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e21ca1f43d440d/Documentos/"/>
    </mc:Choice>
  </mc:AlternateContent>
  <xr:revisionPtr revIDLastSave="491" documentId="8_{83575F6B-141F-430D-9889-270960F5ED0E}" xr6:coauthVersionLast="47" xr6:coauthVersionMax="47" xr10:uidLastSave="{966977C7-188D-491E-A9CF-CA5B8990F5E4}"/>
  <bookViews>
    <workbookView xWindow="-108" yWindow="-108" windowWidth="23256" windowHeight="12456" xr2:uid="{8A1E4459-FA89-4169-A36B-CA6EE225B4F1}"/>
  </bookViews>
  <sheets>
    <sheet name="Painel" sheetId="4" r:id="rId1"/>
    <sheet name="Análise" sheetId="2" state="hidden" r:id="rId2"/>
    <sheet name="Vendas" sheetId="1" state="hidden" r:id="rId3"/>
    <sheet name="Clientes" sheetId="3" state="hidden" r:id="rId4"/>
  </sheets>
  <definedNames>
    <definedName name="ColunaCPF">TabelaVendas[CPF]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B9" i="2" s="1"/>
  <c r="D9" i="2" s="1"/>
  <c r="C5" i="2"/>
  <c r="L9" i="2" s="1" a="1"/>
  <c r="L9" i="2" s="1"/>
  <c r="B3" i="4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G2" i="1"/>
  <c r="G3" i="1"/>
  <c r="G4" i="1"/>
  <c r="G6" i="1"/>
  <c r="G10" i="1"/>
  <c r="G11" i="1"/>
  <c r="G12" i="1"/>
  <c r="G14" i="1"/>
  <c r="G16" i="1"/>
  <c r="G17" i="1"/>
  <c r="G18" i="1"/>
  <c r="G22" i="1"/>
  <c r="G23" i="1"/>
  <c r="G24" i="1"/>
  <c r="G26" i="1"/>
  <c r="G27" i="1"/>
  <c r="G29" i="1"/>
  <c r="G34" i="1"/>
  <c r="G35" i="1"/>
  <c r="G36" i="1"/>
  <c r="G37" i="1"/>
  <c r="G38" i="1"/>
  <c r="G39" i="1"/>
  <c r="G40" i="1"/>
  <c r="G41" i="1"/>
  <c r="G47" i="1"/>
  <c r="G49" i="1"/>
  <c r="G50" i="1"/>
  <c r="G51" i="1"/>
  <c r="G52" i="1"/>
  <c r="G53" i="1"/>
  <c r="G54" i="1"/>
  <c r="G58" i="1"/>
  <c r="G59" i="1"/>
  <c r="G60" i="1"/>
  <c r="G62" i="1"/>
  <c r="G65" i="1"/>
  <c r="G66" i="1"/>
  <c r="G70" i="1"/>
  <c r="G71" i="1"/>
  <c r="G72" i="1"/>
  <c r="G73" i="1"/>
  <c r="G74" i="1"/>
  <c r="G75" i="1"/>
  <c r="G77" i="1"/>
  <c r="G82" i="1"/>
  <c r="G83" i="1"/>
  <c r="G85" i="1"/>
  <c r="G86" i="1"/>
  <c r="G87" i="1"/>
  <c r="G88" i="1"/>
  <c r="G89" i="1"/>
  <c r="G90" i="1"/>
  <c r="G95" i="1"/>
  <c r="G97" i="1"/>
  <c r="G98" i="1"/>
  <c r="G99" i="1"/>
  <c r="G100" i="1"/>
  <c r="G102" i="1"/>
  <c r="G106" i="1"/>
  <c r="G107" i="1"/>
  <c r="G108" i="1"/>
  <c r="G110" i="1"/>
  <c r="G112" i="1"/>
  <c r="G113" i="1"/>
  <c r="G114" i="1"/>
  <c r="G118" i="1"/>
  <c r="G119" i="1"/>
  <c r="G120" i="1"/>
  <c r="G122" i="1"/>
  <c r="G123" i="1"/>
  <c r="G125" i="1"/>
  <c r="G130" i="1"/>
  <c r="G131" i="1"/>
  <c r="G132" i="1"/>
  <c r="G133" i="1"/>
  <c r="G134" i="1"/>
  <c r="G135" i="1"/>
  <c r="G136" i="1"/>
  <c r="G137" i="1"/>
  <c r="G143" i="1"/>
  <c r="G145" i="1"/>
  <c r="G146" i="1"/>
  <c r="G147" i="1"/>
  <c r="G148" i="1"/>
  <c r="G149" i="1"/>
  <c r="G150" i="1"/>
  <c r="G154" i="1"/>
  <c r="G155" i="1"/>
  <c r="G156" i="1"/>
  <c r="G158" i="1"/>
  <c r="G161" i="1"/>
  <c r="G162" i="1"/>
  <c r="G166" i="1"/>
  <c r="G167" i="1"/>
  <c r="G168" i="1"/>
  <c r="G169" i="1"/>
  <c r="G170" i="1"/>
  <c r="G171" i="1"/>
  <c r="G173" i="1"/>
  <c r="G178" i="1"/>
  <c r="G179" i="1"/>
  <c r="G181" i="1"/>
  <c r="G182" i="1"/>
  <c r="G183" i="1"/>
  <c r="G184" i="1"/>
  <c r="G185" i="1"/>
  <c r="G186" i="1"/>
  <c r="G191" i="1"/>
  <c r="G193" i="1"/>
  <c r="G194" i="1"/>
  <c r="G195" i="1"/>
  <c r="G196" i="1"/>
  <c r="G198" i="1"/>
  <c r="G202" i="1"/>
  <c r="G203" i="1"/>
  <c r="G204" i="1"/>
  <c r="G206" i="1"/>
  <c r="G208" i="1"/>
  <c r="G209" i="1"/>
  <c r="G210" i="1"/>
  <c r="G214" i="1"/>
  <c r="G215" i="1"/>
  <c r="G216" i="1"/>
  <c r="G218" i="1"/>
  <c r="G219" i="1"/>
  <c r="G221" i="1"/>
  <c r="G226" i="1"/>
  <c r="G227" i="1"/>
  <c r="G228" i="1"/>
  <c r="G229" i="1"/>
  <c r="G230" i="1"/>
  <c r="G231" i="1"/>
  <c r="G232" i="1"/>
  <c r="G233" i="1"/>
  <c r="G239" i="1"/>
  <c r="G241" i="1"/>
  <c r="G242" i="1"/>
  <c r="G243" i="1"/>
  <c r="G244" i="1"/>
  <c r="G245" i="1"/>
  <c r="G246" i="1"/>
  <c r="G250" i="1"/>
  <c r="G251" i="1"/>
  <c r="G252" i="1"/>
  <c r="G254" i="1"/>
  <c r="G257" i="1"/>
  <c r="G258" i="1"/>
  <c r="G262" i="1"/>
  <c r="G263" i="1"/>
  <c r="G264" i="1"/>
  <c r="G265" i="1"/>
  <c r="G266" i="1"/>
  <c r="G267" i="1"/>
  <c r="G269" i="1"/>
  <c r="G274" i="1"/>
  <c r="G275" i="1"/>
  <c r="G277" i="1"/>
  <c r="G278" i="1"/>
  <c r="G279" i="1"/>
  <c r="G280" i="1"/>
  <c r="G281" i="1"/>
  <c r="G282" i="1"/>
  <c r="G287" i="1"/>
  <c r="G289" i="1"/>
  <c r="G290" i="1"/>
  <c r="G291" i="1"/>
  <c r="G292" i="1"/>
  <c r="G294" i="1"/>
  <c r="G298" i="1"/>
  <c r="G299" i="1"/>
  <c r="G300" i="1"/>
  <c r="G302" i="1"/>
  <c r="G304" i="1"/>
  <c r="G305" i="1"/>
  <c r="G306" i="1"/>
  <c r="G310" i="1"/>
  <c r="G311" i="1"/>
  <c r="G312" i="1"/>
  <c r="G314" i="1"/>
  <c r="G315" i="1"/>
  <c r="G317" i="1"/>
  <c r="G322" i="1"/>
  <c r="G323" i="1"/>
  <c r="G324" i="1"/>
  <c r="G325" i="1"/>
  <c r="G326" i="1"/>
  <c r="G327" i="1"/>
  <c r="G328" i="1"/>
  <c r="G329" i="1"/>
  <c r="G335" i="1"/>
  <c r="G337" i="1"/>
  <c r="G338" i="1"/>
  <c r="G339" i="1"/>
  <c r="G340" i="1"/>
  <c r="G341" i="1"/>
  <c r="G342" i="1"/>
  <c r="G346" i="1"/>
  <c r="G347" i="1"/>
  <c r="G348" i="1"/>
  <c r="G350" i="1"/>
  <c r="G353" i="1"/>
  <c r="G354" i="1"/>
  <c r="G358" i="1"/>
  <c r="G359" i="1"/>
  <c r="G360" i="1"/>
  <c r="G361" i="1"/>
  <c r="G362" i="1"/>
  <c r="G363" i="1"/>
  <c r="G365" i="1"/>
  <c r="G370" i="1"/>
  <c r="G371" i="1"/>
  <c r="G373" i="1"/>
  <c r="G374" i="1"/>
  <c r="G375" i="1"/>
  <c r="G376" i="1"/>
  <c r="G377" i="1"/>
  <c r="G378" i="1"/>
  <c r="G383" i="1"/>
  <c r="G385" i="1"/>
  <c r="G386" i="1"/>
  <c r="G387" i="1"/>
  <c r="G388" i="1"/>
  <c r="G390" i="1"/>
  <c r="G394" i="1"/>
  <c r="G395" i="1"/>
  <c r="G396" i="1"/>
  <c r="G398" i="1"/>
  <c r="G400" i="1"/>
  <c r="G401" i="1"/>
  <c r="G402" i="1"/>
  <c r="G406" i="1"/>
  <c r="G407" i="1"/>
  <c r="G408" i="1"/>
  <c r="G410" i="1"/>
  <c r="G411" i="1"/>
  <c r="G413" i="1"/>
  <c r="G418" i="1"/>
  <c r="G419" i="1"/>
  <c r="G420" i="1"/>
  <c r="G421" i="1"/>
  <c r="G422" i="1"/>
  <c r="G423" i="1"/>
  <c r="G424" i="1"/>
  <c r="G425" i="1"/>
  <c r="G431" i="1"/>
  <c r="G433" i="1"/>
  <c r="G434" i="1"/>
  <c r="G435" i="1"/>
  <c r="G436" i="1"/>
  <c r="G437" i="1"/>
  <c r="G438" i="1"/>
  <c r="G442" i="1"/>
  <c r="G443" i="1"/>
  <c r="G444" i="1"/>
  <c r="G446" i="1"/>
  <c r="G449" i="1"/>
  <c r="G450" i="1"/>
  <c r="G454" i="1"/>
  <c r="G455" i="1"/>
  <c r="G456" i="1"/>
  <c r="G457" i="1"/>
  <c r="G458" i="1"/>
  <c r="G459" i="1"/>
  <c r="G461" i="1"/>
  <c r="G466" i="1"/>
  <c r="G467" i="1"/>
  <c r="G469" i="1"/>
  <c r="G470" i="1"/>
  <c r="G471" i="1"/>
  <c r="G472" i="1"/>
  <c r="G473" i="1"/>
  <c r="G474" i="1"/>
  <c r="G479" i="1"/>
  <c r="G481" i="1"/>
  <c r="G482" i="1"/>
  <c r="G483" i="1"/>
  <c r="G484" i="1"/>
  <c r="G486" i="1"/>
  <c r="G490" i="1"/>
  <c r="G491" i="1"/>
  <c r="G492" i="1"/>
  <c r="G494" i="1"/>
  <c r="G496" i="1"/>
  <c r="G497" i="1"/>
  <c r="G498" i="1"/>
  <c r="G502" i="1"/>
  <c r="G503" i="1"/>
  <c r="G504" i="1"/>
  <c r="G506" i="1"/>
  <c r="G507" i="1"/>
  <c r="G509" i="1"/>
  <c r="G514" i="1"/>
  <c r="G515" i="1"/>
  <c r="G516" i="1"/>
  <c r="G517" i="1"/>
  <c r="G518" i="1"/>
  <c r="G519" i="1"/>
  <c r="G520" i="1"/>
  <c r="G521" i="1"/>
  <c r="G527" i="1"/>
  <c r="G529" i="1"/>
  <c r="G530" i="1"/>
  <c r="G531" i="1"/>
  <c r="G532" i="1"/>
  <c r="G533" i="1"/>
  <c r="G534" i="1"/>
  <c r="G538" i="1"/>
  <c r="G539" i="1"/>
  <c r="G540" i="1"/>
  <c r="G542" i="1"/>
  <c r="G545" i="1"/>
  <c r="G546" i="1"/>
  <c r="G550" i="1"/>
  <c r="G551" i="1"/>
  <c r="G552" i="1"/>
  <c r="G553" i="1"/>
  <c r="G554" i="1"/>
  <c r="G555" i="1"/>
  <c r="G557" i="1"/>
  <c r="G562" i="1"/>
  <c r="G563" i="1"/>
  <c r="G565" i="1"/>
  <c r="G566" i="1"/>
  <c r="G567" i="1"/>
  <c r="G568" i="1"/>
  <c r="G569" i="1"/>
  <c r="G570" i="1"/>
  <c r="G574" i="1"/>
  <c r="G576" i="1"/>
  <c r="G577" i="1"/>
  <c r="G578" i="1"/>
  <c r="G579" i="1"/>
  <c r="G581" i="1"/>
  <c r="G582" i="1"/>
  <c r="G586" i="1"/>
  <c r="G587" i="1"/>
  <c r="G589" i="1"/>
  <c r="G591" i="1"/>
  <c r="G592" i="1"/>
  <c r="G593" i="1"/>
  <c r="G594" i="1"/>
  <c r="G598" i="1"/>
  <c r="G599" i="1"/>
  <c r="G601" i="1"/>
  <c r="G602" i="1"/>
  <c r="G604" i="1"/>
  <c r="G606" i="1"/>
  <c r="G610" i="1"/>
  <c r="G611" i="1"/>
  <c r="G612" i="1"/>
  <c r="G613" i="1"/>
  <c r="G614" i="1"/>
  <c r="G615" i="1"/>
  <c r="G616" i="1"/>
  <c r="G622" i="1"/>
  <c r="G624" i="1"/>
  <c r="G625" i="1"/>
  <c r="G626" i="1"/>
  <c r="G627" i="1"/>
  <c r="G628" i="1"/>
  <c r="G629" i="1"/>
  <c r="G630" i="1"/>
  <c r="G634" i="1"/>
  <c r="G635" i="1"/>
  <c r="G637" i="1"/>
  <c r="G640" i="1"/>
  <c r="G641" i="1"/>
  <c r="G642" i="1"/>
  <c r="G646" i="1"/>
  <c r="G647" i="1"/>
  <c r="G648" i="1"/>
  <c r="G649" i="1"/>
  <c r="G650" i="1"/>
  <c r="G652" i="1"/>
  <c r="G654" i="1"/>
  <c r="G658" i="1"/>
  <c r="G660" i="1"/>
  <c r="G661" i="1"/>
  <c r="G662" i="1"/>
  <c r="G663" i="1"/>
  <c r="G664" i="1"/>
  <c r="G665" i="1"/>
  <c r="G666" i="1"/>
  <c r="G668" i="1"/>
  <c r="G671" i="1"/>
  <c r="G672" i="1"/>
  <c r="G673" i="1"/>
  <c r="G675" i="1"/>
  <c r="G676" i="1"/>
  <c r="G677" i="1"/>
  <c r="G678" i="1"/>
  <c r="G680" i="1"/>
  <c r="G682" i="1"/>
  <c r="G683" i="1"/>
  <c r="G685" i="1"/>
  <c r="G686" i="1"/>
  <c r="G687" i="1"/>
  <c r="G688" i="1"/>
  <c r="G690" i="1"/>
  <c r="G692" i="1"/>
  <c r="G694" i="1"/>
  <c r="G695" i="1"/>
  <c r="G696" i="1"/>
  <c r="G697" i="1"/>
  <c r="G699" i="1"/>
  <c r="G700" i="1"/>
  <c r="G701" i="1"/>
  <c r="G702" i="1"/>
  <c r="G704" i="1"/>
  <c r="G707" i="1"/>
  <c r="G708" i="1"/>
  <c r="G709" i="1"/>
  <c r="G710" i="1"/>
  <c r="G711" i="1"/>
  <c r="G713" i="1"/>
  <c r="G714" i="1"/>
  <c r="G716" i="1"/>
  <c r="G718" i="1"/>
  <c r="G719" i="1"/>
  <c r="G720" i="1"/>
  <c r="G722" i="1"/>
  <c r="G723" i="1"/>
  <c r="G724" i="1"/>
  <c r="G725" i="1"/>
  <c r="G728" i="1"/>
  <c r="G730" i="1"/>
  <c r="G731" i="1"/>
  <c r="G732" i="1"/>
  <c r="G733" i="1"/>
  <c r="G734" i="1"/>
  <c r="G735" i="1"/>
  <c r="G737" i="1"/>
  <c r="G738" i="1"/>
  <c r="G740" i="1"/>
  <c r="G743" i="1"/>
  <c r="G744" i="1"/>
  <c r="G745" i="1"/>
  <c r="G746" i="1"/>
  <c r="G747" i="1"/>
  <c r="G748" i="1"/>
  <c r="G749" i="1"/>
  <c r="G750" i="1"/>
  <c r="G754" i="1"/>
  <c r="G755" i="1"/>
  <c r="G757" i="1"/>
  <c r="G758" i="1"/>
  <c r="G759" i="1"/>
  <c r="G760" i="1"/>
  <c r="G761" i="1"/>
  <c r="G762" i="1"/>
  <c r="G764" i="1"/>
  <c r="G766" i="1"/>
  <c r="G767" i="1"/>
  <c r="G769" i="1"/>
  <c r="G771" i="1"/>
  <c r="G772" i="1"/>
  <c r="G773" i="1"/>
  <c r="G774" i="1"/>
  <c r="G776" i="1"/>
  <c r="G778" i="1"/>
  <c r="G779" i="1"/>
  <c r="G780" i="1"/>
  <c r="G781" i="1"/>
  <c r="G782" i="1"/>
  <c r="G785" i="1"/>
  <c r="G786" i="1"/>
  <c r="G788" i="1"/>
  <c r="G790" i="1"/>
  <c r="G791" i="1"/>
  <c r="G792" i="1"/>
  <c r="G793" i="1"/>
  <c r="G794" i="1"/>
  <c r="G795" i="1"/>
  <c r="G796" i="1"/>
  <c r="G797" i="1"/>
  <c r="G800" i="1"/>
  <c r="G802" i="1"/>
  <c r="G803" i="1"/>
  <c r="G804" i="1"/>
  <c r="G805" i="1"/>
  <c r="G806" i="1"/>
  <c r="G807" i="1"/>
  <c r="G808" i="1"/>
  <c r="G809" i="1"/>
  <c r="G810" i="1"/>
  <c r="G812" i="1"/>
  <c r="G815" i="1"/>
  <c r="G816" i="1"/>
  <c r="G817" i="1"/>
  <c r="G818" i="1"/>
  <c r="G819" i="1"/>
  <c r="G820" i="1"/>
  <c r="G821" i="1"/>
  <c r="G822" i="1"/>
  <c r="G824" i="1"/>
  <c r="G826" i="1"/>
  <c r="G827" i="1"/>
  <c r="G829" i="1"/>
  <c r="G830" i="1"/>
  <c r="G831" i="1"/>
  <c r="G832" i="1"/>
  <c r="G833" i="1"/>
  <c r="G834" i="1"/>
  <c r="G836" i="1"/>
  <c r="G838" i="1"/>
  <c r="G839" i="1"/>
  <c r="G840" i="1"/>
  <c r="G841" i="1"/>
  <c r="G843" i="1"/>
  <c r="G844" i="1"/>
  <c r="G845" i="1"/>
  <c r="G846" i="1"/>
  <c r="G848" i="1"/>
  <c r="G850" i="1"/>
  <c r="G851" i="1"/>
  <c r="G852" i="1"/>
  <c r="G853" i="1"/>
  <c r="G854" i="1"/>
  <c r="G855" i="1"/>
  <c r="G857" i="1"/>
  <c r="G858" i="1"/>
  <c r="G860" i="1"/>
  <c r="G862" i="1"/>
  <c r="G863" i="1"/>
  <c r="G864" i="1"/>
  <c r="G865" i="1"/>
  <c r="G866" i="1"/>
  <c r="G867" i="1"/>
  <c r="G868" i="1"/>
  <c r="G869" i="1"/>
  <c r="G872" i="1"/>
  <c r="G874" i="1"/>
  <c r="G875" i="1"/>
  <c r="G876" i="1"/>
  <c r="G877" i="1"/>
  <c r="G878" i="1"/>
  <c r="G879" i="1"/>
  <c r="G880" i="1"/>
  <c r="G881" i="1"/>
  <c r="G882" i="1"/>
  <c r="G884" i="1"/>
  <c r="G887" i="1"/>
  <c r="G888" i="1"/>
  <c r="G889" i="1"/>
  <c r="G890" i="1"/>
  <c r="G891" i="1"/>
  <c r="G892" i="1"/>
  <c r="G893" i="1"/>
  <c r="G894" i="1"/>
  <c r="G896" i="1"/>
  <c r="G898" i="1"/>
  <c r="G899" i="1"/>
  <c r="G901" i="1"/>
  <c r="G902" i="1"/>
  <c r="G903" i="1"/>
  <c r="G904" i="1"/>
  <c r="G905" i="1"/>
  <c r="G906" i="1"/>
  <c r="G908" i="1"/>
  <c r="G909" i="1"/>
  <c r="G910" i="1"/>
  <c r="G911" i="1"/>
  <c r="G912" i="1"/>
  <c r="G914" i="1"/>
  <c r="G915" i="1"/>
  <c r="G916" i="1"/>
  <c r="G917" i="1"/>
  <c r="G918" i="1"/>
  <c r="G920" i="1"/>
  <c r="G921" i="1"/>
  <c r="G922" i="1"/>
  <c r="G923" i="1"/>
  <c r="G924" i="1"/>
  <c r="G925" i="1"/>
  <c r="G927" i="1"/>
  <c r="G928" i="1"/>
  <c r="G929" i="1"/>
  <c r="G930" i="1"/>
  <c r="G932" i="1"/>
  <c r="G933" i="1"/>
  <c r="G934" i="1"/>
  <c r="G935" i="1"/>
  <c r="G936" i="1"/>
  <c r="G937" i="1"/>
  <c r="G938" i="1"/>
  <c r="G940" i="1"/>
  <c r="G941" i="1"/>
  <c r="G942" i="1"/>
  <c r="G944" i="1"/>
  <c r="G945" i="1"/>
  <c r="G946" i="1"/>
  <c r="G947" i="1"/>
  <c r="G948" i="1"/>
  <c r="G949" i="1"/>
  <c r="G950" i="1"/>
  <c r="G951" i="1"/>
  <c r="G953" i="1"/>
  <c r="G954" i="1"/>
  <c r="G956" i="1"/>
  <c r="G957" i="1"/>
  <c r="G958" i="1"/>
  <c r="G959" i="1"/>
  <c r="G960" i="1"/>
  <c r="G961" i="1"/>
  <c r="G962" i="1"/>
  <c r="G963" i="1"/>
  <c r="G964" i="1"/>
  <c r="G966" i="1"/>
  <c r="G968" i="1"/>
  <c r="G969" i="1"/>
  <c r="G970" i="1"/>
  <c r="G971" i="1"/>
  <c r="G972" i="1"/>
  <c r="G973" i="1"/>
  <c r="G974" i="1"/>
  <c r="G975" i="1"/>
  <c r="G976" i="1"/>
  <c r="G977" i="1"/>
  <c r="G980" i="1"/>
  <c r="G981" i="1"/>
  <c r="G982" i="1"/>
  <c r="G983" i="1"/>
  <c r="G984" i="1"/>
  <c r="G985" i="1"/>
  <c r="G986" i="1"/>
  <c r="G987" i="1"/>
  <c r="G988" i="1"/>
  <c r="G989" i="1"/>
  <c r="G990" i="1"/>
  <c r="G993" i="1"/>
  <c r="G994" i="1"/>
  <c r="G995" i="1"/>
  <c r="G996" i="1"/>
  <c r="G997" i="1"/>
  <c r="G998" i="1"/>
  <c r="G999" i="1"/>
  <c r="G1000" i="1"/>
  <c r="G1001" i="1"/>
  <c r="G1002" i="1"/>
  <c r="G1004" i="1"/>
  <c r="G783" i="1" l="1"/>
  <c r="G768" i="1"/>
  <c r="G752" i="1"/>
  <c r="G736" i="1"/>
  <c r="G721" i="1"/>
  <c r="G706" i="1"/>
  <c r="G689" i="1"/>
  <c r="G674" i="1"/>
  <c r="G659" i="1"/>
  <c r="G639" i="1"/>
  <c r="G617" i="1"/>
  <c r="G600" i="1"/>
  <c r="G580" i="1"/>
  <c r="G564" i="1"/>
  <c r="G544" i="1"/>
  <c r="G522" i="1"/>
  <c r="G505" i="1"/>
  <c r="G485" i="1"/>
  <c r="G468" i="1"/>
  <c r="G448" i="1"/>
  <c r="G426" i="1"/>
  <c r="G409" i="1"/>
  <c r="G389" i="1"/>
  <c r="G372" i="1"/>
  <c r="G352" i="1"/>
  <c r="G330" i="1"/>
  <c r="G313" i="1"/>
  <c r="G293" i="1"/>
  <c r="G276" i="1"/>
  <c r="G256" i="1"/>
  <c r="G234" i="1"/>
  <c r="G217" i="1"/>
  <c r="G197" i="1"/>
  <c r="G180" i="1"/>
  <c r="G160" i="1"/>
  <c r="G138" i="1"/>
  <c r="G121" i="1"/>
  <c r="G101" i="1"/>
  <c r="G84" i="1"/>
  <c r="G64" i="1"/>
  <c r="G42" i="1"/>
  <c r="G25" i="1"/>
  <c r="G5" i="1"/>
  <c r="G7" i="1"/>
  <c r="G19" i="1"/>
  <c r="G31" i="1"/>
  <c r="G43" i="1"/>
  <c r="G55" i="1"/>
  <c r="G67" i="1"/>
  <c r="G79" i="1"/>
  <c r="G91" i="1"/>
  <c r="G103" i="1"/>
  <c r="G115" i="1"/>
  <c r="G127" i="1"/>
  <c r="G139" i="1"/>
  <c r="G151" i="1"/>
  <c r="G163" i="1"/>
  <c r="G175" i="1"/>
  <c r="G187" i="1"/>
  <c r="G199" i="1"/>
  <c r="G211" i="1"/>
  <c r="G223" i="1"/>
  <c r="G235" i="1"/>
  <c r="G247" i="1"/>
  <c r="G259" i="1"/>
  <c r="G271" i="1"/>
  <c r="G283" i="1"/>
  <c r="G295" i="1"/>
  <c r="G307" i="1"/>
  <c r="G319" i="1"/>
  <c r="G331" i="1"/>
  <c r="G343" i="1"/>
  <c r="G355" i="1"/>
  <c r="G367" i="1"/>
  <c r="G379" i="1"/>
  <c r="G391" i="1"/>
  <c r="G403" i="1"/>
  <c r="G415" i="1"/>
  <c r="G427" i="1"/>
  <c r="G439" i="1"/>
  <c r="G451" i="1"/>
  <c r="G463" i="1"/>
  <c r="G475" i="1"/>
  <c r="G487" i="1"/>
  <c r="G499" i="1"/>
  <c r="G511" i="1"/>
  <c r="G523" i="1"/>
  <c r="G535" i="1"/>
  <c r="G547" i="1"/>
  <c r="G559" i="1"/>
  <c r="G571" i="1"/>
  <c r="G583" i="1"/>
  <c r="G595" i="1"/>
  <c r="G607" i="1"/>
  <c r="G619" i="1"/>
  <c r="G631" i="1"/>
  <c r="G643" i="1"/>
  <c r="G655" i="1"/>
  <c r="G667" i="1"/>
  <c r="G679" i="1"/>
  <c r="G691" i="1"/>
  <c r="G703" i="1"/>
  <c r="G715" i="1"/>
  <c r="G727" i="1"/>
  <c r="G739" i="1"/>
  <c r="G751" i="1"/>
  <c r="G763" i="1"/>
  <c r="G775" i="1"/>
  <c r="G787" i="1"/>
  <c r="G799" i="1"/>
  <c r="G811" i="1"/>
  <c r="G823" i="1"/>
  <c r="G835" i="1"/>
  <c r="G847" i="1"/>
  <c r="G859" i="1"/>
  <c r="G871" i="1"/>
  <c r="G883" i="1"/>
  <c r="G895" i="1"/>
  <c r="G907" i="1"/>
  <c r="G919" i="1"/>
  <c r="G931" i="1"/>
  <c r="G943" i="1"/>
  <c r="G955" i="1"/>
  <c r="G967" i="1"/>
  <c r="G979" i="1"/>
  <c r="G991" i="1"/>
  <c r="G1003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368" i="1"/>
  <c r="G380" i="1"/>
  <c r="G392" i="1"/>
  <c r="G404" i="1"/>
  <c r="G416" i="1"/>
  <c r="G428" i="1"/>
  <c r="G440" i="1"/>
  <c r="G452" i="1"/>
  <c r="G464" i="1"/>
  <c r="G476" i="1"/>
  <c r="G488" i="1"/>
  <c r="G500" i="1"/>
  <c r="G512" i="1"/>
  <c r="G524" i="1"/>
  <c r="G536" i="1"/>
  <c r="G548" i="1"/>
  <c r="G560" i="1"/>
  <c r="G584" i="1"/>
  <c r="G596" i="1"/>
  <c r="G608" i="1"/>
  <c r="G620" i="1"/>
  <c r="G632" i="1"/>
  <c r="G644" i="1"/>
  <c r="G656" i="1"/>
  <c r="G9" i="1"/>
  <c r="G21" i="1"/>
  <c r="G33" i="1"/>
  <c r="G45" i="1"/>
  <c r="G57" i="1"/>
  <c r="G69" i="1"/>
  <c r="G81" i="1"/>
  <c r="G93" i="1"/>
  <c r="G105" i="1"/>
  <c r="G117" i="1"/>
  <c r="G129" i="1"/>
  <c r="G141" i="1"/>
  <c r="G153" i="1"/>
  <c r="G165" i="1"/>
  <c r="G177" i="1"/>
  <c r="G189" i="1"/>
  <c r="G201" i="1"/>
  <c r="G213" i="1"/>
  <c r="G225" i="1"/>
  <c r="G237" i="1"/>
  <c r="G249" i="1"/>
  <c r="G261" i="1"/>
  <c r="G273" i="1"/>
  <c r="H12" i="2" s="1"/>
  <c r="G285" i="1"/>
  <c r="G297" i="1"/>
  <c r="G309" i="1"/>
  <c r="G321" i="1"/>
  <c r="G333" i="1"/>
  <c r="G345" i="1"/>
  <c r="G357" i="1"/>
  <c r="G369" i="1"/>
  <c r="G381" i="1"/>
  <c r="G393" i="1"/>
  <c r="G405" i="1"/>
  <c r="G417" i="1"/>
  <c r="G429" i="1"/>
  <c r="G441" i="1"/>
  <c r="G453" i="1"/>
  <c r="G465" i="1"/>
  <c r="G477" i="1"/>
  <c r="G489" i="1"/>
  <c r="G501" i="1"/>
  <c r="G513" i="1"/>
  <c r="G525" i="1"/>
  <c r="G537" i="1"/>
  <c r="G549" i="1"/>
  <c r="G561" i="1"/>
  <c r="G573" i="1"/>
  <c r="G585" i="1"/>
  <c r="G597" i="1"/>
  <c r="G609" i="1"/>
  <c r="G621" i="1"/>
  <c r="G633" i="1"/>
  <c r="G645" i="1"/>
  <c r="G657" i="1"/>
  <c r="G669" i="1"/>
  <c r="G681" i="1"/>
  <c r="G693" i="1"/>
  <c r="G705" i="1"/>
  <c r="G717" i="1"/>
  <c r="G729" i="1"/>
  <c r="G741" i="1"/>
  <c r="G753" i="1"/>
  <c r="G765" i="1"/>
  <c r="G777" i="1"/>
  <c r="G789" i="1"/>
  <c r="G801" i="1"/>
  <c r="G813" i="1"/>
  <c r="G825" i="1"/>
  <c r="G837" i="1"/>
  <c r="G849" i="1"/>
  <c r="G861" i="1"/>
  <c r="G873" i="1"/>
  <c r="G885" i="1"/>
  <c r="G897" i="1"/>
  <c r="G992" i="1"/>
  <c r="G978" i="1"/>
  <c r="G965" i="1"/>
  <c r="G952" i="1"/>
  <c r="G939" i="1"/>
  <c r="G926" i="1"/>
  <c r="G913" i="1"/>
  <c r="G900" i="1"/>
  <c r="G886" i="1"/>
  <c r="G870" i="1"/>
  <c r="G856" i="1"/>
  <c r="G842" i="1"/>
  <c r="G828" i="1"/>
  <c r="G814" i="1"/>
  <c r="G798" i="1"/>
  <c r="G784" i="1"/>
  <c r="G770" i="1"/>
  <c r="G756" i="1"/>
  <c r="G742" i="1"/>
  <c r="G726" i="1"/>
  <c r="G712" i="1"/>
  <c r="G698" i="1"/>
  <c r="G684" i="1"/>
  <c r="G670" i="1"/>
  <c r="G653" i="1"/>
  <c r="G638" i="1"/>
  <c r="G623" i="1"/>
  <c r="G605" i="1"/>
  <c r="G590" i="1"/>
  <c r="G575" i="1"/>
  <c r="G558" i="1"/>
  <c r="G543" i="1"/>
  <c r="G528" i="1"/>
  <c r="G510" i="1"/>
  <c r="G495" i="1"/>
  <c r="G480" i="1"/>
  <c r="G462" i="1"/>
  <c r="G447" i="1"/>
  <c r="G432" i="1"/>
  <c r="G414" i="1"/>
  <c r="G399" i="1"/>
  <c r="G384" i="1"/>
  <c r="G366" i="1"/>
  <c r="G351" i="1"/>
  <c r="G336" i="1"/>
  <c r="G318" i="1"/>
  <c r="G303" i="1"/>
  <c r="G288" i="1"/>
  <c r="G270" i="1"/>
  <c r="G255" i="1"/>
  <c r="G240" i="1"/>
  <c r="G222" i="1"/>
  <c r="G207" i="1"/>
  <c r="G192" i="1"/>
  <c r="G174" i="1"/>
  <c r="G159" i="1"/>
  <c r="G144" i="1"/>
  <c r="G126" i="1"/>
  <c r="G111" i="1"/>
  <c r="G96" i="1"/>
  <c r="G78" i="1"/>
  <c r="G63" i="1"/>
  <c r="G48" i="1"/>
  <c r="G30" i="1"/>
  <c r="G15" i="1"/>
  <c r="G651" i="1"/>
  <c r="G636" i="1"/>
  <c r="G618" i="1"/>
  <c r="G603" i="1"/>
  <c r="G588" i="1"/>
  <c r="G572" i="1"/>
  <c r="G556" i="1"/>
  <c r="G541" i="1"/>
  <c r="G526" i="1"/>
  <c r="G508" i="1"/>
  <c r="G493" i="1"/>
  <c r="G478" i="1"/>
  <c r="G460" i="1"/>
  <c r="G445" i="1"/>
  <c r="G430" i="1"/>
  <c r="G412" i="1"/>
  <c r="G397" i="1"/>
  <c r="G382" i="1"/>
  <c r="G364" i="1"/>
  <c r="G349" i="1"/>
  <c r="G334" i="1"/>
  <c r="G316" i="1"/>
  <c r="G301" i="1"/>
  <c r="G286" i="1"/>
  <c r="G268" i="1"/>
  <c r="G253" i="1"/>
  <c r="G238" i="1"/>
  <c r="G220" i="1"/>
  <c r="G205" i="1"/>
  <c r="G190" i="1"/>
  <c r="G172" i="1"/>
  <c r="G157" i="1"/>
  <c r="G142" i="1"/>
  <c r="G124" i="1"/>
  <c r="G109" i="1"/>
  <c r="G94" i="1"/>
  <c r="G76" i="1"/>
  <c r="G61" i="1"/>
  <c r="G46" i="1"/>
  <c r="G28" i="1"/>
  <c r="G13" i="1"/>
  <c r="H20" i="2"/>
  <c r="H21" i="2"/>
  <c r="K8" i="2" a="1"/>
  <c r="K8" i="2" s="1"/>
  <c r="K9" i="2" a="1"/>
  <c r="K9" i="2" s="1"/>
  <c r="H8" i="2"/>
  <c r="H9" i="2"/>
  <c r="N7" i="4" s="1"/>
  <c r="H19" i="2"/>
  <c r="L8" i="2" a="1"/>
  <c r="L8" i="2" s="1"/>
  <c r="H18" i="2"/>
  <c r="H17" i="2"/>
  <c r="B10" i="2"/>
  <c r="D10" i="2" s="1"/>
  <c r="C9" i="2"/>
  <c r="H13" i="2" l="1"/>
  <c r="H14" i="2" s="1"/>
  <c r="M16" i="2"/>
  <c r="N16" i="2" s="1"/>
  <c r="L7" i="4"/>
  <c r="K11" i="2"/>
  <c r="K10" i="2"/>
  <c r="H7" i="2"/>
  <c r="C50" i="2"/>
  <c r="D50" i="2" s="1"/>
  <c r="F50" i="2" s="1"/>
  <c r="M20" i="2" s="1"/>
  <c r="N20" i="2" s="1"/>
  <c r="E9" i="2"/>
  <c r="C10" i="2"/>
  <c r="B11" i="2"/>
  <c r="M19" i="2" l="1"/>
  <c r="N19" i="2" s="1"/>
  <c r="N10" i="4"/>
  <c r="M17" i="2"/>
  <c r="N17" i="2" s="1"/>
  <c r="M7" i="4"/>
  <c r="M18" i="2"/>
  <c r="N18" i="2" s="1"/>
  <c r="N8" i="4"/>
  <c r="M15" i="2"/>
  <c r="N15" i="2" s="1"/>
  <c r="N3" i="4"/>
  <c r="C11" i="2"/>
  <c r="D11" i="2"/>
  <c r="E10" i="2" s="1"/>
  <c r="B12" i="2"/>
  <c r="N21" i="2" l="1"/>
  <c r="F3" i="2" s="1"/>
  <c r="B5" i="4" s="1"/>
  <c r="C12" i="2"/>
  <c r="D12" i="2"/>
  <c r="E11" i="2" s="1"/>
  <c r="B13" i="2"/>
  <c r="B14" i="2" l="1"/>
  <c r="C13" i="2"/>
  <c r="D13" i="2"/>
  <c r="E12" i="2" s="1"/>
  <c r="D14" i="2" l="1"/>
  <c r="E13" i="2" s="1"/>
  <c r="C14" i="2"/>
  <c r="B15" i="2"/>
  <c r="C15" i="2" l="1"/>
  <c r="D15" i="2"/>
  <c r="E14" i="2" s="1"/>
  <c r="B16" i="2"/>
  <c r="B17" i="2" l="1"/>
  <c r="C16" i="2"/>
  <c r="D16" i="2"/>
  <c r="E15" i="2" s="1"/>
  <c r="C17" i="2" l="1"/>
  <c r="D17" i="2"/>
  <c r="E16" i="2" s="1"/>
  <c r="B18" i="2"/>
  <c r="D18" i="2" l="1"/>
  <c r="E17" i="2" s="1"/>
  <c r="C18" i="2"/>
  <c r="B19" i="2"/>
  <c r="B20" i="2" l="1"/>
  <c r="C19" i="2"/>
  <c r="D19" i="2"/>
  <c r="E18" i="2" s="1"/>
  <c r="C20" i="2" l="1"/>
  <c r="D20" i="2"/>
  <c r="E19" i="2" s="1"/>
  <c r="B21" i="2"/>
  <c r="C21" i="2" l="1"/>
  <c r="E21" i="2" s="1"/>
  <c r="D21" i="2"/>
  <c r="E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<sst xmlns="http://schemas.openxmlformats.org/spreadsheetml/2006/main" count="1522" uniqueCount="302">
  <si>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</si>
  <si>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</si>
  <si>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</si>
  <si>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</si>
  <si>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</si>
  <si>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</si>
  <si>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</si>
  <si>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</si>
  <si>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</si>
  <si>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</si>
  <si>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 DO PERFIL DO CLIENTE</t>
  </si>
  <si>
    <t>Data Base</t>
  </si>
  <si>
    <t>Mês da venda</t>
  </si>
  <si>
    <t>Ano da venda</t>
  </si>
  <si>
    <t>À vista?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</si>
  <si>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</si>
  <si>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</si>
  <si>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</si>
  <si>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</si>
  <si>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</si>
  <si>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</si>
  <si>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</si>
  <si>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</si>
  <si>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</si>
  <si>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</si>
  <si>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</si>
  <si>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</si>
  <si>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</si>
  <si>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</si>
  <si>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</si>
  <si>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</si>
  <si>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</si>
  <si>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</si>
  <si>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</si>
  <si>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</si>
  <si>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</si>
  <si>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</si>
  <si>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</si>
  <si>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</si>
  <si>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</si>
  <si>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</si>
  <si>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</si>
  <si>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</si>
  <si>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</si>
  <si>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</si>
  <si>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</si>
  <si>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</si>
  <si>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</si>
  <si>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</si>
  <si>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</si>
  <si>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</si>
  <si>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</si>
  <si>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</si>
  <si>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</si>
  <si>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</si>
  <si>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</si>
  <si>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</si>
  <si>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</si>
  <si>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</si>
  <si>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</si>
  <si>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</si>
  <si>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</si>
  <si>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</si>
  <si>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</si>
  <si>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</si>
  <si>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</si>
  <si>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</si>
  <si>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</si>
  <si>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</si>
  <si>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</si>
  <si>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</si>
  <si>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</si>
  <si>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</si>
  <si>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</si>
  <si>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</si>
  <si>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</si>
  <si>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</si>
  <si>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</si>
  <si>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</si>
  <si>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</si>
  <si>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</si>
  <si>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</si>
  <si>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</si>
  <si>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</si>
  <si>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</si>
  <si>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</si>
  <si>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</si>
  <si>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</si>
  <si>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</si>
  <si>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</si>
  <si>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</si>
  <si>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</si>
  <si>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</si>
  <si>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</si>
  <si>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</si>
  <si>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</si>
  <si>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</si>
  <si>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</si>
  <si>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</si>
  <si>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</si>
  <si>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</si>
  <si>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</si>
  <si>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</si>
  <si>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</si>
  <si>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</si>
  <si>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</si>
  <si>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</si>
  <si>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</si>
  <si>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</si>
  <si>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</si>
  <si>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</si>
  <si>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</si>
  <si>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</si>
  <si>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</si>
  <si>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</si>
  <si>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</si>
  <si>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</si>
  <si>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</si>
  <si>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</si>
  <si>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</si>
  <si>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</si>
  <si>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</si>
  <si>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</si>
  <si>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</si>
  <si>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</si>
  <si>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</si>
  <si>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</si>
  <si>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</si>
  <si>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</si>
  <si>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</si>
  <si>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</si>
  <si>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</si>
  <si>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</si>
  <si>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</si>
  <si>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</si>
  <si>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</si>
  <si>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</si>
  <si>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</si>
  <si>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</si>
  <si>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</si>
  <si>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</si>
  <si>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</si>
  <si>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</si>
  <si>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</si>
  <si>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</si>
  <si>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</si>
  <si>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</si>
  <si>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</si>
  <si>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</si>
  <si>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</si>
  <si>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</si>
  <si>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</si>
  <si>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</si>
  <si>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</si>
  <si>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</si>
  <si>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</si>
  <si>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</si>
  <si>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</si>
  <si>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</si>
  <si>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</si>
  <si>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</si>
  <si>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</si>
  <si>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</si>
  <si>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</si>
  <si>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</si>
  <si>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</si>
  <si>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</si>
  <si>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</si>
  <si>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</si>
  <si>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</si>
  <si>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</si>
  <si>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</si>
  <si>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</si>
  <si>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</si>
  <si>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</si>
  <si>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</si>
  <si>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</si>
  <si>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</si>
  <si>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</si>
  <si>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</si>
  <si>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</si>
  <si>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</si>
  <si>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</si>
  <si>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</si>
  <si>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</si>
  <si>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</si>
  <si>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</si>
  <si>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</si>
  <si>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</si>
  <si>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</si>
  <si>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</si>
  <si>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</si>
  <si>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</si>
  <si>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</si>
  <si>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</si>
  <si>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</si>
  <si>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</si>
  <si>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</si>
  <si>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</si>
  <si>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</si>
  <si>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</si>
  <si>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</si>
  <si>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</si>
  <si>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</si>
  <si>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</si>
  <si>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</si>
  <si>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</si>
  <si>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</si>
  <si>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</si>
  <si>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</si>
  <si>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</si>
  <si>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</si>
  <si>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</si>
  <si>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</si>
  <si>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</si>
  <si>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</si>
  <si>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</si>
  <si>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</si>
  <si>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</si>
  <si>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</si>
  <si>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</si>
  <si>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</si>
  <si>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</si>
  <si>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</si>
  <si>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</si>
  <si>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</si>
  <si>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</si>
  <si>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</si>
  <si>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</si>
  <si>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</si>
  <si>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</si>
  <si>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</si>
  <si>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</si>
  <si>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</si>
  <si>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</si>
  <si>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</si>
  <si>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</si>
  <si>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</si>
  <si>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</si>
  <si>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</si>
  <si>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</si>
  <si>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</si>
  <si>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</si>
  <si>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Compras no últimos 12 meses em reais (R$)</t>
  </si>
  <si>
    <t>Mês/Ano</t>
  </si>
  <si>
    <t>Mês</t>
  </si>
  <si>
    <t>Ano</t>
  </si>
  <si>
    <t>Compra</t>
  </si>
  <si>
    <t>Compra média</t>
  </si>
  <si>
    <t>Valor das compras</t>
  </si>
  <si>
    <t>Número de compras</t>
  </si>
  <si>
    <t>Compras pagas com atraso</t>
  </si>
  <si>
    <t>Atraso em dias</t>
  </si>
  <si>
    <t>Atraso médio por compras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</si>
  <si>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</si>
  <si>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</si>
  <si>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</si>
  <si>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</si>
  <si>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</si>
  <si>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</si>
  <si>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</si>
  <si>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(em meses)*</t>
  </si>
  <si>
    <t>É cliente há quantos meses?</t>
  </si>
  <si>
    <t>*Tempo entre a data atual e a da última compra</t>
  </si>
  <si>
    <t>Escore de tempo (meses)</t>
  </si>
  <si>
    <t>Valor das compras (R$)</t>
  </si>
  <si>
    <t>De</t>
  </si>
  <si>
    <t>Ate</t>
  </si>
  <si>
    <t>Pontos</t>
  </si>
  <si>
    <t>Compra Média (R$)</t>
  </si>
  <si>
    <t>Recência (meses)</t>
  </si>
  <si>
    <t>Peso</t>
  </si>
  <si>
    <t>Nota</t>
  </si>
  <si>
    <t>Ponderado</t>
  </si>
  <si>
    <t>Tempo</t>
  </si>
  <si>
    <t>Valor das Compras</t>
  </si>
  <si>
    <t>Recência</t>
  </si>
  <si>
    <t>Atraso</t>
  </si>
  <si>
    <t>Prazo de pagamento</t>
  </si>
  <si>
    <t>Atraso ( dias/compra)</t>
  </si>
  <si>
    <t>Perfil do Cliente</t>
  </si>
  <si>
    <t>Bronze</t>
  </si>
  <si>
    <t>Prata</t>
  </si>
  <si>
    <t>Ouro</t>
  </si>
  <si>
    <t>Diamante</t>
  </si>
  <si>
    <t>Prazo de pagamento (À vista/Prazo)</t>
  </si>
  <si>
    <t>Maior</t>
  </si>
  <si>
    <t>Forma de pagamento</t>
  </si>
  <si>
    <t>Ponto</t>
  </si>
  <si>
    <t>Score do cliente</t>
  </si>
  <si>
    <t>Score atualizado</t>
  </si>
  <si>
    <t>Perfil do cliente</t>
  </si>
  <si>
    <t>Perfil</t>
  </si>
  <si>
    <t>Cliente</t>
  </si>
  <si>
    <t>Evolução das compras nos últimos 12 meses</t>
  </si>
  <si>
    <t>História do cliente</t>
  </si>
  <si>
    <t>É cliente a quantos meses?</t>
  </si>
  <si>
    <t>Valor médio de compra</t>
  </si>
  <si>
    <t>Quantas vezes comprou?</t>
  </si>
  <si>
    <t>Valor total das
compras</t>
  </si>
  <si>
    <t>Atraso médio em dias por compra</t>
  </si>
  <si>
    <t>Meio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</si>
</sst>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mm/yy"/>
    <numFmt numFmtId="166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0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1" xfId="0" applyBorder="1" applyAlignment="1">
      <alignment horizontal="right"/>
    </xf>
    <xf numFmtId="165" fontId="0" fillId="0" borderId="2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3" xfId="0" applyNumberForma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" fontId="0" fillId="0" borderId="3" xfId="0" applyNumberFormat="1" applyBorder="1"/>
    <xf numFmtId="164" fontId="0" fillId="0" borderId="1" xfId="0" quotePrefix="1" applyNumberFormat="1" applyBorder="1"/>
    <xf numFmtId="4" fontId="0" fillId="0" borderId="3" xfId="0" applyNumberFormat="1" applyBorder="1"/>
    <xf numFmtId="166" fontId="0" fillId="0" borderId="0" xfId="0" applyNumberFormat="1"/>
    <xf numFmtId="0" fontId="4" fillId="0" borderId="1" xfId="0" applyFont="1" applyBorder="1"/>
    <xf numFmtId="14" fontId="0" fillId="0" borderId="2" xfId="0" applyNumberFormat="1" applyBorder="1"/>
    <xf numFmtId="14" fontId="0" fillId="0" borderId="3" xfId="0" applyNumberForma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left" vertical="center" wrapText="1"/>
    </xf>
    <xf numFmtId="164" fontId="6" fillId="0" borderId="0" xfId="0" applyNumberFormat="1" applyFont="1" applyAlignment="1">
      <alignment horizontal="left" vertical="center" wrapText="1"/>
    </xf>
    <xf numFmtId="164" fontId="6" fillId="0" borderId="3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49" fontId="0" fillId="0" borderId="1" xfId="0" applyNumberForma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14" fontId="7" fillId="2" borderId="0" xfId="0" applyNumberFormat="1" applyFont="1" applyFill="1" applyProtection="1">
      <protection locked="0"/>
    </xf>
  </cellXfs>
  <cellStyles count="1">
    <cellStyle name="Normal" xfId="0" builtinId="0"/>
  </cellStyles>
  <dxfs count="20"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1"/>
      </font>
      <fill>
        <patternFill>
          <bgColor rgb="FFD7D200"/>
        </patternFill>
      </fill>
    </dxf>
    <dxf>
      <font>
        <b/>
        <i val="0"/>
        <color auto="1"/>
      </font>
      <fill>
        <patternFill>
          <bgColor theme="3" tint="0.749961851863155"/>
        </patternFill>
      </fill>
    </dxf>
    <dxf>
      <numFmt numFmtId="0" formatCode="General"/>
    </dxf>
    <dxf>
      <numFmt numFmtId="30" formatCode="@"/>
    </dxf>
    <dxf>
      <numFmt numFmtId="30" formatCode="@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7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Análise!$E$8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Análise!$B$9:$B$21</c:f>
              <c:numCache>
                <c:formatCode>mm/yy</c:formatCode>
                <c:ptCount val="13"/>
                <c:pt idx="0">
                  <c:v>43983</c:v>
                </c:pt>
                <c:pt idx="1">
                  <c:v>43953</c:v>
                </c:pt>
                <c:pt idx="2">
                  <c:v>43923</c:v>
                </c:pt>
                <c:pt idx="3">
                  <c:v>43893</c:v>
                </c:pt>
                <c:pt idx="4">
                  <c:v>43863</c:v>
                </c:pt>
                <c:pt idx="5">
                  <c:v>43833</c:v>
                </c:pt>
                <c:pt idx="6">
                  <c:v>43803</c:v>
                </c:pt>
                <c:pt idx="7">
                  <c:v>43773</c:v>
                </c:pt>
                <c:pt idx="8">
                  <c:v>43743</c:v>
                </c:pt>
                <c:pt idx="9">
                  <c:v>43713</c:v>
                </c:pt>
                <c:pt idx="10">
                  <c:v>43683</c:v>
                </c:pt>
                <c:pt idx="11">
                  <c:v>43653</c:v>
                </c:pt>
                <c:pt idx="12">
                  <c:v>43623</c:v>
                </c:pt>
              </c:numCache>
            </c:numRef>
          </c:cat>
          <c:val>
            <c:numRef>
              <c:f>Análise!$E$9:$E$21</c:f>
              <c:numCache>
                <c:formatCode>"R$"\ #,##0.00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768</c:v>
                </c:pt>
                <c:pt idx="3">
                  <c:v>52</c:v>
                </c:pt>
                <c:pt idx="4">
                  <c:v>0</c:v>
                </c:pt>
                <c:pt idx="5">
                  <c:v>2440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1058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E-4D8A-B7B9-D6E35933DE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521572031"/>
        <c:axId val="1521572511"/>
      </c:barChart>
      <c:dateAx>
        <c:axId val="1521572031"/>
        <c:scaling>
          <c:orientation val="minMax"/>
        </c:scaling>
        <c:delete val="0"/>
        <c:axPos val="b"/>
        <c:numFmt formatCode="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1572511"/>
        <c:crosses val="autoZero"/>
        <c:auto val="1"/>
        <c:lblOffset val="100"/>
        <c:baseTimeUnit val="months"/>
      </c:dateAx>
      <c:valAx>
        <c:axId val="1521572511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152157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2767484946735"/>
          <c:y val="5.5555533462366392E-2"/>
          <c:w val="0.87671742318974832"/>
          <c:h val="0.9292929574115337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Análise!$G$19:$G$21</c:f>
              <c:strCache>
                <c:ptCount val="3"/>
                <c:pt idx="0">
                  <c:v>Dinheiro</c:v>
                </c:pt>
                <c:pt idx="1">
                  <c:v>Boleto</c:v>
                </c:pt>
                <c:pt idx="2">
                  <c:v>Cartão</c:v>
                </c:pt>
              </c:strCache>
            </c:strRef>
          </c:cat>
          <c:val>
            <c:numRef>
              <c:f>Análise!$H$19:$H$21</c:f>
              <c:numCache>
                <c:formatCode>"R$"\ #,##0.00</c:formatCode>
                <c:ptCount val="3"/>
                <c:pt idx="0">
                  <c:v>2534</c:v>
                </c:pt>
                <c:pt idx="1">
                  <c:v>2112</c:v>
                </c:pt>
                <c:pt idx="2">
                  <c:v>1148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E-459B-AD26-5CC9B7F2AB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0"/>
        <c:axId val="888266271"/>
        <c:axId val="888265311"/>
      </c:barChart>
      <c:catAx>
        <c:axId val="888266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8265311"/>
        <c:crosses val="autoZero"/>
        <c:auto val="1"/>
        <c:lblAlgn val="ctr"/>
        <c:lblOffset val="100"/>
        <c:noMultiLvlLbl val="0"/>
      </c:catAx>
      <c:valAx>
        <c:axId val="888265311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88826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Análise!$G$17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2"/>
            </a:solidFill>
            <a:ln w="25400" cap="flat" cmpd="sng" algn="ctr">
              <a:solidFill>
                <a:schemeClr val="lt1"/>
              </a:solidFill>
              <a:prstDash val="solid"/>
              <a:miter lim="800000"/>
            </a:ln>
            <a:effectLst/>
          </c:spPr>
          <c:invertIfNegative val="0"/>
          <c:dLbls>
            <c:numFmt formatCode="&quot;R$&quot;\ #,##0.00" sourceLinked="0"/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Análise!$H$17</c:f>
              <c:numCache>
                <c:formatCode>"R$"\ #,##0.00</c:formatCode>
                <c:ptCount val="1"/>
                <c:pt idx="0">
                  <c:v>2244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4-4829-8EFA-F6E9880C324B}"/>
            </c:ext>
          </c:extLst>
        </c:ser>
        <c:ser>
          <c:idx val="1"/>
          <c:order val="1"/>
          <c:tx>
            <c:strRef>
              <c:f>Análise!$G$18</c:f>
              <c:strCache>
                <c:ptCount val="1"/>
                <c:pt idx="0">
                  <c:v>Compras a prazo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Análise!$H$18</c:f>
              <c:numCache>
                <c:formatCode>"R$"\ #,##0.00</c:formatCode>
                <c:ptCount val="1"/>
                <c:pt idx="0">
                  <c:v>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4-4829-8EFA-F6E9880C32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90811583"/>
        <c:axId val="990814943"/>
      </c:barChart>
      <c:catAx>
        <c:axId val="99081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814943"/>
        <c:crosses val="autoZero"/>
        <c:auto val="1"/>
        <c:lblAlgn val="ctr"/>
        <c:lblOffset val="100"/>
        <c:noMultiLvlLbl val="0"/>
      </c:catAx>
      <c:valAx>
        <c:axId val="99081494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9081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03489269723623"/>
          <c:y val="3.5668562263050443E-2"/>
          <c:w val="0.21674540682414697"/>
          <c:h val="0.618524032671112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355601</xdr:colOff>
      <xdr:row>1</xdr:row>
      <xdr:rowOff>110065</xdr:rowOff>
    </xdr:from>
    <xdr:to>
      <xdr:col>10</xdr:col>
      <xdr:colOff>42333</xdr:colOff>
      <xdr:row>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6CB52E-64C6-47A9-B4D4-F3EFAE25C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76199</xdr:rowOff>
    </xdr:from>
    <xdr:to>
      <xdr:col>5</xdr:col>
      <xdr:colOff>499533</xdr:colOff>
      <xdr:row>22</xdr:row>
      <xdr:rowOff>169334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FE022D-523D-40D4-90EE-FC10D1E52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584200</xdr:colOff>
      <xdr:row>9</xdr:row>
      <xdr:rowOff>50801</xdr:rowOff>
    </xdr:from>
    <xdr:to>
      <xdr:col>9</xdr:col>
      <xdr:colOff>973667</xdr:colOff>
      <xdr:row>22</xdr:row>
      <xdr:rowOff>143934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6D0D652-9C56-4577-942B-5C6F73EED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B9CF3-FBF7-45F4-807D-609BE473E033}" name="TabelaVendas" displayName="TabelaVendas" ref="A1:J1004" totalsRowShown="0" headerRowDxfId="19">
  <autoFilter ref="A1:J1004" xr:uid="{E39B9CF3-FBF7-45F4-807D-609BE473E033}"/>
  <tableColumns count="10">
    <tableColumn id="1" xr3:uid="{0DC4C132-0041-4492-9835-6DEFCCCD176D}" name="Data da Venda" dataDxfId="18"/>
    <tableColumn id="2" xr3:uid="{8A6BA42F-F044-486B-8CC5-97B6E4E405B5}" name="CPF" dataDxfId="17"/>
    <tableColumn id="3" xr3:uid="{997D4BF3-6905-4CE9-AE42-978EB83D7AFE}" name="Valor da Venda" dataDxfId="16"/>
    <tableColumn id="4" xr3:uid="{0B1B7251-4953-47B5-8E28-93DFD7D834C1}" name="Data do Vencimento" dataDxfId="15"/>
    <tableColumn id="5" xr3:uid="{9D00B904-69D6-4DD2-843B-ED8262F22BF3}" name="Data do Pagamento" dataDxfId="14"/>
    <tableColumn id="6" xr3:uid="{BB3A4F51-0F20-4495-87AC-CAE1D3D8B9BA}" name="Meio Pagto" dataDxfId="13"/>
    <tableColumn id="7" xr3:uid="{0949AAF8-CD0E-4E0A-B7E7-8EF92B6FF774}" name="Dias de atraso" dataDxfId="12">
      <calculatedColumnFormula>IF(TabelaVendas[[#This Row],[Data do Vencimento]]&gt;Análise!$C$3,0,IF(TabelaVendas[[#This Row],[Data do Pagamento]]=0,Análise!$C$3-TabelaVendas[[#This Row],[Data do Vencimento]],TabelaVendas[[#This Row],[Data do Pagamento]]-TabelaVendas[[#This Row],[Data do Vencimento]]))</calculatedColumnFormula>
    </tableColumn>
    <tableColumn id="8" xr3:uid="{92442205-50B3-4859-B91C-B7A33D8BB354}" name="Mês da venda" dataDxfId="11">
      <calculatedColumnFormula>MONTH(TabelaVendas[[#This Row],[Data da Venda]])</calculatedColumnFormula>
    </tableColumn>
    <tableColumn id="9" xr3:uid="{9E7EB09A-C09F-4FC8-BDDD-3BAE11B2ADA6}" name="Ano da venda" dataDxfId="10">
      <calculatedColumnFormula>YEAR(TabelaVendas[[#This Row],[Data da Venda]])</calculatedColumnFormula>
    </tableColumn>
    <tableColumn id="10" xr3:uid="{E3FDF08A-FA06-400A-8C20-6ABFDCFF7B2C}" name="À vista?" dataDxfId="9">
      <calculatedColumnFormula>IF(TabelaVendas[[#This Row],[Data da Venda]]=TabelaVendas[[#This Row],[Data do Vencimento]],"Sim","Não")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BDE127-7E16-402D-91A7-29FFCF751776}" name="TabelaClientes" displayName="TabelaClientes" ref="A1:D210" totalsRowShown="0" headerRowDxfId="8">
  <autoFilter ref="A1:D210" xr:uid="{3EBDE127-7E16-402D-91A7-29FFCF751776}"/>
  <tableColumns count="4">
    <tableColumn id="1" xr3:uid="{3EA0F9D7-F811-4B17-A199-EF11F090DE91}" name="CPF" dataDxfId="7"/>
    <tableColumn id="2" xr3:uid="{FCD0C112-B55B-4D8F-8687-0A0E5FBB710A}" name="NOME" dataDxfId="6"/>
    <tableColumn id="3" xr3:uid="{2C0271E0-603A-4C8E-AE4F-E5CA4720EE9A}" name="EMAIL" dataDxfId="5"/>
    <tableColumn id="4" xr3:uid="{43AE1558-B425-4920-91F2-DE3B8D35B298}" name="TELEFONE" dataDxfId="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213B-CA82-411F-8FD9-D8246278B6D5}">
  <dimension ref="A1:O96"/>
  <sheetViews>
    <sheetView showGridLines="0" tabSelected="1" zoomScale="90" zoomScaleNormal="90" workbookViewId="0">
      <selection activeCell="B2" sqref="B2"/>
    </sheetView>
  </sheetViews>
  <sheetFormatPr defaultColWidth="0" defaultRowHeight="14.4" zeroHeight="1" x14ac:dyDescent="0.3"/>
  <cols>
    <col min="1" max="1" width="9" bestFit="1" customWidth="1"/>
    <col min="2" max="2" width="21.88671875" bestFit="1" customWidth="1"/>
    <col min="3" max="3" width="15.77734375" customWidth="1"/>
    <col min="4" max="4" width="5.77734375" customWidth="1"/>
    <col min="5" max="10" width="15.77734375" customWidth="1"/>
    <col min="11" max="11" width="5.77734375" customWidth="1"/>
    <col min="12" max="14" width="15.77734375" customWidth="1"/>
    <col min="15" max="15" width="5.77734375" customWidth="1"/>
    <col min="16" max="16384" width="8.88671875" hidden="1"/>
  </cols>
  <sheetData>
    <row r="1" spans="1:14" ht="14.4" customHeight="1" x14ac:dyDescent="0.35">
      <c r="A1" s="56" t="s">
        <v>293</v>
      </c>
      <c r="N1" s="70">
        <v>43983</v>
      </c>
    </row>
    <row r="2" spans="1:14" ht="14.4" customHeight="1" x14ac:dyDescent="0.35">
      <c r="A2" s="54" t="s">
        <v>1</v>
      </c>
      <c r="B2" s="69">
        <v>86657720194</v>
      </c>
      <c r="E2" s="58" t="s">
        <v>294</v>
      </c>
      <c r="F2" s="11"/>
      <c r="G2" s="11"/>
      <c r="H2" s="11"/>
      <c r="I2" s="11"/>
      <c r="J2" s="11"/>
      <c r="L2" s="58" t="s">
        <v>295</v>
      </c>
      <c r="M2" s="11"/>
      <c r="N2" s="11"/>
    </row>
    <row r="3" spans="1:14" x14ac:dyDescent="0.3">
      <c r="A3" s="50" t="s">
        <v>15</v>
      </c>
      <c r="B3" s="52" t="str">
        <f>IF(B2="","",VLOOKUP(B2,TabelaClientes[],2,FALSE))</f>
        <v>Victor Von Doom</v>
      </c>
      <c r="L3" s="66" t="s">
        <v>296</v>
      </c>
      <c r="M3" s="66"/>
      <c r="N3" s="61">
        <f>IF(B2="","",Análise!K11)</f>
        <v>15</v>
      </c>
    </row>
    <row r="4" spans="1:14" ht="18" x14ac:dyDescent="0.35">
      <c r="B4" s="57" t="s">
        <v>292</v>
      </c>
      <c r="L4" s="66"/>
      <c r="M4" s="66"/>
      <c r="N4" s="64"/>
    </row>
    <row r="5" spans="1:14" x14ac:dyDescent="0.3">
      <c r="B5" s="65" t="str">
        <f>Análise!F3</f>
        <v>Ouro</v>
      </c>
      <c r="L5" s="67" t="s">
        <v>299</v>
      </c>
      <c r="M5" s="67" t="s">
        <v>297</v>
      </c>
      <c r="N5" s="67" t="s">
        <v>298</v>
      </c>
    </row>
    <row r="6" spans="1:14" x14ac:dyDescent="0.3">
      <c r="B6" s="65"/>
      <c r="L6" s="68"/>
      <c r="M6" s="68"/>
      <c r="N6" s="68"/>
    </row>
    <row r="7" spans="1:14" x14ac:dyDescent="0.3">
      <c r="A7" s="12"/>
      <c r="B7" s="12"/>
      <c r="L7" s="14">
        <f>Análise!H8</f>
        <v>5794</v>
      </c>
      <c r="M7" s="14">
        <f>Análise!H7</f>
        <v>965.66666666666663</v>
      </c>
      <c r="N7" s="24">
        <f>Análise!H9</f>
        <v>6</v>
      </c>
    </row>
    <row r="8" spans="1:14" x14ac:dyDescent="0.3">
      <c r="L8" s="54" t="s">
        <v>276</v>
      </c>
      <c r="M8" s="11"/>
      <c r="N8" s="63">
        <f>IF(B2="","",Análise!K10)</f>
        <v>1</v>
      </c>
    </row>
    <row r="9" spans="1:14" ht="18" x14ac:dyDescent="0.35">
      <c r="A9" s="58" t="s">
        <v>301</v>
      </c>
      <c r="B9" s="11"/>
      <c r="C9" s="11"/>
      <c r="D9" s="11"/>
      <c r="E9" s="11"/>
      <c r="F9" s="11"/>
      <c r="G9" s="58" t="s">
        <v>287</v>
      </c>
      <c r="H9" s="11"/>
      <c r="I9" s="11"/>
      <c r="J9" s="11"/>
      <c r="L9" s="59" t="s">
        <v>300</v>
      </c>
      <c r="N9" s="64"/>
    </row>
    <row r="10" spans="1:14" x14ac:dyDescent="0.3">
      <c r="L10" s="59"/>
      <c r="N10" s="61">
        <f>IF(B2="","",Análise!H14)</f>
        <v>7</v>
      </c>
    </row>
    <row r="11" spans="1:14" x14ac:dyDescent="0.3">
      <c r="L11" s="60"/>
      <c r="M11" s="12"/>
      <c r="N11" s="62"/>
    </row>
    <row r="12" spans="1:14" x14ac:dyDescent="0.3"/>
    <row r="13" spans="1:14" x14ac:dyDescent="0.3"/>
    <row r="14" spans="1:14" x14ac:dyDescent="0.3"/>
    <row r="15" spans="1:14" x14ac:dyDescent="0.3"/>
    <row r="16" spans="1:14" x14ac:dyDescent="0.3"/>
    <row r="17" spans="1:10" x14ac:dyDescent="0.3"/>
    <row r="18" spans="1:10" x14ac:dyDescent="0.3"/>
    <row r="19" spans="1:10" x14ac:dyDescent="0.3"/>
    <row r="20" spans="1:10" x14ac:dyDescent="0.3"/>
    <row r="21" spans="1:10" x14ac:dyDescent="0.3"/>
    <row r="22" spans="1:10" x14ac:dyDescent="0.3"/>
    <row r="23" spans="1:10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4.4" customHeight="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  <row r="46" customFormat="1" hidden="1" x14ac:dyDescent="0.3"/>
    <row r="47" customFormat="1" hidden="1" x14ac:dyDescent="0.3"/>
    <row r="48" customFormat="1" hidden="1" x14ac:dyDescent="0.3"/>
    <row r="49" customFormat="1" hidden="1" x14ac:dyDescent="0.3"/>
    <row r="50" customFormat="1" hidden="1" x14ac:dyDescent="0.3"/>
    <row r="51" customFormat="1" hidden="1" x14ac:dyDescent="0.3"/>
    <row r="52" customFormat="1" hidden="1" x14ac:dyDescent="0.3"/>
    <row r="53" customFormat="1" hidden="1" x14ac:dyDescent="0.3"/>
    <row r="54" customFormat="1" hidden="1" x14ac:dyDescent="0.3"/>
    <row r="55" customFormat="1" hidden="1" x14ac:dyDescent="0.3"/>
    <row r="56" customFormat="1" hidden="1" x14ac:dyDescent="0.3"/>
    <row r="57" customFormat="1" hidden="1" x14ac:dyDescent="0.3"/>
    <row r="58" customFormat="1" hidden="1" x14ac:dyDescent="0.3"/>
    <row r="59" customFormat="1" hidden="1" x14ac:dyDescent="0.3"/>
    <row r="60" customFormat="1" hidden="1" x14ac:dyDescent="0.3"/>
    <row r="61" customFormat="1" hidden="1" x14ac:dyDescent="0.3"/>
    <row r="62" customFormat="1" hidden="1" x14ac:dyDescent="0.3"/>
    <row r="63" customFormat="1" hidden="1" x14ac:dyDescent="0.3"/>
    <row r="64" customFormat="1" hidden="1" x14ac:dyDescent="0.3"/>
    <row r="65" customFormat="1" hidden="1" x14ac:dyDescent="0.3"/>
    <row r="66" customFormat="1" hidden="1" x14ac:dyDescent="0.3"/>
    <row r="67" customFormat="1" hidden="1" x14ac:dyDescent="0.3"/>
    <row r="68" customFormat="1" hidden="1" x14ac:dyDescent="0.3"/>
    <row r="69" customFormat="1" hidden="1" x14ac:dyDescent="0.3"/>
    <row r="70" customFormat="1" hidden="1" x14ac:dyDescent="0.3"/>
    <row r="71" customFormat="1" hidden="1" x14ac:dyDescent="0.3"/>
    <row r="72" customFormat="1" hidden="1" x14ac:dyDescent="0.3"/>
    <row r="73" customFormat="1" hidden="1" x14ac:dyDescent="0.3"/>
    <row r="74" customFormat="1" hidden="1" x14ac:dyDescent="0.3"/>
    <row r="75" customFormat="1" hidden="1" x14ac:dyDescent="0.3"/>
    <row r="76" customFormat="1" hidden="1" x14ac:dyDescent="0.3"/>
    <row r="77" customFormat="1" hidden="1" x14ac:dyDescent="0.3"/>
    <row r="78" customFormat="1" hidden="1" x14ac:dyDescent="0.3"/>
    <row r="79" customFormat="1" hidden="1" x14ac:dyDescent="0.3"/>
    <row r="80" customFormat="1" hidden="1" x14ac:dyDescent="0.3"/>
    <row r="81" customFormat="1" hidden="1" x14ac:dyDescent="0.3"/>
    <row r="82" customFormat="1" hidden="1" x14ac:dyDescent="0.3"/>
    <row r="83" customFormat="1" hidden="1" x14ac:dyDescent="0.3"/>
    <row r="84" customFormat="1" hidden="1" x14ac:dyDescent="0.3"/>
    <row r="85" customFormat="1" hidden="1" x14ac:dyDescent="0.3"/>
    <row r="86" customFormat="1" hidden="1" x14ac:dyDescent="0.3"/>
    <row r="87" customFormat="1" hidden="1" x14ac:dyDescent="0.3"/>
    <row r="88" customFormat="1" hidden="1" x14ac:dyDescent="0.3"/>
    <row r="89" customFormat="1" hidden="1" x14ac:dyDescent="0.3"/>
    <row r="90" customFormat="1" hidden="1" x14ac:dyDescent="0.3"/>
    <row r="91" customFormat="1" hidden="1" x14ac:dyDescent="0.3"/>
    <row r="92" customFormat="1" hidden="1" x14ac:dyDescent="0.3"/>
    <row r="93" customFormat="1" hidden="1" x14ac:dyDescent="0.3"/>
    <row r="94" customFormat="1" hidden="1" x14ac:dyDescent="0.3"/>
    <row r="95" customFormat="1" hidden="1" x14ac:dyDescent="0.3"/>
    <row r="96" customFormat="1" hidden="1" x14ac:dyDescent="0.3"/>
  </sheetData>
  <sheetProtection sheet="1" objects="1" scenarios="1" selectLockedCells="1"/>
  <mergeCells count="9">
    <mergeCell ref="L9:L11"/>
    <mergeCell ref="N10:N11"/>
    <mergeCell ref="N8:N9"/>
    <mergeCell ref="B5:B6"/>
    <mergeCell ref="L3:M4"/>
    <mergeCell ref="L5:L6"/>
    <mergeCell ref="M5:M6"/>
    <mergeCell ref="N5:N6"/>
    <mergeCell ref="N3:N4"/>
  </mergeCells>
  <conditionalFormatting sqref="B5:B6">
    <cfRule type="containsText" dxfId="3" priority="1" operator="containsText" text="Diamante">
      <formula>NOT(ISERROR(SEARCH("Diamante",B5)))</formula>
    </cfRule>
    <cfRule type="containsText" dxfId="2" priority="2" operator="containsText" text="Ouro">
      <formula>NOT(ISERROR(SEARCH("Ouro",B5)))</formula>
    </cfRule>
    <cfRule type="containsText" dxfId="1" priority="3" operator="containsText" text="Prata">
      <formula>NOT(ISERROR(SEARCH("Prata",B5)))</formula>
    </cfRule>
    <cfRule type="containsText" dxfId="0" priority="4" operator="containsText" text="Bronze">
      <formula>NOT(ISERROR(SEARCH("Bronze",B5)))</formula>
    </cfRule>
  </conditionalFormatting>
  <dataValidations count="1">
    <dataValidation type="list" allowBlank="1" showInputMessage="1" showErrorMessage="1" errorTitle="CPF Inexistente" sqref="B2" xr:uid="{1E3BD2BF-1E59-4FFD-B3E8-0E5258043D3E}">
      <formula1>ColunaCPF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55F1-5829-4E59-A5C0-11EF1C44E584}">
  <dimension ref="B2:N50"/>
  <sheetViews>
    <sheetView showGridLines="0" topLeftCell="A4" workbookViewId="0">
      <selection activeCell="G17" sqref="G17:H18"/>
    </sheetView>
  </sheetViews>
  <sheetFormatPr defaultRowHeight="14.4" x14ac:dyDescent="0.3"/>
  <cols>
    <col min="1" max="1" width="1.77734375" customWidth="1"/>
    <col min="2" max="4" width="12.77734375" customWidth="1"/>
    <col min="5" max="5" width="14.109375" bestFit="1" customWidth="1"/>
    <col min="6" max="6" width="12.77734375" customWidth="1"/>
    <col min="7" max="7" width="23.6640625" bestFit="1" customWidth="1"/>
    <col min="8" max="9" width="12.77734375" customWidth="1"/>
    <col min="10" max="10" width="34.109375" bestFit="1" customWidth="1"/>
    <col min="11" max="14" width="12.77734375" customWidth="1"/>
  </cols>
  <sheetData>
    <row r="2" spans="2:14" x14ac:dyDescent="0.3">
      <c r="B2" t="s">
        <v>10</v>
      </c>
    </row>
    <row r="3" spans="2:14" x14ac:dyDescent="0.3">
      <c r="B3" s="10" t="s">
        <v>11</v>
      </c>
      <c r="C3" s="21">
        <f>Painel!N1</f>
        <v>43983</v>
      </c>
      <c r="E3" s="19" t="s">
        <v>291</v>
      </c>
      <c r="F3" s="55" t="str">
        <f>VLOOKUP(N21,G41:I45,3,TRUE)</f>
        <v>Ouro</v>
      </c>
    </row>
    <row r="4" spans="2:14" x14ac:dyDescent="0.3">
      <c r="C4" s="2"/>
    </row>
    <row r="5" spans="2:14" x14ac:dyDescent="0.3">
      <c r="B5" s="10" t="s">
        <v>1</v>
      </c>
      <c r="C5" s="20">
        <f>Painel!B2</f>
        <v>86657720194</v>
      </c>
    </row>
    <row r="6" spans="2:14" x14ac:dyDescent="0.3">
      <c r="C6" s="9"/>
    </row>
    <row r="7" spans="2:14" x14ac:dyDescent="0.3">
      <c r="B7" s="19" t="s">
        <v>243</v>
      </c>
      <c r="C7" s="10"/>
      <c r="D7" s="10"/>
      <c r="E7" s="10"/>
      <c r="G7" s="8" t="s">
        <v>248</v>
      </c>
      <c r="H7" s="25">
        <f>H8/H9</f>
        <v>965.66666666666663</v>
      </c>
      <c r="J7" s="19" t="s">
        <v>247</v>
      </c>
      <c r="K7" s="31" t="s">
        <v>257</v>
      </c>
      <c r="L7" s="31" t="s">
        <v>258</v>
      </c>
    </row>
    <row r="8" spans="2:14" x14ac:dyDescent="0.3">
      <c r="B8" s="10" t="s">
        <v>244</v>
      </c>
      <c r="C8" s="15" t="s">
        <v>245</v>
      </c>
      <c r="D8" s="15" t="s">
        <v>246</v>
      </c>
      <c r="E8" s="15" t="s">
        <v>247</v>
      </c>
      <c r="G8" s="22" t="s">
        <v>249</v>
      </c>
      <c r="H8" s="4">
        <f>SUMIF(TabelaVendas[CPF],C5,TabelaVendas[Valor da Venda])</f>
        <v>5794</v>
      </c>
      <c r="J8" s="11" t="s">
        <v>259</v>
      </c>
      <c r="K8" s="29">
        <f t="array" ref="K8">INDEX(TabelaVendas[Data da Venda],SMALL(IF(TabelaVendas[CPF]=$C$5,ROW(TabelaVendas[CPF])-1),1),1)</f>
        <v>43467</v>
      </c>
      <c r="L8" s="13">
        <f t="array" ref="L8">INDEX(TabelaVendas[Valor da Venda],SMALL(IF(TabelaVendas[CPF]=$C$5,ROW(TabelaVendas[CPF])-1),1),1)</f>
        <v>1148</v>
      </c>
    </row>
    <row r="9" spans="2:14" x14ac:dyDescent="0.3">
      <c r="B9" s="16">
        <f>C3</f>
        <v>43983</v>
      </c>
      <c r="C9" s="11">
        <f>MONTH(B9)</f>
        <v>6</v>
      </c>
      <c r="D9" s="11">
        <f>YEAR(B9)</f>
        <v>2020</v>
      </c>
      <c r="E9" s="13">
        <f>SUMIFS(TabelaVendas[Valor da Venda],TabelaVendas[Ano da venda],D10,TabelaVendas[Mês da venda],C9,TabelaVendas[CPF],$C$5)</f>
        <v>0</v>
      </c>
      <c r="G9" s="23" t="s">
        <v>250</v>
      </c>
      <c r="H9" s="24">
        <f>COUNTIF(TabelaVendas[CPF],C5)</f>
        <v>6</v>
      </c>
      <c r="J9" s="12" t="s">
        <v>260</v>
      </c>
      <c r="K9" s="30">
        <f t="array" ref="K9">INDEX(TabelaVendas[Data da Venda],LARGE(IF(TabelaVendas[CPF]=$C$5,ROW(TabelaVendas[CPF])-1),1),1)</f>
        <v>43941</v>
      </c>
      <c r="L9" s="14" cm="1">
        <f t="array" ref="L9">INDEX(TabelaVendas[Valor da Venda],LARGE(IF(TabelaVendas[CPF]=$C$5,ROW(TabelaVendas[CPF])-1),1),1)</f>
        <v>768</v>
      </c>
    </row>
    <row r="10" spans="2:14" x14ac:dyDescent="0.3">
      <c r="B10" s="17">
        <f>B9-30</f>
        <v>43953</v>
      </c>
      <c r="C10">
        <f>MONTH(B10)</f>
        <v>5</v>
      </c>
      <c r="D10">
        <f>YEAR(B10)</f>
        <v>2020</v>
      </c>
      <c r="E10" s="4">
        <f>SUMIFS(TabelaVendas[Valor da Venda],TabelaVendas[Ano da venda],D11,TabelaVendas[Mês da venda],C10,TabelaVendas[CPF],$C$5)</f>
        <v>0</v>
      </c>
      <c r="J10" t="s">
        <v>261</v>
      </c>
      <c r="K10" s="27">
        <f>IF(INT((C3-K9)/30)&lt;0,0,INT((C3-K9)/30))</f>
        <v>1</v>
      </c>
    </row>
    <row r="11" spans="2:14" x14ac:dyDescent="0.3">
      <c r="B11" s="17">
        <f t="shared" ref="B11:B21" si="0">B10-30</f>
        <v>43923</v>
      </c>
      <c r="C11">
        <f t="shared" ref="C11:C21" si="1">MONTH(B11)</f>
        <v>4</v>
      </c>
      <c r="D11">
        <f t="shared" ref="D11:D21" si="2">YEAR(B11)</f>
        <v>2020</v>
      </c>
      <c r="E11" s="4">
        <f>SUMIFS(TabelaVendas[Valor da Venda],TabelaVendas[Ano da venda],D12,TabelaVendas[Mês da venda],C11,TabelaVendas[CPF],$C$5)</f>
        <v>768</v>
      </c>
      <c r="G11" s="19" t="s">
        <v>251</v>
      </c>
      <c r="H11" s="10"/>
      <c r="J11" t="s">
        <v>262</v>
      </c>
      <c r="K11" s="5">
        <f>INT((K9-K8)/30)</f>
        <v>15</v>
      </c>
    </row>
    <row r="12" spans="2:14" x14ac:dyDescent="0.3">
      <c r="B12" s="17">
        <f t="shared" si="0"/>
        <v>43893</v>
      </c>
      <c r="C12">
        <f t="shared" si="1"/>
        <v>3</v>
      </c>
      <c r="D12">
        <f t="shared" si="2"/>
        <v>2020</v>
      </c>
      <c r="E12" s="4">
        <f>SUMIFS(TabelaVendas[Valor da Venda],TabelaVendas[Ano da venda],D13,TabelaVendas[Mês da venda],C12,TabelaVendas[CPF],$C$5)</f>
        <v>52</v>
      </c>
      <c r="G12" t="s">
        <v>250</v>
      </c>
      <c r="H12">
        <f>COUNTIFS(TabelaVendas[CPF],C5,TabelaVendas[Dias de atraso],"&gt;0")</f>
        <v>1</v>
      </c>
      <c r="J12" s="28" t="s">
        <v>263</v>
      </c>
      <c r="K12" s="10"/>
      <c r="L12" s="10"/>
    </row>
    <row r="13" spans="2:14" x14ac:dyDescent="0.3">
      <c r="B13" s="17">
        <f t="shared" si="0"/>
        <v>43863</v>
      </c>
      <c r="C13">
        <f t="shared" si="1"/>
        <v>2</v>
      </c>
      <c r="D13">
        <f t="shared" si="2"/>
        <v>2020</v>
      </c>
      <c r="E13" s="4">
        <f>SUMIFS(TabelaVendas[Valor da Venda],TabelaVendas[Ano da venda],D14,TabelaVendas[Mês da venda],C13,TabelaVendas[CPF],$C$5)</f>
        <v>0</v>
      </c>
      <c r="G13" t="s">
        <v>252</v>
      </c>
      <c r="H13">
        <f>SUMIF(TabelaVendas[CPF],C5,TabelaVendas[Dias de atraso])</f>
        <v>7</v>
      </c>
    </row>
    <row r="14" spans="2:14" x14ac:dyDescent="0.3">
      <c r="B14" s="17">
        <f t="shared" si="0"/>
        <v>43833</v>
      </c>
      <c r="C14">
        <f t="shared" si="1"/>
        <v>1</v>
      </c>
      <c r="D14">
        <f t="shared" si="2"/>
        <v>2020</v>
      </c>
      <c r="E14" s="4">
        <f>SUMIFS(TabelaVendas[Valor da Venda],TabelaVendas[Ano da venda],D15,TabelaVendas[Mês da venda],C14,TabelaVendas[CPF],$C$5)</f>
        <v>2440</v>
      </c>
      <c r="G14" s="12" t="s">
        <v>253</v>
      </c>
      <c r="H14" s="26">
        <f>IF(H13=0,0,H13/H12)</f>
        <v>7</v>
      </c>
      <c r="J14" s="48" t="s">
        <v>289</v>
      </c>
      <c r="K14" s="19"/>
      <c r="L14" s="31" t="s">
        <v>271</v>
      </c>
      <c r="M14" s="31" t="s">
        <v>272</v>
      </c>
      <c r="N14" s="31" t="s">
        <v>273</v>
      </c>
    </row>
    <row r="15" spans="2:14" x14ac:dyDescent="0.3">
      <c r="B15" s="17">
        <f t="shared" si="0"/>
        <v>43803</v>
      </c>
      <c r="C15">
        <f t="shared" si="1"/>
        <v>12</v>
      </c>
      <c r="D15">
        <f t="shared" si="2"/>
        <v>2019</v>
      </c>
      <c r="E15" s="4">
        <f>SUMIFS(TabelaVendas[Valor da Venda],TabelaVendas[Ano da venda],D16,TabelaVendas[Mês da venda],C15,TabelaVendas[CPF],$C$5)</f>
        <v>0</v>
      </c>
      <c r="J15" s="49" t="s">
        <v>274</v>
      </c>
      <c r="K15" s="11"/>
      <c r="L15" s="44">
        <v>15</v>
      </c>
      <c r="M15" s="44">
        <f>VLOOKUP(K11,C25:E30,3,TRUE)</f>
        <v>100</v>
      </c>
      <c r="N15" s="44">
        <f>(M15*L15)/$L$21</f>
        <v>15</v>
      </c>
    </row>
    <row r="16" spans="2:14" x14ac:dyDescent="0.3">
      <c r="B16" s="17">
        <f t="shared" si="0"/>
        <v>43773</v>
      </c>
      <c r="C16">
        <f t="shared" si="1"/>
        <v>11</v>
      </c>
      <c r="D16">
        <f t="shared" si="2"/>
        <v>2019</v>
      </c>
      <c r="E16" s="4">
        <f>SUMIFS(TabelaVendas[Valor da Venda],TabelaVendas[Ano da venda],D17,TabelaVendas[Mês da venda],C16,TabelaVendas[CPF],$C$5)</f>
        <v>0</v>
      </c>
      <c r="G16" s="19" t="s">
        <v>254</v>
      </c>
      <c r="H16" s="19"/>
      <c r="J16" s="47" t="s">
        <v>275</v>
      </c>
      <c r="L16" s="45">
        <v>25</v>
      </c>
      <c r="M16" s="45">
        <f>VLOOKUP(H8,G25:I30,3,TRUE)</f>
        <v>100</v>
      </c>
      <c r="N16" s="45">
        <f t="shared" ref="N16:N20" si="3">(M16*L16)/$L$21</f>
        <v>25</v>
      </c>
    </row>
    <row r="17" spans="2:14" x14ac:dyDescent="0.3">
      <c r="B17" s="17">
        <f t="shared" si="0"/>
        <v>43743</v>
      </c>
      <c r="C17">
        <f t="shared" si="1"/>
        <v>10</v>
      </c>
      <c r="D17">
        <f t="shared" si="2"/>
        <v>2019</v>
      </c>
      <c r="E17" s="4">
        <f>SUMIFS(TabelaVendas[Valor da Venda],TabelaVendas[Ano da venda],D18,TabelaVendas[Mês da venda],C17,TabelaVendas[CPF],$C$5)</f>
        <v>0</v>
      </c>
      <c r="G17" t="s">
        <v>255</v>
      </c>
      <c r="H17" s="4">
        <f>SUMIFS(TabelaVendas[Valor da Venda],TabelaVendas[CPF],C5,TabelaVendas[À vista?],"Sim")</f>
        <v>2244</v>
      </c>
      <c r="J17" s="47" t="s">
        <v>248</v>
      </c>
      <c r="L17" s="45">
        <v>15</v>
      </c>
      <c r="M17" s="45">
        <f>VLOOKUP(H7,C33:E38,3,TRUE)</f>
        <v>40</v>
      </c>
      <c r="N17" s="45">
        <f t="shared" si="3"/>
        <v>6</v>
      </c>
    </row>
    <row r="18" spans="2:14" x14ac:dyDescent="0.3">
      <c r="B18" s="17">
        <f t="shared" si="0"/>
        <v>43713</v>
      </c>
      <c r="C18">
        <f t="shared" si="1"/>
        <v>9</v>
      </c>
      <c r="D18">
        <f t="shared" si="2"/>
        <v>2019</v>
      </c>
      <c r="E18" s="4">
        <f>SUMIFS(TabelaVendas[Valor da Venda],TabelaVendas[Ano da venda],D19,TabelaVendas[Mês da venda],C18,TabelaVendas[CPF],$C$5)</f>
        <v>0</v>
      </c>
      <c r="G18" t="s">
        <v>256</v>
      </c>
      <c r="H18" s="4">
        <f>SUMIFS(TabelaVendas[Valor da Venda],TabelaVendas[CPF],C5,TabelaVendas[À vista?],"Não")</f>
        <v>3550</v>
      </c>
      <c r="J18" s="47" t="s">
        <v>276</v>
      </c>
      <c r="L18" s="45">
        <v>10</v>
      </c>
      <c r="M18" s="45">
        <f>VLOOKUP(K10,G33:I38,3,TRUE)</f>
        <v>100</v>
      </c>
      <c r="N18" s="45">
        <f t="shared" si="3"/>
        <v>10</v>
      </c>
    </row>
    <row r="19" spans="2:14" x14ac:dyDescent="0.3">
      <c r="B19" s="17">
        <f t="shared" si="0"/>
        <v>43683</v>
      </c>
      <c r="C19">
        <f t="shared" si="1"/>
        <v>8</v>
      </c>
      <c r="D19">
        <f t="shared" si="2"/>
        <v>2019</v>
      </c>
      <c r="E19" s="4">
        <f>SUMIFS(TabelaVendas[Valor da Venda],TabelaVendas[Ano da venda],D20,TabelaVendas[Mês da venda],C19,TabelaVendas[CPF],$C$5)</f>
        <v>0</v>
      </c>
      <c r="G19" t="s">
        <v>6</v>
      </c>
      <c r="H19" s="4">
        <f>SUMIFS(TabelaVendas[Valor da Venda],TabelaVendas[CPF],C5,TabelaVendas[Meio Pagto],G19)</f>
        <v>2534</v>
      </c>
      <c r="J19" s="47" t="s">
        <v>277</v>
      </c>
      <c r="L19" s="45">
        <v>30</v>
      </c>
      <c r="M19" s="45">
        <f>VLOOKUP(H14,C41:E46,3,TRUE)</f>
        <v>80</v>
      </c>
      <c r="N19" s="45">
        <f t="shared" si="3"/>
        <v>24</v>
      </c>
    </row>
    <row r="20" spans="2:14" x14ac:dyDescent="0.3">
      <c r="B20" s="17">
        <f t="shared" si="0"/>
        <v>43653</v>
      </c>
      <c r="C20">
        <f t="shared" si="1"/>
        <v>7</v>
      </c>
      <c r="D20">
        <f t="shared" si="2"/>
        <v>2019</v>
      </c>
      <c r="E20" s="4">
        <f>SUMIFS(TabelaVendas[Valor da Venda],TabelaVendas[Ano da venda],D21,TabelaVendas[Mês da venda],C20,TabelaVendas[CPF],$C$5)</f>
        <v>1058</v>
      </c>
      <c r="G20" t="s">
        <v>8</v>
      </c>
      <c r="H20" s="4">
        <f>SUMIFS(TabelaVendas[Valor da Venda],TabelaVendas[CPF],C5,TabelaVendas[Meio Pagto],G20)</f>
        <v>2112</v>
      </c>
      <c r="J20" s="47" t="s">
        <v>278</v>
      </c>
      <c r="L20" s="45">
        <v>5</v>
      </c>
      <c r="M20" s="45">
        <f>F50</f>
        <v>40</v>
      </c>
      <c r="N20" s="45">
        <f t="shared" si="3"/>
        <v>2</v>
      </c>
    </row>
    <row r="21" spans="2:14" x14ac:dyDescent="0.3">
      <c r="B21" s="18">
        <f t="shared" si="0"/>
        <v>43623</v>
      </c>
      <c r="C21" s="12">
        <f t="shared" si="1"/>
        <v>6</v>
      </c>
      <c r="D21" s="12">
        <f t="shared" si="2"/>
        <v>2019</v>
      </c>
      <c r="E21" s="14">
        <f>SUMIFS(TabelaVendas[Valor da Venda],TabelaVendas[Ano da venda],#REF!,TabelaVendas[Mês da venda],C21,TabelaVendas[CPF],$C$5)</f>
        <v>0</v>
      </c>
      <c r="G21" s="12" t="s">
        <v>7</v>
      </c>
      <c r="H21" s="14">
        <f>SUMIFS(TabelaVendas[Valor da Venda],TabelaVendas[CPF],C5,TabelaVendas[Meio Pagto],G21)</f>
        <v>1148</v>
      </c>
      <c r="J21" s="46" t="s">
        <v>290</v>
      </c>
      <c r="K21" s="50"/>
      <c r="L21" s="51">
        <v>100</v>
      </c>
      <c r="M21" s="51"/>
      <c r="N21" s="51">
        <f>SUM(N15:N20)</f>
        <v>82</v>
      </c>
    </row>
    <row r="22" spans="2:14" x14ac:dyDescent="0.3">
      <c r="J22" s="53"/>
      <c r="K22" s="11"/>
      <c r="L22" s="11"/>
      <c r="M22" s="11"/>
      <c r="N22" s="11"/>
    </row>
    <row r="24" spans="2:14" x14ac:dyDescent="0.3">
      <c r="C24" s="19" t="s">
        <v>264</v>
      </c>
      <c r="D24" s="10"/>
      <c r="E24" s="10"/>
      <c r="G24" s="19" t="s">
        <v>265</v>
      </c>
      <c r="H24" s="10"/>
      <c r="I24" s="10"/>
    </row>
    <row r="25" spans="2:14" x14ac:dyDescent="0.3">
      <c r="C25" s="8" t="s">
        <v>266</v>
      </c>
      <c r="D25" s="8" t="s">
        <v>267</v>
      </c>
      <c r="E25" s="31" t="s">
        <v>268</v>
      </c>
      <c r="G25" s="8" t="s">
        <v>266</v>
      </c>
      <c r="H25" s="8" t="s">
        <v>267</v>
      </c>
      <c r="I25" s="31" t="s">
        <v>268</v>
      </c>
    </row>
    <row r="26" spans="2:14" x14ac:dyDescent="0.3">
      <c r="C26" s="37">
        <v>0</v>
      </c>
      <c r="D26" s="37">
        <v>1</v>
      </c>
      <c r="E26" s="34">
        <v>20</v>
      </c>
      <c r="G26" s="40">
        <v>0</v>
      </c>
      <c r="H26" s="40">
        <v>1000</v>
      </c>
      <c r="I26" s="34">
        <v>20</v>
      </c>
    </row>
    <row r="27" spans="2:14" x14ac:dyDescent="0.3">
      <c r="C27" s="36">
        <v>2</v>
      </c>
      <c r="D27" s="36">
        <v>3</v>
      </c>
      <c r="E27" s="33">
        <v>40</v>
      </c>
      <c r="G27" s="41">
        <v>1001</v>
      </c>
      <c r="H27" s="41">
        <v>2000</v>
      </c>
      <c r="I27" s="33">
        <v>40</v>
      </c>
    </row>
    <row r="28" spans="2:14" x14ac:dyDescent="0.3">
      <c r="C28" s="36">
        <v>4</v>
      </c>
      <c r="D28" s="36">
        <v>5</v>
      </c>
      <c r="E28" s="33">
        <v>60</v>
      </c>
      <c r="G28" s="41">
        <v>2001</v>
      </c>
      <c r="H28" s="41">
        <v>3000</v>
      </c>
      <c r="I28" s="33">
        <v>60</v>
      </c>
    </row>
    <row r="29" spans="2:14" x14ac:dyDescent="0.3">
      <c r="C29" s="36">
        <v>6</v>
      </c>
      <c r="D29" s="36">
        <v>7</v>
      </c>
      <c r="E29" s="33">
        <v>80</v>
      </c>
      <c r="G29" s="41">
        <v>3001</v>
      </c>
      <c r="H29" s="41">
        <v>4000</v>
      </c>
      <c r="I29" s="33">
        <v>80</v>
      </c>
    </row>
    <row r="30" spans="2:14" x14ac:dyDescent="0.3">
      <c r="C30" s="38">
        <v>8</v>
      </c>
      <c r="D30" s="39"/>
      <c r="E30" s="35">
        <v>100</v>
      </c>
      <c r="G30" s="42">
        <v>4001</v>
      </c>
      <c r="H30" s="43"/>
      <c r="I30" s="35">
        <v>100</v>
      </c>
    </row>
    <row r="32" spans="2:14" x14ac:dyDescent="0.3">
      <c r="C32" s="19" t="s">
        <v>269</v>
      </c>
      <c r="D32" s="10"/>
      <c r="E32" s="10"/>
      <c r="G32" s="19" t="s">
        <v>270</v>
      </c>
      <c r="H32" s="10"/>
      <c r="I32" s="10"/>
    </row>
    <row r="33" spans="3:9" x14ac:dyDescent="0.3">
      <c r="C33" s="8" t="s">
        <v>266</v>
      </c>
      <c r="D33" s="8" t="s">
        <v>267</v>
      </c>
      <c r="E33" s="31" t="s">
        <v>268</v>
      </c>
      <c r="G33" s="8" t="s">
        <v>266</v>
      </c>
      <c r="H33" s="8" t="s">
        <v>267</v>
      </c>
      <c r="I33" s="31" t="s">
        <v>268</v>
      </c>
    </row>
    <row r="34" spans="3:9" x14ac:dyDescent="0.3">
      <c r="C34" s="40">
        <v>0</v>
      </c>
      <c r="D34" s="40">
        <v>500</v>
      </c>
      <c r="E34" s="34">
        <v>20</v>
      </c>
      <c r="G34" s="37">
        <v>0</v>
      </c>
      <c r="H34" s="37">
        <v>1</v>
      </c>
      <c r="I34" s="34">
        <v>100</v>
      </c>
    </row>
    <row r="35" spans="3:9" x14ac:dyDescent="0.3">
      <c r="C35" s="41">
        <v>501</v>
      </c>
      <c r="D35" s="41">
        <v>1000</v>
      </c>
      <c r="E35" s="33">
        <v>40</v>
      </c>
      <c r="G35" s="36">
        <v>2</v>
      </c>
      <c r="H35" s="36">
        <v>3</v>
      </c>
      <c r="I35" s="33">
        <v>80</v>
      </c>
    </row>
    <row r="36" spans="3:9" x14ac:dyDescent="0.3">
      <c r="C36" s="41">
        <v>1001</v>
      </c>
      <c r="D36" s="41">
        <v>1500</v>
      </c>
      <c r="E36" s="33">
        <v>60</v>
      </c>
      <c r="G36" s="36">
        <v>4</v>
      </c>
      <c r="H36" s="36">
        <v>5</v>
      </c>
      <c r="I36" s="33">
        <v>60</v>
      </c>
    </row>
    <row r="37" spans="3:9" x14ac:dyDescent="0.3">
      <c r="C37" s="41">
        <v>1501</v>
      </c>
      <c r="D37" s="41">
        <v>2000</v>
      </c>
      <c r="E37" s="33">
        <v>80</v>
      </c>
      <c r="G37" s="36">
        <v>6</v>
      </c>
      <c r="H37" s="36">
        <v>7</v>
      </c>
      <c r="I37" s="33">
        <v>40</v>
      </c>
    </row>
    <row r="38" spans="3:9" x14ac:dyDescent="0.3">
      <c r="C38" s="42">
        <v>2001</v>
      </c>
      <c r="D38" s="43"/>
      <c r="E38" s="35">
        <v>100</v>
      </c>
      <c r="G38" s="38">
        <v>7</v>
      </c>
      <c r="H38" s="39"/>
      <c r="I38" s="35">
        <v>20</v>
      </c>
    </row>
    <row r="40" spans="3:9" x14ac:dyDescent="0.3">
      <c r="C40" s="19" t="s">
        <v>279</v>
      </c>
      <c r="D40" s="10"/>
      <c r="E40" s="10"/>
      <c r="G40" s="19" t="s">
        <v>280</v>
      </c>
      <c r="H40" s="10"/>
      <c r="I40" s="10"/>
    </row>
    <row r="41" spans="3:9" x14ac:dyDescent="0.3">
      <c r="C41" s="8" t="s">
        <v>266</v>
      </c>
      <c r="D41" s="8" t="s">
        <v>267</v>
      </c>
      <c r="E41" s="31" t="s">
        <v>268</v>
      </c>
      <c r="G41" s="8" t="s">
        <v>266</v>
      </c>
      <c r="H41" s="8" t="s">
        <v>267</v>
      </c>
      <c r="I41" s="31" t="s">
        <v>268</v>
      </c>
    </row>
    <row r="42" spans="3:9" x14ac:dyDescent="0.3">
      <c r="C42" s="37">
        <v>0</v>
      </c>
      <c r="D42" s="37">
        <v>0</v>
      </c>
      <c r="E42" s="34">
        <v>100</v>
      </c>
      <c r="G42" s="37">
        <v>0</v>
      </c>
      <c r="H42" s="37">
        <v>54</v>
      </c>
      <c r="I42" s="34" t="s">
        <v>281</v>
      </c>
    </row>
    <row r="43" spans="3:9" x14ac:dyDescent="0.3">
      <c r="C43" s="36">
        <v>1</v>
      </c>
      <c r="D43" s="36">
        <v>10</v>
      </c>
      <c r="E43" s="33">
        <v>80</v>
      </c>
      <c r="G43" s="36">
        <v>55</v>
      </c>
      <c r="H43" s="36">
        <v>64</v>
      </c>
      <c r="I43" s="33" t="s">
        <v>282</v>
      </c>
    </row>
    <row r="44" spans="3:9" x14ac:dyDescent="0.3">
      <c r="C44" s="36">
        <v>11</v>
      </c>
      <c r="D44" s="36">
        <v>15</v>
      </c>
      <c r="E44" s="33">
        <v>60</v>
      </c>
      <c r="G44" s="36">
        <v>65</v>
      </c>
      <c r="H44" s="36">
        <v>89</v>
      </c>
      <c r="I44" s="33" t="s">
        <v>283</v>
      </c>
    </row>
    <row r="45" spans="3:9" x14ac:dyDescent="0.3">
      <c r="C45" s="36">
        <v>16</v>
      </c>
      <c r="D45" s="36">
        <v>20</v>
      </c>
      <c r="E45" s="33">
        <v>40</v>
      </c>
      <c r="G45" s="38">
        <v>90</v>
      </c>
      <c r="H45" s="38">
        <v>100</v>
      </c>
      <c r="I45" s="35" t="s">
        <v>284</v>
      </c>
    </row>
    <row r="46" spans="3:9" x14ac:dyDescent="0.3">
      <c r="C46" s="38">
        <v>21</v>
      </c>
      <c r="D46" s="39"/>
      <c r="E46" s="35">
        <v>20</v>
      </c>
    </row>
    <row r="48" spans="3:9" x14ac:dyDescent="0.3">
      <c r="C48" s="19" t="s">
        <v>285</v>
      </c>
      <c r="D48" s="10"/>
      <c r="E48" s="10"/>
      <c r="F48" s="10"/>
    </row>
    <row r="49" spans="3:6" x14ac:dyDescent="0.3">
      <c r="C49" s="54" t="s">
        <v>286</v>
      </c>
      <c r="D49" s="54" t="s">
        <v>287</v>
      </c>
      <c r="E49" s="54"/>
      <c r="F49" s="32" t="s">
        <v>288</v>
      </c>
    </row>
    <row r="50" spans="3:6" x14ac:dyDescent="0.3">
      <c r="C50" s="14">
        <f>LARGE(H17:H18,1)</f>
        <v>3550</v>
      </c>
      <c r="D50" s="12" t="str">
        <f>INDEX(G17:G18,MATCH(C50,H17:H18,0))</f>
        <v>Compras a prazo</v>
      </c>
      <c r="E50" s="12"/>
      <c r="F50" s="12">
        <f>IF(D50="Compras a prazo",40,60)</f>
        <v>40</v>
      </c>
    </row>
  </sheetData>
  <dataValidations disablePrompts="1" count="1">
    <dataValidation type="list" allowBlank="1" showInputMessage="1" showErrorMessage="1" sqref="C5" xr:uid="{CBF4D400-FFA3-433F-9920-437BCA7DCEF8}">
      <formula1>ColunaCPF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60C3-7B69-4061-B7B3-6C999A492A5A}">
  <dimension ref="A1:J1004"/>
  <sheetViews>
    <sheetView showGridLines="0" workbookViewId="0">
      <selection activeCell="B2" sqref="B2"/>
    </sheetView>
  </sheetViews>
  <sheetFormatPr defaultRowHeight="14.4" x14ac:dyDescent="0.3"/>
  <cols>
    <col min="1" max="1" width="12.88671875" bestFit="1" customWidth="1"/>
    <col min="2" max="2" width="12" bestFit="1" customWidth="1"/>
    <col min="3" max="3" width="13.44140625" bestFit="1" customWidth="1"/>
    <col min="4" max="4" width="17.88671875" bestFit="1" customWidth="1"/>
    <col min="5" max="5" width="17.21875" bestFit="1" customWidth="1"/>
    <col min="6" max="6" width="12.21875" bestFit="1" customWidth="1"/>
    <col min="7" max="7" width="14.88671875" bestFit="1" customWidth="1"/>
    <col min="8" max="8" width="14.33203125" bestFit="1" customWidth="1"/>
    <col min="9" max="9" width="14.109375" bestFit="1" customWidth="1"/>
    <col min="10" max="10" width="9.5546875" bestFit="1" customWidth="1"/>
    <col min="11" max="13" width="12.77734375" customWidth="1"/>
  </cols>
  <sheetData>
    <row r="1" spans="1:10" ht="19.95" customHeight="1" x14ac:dyDescent="0.3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14</v>
      </c>
    </row>
    <row r="2" spans="1:10" x14ac:dyDescent="0.3">
      <c r="A2" s="2">
        <v>43466</v>
      </c>
      <c r="B2" s="5">
        <v>86657720215</v>
      </c>
      <c r="C2" s="4">
        <v>351</v>
      </c>
      <c r="D2" s="2">
        <v>43466</v>
      </c>
      <c r="E2" s="2">
        <v>43466</v>
      </c>
      <c r="F2" s="3" t="s">
        <v>6</v>
      </c>
      <c r="G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">
        <f>MONTH(TabelaVendas[[#This Row],[Data da Venda]])</f>
        <v>1</v>
      </c>
      <c r="I2">
        <f>YEAR(TabelaVendas[[#This Row],[Data da Venda]])</f>
        <v>2019</v>
      </c>
      <c r="J2" t="str">
        <f>IF(TabelaVendas[[#This Row],[Data da Venda]]=TabelaVendas[[#This Row],[Data do Vencimento]],"Sim","Não")</f>
        <v>Sim</v>
      </c>
    </row>
    <row r="3" spans="1:10" x14ac:dyDescent="0.3">
      <c r="A3" s="2">
        <v>43466</v>
      </c>
      <c r="B3" s="5">
        <v>86657720255</v>
      </c>
      <c r="C3" s="4">
        <v>1208</v>
      </c>
      <c r="D3" s="2">
        <v>43496</v>
      </c>
      <c r="E3" s="2">
        <v>43496</v>
      </c>
      <c r="F3" s="3" t="s">
        <v>6</v>
      </c>
      <c r="G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">
        <f>MONTH(TabelaVendas[[#This Row],[Data da Venda]])</f>
        <v>1</v>
      </c>
      <c r="I3">
        <f>YEAR(TabelaVendas[[#This Row],[Data da Venda]])</f>
        <v>2019</v>
      </c>
      <c r="J3" t="str">
        <f>IF(TabelaVendas[[#This Row],[Data da Venda]]=TabelaVendas[[#This Row],[Data do Vencimento]],"Sim","Não")</f>
        <v>Não</v>
      </c>
    </row>
    <row r="4" spans="1:10" x14ac:dyDescent="0.3">
      <c r="A4" s="2">
        <v>43467</v>
      </c>
      <c r="B4" s="5">
        <v>86657720194</v>
      </c>
      <c r="C4" s="4">
        <v>1148</v>
      </c>
      <c r="D4" s="2">
        <v>43497</v>
      </c>
      <c r="E4" s="2">
        <v>43497</v>
      </c>
      <c r="F4" s="3" t="s">
        <v>7</v>
      </c>
      <c r="G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">
        <f>MONTH(TabelaVendas[[#This Row],[Data da Venda]])</f>
        <v>1</v>
      </c>
      <c r="I4">
        <f>YEAR(TabelaVendas[[#This Row],[Data da Venda]])</f>
        <v>2019</v>
      </c>
      <c r="J4" t="str">
        <f>IF(TabelaVendas[[#This Row],[Data da Venda]]=TabelaVendas[[#This Row],[Data do Vencimento]],"Sim","Não")</f>
        <v>Não</v>
      </c>
    </row>
    <row r="5" spans="1:10" x14ac:dyDescent="0.3">
      <c r="A5" s="2">
        <v>43467</v>
      </c>
      <c r="B5" s="5">
        <v>86657720203</v>
      </c>
      <c r="C5" s="4">
        <v>472</v>
      </c>
      <c r="D5" s="2">
        <v>43527</v>
      </c>
      <c r="E5" s="2">
        <v>43553</v>
      </c>
      <c r="F5" s="3" t="s">
        <v>8</v>
      </c>
      <c r="G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26</v>
      </c>
      <c r="H5">
        <f>MONTH(TabelaVendas[[#This Row],[Data da Venda]])</f>
        <v>1</v>
      </c>
      <c r="I5">
        <f>YEAR(TabelaVendas[[#This Row],[Data da Venda]])</f>
        <v>2019</v>
      </c>
      <c r="J5" t="str">
        <f>IF(TabelaVendas[[#This Row],[Data da Venda]]=TabelaVendas[[#This Row],[Data do Vencimento]],"Sim","Não")</f>
        <v>Não</v>
      </c>
    </row>
    <row r="6" spans="1:10" x14ac:dyDescent="0.3">
      <c r="A6" s="2">
        <v>43467</v>
      </c>
      <c r="B6" s="5">
        <v>86657720232</v>
      </c>
      <c r="C6" s="4">
        <v>774</v>
      </c>
      <c r="D6" s="2">
        <v>43557</v>
      </c>
      <c r="E6" s="2">
        <v>43597</v>
      </c>
      <c r="F6" s="3" t="s">
        <v>6</v>
      </c>
      <c r="G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6">
        <f>MONTH(TabelaVendas[[#This Row],[Data da Venda]])</f>
        <v>1</v>
      </c>
      <c r="I6">
        <f>YEAR(TabelaVendas[[#This Row],[Data da Venda]])</f>
        <v>2019</v>
      </c>
      <c r="J6" t="str">
        <f>IF(TabelaVendas[[#This Row],[Data da Venda]]=TabelaVendas[[#This Row],[Data do Vencimento]],"Sim","Não")</f>
        <v>Não</v>
      </c>
    </row>
    <row r="7" spans="1:10" x14ac:dyDescent="0.3">
      <c r="A7" s="2">
        <v>43468</v>
      </c>
      <c r="B7" s="5">
        <v>86657720080</v>
      </c>
      <c r="C7" s="4">
        <v>140</v>
      </c>
      <c r="D7" s="2">
        <v>43498</v>
      </c>
      <c r="E7" s="2">
        <v>43505</v>
      </c>
      <c r="F7" s="3" t="s">
        <v>8</v>
      </c>
      <c r="G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7</v>
      </c>
      <c r="H7">
        <f>MONTH(TabelaVendas[[#This Row],[Data da Venda]])</f>
        <v>1</v>
      </c>
      <c r="I7">
        <f>YEAR(TabelaVendas[[#This Row],[Data da Venda]])</f>
        <v>2019</v>
      </c>
      <c r="J7" t="str">
        <f>IF(TabelaVendas[[#This Row],[Data da Venda]]=TabelaVendas[[#This Row],[Data do Vencimento]],"Sim","Não")</f>
        <v>Não</v>
      </c>
    </row>
    <row r="8" spans="1:10" x14ac:dyDescent="0.3">
      <c r="A8" s="2">
        <v>43468</v>
      </c>
      <c r="B8" s="5">
        <v>86657720246</v>
      </c>
      <c r="C8" s="4">
        <v>740</v>
      </c>
      <c r="D8" s="2">
        <v>43528</v>
      </c>
      <c r="E8" s="2">
        <v>43528</v>
      </c>
      <c r="F8" s="3" t="s">
        <v>6</v>
      </c>
      <c r="G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">
        <f>MONTH(TabelaVendas[[#This Row],[Data da Venda]])</f>
        <v>1</v>
      </c>
      <c r="I8">
        <f>YEAR(TabelaVendas[[#This Row],[Data da Venda]])</f>
        <v>2019</v>
      </c>
      <c r="J8" t="str">
        <f>IF(TabelaVendas[[#This Row],[Data da Venda]]=TabelaVendas[[#This Row],[Data do Vencimento]],"Sim","Não")</f>
        <v>Não</v>
      </c>
    </row>
    <row r="9" spans="1:10" x14ac:dyDescent="0.3">
      <c r="A9" s="2">
        <v>43468</v>
      </c>
      <c r="B9" s="5">
        <v>86657720260</v>
      </c>
      <c r="C9" s="4">
        <v>946</v>
      </c>
      <c r="D9" s="2">
        <v>43528</v>
      </c>
      <c r="E9" s="2">
        <v>43528</v>
      </c>
      <c r="F9" s="3" t="s">
        <v>6</v>
      </c>
      <c r="G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">
        <f>MONTH(TabelaVendas[[#This Row],[Data da Venda]])</f>
        <v>1</v>
      </c>
      <c r="I9">
        <f>YEAR(TabelaVendas[[#This Row],[Data da Venda]])</f>
        <v>2019</v>
      </c>
      <c r="J9" t="str">
        <f>IF(TabelaVendas[[#This Row],[Data da Venda]]=TabelaVendas[[#This Row],[Data do Vencimento]],"Sim","Não")</f>
        <v>Não</v>
      </c>
    </row>
    <row r="10" spans="1:10" x14ac:dyDescent="0.3">
      <c r="A10" s="2">
        <v>43469</v>
      </c>
      <c r="B10" s="5">
        <v>86657720097</v>
      </c>
      <c r="C10" s="4">
        <v>1031</v>
      </c>
      <c r="D10" s="2">
        <v>43499</v>
      </c>
      <c r="E10" s="2">
        <v>43499</v>
      </c>
      <c r="F10" s="3" t="s">
        <v>7</v>
      </c>
      <c r="G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">
        <f>MONTH(TabelaVendas[[#This Row],[Data da Venda]])</f>
        <v>1</v>
      </c>
      <c r="I10">
        <f>YEAR(TabelaVendas[[#This Row],[Data da Venda]])</f>
        <v>2019</v>
      </c>
      <c r="J10" t="str">
        <f>IF(TabelaVendas[[#This Row],[Data da Venda]]=TabelaVendas[[#This Row],[Data do Vencimento]],"Sim","Não")</f>
        <v>Não</v>
      </c>
    </row>
    <row r="11" spans="1:10" x14ac:dyDescent="0.3">
      <c r="A11" s="2">
        <v>43469</v>
      </c>
      <c r="B11" s="5">
        <v>86657720072</v>
      </c>
      <c r="C11" s="4">
        <v>993</v>
      </c>
      <c r="D11" s="2">
        <v>43499</v>
      </c>
      <c r="E11" s="2">
        <v>43499</v>
      </c>
      <c r="F11" s="3" t="s">
        <v>8</v>
      </c>
      <c r="G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1">
        <f>MONTH(TabelaVendas[[#This Row],[Data da Venda]])</f>
        <v>1</v>
      </c>
      <c r="I11">
        <f>YEAR(TabelaVendas[[#This Row],[Data da Venda]])</f>
        <v>2019</v>
      </c>
      <c r="J11" t="str">
        <f>IF(TabelaVendas[[#This Row],[Data da Venda]]=TabelaVendas[[#This Row],[Data do Vencimento]],"Sim","Não")</f>
        <v>Não</v>
      </c>
    </row>
    <row r="12" spans="1:10" x14ac:dyDescent="0.3">
      <c r="A12" s="2">
        <v>43469</v>
      </c>
      <c r="B12" s="5">
        <v>86657720219</v>
      </c>
      <c r="C12" s="4">
        <v>794</v>
      </c>
      <c r="D12" s="2">
        <v>43499</v>
      </c>
      <c r="E12" s="2">
        <v>43499</v>
      </c>
      <c r="F12" s="3" t="s">
        <v>7</v>
      </c>
      <c r="G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2">
        <f>MONTH(TabelaVendas[[#This Row],[Data da Venda]])</f>
        <v>1</v>
      </c>
      <c r="I12">
        <f>YEAR(TabelaVendas[[#This Row],[Data da Venda]])</f>
        <v>2019</v>
      </c>
      <c r="J12" t="str">
        <f>IF(TabelaVendas[[#This Row],[Data da Venda]]=TabelaVendas[[#This Row],[Data do Vencimento]],"Sim","Não")</f>
        <v>Não</v>
      </c>
    </row>
    <row r="13" spans="1:10" x14ac:dyDescent="0.3">
      <c r="A13" s="2">
        <v>43470</v>
      </c>
      <c r="B13" s="5">
        <v>86657720204</v>
      </c>
      <c r="C13" s="4">
        <v>518</v>
      </c>
      <c r="D13" s="2">
        <v>43500</v>
      </c>
      <c r="E13" s="2">
        <v>43500</v>
      </c>
      <c r="F13" s="3" t="s">
        <v>7</v>
      </c>
      <c r="G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3">
        <f>MONTH(TabelaVendas[[#This Row],[Data da Venda]])</f>
        <v>1</v>
      </c>
      <c r="I13">
        <f>YEAR(TabelaVendas[[#This Row],[Data da Venda]])</f>
        <v>2019</v>
      </c>
      <c r="J13" t="str">
        <f>IF(TabelaVendas[[#This Row],[Data da Venda]]=TabelaVendas[[#This Row],[Data do Vencimento]],"Sim","Não")</f>
        <v>Não</v>
      </c>
    </row>
    <row r="14" spans="1:10" x14ac:dyDescent="0.3">
      <c r="A14" s="2">
        <v>43470</v>
      </c>
      <c r="B14" s="5">
        <v>86657720245</v>
      </c>
      <c r="C14" s="4">
        <v>700</v>
      </c>
      <c r="D14" s="2">
        <v>43530</v>
      </c>
      <c r="E14" s="2">
        <v>43530</v>
      </c>
      <c r="F14" s="3" t="s">
        <v>7</v>
      </c>
      <c r="G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4">
        <f>MONTH(TabelaVendas[[#This Row],[Data da Venda]])</f>
        <v>1</v>
      </c>
      <c r="I14">
        <f>YEAR(TabelaVendas[[#This Row],[Data da Venda]])</f>
        <v>2019</v>
      </c>
      <c r="J14" t="str">
        <f>IF(TabelaVendas[[#This Row],[Data da Venda]]=TabelaVendas[[#This Row],[Data do Vencimento]],"Sim","Não")</f>
        <v>Não</v>
      </c>
    </row>
    <row r="15" spans="1:10" x14ac:dyDescent="0.3">
      <c r="A15" s="2">
        <v>43470</v>
      </c>
      <c r="B15" s="5">
        <v>86657720111</v>
      </c>
      <c r="C15" s="4">
        <v>1422</v>
      </c>
      <c r="D15" s="2">
        <v>43560</v>
      </c>
      <c r="E15" s="2">
        <v>43576</v>
      </c>
      <c r="F15" s="3" t="s">
        <v>8</v>
      </c>
      <c r="G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15">
        <f>MONTH(TabelaVendas[[#This Row],[Data da Venda]])</f>
        <v>1</v>
      </c>
      <c r="I15">
        <f>YEAR(TabelaVendas[[#This Row],[Data da Venda]])</f>
        <v>2019</v>
      </c>
      <c r="J15" t="str">
        <f>IF(TabelaVendas[[#This Row],[Data da Venda]]=TabelaVendas[[#This Row],[Data do Vencimento]],"Sim","Não")</f>
        <v>Não</v>
      </c>
    </row>
    <row r="16" spans="1:10" x14ac:dyDescent="0.3">
      <c r="A16" s="2">
        <v>43470</v>
      </c>
      <c r="B16" s="5">
        <v>86657720131</v>
      </c>
      <c r="C16" s="4">
        <v>1121</v>
      </c>
      <c r="D16" s="2">
        <v>43560</v>
      </c>
      <c r="E16" s="2">
        <v>43560</v>
      </c>
      <c r="F16" s="3" t="s">
        <v>7</v>
      </c>
      <c r="G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">
        <f>MONTH(TabelaVendas[[#This Row],[Data da Venda]])</f>
        <v>1</v>
      </c>
      <c r="I16">
        <f>YEAR(TabelaVendas[[#This Row],[Data da Venda]])</f>
        <v>2019</v>
      </c>
      <c r="J16" t="str">
        <f>IF(TabelaVendas[[#This Row],[Data da Venda]]=TabelaVendas[[#This Row],[Data do Vencimento]],"Sim","Não")</f>
        <v>Não</v>
      </c>
    </row>
    <row r="17" spans="1:10" x14ac:dyDescent="0.3">
      <c r="A17" s="2">
        <v>43471</v>
      </c>
      <c r="B17" s="5">
        <v>86657720249</v>
      </c>
      <c r="C17" s="4">
        <v>1105</v>
      </c>
      <c r="D17" s="2">
        <v>43501</v>
      </c>
      <c r="E17" s="2">
        <v>43520</v>
      </c>
      <c r="F17" s="3" t="s">
        <v>7</v>
      </c>
      <c r="G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17">
        <f>MONTH(TabelaVendas[[#This Row],[Data da Venda]])</f>
        <v>1</v>
      </c>
      <c r="I17">
        <f>YEAR(TabelaVendas[[#This Row],[Data da Venda]])</f>
        <v>2019</v>
      </c>
      <c r="J17" t="str">
        <f>IF(TabelaVendas[[#This Row],[Data da Venda]]=TabelaVendas[[#This Row],[Data do Vencimento]],"Sim","Não")</f>
        <v>Não</v>
      </c>
    </row>
    <row r="18" spans="1:10" x14ac:dyDescent="0.3">
      <c r="A18" s="2">
        <v>43471</v>
      </c>
      <c r="B18" s="5">
        <v>86657720178</v>
      </c>
      <c r="C18" s="4">
        <v>143</v>
      </c>
      <c r="D18" s="2">
        <v>43531</v>
      </c>
      <c r="E18" s="2">
        <v>43531</v>
      </c>
      <c r="F18" s="3" t="s">
        <v>8</v>
      </c>
      <c r="G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8">
        <f>MONTH(TabelaVendas[[#This Row],[Data da Venda]])</f>
        <v>1</v>
      </c>
      <c r="I18">
        <f>YEAR(TabelaVendas[[#This Row],[Data da Venda]])</f>
        <v>2019</v>
      </c>
      <c r="J18" t="str">
        <f>IF(TabelaVendas[[#This Row],[Data da Venda]]=TabelaVendas[[#This Row],[Data do Vencimento]],"Sim","Não")</f>
        <v>Não</v>
      </c>
    </row>
    <row r="19" spans="1:10" x14ac:dyDescent="0.3">
      <c r="A19" s="2">
        <v>43471</v>
      </c>
      <c r="B19" s="5">
        <v>86657720252</v>
      </c>
      <c r="C19" s="4">
        <v>679</v>
      </c>
      <c r="D19" s="2">
        <v>43531</v>
      </c>
      <c r="E19" s="2">
        <v>43531</v>
      </c>
      <c r="F19" s="3" t="s">
        <v>7</v>
      </c>
      <c r="G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9">
        <f>MONTH(TabelaVendas[[#This Row],[Data da Venda]])</f>
        <v>1</v>
      </c>
      <c r="I19">
        <f>YEAR(TabelaVendas[[#This Row],[Data da Venda]])</f>
        <v>2019</v>
      </c>
      <c r="J19" t="str">
        <f>IF(TabelaVendas[[#This Row],[Data da Venda]]=TabelaVendas[[#This Row],[Data do Vencimento]],"Sim","Não")</f>
        <v>Não</v>
      </c>
    </row>
    <row r="20" spans="1:10" x14ac:dyDescent="0.3">
      <c r="A20" s="2">
        <v>43471</v>
      </c>
      <c r="B20" s="5">
        <v>86657720071</v>
      </c>
      <c r="C20" s="4">
        <v>862</v>
      </c>
      <c r="D20" s="2">
        <v>43561</v>
      </c>
      <c r="E20" s="2">
        <v>43561</v>
      </c>
      <c r="F20" s="3" t="s">
        <v>6</v>
      </c>
      <c r="G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">
        <f>MONTH(TabelaVendas[[#This Row],[Data da Venda]])</f>
        <v>1</v>
      </c>
      <c r="I20">
        <f>YEAR(TabelaVendas[[#This Row],[Data da Venda]])</f>
        <v>2019</v>
      </c>
      <c r="J20" t="str">
        <f>IF(TabelaVendas[[#This Row],[Data da Venda]]=TabelaVendas[[#This Row],[Data do Vencimento]],"Sim","Não")</f>
        <v>Não</v>
      </c>
    </row>
    <row r="21" spans="1:10" x14ac:dyDescent="0.3">
      <c r="A21" s="2">
        <v>43472</v>
      </c>
      <c r="B21" s="5">
        <v>86657720206</v>
      </c>
      <c r="C21" s="4">
        <v>1029</v>
      </c>
      <c r="D21" s="2">
        <v>43532</v>
      </c>
      <c r="E21" s="2">
        <v>43532</v>
      </c>
      <c r="F21" s="3" t="s">
        <v>7</v>
      </c>
      <c r="G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">
        <f>MONTH(TabelaVendas[[#This Row],[Data da Venda]])</f>
        <v>1</v>
      </c>
      <c r="I21">
        <f>YEAR(TabelaVendas[[#This Row],[Data da Venda]])</f>
        <v>2019</v>
      </c>
      <c r="J21" t="str">
        <f>IF(TabelaVendas[[#This Row],[Data da Venda]]=TabelaVendas[[#This Row],[Data do Vencimento]],"Sim","Não")</f>
        <v>Não</v>
      </c>
    </row>
    <row r="22" spans="1:10" x14ac:dyDescent="0.3">
      <c r="A22" s="2">
        <v>43472</v>
      </c>
      <c r="B22" s="5">
        <v>86657720245</v>
      </c>
      <c r="C22" s="4">
        <v>648</v>
      </c>
      <c r="D22" s="2">
        <v>43532</v>
      </c>
      <c r="E22" s="2">
        <v>43532</v>
      </c>
      <c r="F22" s="3" t="s">
        <v>7</v>
      </c>
      <c r="G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2">
        <f>MONTH(TabelaVendas[[#This Row],[Data da Venda]])</f>
        <v>1</v>
      </c>
      <c r="I22">
        <f>YEAR(TabelaVendas[[#This Row],[Data da Venda]])</f>
        <v>2019</v>
      </c>
      <c r="J22" t="str">
        <f>IF(TabelaVendas[[#This Row],[Data da Venda]]=TabelaVendas[[#This Row],[Data do Vencimento]],"Sim","Não")</f>
        <v>Não</v>
      </c>
    </row>
    <row r="23" spans="1:10" x14ac:dyDescent="0.3">
      <c r="A23" s="2">
        <v>43472</v>
      </c>
      <c r="B23" s="5">
        <v>86657720059</v>
      </c>
      <c r="C23" s="4">
        <v>1133</v>
      </c>
      <c r="D23" s="2">
        <v>43562</v>
      </c>
      <c r="E23" s="2">
        <v>43562</v>
      </c>
      <c r="F23" s="3" t="s">
        <v>7</v>
      </c>
      <c r="G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3">
        <f>MONTH(TabelaVendas[[#This Row],[Data da Venda]])</f>
        <v>1</v>
      </c>
      <c r="I23">
        <f>YEAR(TabelaVendas[[#This Row],[Data da Venda]])</f>
        <v>2019</v>
      </c>
      <c r="J23" t="str">
        <f>IF(TabelaVendas[[#This Row],[Data da Venda]]=TabelaVendas[[#This Row],[Data do Vencimento]],"Sim","Não")</f>
        <v>Não</v>
      </c>
    </row>
    <row r="24" spans="1:10" x14ac:dyDescent="0.3">
      <c r="A24" s="2">
        <v>43473</v>
      </c>
      <c r="B24" s="5">
        <v>86657720141</v>
      </c>
      <c r="C24" s="4">
        <v>717</v>
      </c>
      <c r="D24" s="2">
        <v>43533</v>
      </c>
      <c r="E24" s="2">
        <v>43533</v>
      </c>
      <c r="F24" s="3" t="s">
        <v>8</v>
      </c>
      <c r="G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">
        <f>MONTH(TabelaVendas[[#This Row],[Data da Venda]])</f>
        <v>1</v>
      </c>
      <c r="I24">
        <f>YEAR(TabelaVendas[[#This Row],[Data da Venda]])</f>
        <v>2019</v>
      </c>
      <c r="J24" t="str">
        <f>IF(TabelaVendas[[#This Row],[Data da Venda]]=TabelaVendas[[#This Row],[Data do Vencimento]],"Sim","Não")</f>
        <v>Não</v>
      </c>
    </row>
    <row r="25" spans="1:10" x14ac:dyDescent="0.3">
      <c r="A25" s="2">
        <v>43473</v>
      </c>
      <c r="B25" s="5">
        <v>86657720081</v>
      </c>
      <c r="C25" s="4">
        <v>878</v>
      </c>
      <c r="D25" s="2">
        <v>43563</v>
      </c>
      <c r="E25" s="2">
        <v>43563</v>
      </c>
      <c r="F25" s="3" t="s">
        <v>7</v>
      </c>
      <c r="G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">
        <f>MONTH(TabelaVendas[[#This Row],[Data da Venda]])</f>
        <v>1</v>
      </c>
      <c r="I25">
        <f>YEAR(TabelaVendas[[#This Row],[Data da Venda]])</f>
        <v>2019</v>
      </c>
      <c r="J25" t="str">
        <f>IF(TabelaVendas[[#This Row],[Data da Venda]]=TabelaVendas[[#This Row],[Data do Vencimento]],"Sim","Não")</f>
        <v>Não</v>
      </c>
    </row>
    <row r="26" spans="1:10" x14ac:dyDescent="0.3">
      <c r="A26" s="2">
        <v>43474</v>
      </c>
      <c r="B26" s="5">
        <v>86657720160</v>
      </c>
      <c r="C26" s="4">
        <v>1434</v>
      </c>
      <c r="D26" s="2">
        <v>43474</v>
      </c>
      <c r="E26" s="2">
        <v>43474</v>
      </c>
      <c r="F26" s="3" t="s">
        <v>8</v>
      </c>
      <c r="G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6">
        <f>MONTH(TabelaVendas[[#This Row],[Data da Venda]])</f>
        <v>1</v>
      </c>
      <c r="I26">
        <f>YEAR(TabelaVendas[[#This Row],[Data da Venda]])</f>
        <v>2019</v>
      </c>
      <c r="J26" t="str">
        <f>IF(TabelaVendas[[#This Row],[Data da Venda]]=TabelaVendas[[#This Row],[Data do Vencimento]],"Sim","Não")</f>
        <v>Sim</v>
      </c>
    </row>
    <row r="27" spans="1:10" x14ac:dyDescent="0.3">
      <c r="A27" s="2">
        <v>43474</v>
      </c>
      <c r="B27" s="5">
        <v>86657720193</v>
      </c>
      <c r="C27" s="4">
        <v>841</v>
      </c>
      <c r="D27" s="2">
        <v>43534</v>
      </c>
      <c r="E27" s="2">
        <v>43534</v>
      </c>
      <c r="F27" s="3" t="s">
        <v>7</v>
      </c>
      <c r="G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7">
        <f>MONTH(TabelaVendas[[#This Row],[Data da Venda]])</f>
        <v>1</v>
      </c>
      <c r="I27">
        <f>YEAR(TabelaVendas[[#This Row],[Data da Venda]])</f>
        <v>2019</v>
      </c>
      <c r="J27" t="str">
        <f>IF(TabelaVendas[[#This Row],[Data da Venda]]=TabelaVendas[[#This Row],[Data do Vencimento]],"Sim","Não")</f>
        <v>Não</v>
      </c>
    </row>
    <row r="28" spans="1:10" x14ac:dyDescent="0.3">
      <c r="A28" s="2">
        <v>43475</v>
      </c>
      <c r="B28" s="5">
        <v>86657720116</v>
      </c>
      <c r="C28" s="4">
        <v>1362</v>
      </c>
      <c r="D28" s="2">
        <v>43475</v>
      </c>
      <c r="E28" s="2">
        <v>43475</v>
      </c>
      <c r="F28" s="3" t="s">
        <v>8</v>
      </c>
      <c r="G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8">
        <f>MONTH(TabelaVendas[[#This Row],[Data da Venda]])</f>
        <v>1</v>
      </c>
      <c r="I28">
        <f>YEAR(TabelaVendas[[#This Row],[Data da Venda]])</f>
        <v>2019</v>
      </c>
      <c r="J28" t="str">
        <f>IF(TabelaVendas[[#This Row],[Data da Venda]]=TabelaVendas[[#This Row],[Data do Vencimento]],"Sim","Não")</f>
        <v>Sim</v>
      </c>
    </row>
    <row r="29" spans="1:10" x14ac:dyDescent="0.3">
      <c r="A29" s="2">
        <v>43475</v>
      </c>
      <c r="B29" s="5">
        <v>86657720232</v>
      </c>
      <c r="C29" s="4">
        <v>1119</v>
      </c>
      <c r="D29" s="2">
        <v>43505</v>
      </c>
      <c r="E29" s="2">
        <v>43522</v>
      </c>
      <c r="F29" s="3" t="s">
        <v>6</v>
      </c>
      <c r="G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29">
        <f>MONTH(TabelaVendas[[#This Row],[Data da Venda]])</f>
        <v>1</v>
      </c>
      <c r="I29">
        <f>YEAR(TabelaVendas[[#This Row],[Data da Venda]])</f>
        <v>2019</v>
      </c>
      <c r="J29" t="str">
        <f>IF(TabelaVendas[[#This Row],[Data da Venda]]=TabelaVendas[[#This Row],[Data do Vencimento]],"Sim","Não")</f>
        <v>Não</v>
      </c>
    </row>
    <row r="30" spans="1:10" x14ac:dyDescent="0.3">
      <c r="A30" s="2">
        <v>43475</v>
      </c>
      <c r="B30" s="5">
        <v>86657720206</v>
      </c>
      <c r="C30" s="4">
        <v>424</v>
      </c>
      <c r="D30" s="2">
        <v>43505</v>
      </c>
      <c r="E30" s="2">
        <v>43505</v>
      </c>
      <c r="F30" s="3" t="s">
        <v>8</v>
      </c>
      <c r="G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0">
        <f>MONTH(TabelaVendas[[#This Row],[Data da Venda]])</f>
        <v>1</v>
      </c>
      <c r="I30">
        <f>YEAR(TabelaVendas[[#This Row],[Data da Venda]])</f>
        <v>2019</v>
      </c>
      <c r="J30" t="str">
        <f>IF(TabelaVendas[[#This Row],[Data da Venda]]=TabelaVendas[[#This Row],[Data do Vencimento]],"Sim","Não")</f>
        <v>Não</v>
      </c>
    </row>
    <row r="31" spans="1:10" x14ac:dyDescent="0.3">
      <c r="A31" s="2">
        <v>43476</v>
      </c>
      <c r="B31" s="5">
        <v>86657720230</v>
      </c>
      <c r="C31" s="4">
        <v>1413</v>
      </c>
      <c r="D31" s="2">
        <v>43476</v>
      </c>
      <c r="E31" s="2">
        <v>43509</v>
      </c>
      <c r="F31" s="3" t="s">
        <v>6</v>
      </c>
      <c r="G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33</v>
      </c>
      <c r="H31">
        <f>MONTH(TabelaVendas[[#This Row],[Data da Venda]])</f>
        <v>1</v>
      </c>
      <c r="I31">
        <f>YEAR(TabelaVendas[[#This Row],[Data da Venda]])</f>
        <v>2019</v>
      </c>
      <c r="J31" t="str">
        <f>IF(TabelaVendas[[#This Row],[Data da Venda]]=TabelaVendas[[#This Row],[Data do Vencimento]],"Sim","Não")</f>
        <v>Sim</v>
      </c>
    </row>
    <row r="32" spans="1:10" x14ac:dyDescent="0.3">
      <c r="A32" s="2">
        <v>43476</v>
      </c>
      <c r="B32" s="5">
        <v>86657720135</v>
      </c>
      <c r="C32" s="4">
        <v>642</v>
      </c>
      <c r="D32" s="2">
        <v>43506</v>
      </c>
      <c r="E32" s="2">
        <v>43506</v>
      </c>
      <c r="F32" s="3" t="s">
        <v>6</v>
      </c>
      <c r="G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2">
        <f>MONTH(TabelaVendas[[#This Row],[Data da Venda]])</f>
        <v>1</v>
      </c>
      <c r="I32">
        <f>YEAR(TabelaVendas[[#This Row],[Data da Venda]])</f>
        <v>2019</v>
      </c>
      <c r="J32" t="str">
        <f>IF(TabelaVendas[[#This Row],[Data da Venda]]=TabelaVendas[[#This Row],[Data do Vencimento]],"Sim","Não")</f>
        <v>Não</v>
      </c>
    </row>
    <row r="33" spans="1:10" x14ac:dyDescent="0.3">
      <c r="A33" s="2">
        <v>43476</v>
      </c>
      <c r="B33" s="5">
        <v>86657720071</v>
      </c>
      <c r="C33" s="4">
        <v>500</v>
      </c>
      <c r="D33" s="2">
        <v>43506</v>
      </c>
      <c r="E33" s="2">
        <v>43506</v>
      </c>
      <c r="F33" s="3" t="s">
        <v>7</v>
      </c>
      <c r="G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">
        <f>MONTH(TabelaVendas[[#This Row],[Data da Venda]])</f>
        <v>1</v>
      </c>
      <c r="I33">
        <f>YEAR(TabelaVendas[[#This Row],[Data da Venda]])</f>
        <v>2019</v>
      </c>
      <c r="J33" t="str">
        <f>IF(TabelaVendas[[#This Row],[Data da Venda]]=TabelaVendas[[#This Row],[Data do Vencimento]],"Sim","Não")</f>
        <v>Não</v>
      </c>
    </row>
    <row r="34" spans="1:10" x14ac:dyDescent="0.3">
      <c r="A34" s="2">
        <v>43477</v>
      </c>
      <c r="B34" s="5">
        <v>86657720192</v>
      </c>
      <c r="C34" s="4">
        <v>904</v>
      </c>
      <c r="D34" s="2">
        <v>43477</v>
      </c>
      <c r="E34" s="2">
        <v>43508</v>
      </c>
      <c r="F34" s="3" t="s">
        <v>6</v>
      </c>
      <c r="G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34">
        <f>MONTH(TabelaVendas[[#This Row],[Data da Venda]])</f>
        <v>1</v>
      </c>
      <c r="I34">
        <f>YEAR(TabelaVendas[[#This Row],[Data da Venda]])</f>
        <v>2019</v>
      </c>
      <c r="J34" t="str">
        <f>IF(TabelaVendas[[#This Row],[Data da Venda]]=TabelaVendas[[#This Row],[Data do Vencimento]],"Sim","Não")</f>
        <v>Sim</v>
      </c>
    </row>
    <row r="35" spans="1:10" x14ac:dyDescent="0.3">
      <c r="A35" s="2">
        <v>43478</v>
      </c>
      <c r="B35" s="5">
        <v>86657720168</v>
      </c>
      <c r="C35" s="4">
        <v>572</v>
      </c>
      <c r="D35" s="2">
        <v>43538</v>
      </c>
      <c r="E35" s="2">
        <v>43538</v>
      </c>
      <c r="F35" s="3" t="s">
        <v>7</v>
      </c>
      <c r="G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">
        <f>MONTH(TabelaVendas[[#This Row],[Data da Venda]])</f>
        <v>1</v>
      </c>
      <c r="I35">
        <f>YEAR(TabelaVendas[[#This Row],[Data da Venda]])</f>
        <v>2019</v>
      </c>
      <c r="J35" t="str">
        <f>IF(TabelaVendas[[#This Row],[Data da Venda]]=TabelaVendas[[#This Row],[Data do Vencimento]],"Sim","Não")</f>
        <v>Não</v>
      </c>
    </row>
    <row r="36" spans="1:10" x14ac:dyDescent="0.3">
      <c r="A36" s="2">
        <v>43478</v>
      </c>
      <c r="B36" s="5">
        <v>86657720095</v>
      </c>
      <c r="C36" s="4">
        <v>436</v>
      </c>
      <c r="D36" s="2">
        <v>43538</v>
      </c>
      <c r="E36" s="2">
        <v>43538</v>
      </c>
      <c r="F36" s="3" t="s">
        <v>6</v>
      </c>
      <c r="G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6">
        <f>MONTH(TabelaVendas[[#This Row],[Data da Venda]])</f>
        <v>1</v>
      </c>
      <c r="I36">
        <f>YEAR(TabelaVendas[[#This Row],[Data da Venda]])</f>
        <v>2019</v>
      </c>
      <c r="J36" t="str">
        <f>IF(TabelaVendas[[#This Row],[Data da Venda]]=TabelaVendas[[#This Row],[Data do Vencimento]],"Sim","Não")</f>
        <v>Não</v>
      </c>
    </row>
    <row r="37" spans="1:10" x14ac:dyDescent="0.3">
      <c r="A37" s="2">
        <v>43478</v>
      </c>
      <c r="B37" s="5">
        <v>86657720104</v>
      </c>
      <c r="C37" s="4">
        <v>1187</v>
      </c>
      <c r="D37" s="2">
        <v>43538</v>
      </c>
      <c r="E37" s="2">
        <v>43538</v>
      </c>
      <c r="F37" s="3" t="s">
        <v>8</v>
      </c>
      <c r="G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7">
        <f>MONTH(TabelaVendas[[#This Row],[Data da Venda]])</f>
        <v>1</v>
      </c>
      <c r="I37">
        <f>YEAR(TabelaVendas[[#This Row],[Data da Venda]])</f>
        <v>2019</v>
      </c>
      <c r="J37" t="str">
        <f>IF(TabelaVendas[[#This Row],[Data da Venda]]=TabelaVendas[[#This Row],[Data do Vencimento]],"Sim","Não")</f>
        <v>Não</v>
      </c>
    </row>
    <row r="38" spans="1:10" x14ac:dyDescent="0.3">
      <c r="A38" s="2">
        <v>43479</v>
      </c>
      <c r="B38" s="5">
        <v>86657720192</v>
      </c>
      <c r="C38" s="4">
        <v>246</v>
      </c>
      <c r="D38" s="2">
        <v>43539</v>
      </c>
      <c r="E38" s="2">
        <v>43539</v>
      </c>
      <c r="F38" s="3" t="s">
        <v>6</v>
      </c>
      <c r="G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">
        <f>MONTH(TabelaVendas[[#This Row],[Data da Venda]])</f>
        <v>1</v>
      </c>
      <c r="I38">
        <f>YEAR(TabelaVendas[[#This Row],[Data da Venda]])</f>
        <v>2019</v>
      </c>
      <c r="J38" t="str">
        <f>IF(TabelaVendas[[#This Row],[Data da Venda]]=TabelaVendas[[#This Row],[Data do Vencimento]],"Sim","Não")</f>
        <v>Não</v>
      </c>
    </row>
    <row r="39" spans="1:10" x14ac:dyDescent="0.3">
      <c r="A39" s="2">
        <v>43480</v>
      </c>
      <c r="B39" s="5">
        <v>86657720200</v>
      </c>
      <c r="C39" s="4">
        <v>1474</v>
      </c>
      <c r="D39" s="2">
        <v>43510</v>
      </c>
      <c r="E39" s="2">
        <v>43510</v>
      </c>
      <c r="F39" s="3" t="s">
        <v>8</v>
      </c>
      <c r="G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9">
        <f>MONTH(TabelaVendas[[#This Row],[Data da Venda]])</f>
        <v>1</v>
      </c>
      <c r="I39">
        <f>YEAR(TabelaVendas[[#This Row],[Data da Venda]])</f>
        <v>2019</v>
      </c>
      <c r="J39" t="str">
        <f>IF(TabelaVendas[[#This Row],[Data da Venda]]=TabelaVendas[[#This Row],[Data do Vencimento]],"Sim","Não")</f>
        <v>Não</v>
      </c>
    </row>
    <row r="40" spans="1:10" x14ac:dyDescent="0.3">
      <c r="A40" s="2">
        <v>43480</v>
      </c>
      <c r="B40" s="5">
        <v>86657720112</v>
      </c>
      <c r="C40" s="4">
        <v>1012</v>
      </c>
      <c r="D40" s="2">
        <v>43510</v>
      </c>
      <c r="E40" s="2">
        <v>43510</v>
      </c>
      <c r="F40" s="3" t="s">
        <v>7</v>
      </c>
      <c r="G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0">
        <f>MONTH(TabelaVendas[[#This Row],[Data da Venda]])</f>
        <v>1</v>
      </c>
      <c r="I40">
        <f>YEAR(TabelaVendas[[#This Row],[Data da Venda]])</f>
        <v>2019</v>
      </c>
      <c r="J40" t="str">
        <f>IF(TabelaVendas[[#This Row],[Data da Venda]]=TabelaVendas[[#This Row],[Data do Vencimento]],"Sim","Não")</f>
        <v>Não</v>
      </c>
    </row>
    <row r="41" spans="1:10" x14ac:dyDescent="0.3">
      <c r="A41" s="2">
        <v>43481</v>
      </c>
      <c r="B41" s="5">
        <v>86657720204</v>
      </c>
      <c r="C41" s="4">
        <v>1032</v>
      </c>
      <c r="D41" s="2">
        <v>43511</v>
      </c>
      <c r="E41" s="2">
        <v>43531</v>
      </c>
      <c r="F41" s="3" t="s">
        <v>7</v>
      </c>
      <c r="G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41">
        <f>MONTH(TabelaVendas[[#This Row],[Data da Venda]])</f>
        <v>1</v>
      </c>
      <c r="I41">
        <f>YEAR(TabelaVendas[[#This Row],[Data da Venda]])</f>
        <v>2019</v>
      </c>
      <c r="J41" t="str">
        <f>IF(TabelaVendas[[#This Row],[Data da Venda]]=TabelaVendas[[#This Row],[Data do Vencimento]],"Sim","Não")</f>
        <v>Não</v>
      </c>
    </row>
    <row r="42" spans="1:10" x14ac:dyDescent="0.3">
      <c r="A42" s="2">
        <v>43482</v>
      </c>
      <c r="B42" s="5">
        <v>86657720160</v>
      </c>
      <c r="C42" s="4">
        <v>1041</v>
      </c>
      <c r="D42" s="2">
        <v>43542</v>
      </c>
      <c r="E42" s="2">
        <v>43542</v>
      </c>
      <c r="F42" s="3" t="s">
        <v>8</v>
      </c>
      <c r="G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">
        <f>MONTH(TabelaVendas[[#This Row],[Data da Venda]])</f>
        <v>1</v>
      </c>
      <c r="I42">
        <f>YEAR(TabelaVendas[[#This Row],[Data da Venda]])</f>
        <v>2019</v>
      </c>
      <c r="J42" t="str">
        <f>IF(TabelaVendas[[#This Row],[Data da Venda]]=TabelaVendas[[#This Row],[Data do Vencimento]],"Sim","Não")</f>
        <v>Não</v>
      </c>
    </row>
    <row r="43" spans="1:10" x14ac:dyDescent="0.3">
      <c r="A43" s="2">
        <v>43483</v>
      </c>
      <c r="B43" s="5">
        <v>86657720092</v>
      </c>
      <c r="C43" s="4">
        <v>172</v>
      </c>
      <c r="D43" s="2">
        <v>43513</v>
      </c>
      <c r="E43" s="2">
        <v>43513</v>
      </c>
      <c r="F43" s="3" t="s">
        <v>8</v>
      </c>
      <c r="G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">
        <f>MONTH(TabelaVendas[[#This Row],[Data da Venda]])</f>
        <v>1</v>
      </c>
      <c r="I43">
        <f>YEAR(TabelaVendas[[#This Row],[Data da Venda]])</f>
        <v>2019</v>
      </c>
      <c r="J43" t="str">
        <f>IF(TabelaVendas[[#This Row],[Data da Venda]]=TabelaVendas[[#This Row],[Data do Vencimento]],"Sim","Não")</f>
        <v>Não</v>
      </c>
    </row>
    <row r="44" spans="1:10" x14ac:dyDescent="0.3">
      <c r="A44" s="2">
        <v>43484</v>
      </c>
      <c r="B44" s="5">
        <v>86657720131</v>
      </c>
      <c r="C44" s="4">
        <v>744</v>
      </c>
      <c r="D44" s="2">
        <v>43514</v>
      </c>
      <c r="E44" s="2">
        <v>43514</v>
      </c>
      <c r="F44" s="3" t="s">
        <v>8</v>
      </c>
      <c r="G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4">
        <f>MONTH(TabelaVendas[[#This Row],[Data da Venda]])</f>
        <v>1</v>
      </c>
      <c r="I44">
        <f>YEAR(TabelaVendas[[#This Row],[Data da Venda]])</f>
        <v>2019</v>
      </c>
      <c r="J44" t="str">
        <f>IF(TabelaVendas[[#This Row],[Data da Venda]]=TabelaVendas[[#This Row],[Data do Vencimento]],"Sim","Não")</f>
        <v>Não</v>
      </c>
    </row>
    <row r="45" spans="1:10" x14ac:dyDescent="0.3">
      <c r="A45" s="2">
        <v>43484</v>
      </c>
      <c r="B45" s="5">
        <v>86657720257</v>
      </c>
      <c r="C45" s="4">
        <v>764</v>
      </c>
      <c r="D45" s="2">
        <v>43544</v>
      </c>
      <c r="E45" s="2">
        <v>43544</v>
      </c>
      <c r="F45" s="3" t="s">
        <v>7</v>
      </c>
      <c r="G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5">
        <f>MONTH(TabelaVendas[[#This Row],[Data da Venda]])</f>
        <v>1</v>
      </c>
      <c r="I45">
        <f>YEAR(TabelaVendas[[#This Row],[Data da Venda]])</f>
        <v>2019</v>
      </c>
      <c r="J45" t="str">
        <f>IF(TabelaVendas[[#This Row],[Data da Venda]]=TabelaVendas[[#This Row],[Data do Vencimento]],"Sim","Não")</f>
        <v>Não</v>
      </c>
    </row>
    <row r="46" spans="1:10" x14ac:dyDescent="0.3">
      <c r="A46" s="2">
        <v>43484</v>
      </c>
      <c r="B46" s="5">
        <v>86657720090</v>
      </c>
      <c r="C46" s="4">
        <v>354</v>
      </c>
      <c r="D46" s="2">
        <v>43544</v>
      </c>
      <c r="E46" s="2">
        <v>43544</v>
      </c>
      <c r="F46" s="3" t="s">
        <v>7</v>
      </c>
      <c r="G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6">
        <f>MONTH(TabelaVendas[[#This Row],[Data da Venda]])</f>
        <v>1</v>
      </c>
      <c r="I46">
        <f>YEAR(TabelaVendas[[#This Row],[Data da Venda]])</f>
        <v>2019</v>
      </c>
      <c r="J46" t="str">
        <f>IF(TabelaVendas[[#This Row],[Data da Venda]]=TabelaVendas[[#This Row],[Data do Vencimento]],"Sim","Não")</f>
        <v>Não</v>
      </c>
    </row>
    <row r="47" spans="1:10" x14ac:dyDescent="0.3">
      <c r="A47" s="2">
        <v>43485</v>
      </c>
      <c r="B47" s="5">
        <v>86657720239</v>
      </c>
      <c r="C47" s="4">
        <v>1268</v>
      </c>
      <c r="D47" s="2">
        <v>43485</v>
      </c>
      <c r="E47" s="2">
        <v>43485</v>
      </c>
      <c r="F47" s="3" t="s">
        <v>7</v>
      </c>
      <c r="G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7">
        <f>MONTH(TabelaVendas[[#This Row],[Data da Venda]])</f>
        <v>1</v>
      </c>
      <c r="I47">
        <f>YEAR(TabelaVendas[[#This Row],[Data da Venda]])</f>
        <v>2019</v>
      </c>
      <c r="J47" t="str">
        <f>IF(TabelaVendas[[#This Row],[Data da Venda]]=TabelaVendas[[#This Row],[Data do Vencimento]],"Sim","Não")</f>
        <v>Sim</v>
      </c>
    </row>
    <row r="48" spans="1:10" x14ac:dyDescent="0.3">
      <c r="A48" s="2">
        <v>43486</v>
      </c>
      <c r="B48" s="5">
        <v>86657720212</v>
      </c>
      <c r="C48" s="4">
        <v>548</v>
      </c>
      <c r="D48" s="2">
        <v>43576</v>
      </c>
      <c r="E48" s="2">
        <v>43576</v>
      </c>
      <c r="F48" s="3" t="s">
        <v>8</v>
      </c>
      <c r="G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8">
        <f>MONTH(TabelaVendas[[#This Row],[Data da Venda]])</f>
        <v>1</v>
      </c>
      <c r="I48">
        <f>YEAR(TabelaVendas[[#This Row],[Data da Venda]])</f>
        <v>2019</v>
      </c>
      <c r="J48" t="str">
        <f>IF(TabelaVendas[[#This Row],[Data da Venda]]=TabelaVendas[[#This Row],[Data do Vencimento]],"Sim","Não")</f>
        <v>Não</v>
      </c>
    </row>
    <row r="49" spans="1:10" x14ac:dyDescent="0.3">
      <c r="A49" s="2">
        <v>43487</v>
      </c>
      <c r="B49" s="5">
        <v>86657720051</v>
      </c>
      <c r="C49" s="4">
        <v>375</v>
      </c>
      <c r="D49" s="2">
        <v>43487</v>
      </c>
      <c r="E49" s="2">
        <v>43487</v>
      </c>
      <c r="F49" s="3" t="s">
        <v>6</v>
      </c>
      <c r="G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9">
        <f>MONTH(TabelaVendas[[#This Row],[Data da Venda]])</f>
        <v>1</v>
      </c>
      <c r="I49">
        <f>YEAR(TabelaVendas[[#This Row],[Data da Venda]])</f>
        <v>2019</v>
      </c>
      <c r="J49" t="str">
        <f>IF(TabelaVendas[[#This Row],[Data da Venda]]=TabelaVendas[[#This Row],[Data do Vencimento]],"Sim","Não")</f>
        <v>Sim</v>
      </c>
    </row>
    <row r="50" spans="1:10" x14ac:dyDescent="0.3">
      <c r="A50" s="2">
        <v>43487</v>
      </c>
      <c r="B50" s="5">
        <v>86657720125</v>
      </c>
      <c r="C50" s="4">
        <v>60</v>
      </c>
      <c r="D50" s="2">
        <v>43547</v>
      </c>
      <c r="E50" s="2">
        <v>43547</v>
      </c>
      <c r="F50" s="3" t="s">
        <v>6</v>
      </c>
      <c r="G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0">
        <f>MONTH(TabelaVendas[[#This Row],[Data da Venda]])</f>
        <v>1</v>
      </c>
      <c r="I50">
        <f>YEAR(TabelaVendas[[#This Row],[Data da Venda]])</f>
        <v>2019</v>
      </c>
      <c r="J50" t="str">
        <f>IF(TabelaVendas[[#This Row],[Data da Venda]]=TabelaVendas[[#This Row],[Data do Vencimento]],"Sim","Não")</f>
        <v>Não</v>
      </c>
    </row>
    <row r="51" spans="1:10" x14ac:dyDescent="0.3">
      <c r="A51" s="2">
        <v>43488</v>
      </c>
      <c r="B51" s="5">
        <v>86657720122</v>
      </c>
      <c r="C51" s="4">
        <v>114</v>
      </c>
      <c r="D51" s="2">
        <v>43488</v>
      </c>
      <c r="E51" s="2">
        <v>43522</v>
      </c>
      <c r="F51" s="3" t="s">
        <v>6</v>
      </c>
      <c r="G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51">
        <f>MONTH(TabelaVendas[[#This Row],[Data da Venda]])</f>
        <v>1</v>
      </c>
      <c r="I51">
        <f>YEAR(TabelaVendas[[#This Row],[Data da Venda]])</f>
        <v>2019</v>
      </c>
      <c r="J51" t="str">
        <f>IF(TabelaVendas[[#This Row],[Data da Venda]]=TabelaVendas[[#This Row],[Data do Vencimento]],"Sim","Não")</f>
        <v>Sim</v>
      </c>
    </row>
    <row r="52" spans="1:10" x14ac:dyDescent="0.3">
      <c r="A52" s="2">
        <v>43488</v>
      </c>
      <c r="B52" s="5">
        <v>86657720209</v>
      </c>
      <c r="C52" s="4">
        <v>232</v>
      </c>
      <c r="D52" s="2">
        <v>43488</v>
      </c>
      <c r="E52" s="2">
        <v>43488</v>
      </c>
      <c r="F52" s="3" t="s">
        <v>7</v>
      </c>
      <c r="G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2">
        <f>MONTH(TabelaVendas[[#This Row],[Data da Venda]])</f>
        <v>1</v>
      </c>
      <c r="I52">
        <f>YEAR(TabelaVendas[[#This Row],[Data da Venda]])</f>
        <v>2019</v>
      </c>
      <c r="J52" t="str">
        <f>IF(TabelaVendas[[#This Row],[Data da Venda]]=TabelaVendas[[#This Row],[Data do Vencimento]],"Sim","Não")</f>
        <v>Sim</v>
      </c>
    </row>
    <row r="53" spans="1:10" x14ac:dyDescent="0.3">
      <c r="A53" s="2">
        <v>43488</v>
      </c>
      <c r="B53" s="5">
        <v>86657720169</v>
      </c>
      <c r="C53" s="4">
        <v>317</v>
      </c>
      <c r="D53" s="2">
        <v>43518</v>
      </c>
      <c r="E53" s="2">
        <v>43518</v>
      </c>
      <c r="F53" s="3" t="s">
        <v>7</v>
      </c>
      <c r="G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3">
        <f>MONTH(TabelaVendas[[#This Row],[Data da Venda]])</f>
        <v>1</v>
      </c>
      <c r="I53">
        <f>YEAR(TabelaVendas[[#This Row],[Data da Venda]])</f>
        <v>2019</v>
      </c>
      <c r="J53" t="str">
        <f>IF(TabelaVendas[[#This Row],[Data da Venda]]=TabelaVendas[[#This Row],[Data do Vencimento]],"Sim","Não")</f>
        <v>Não</v>
      </c>
    </row>
    <row r="54" spans="1:10" x14ac:dyDescent="0.3">
      <c r="A54" s="2">
        <v>43488</v>
      </c>
      <c r="B54" s="5">
        <v>86657720054</v>
      </c>
      <c r="C54" s="4">
        <v>349</v>
      </c>
      <c r="D54" s="2">
        <v>43578</v>
      </c>
      <c r="E54" s="2">
        <v>43578</v>
      </c>
      <c r="F54" s="3" t="s">
        <v>8</v>
      </c>
      <c r="G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">
        <f>MONTH(TabelaVendas[[#This Row],[Data da Venda]])</f>
        <v>1</v>
      </c>
      <c r="I54">
        <f>YEAR(TabelaVendas[[#This Row],[Data da Venda]])</f>
        <v>2019</v>
      </c>
      <c r="J54" t="str">
        <f>IF(TabelaVendas[[#This Row],[Data da Venda]]=TabelaVendas[[#This Row],[Data do Vencimento]],"Sim","Não")</f>
        <v>Não</v>
      </c>
    </row>
    <row r="55" spans="1:10" x14ac:dyDescent="0.3">
      <c r="A55" s="2">
        <v>43490</v>
      </c>
      <c r="B55" s="5">
        <v>86657720236</v>
      </c>
      <c r="C55" s="4">
        <v>1068</v>
      </c>
      <c r="D55" s="2">
        <v>43520</v>
      </c>
      <c r="E55" s="2">
        <v>43555</v>
      </c>
      <c r="F55" s="3" t="s">
        <v>8</v>
      </c>
      <c r="G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55">
        <f>MONTH(TabelaVendas[[#This Row],[Data da Venda]])</f>
        <v>1</v>
      </c>
      <c r="I55">
        <f>YEAR(TabelaVendas[[#This Row],[Data da Venda]])</f>
        <v>2019</v>
      </c>
      <c r="J55" t="str">
        <f>IF(TabelaVendas[[#This Row],[Data da Venda]]=TabelaVendas[[#This Row],[Data do Vencimento]],"Sim","Não")</f>
        <v>Não</v>
      </c>
    </row>
    <row r="56" spans="1:10" x14ac:dyDescent="0.3">
      <c r="A56" s="2">
        <v>43491</v>
      </c>
      <c r="B56" s="5">
        <v>86657720106</v>
      </c>
      <c r="C56" s="4">
        <v>403</v>
      </c>
      <c r="D56" s="2">
        <v>43521</v>
      </c>
      <c r="E56" s="2">
        <v>43552</v>
      </c>
      <c r="F56" s="3" t="s">
        <v>7</v>
      </c>
      <c r="G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56">
        <f>MONTH(TabelaVendas[[#This Row],[Data da Venda]])</f>
        <v>1</v>
      </c>
      <c r="I56">
        <f>YEAR(TabelaVendas[[#This Row],[Data da Venda]])</f>
        <v>2019</v>
      </c>
      <c r="J56" t="str">
        <f>IF(TabelaVendas[[#This Row],[Data da Venda]]=TabelaVendas[[#This Row],[Data do Vencimento]],"Sim","Não")</f>
        <v>Não</v>
      </c>
    </row>
    <row r="57" spans="1:10" x14ac:dyDescent="0.3">
      <c r="A57" s="2">
        <v>43491</v>
      </c>
      <c r="B57" s="5">
        <v>86657720183</v>
      </c>
      <c r="C57" s="4">
        <v>859</v>
      </c>
      <c r="D57" s="2">
        <v>43521</v>
      </c>
      <c r="E57" s="2">
        <v>43521</v>
      </c>
      <c r="F57" s="3" t="s">
        <v>6</v>
      </c>
      <c r="G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">
        <f>MONTH(TabelaVendas[[#This Row],[Data da Venda]])</f>
        <v>1</v>
      </c>
      <c r="I57">
        <f>YEAR(TabelaVendas[[#This Row],[Data da Venda]])</f>
        <v>2019</v>
      </c>
      <c r="J57" t="str">
        <f>IF(TabelaVendas[[#This Row],[Data da Venda]]=TabelaVendas[[#This Row],[Data do Vencimento]],"Sim","Não")</f>
        <v>Não</v>
      </c>
    </row>
    <row r="58" spans="1:10" x14ac:dyDescent="0.3">
      <c r="A58" s="2">
        <v>43492</v>
      </c>
      <c r="B58" s="5">
        <v>86657720222</v>
      </c>
      <c r="C58" s="4">
        <v>636</v>
      </c>
      <c r="D58" s="2">
        <v>43522</v>
      </c>
      <c r="E58" s="2">
        <v>43522</v>
      </c>
      <c r="F58" s="3" t="s">
        <v>6</v>
      </c>
      <c r="G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8">
        <f>MONTH(TabelaVendas[[#This Row],[Data da Venda]])</f>
        <v>1</v>
      </c>
      <c r="I58">
        <f>YEAR(TabelaVendas[[#This Row],[Data da Venda]])</f>
        <v>2019</v>
      </c>
      <c r="J58" t="str">
        <f>IF(TabelaVendas[[#This Row],[Data da Venda]]=TabelaVendas[[#This Row],[Data do Vencimento]],"Sim","Não")</f>
        <v>Não</v>
      </c>
    </row>
    <row r="59" spans="1:10" x14ac:dyDescent="0.3">
      <c r="A59" s="2">
        <v>43492</v>
      </c>
      <c r="B59" s="5">
        <v>86657720148</v>
      </c>
      <c r="C59" s="4">
        <v>768</v>
      </c>
      <c r="D59" s="2">
        <v>43552</v>
      </c>
      <c r="E59" s="2">
        <v>43569</v>
      </c>
      <c r="F59" s="3" t="s">
        <v>6</v>
      </c>
      <c r="G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59">
        <f>MONTH(TabelaVendas[[#This Row],[Data da Venda]])</f>
        <v>1</v>
      </c>
      <c r="I59">
        <f>YEAR(TabelaVendas[[#This Row],[Data da Venda]])</f>
        <v>2019</v>
      </c>
      <c r="J59" t="str">
        <f>IF(TabelaVendas[[#This Row],[Data da Venda]]=TabelaVendas[[#This Row],[Data do Vencimento]],"Sim","Não")</f>
        <v>Não</v>
      </c>
    </row>
    <row r="60" spans="1:10" x14ac:dyDescent="0.3">
      <c r="A60" s="2">
        <v>43494</v>
      </c>
      <c r="B60" s="5">
        <v>86657720184</v>
      </c>
      <c r="C60" s="4">
        <v>222</v>
      </c>
      <c r="D60" s="2">
        <v>43554</v>
      </c>
      <c r="E60" s="2">
        <v>43579</v>
      </c>
      <c r="F60" s="3" t="s">
        <v>6</v>
      </c>
      <c r="G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60">
        <f>MONTH(TabelaVendas[[#This Row],[Data da Venda]])</f>
        <v>1</v>
      </c>
      <c r="I60">
        <f>YEAR(TabelaVendas[[#This Row],[Data da Venda]])</f>
        <v>2019</v>
      </c>
      <c r="J60" t="str">
        <f>IF(TabelaVendas[[#This Row],[Data da Venda]]=TabelaVendas[[#This Row],[Data do Vencimento]],"Sim","Não")</f>
        <v>Não</v>
      </c>
    </row>
    <row r="61" spans="1:10" x14ac:dyDescent="0.3">
      <c r="A61" s="2">
        <v>43494</v>
      </c>
      <c r="B61" s="5">
        <v>86657720106</v>
      </c>
      <c r="C61" s="4">
        <v>979</v>
      </c>
      <c r="D61" s="2">
        <v>43554</v>
      </c>
      <c r="E61" s="2">
        <v>43592</v>
      </c>
      <c r="F61" s="3" t="s">
        <v>6</v>
      </c>
      <c r="G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61">
        <f>MONTH(TabelaVendas[[#This Row],[Data da Venda]])</f>
        <v>1</v>
      </c>
      <c r="I61">
        <f>YEAR(TabelaVendas[[#This Row],[Data da Venda]])</f>
        <v>2019</v>
      </c>
      <c r="J61" t="str">
        <f>IF(TabelaVendas[[#This Row],[Data da Venda]]=TabelaVendas[[#This Row],[Data do Vencimento]],"Sim","Não")</f>
        <v>Não</v>
      </c>
    </row>
    <row r="62" spans="1:10" x14ac:dyDescent="0.3">
      <c r="A62" s="2">
        <v>43495</v>
      </c>
      <c r="B62" s="5">
        <v>86657720114</v>
      </c>
      <c r="C62" s="4">
        <v>971</v>
      </c>
      <c r="D62" s="2">
        <v>43495</v>
      </c>
      <c r="E62" s="2">
        <v>43530</v>
      </c>
      <c r="F62" s="3" t="s">
        <v>7</v>
      </c>
      <c r="G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62">
        <f>MONTH(TabelaVendas[[#This Row],[Data da Venda]])</f>
        <v>1</v>
      </c>
      <c r="I62">
        <f>YEAR(TabelaVendas[[#This Row],[Data da Venda]])</f>
        <v>2019</v>
      </c>
      <c r="J62" t="str">
        <f>IF(TabelaVendas[[#This Row],[Data da Venda]]=TabelaVendas[[#This Row],[Data do Vencimento]],"Sim","Não")</f>
        <v>Sim</v>
      </c>
    </row>
    <row r="63" spans="1:10" x14ac:dyDescent="0.3">
      <c r="A63" s="2">
        <v>43495</v>
      </c>
      <c r="B63" s="5">
        <v>86657720245</v>
      </c>
      <c r="C63" s="4">
        <v>816</v>
      </c>
      <c r="D63" s="2">
        <v>43495</v>
      </c>
      <c r="E63" s="2">
        <v>43495</v>
      </c>
      <c r="F63" s="3" t="s">
        <v>7</v>
      </c>
      <c r="G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">
        <f>MONTH(TabelaVendas[[#This Row],[Data da Venda]])</f>
        <v>1</v>
      </c>
      <c r="I63">
        <f>YEAR(TabelaVendas[[#This Row],[Data da Venda]])</f>
        <v>2019</v>
      </c>
      <c r="J63" t="str">
        <f>IF(TabelaVendas[[#This Row],[Data da Venda]]=TabelaVendas[[#This Row],[Data do Vencimento]],"Sim","Não")</f>
        <v>Sim</v>
      </c>
    </row>
    <row r="64" spans="1:10" x14ac:dyDescent="0.3">
      <c r="A64" s="2">
        <v>43495</v>
      </c>
      <c r="B64" s="5">
        <v>86657720244</v>
      </c>
      <c r="C64" s="4">
        <v>144</v>
      </c>
      <c r="D64" s="2">
        <v>43525</v>
      </c>
      <c r="E64" s="2">
        <v>43525</v>
      </c>
      <c r="F64" s="3" t="s">
        <v>7</v>
      </c>
      <c r="G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">
        <f>MONTH(TabelaVendas[[#This Row],[Data da Venda]])</f>
        <v>1</v>
      </c>
      <c r="I64">
        <f>YEAR(TabelaVendas[[#This Row],[Data da Venda]])</f>
        <v>2019</v>
      </c>
      <c r="J64" t="str">
        <f>IF(TabelaVendas[[#This Row],[Data da Venda]]=TabelaVendas[[#This Row],[Data do Vencimento]],"Sim","Não")</f>
        <v>Não</v>
      </c>
    </row>
    <row r="65" spans="1:10" x14ac:dyDescent="0.3">
      <c r="A65" s="2">
        <v>43496</v>
      </c>
      <c r="B65" s="5">
        <v>86657720194</v>
      </c>
      <c r="C65" s="4">
        <v>1292</v>
      </c>
      <c r="D65" s="2">
        <v>43526</v>
      </c>
      <c r="E65" s="2">
        <v>43526</v>
      </c>
      <c r="F65" s="3" t="s">
        <v>8</v>
      </c>
      <c r="G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">
        <f>MONTH(TabelaVendas[[#This Row],[Data da Venda]])</f>
        <v>1</v>
      </c>
      <c r="I65">
        <f>YEAR(TabelaVendas[[#This Row],[Data da Venda]])</f>
        <v>2019</v>
      </c>
      <c r="J65" t="str">
        <f>IF(TabelaVendas[[#This Row],[Data da Venda]]=TabelaVendas[[#This Row],[Data do Vencimento]],"Sim","Não")</f>
        <v>Não</v>
      </c>
    </row>
    <row r="66" spans="1:10" x14ac:dyDescent="0.3">
      <c r="A66" s="2">
        <v>43496</v>
      </c>
      <c r="B66" s="5">
        <v>86657720112</v>
      </c>
      <c r="C66" s="4">
        <v>677</v>
      </c>
      <c r="D66" s="2">
        <v>43556</v>
      </c>
      <c r="E66" s="2">
        <v>43556</v>
      </c>
      <c r="F66" s="3" t="s">
        <v>7</v>
      </c>
      <c r="G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6">
        <f>MONTH(TabelaVendas[[#This Row],[Data da Venda]])</f>
        <v>1</v>
      </c>
      <c r="I66">
        <f>YEAR(TabelaVendas[[#This Row],[Data da Venda]])</f>
        <v>2019</v>
      </c>
      <c r="J66" t="str">
        <f>IF(TabelaVendas[[#This Row],[Data da Venda]]=TabelaVendas[[#This Row],[Data do Vencimento]],"Sim","Não")</f>
        <v>Não</v>
      </c>
    </row>
    <row r="67" spans="1:10" x14ac:dyDescent="0.3">
      <c r="A67" s="2">
        <v>43497</v>
      </c>
      <c r="B67" s="5">
        <v>86657720256</v>
      </c>
      <c r="C67" s="4">
        <v>990</v>
      </c>
      <c r="D67" s="2">
        <v>43527</v>
      </c>
      <c r="E67" s="2">
        <v>43527</v>
      </c>
      <c r="F67" s="3" t="s">
        <v>7</v>
      </c>
      <c r="G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7">
        <f>MONTH(TabelaVendas[[#This Row],[Data da Venda]])</f>
        <v>2</v>
      </c>
      <c r="I67">
        <f>YEAR(TabelaVendas[[#This Row],[Data da Venda]])</f>
        <v>2019</v>
      </c>
      <c r="J67" t="str">
        <f>IF(TabelaVendas[[#This Row],[Data da Venda]]=TabelaVendas[[#This Row],[Data do Vencimento]],"Sim","Não")</f>
        <v>Não</v>
      </c>
    </row>
    <row r="68" spans="1:10" x14ac:dyDescent="0.3">
      <c r="A68" s="2">
        <v>43497</v>
      </c>
      <c r="B68" s="5">
        <v>86657720222</v>
      </c>
      <c r="C68" s="4">
        <v>1081</v>
      </c>
      <c r="D68" s="2">
        <v>43557</v>
      </c>
      <c r="E68" s="2">
        <v>43581</v>
      </c>
      <c r="F68" s="3" t="s">
        <v>7</v>
      </c>
      <c r="G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24</v>
      </c>
      <c r="H68">
        <f>MONTH(TabelaVendas[[#This Row],[Data da Venda]])</f>
        <v>2</v>
      </c>
      <c r="I68">
        <f>YEAR(TabelaVendas[[#This Row],[Data da Venda]])</f>
        <v>2019</v>
      </c>
      <c r="J68" t="str">
        <f>IF(TabelaVendas[[#This Row],[Data da Venda]]=TabelaVendas[[#This Row],[Data do Vencimento]],"Sim","Não")</f>
        <v>Não</v>
      </c>
    </row>
    <row r="69" spans="1:10" x14ac:dyDescent="0.3">
      <c r="A69" s="2">
        <v>43498</v>
      </c>
      <c r="B69" s="5">
        <v>86657720078</v>
      </c>
      <c r="C69" s="4">
        <v>1303</v>
      </c>
      <c r="D69" s="2">
        <v>43498</v>
      </c>
      <c r="E69" s="2">
        <v>43498</v>
      </c>
      <c r="F69" s="3" t="s">
        <v>8</v>
      </c>
      <c r="G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9">
        <f>MONTH(TabelaVendas[[#This Row],[Data da Venda]])</f>
        <v>2</v>
      </c>
      <c r="I69">
        <f>YEAR(TabelaVendas[[#This Row],[Data da Venda]])</f>
        <v>2019</v>
      </c>
      <c r="J69" t="str">
        <f>IF(TabelaVendas[[#This Row],[Data da Venda]]=TabelaVendas[[#This Row],[Data do Vencimento]],"Sim","Não")</f>
        <v>Sim</v>
      </c>
    </row>
    <row r="70" spans="1:10" x14ac:dyDescent="0.3">
      <c r="A70" s="2">
        <v>43498</v>
      </c>
      <c r="B70" s="5">
        <v>86657720070</v>
      </c>
      <c r="C70" s="4">
        <v>1092</v>
      </c>
      <c r="D70" s="2">
        <v>43528</v>
      </c>
      <c r="E70" s="2">
        <v>43528</v>
      </c>
      <c r="F70" s="3" t="s">
        <v>7</v>
      </c>
      <c r="G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">
        <f>MONTH(TabelaVendas[[#This Row],[Data da Venda]])</f>
        <v>2</v>
      </c>
      <c r="I70">
        <f>YEAR(TabelaVendas[[#This Row],[Data da Venda]])</f>
        <v>2019</v>
      </c>
      <c r="J70" t="str">
        <f>IF(TabelaVendas[[#This Row],[Data da Venda]]=TabelaVendas[[#This Row],[Data do Vencimento]],"Sim","Não")</f>
        <v>Não</v>
      </c>
    </row>
    <row r="71" spans="1:10" x14ac:dyDescent="0.3">
      <c r="A71" s="2">
        <v>43499</v>
      </c>
      <c r="B71" s="5">
        <v>86657720165</v>
      </c>
      <c r="C71" s="4">
        <v>1017</v>
      </c>
      <c r="D71" s="2">
        <v>43529</v>
      </c>
      <c r="E71" s="2">
        <v>43529</v>
      </c>
      <c r="F71" s="3" t="s">
        <v>7</v>
      </c>
      <c r="G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">
        <f>MONTH(TabelaVendas[[#This Row],[Data da Venda]])</f>
        <v>2</v>
      </c>
      <c r="I71">
        <f>YEAR(TabelaVendas[[#This Row],[Data da Venda]])</f>
        <v>2019</v>
      </c>
      <c r="J71" t="str">
        <f>IF(TabelaVendas[[#This Row],[Data da Venda]]=TabelaVendas[[#This Row],[Data do Vencimento]],"Sim","Não")</f>
        <v>Não</v>
      </c>
    </row>
    <row r="72" spans="1:10" x14ac:dyDescent="0.3">
      <c r="A72" s="2">
        <v>43499</v>
      </c>
      <c r="B72" s="5">
        <v>86657720252</v>
      </c>
      <c r="C72" s="4">
        <v>869</v>
      </c>
      <c r="D72" s="2">
        <v>43559</v>
      </c>
      <c r="E72" s="2">
        <v>43575</v>
      </c>
      <c r="F72" s="3" t="s">
        <v>6</v>
      </c>
      <c r="G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72">
        <f>MONTH(TabelaVendas[[#This Row],[Data da Venda]])</f>
        <v>2</v>
      </c>
      <c r="I72">
        <f>YEAR(TabelaVendas[[#This Row],[Data da Venda]])</f>
        <v>2019</v>
      </c>
      <c r="J72" t="str">
        <f>IF(TabelaVendas[[#This Row],[Data da Venda]]=TabelaVendas[[#This Row],[Data do Vencimento]],"Sim","Não")</f>
        <v>Não</v>
      </c>
    </row>
    <row r="73" spans="1:10" x14ac:dyDescent="0.3">
      <c r="A73" s="2">
        <v>43500</v>
      </c>
      <c r="B73" s="5">
        <v>86657720076</v>
      </c>
      <c r="C73" s="4">
        <v>1331</v>
      </c>
      <c r="D73" s="2">
        <v>43500</v>
      </c>
      <c r="E73" s="2">
        <v>43500</v>
      </c>
      <c r="F73" s="3" t="s">
        <v>7</v>
      </c>
      <c r="G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3">
        <f>MONTH(TabelaVendas[[#This Row],[Data da Venda]])</f>
        <v>2</v>
      </c>
      <c r="I73">
        <f>YEAR(TabelaVendas[[#This Row],[Data da Venda]])</f>
        <v>2019</v>
      </c>
      <c r="J73" t="str">
        <f>IF(TabelaVendas[[#This Row],[Data da Venda]]=TabelaVendas[[#This Row],[Data do Vencimento]],"Sim","Não")</f>
        <v>Sim</v>
      </c>
    </row>
    <row r="74" spans="1:10" x14ac:dyDescent="0.3">
      <c r="A74" s="2">
        <v>43501</v>
      </c>
      <c r="B74" s="5">
        <v>86657720087</v>
      </c>
      <c r="C74" s="4">
        <v>1486</v>
      </c>
      <c r="D74" s="2">
        <v>43501</v>
      </c>
      <c r="E74" s="2">
        <v>43501</v>
      </c>
      <c r="F74" s="3" t="s">
        <v>7</v>
      </c>
      <c r="G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4">
        <f>MONTH(TabelaVendas[[#This Row],[Data da Venda]])</f>
        <v>2</v>
      </c>
      <c r="I74">
        <f>YEAR(TabelaVendas[[#This Row],[Data da Venda]])</f>
        <v>2019</v>
      </c>
      <c r="J74" t="str">
        <f>IF(TabelaVendas[[#This Row],[Data da Venda]]=TabelaVendas[[#This Row],[Data do Vencimento]],"Sim","Não")</f>
        <v>Sim</v>
      </c>
    </row>
    <row r="75" spans="1:10" x14ac:dyDescent="0.3">
      <c r="A75" s="2">
        <v>43501</v>
      </c>
      <c r="B75" s="5">
        <v>86657720149</v>
      </c>
      <c r="C75" s="4">
        <v>612</v>
      </c>
      <c r="D75" s="2">
        <v>43501</v>
      </c>
      <c r="E75" s="2">
        <v>43501</v>
      </c>
      <c r="F75" s="3" t="s">
        <v>7</v>
      </c>
      <c r="G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">
        <f>MONTH(TabelaVendas[[#This Row],[Data da Venda]])</f>
        <v>2</v>
      </c>
      <c r="I75">
        <f>YEAR(TabelaVendas[[#This Row],[Data da Venda]])</f>
        <v>2019</v>
      </c>
      <c r="J75" t="str">
        <f>IF(TabelaVendas[[#This Row],[Data da Venda]]=TabelaVendas[[#This Row],[Data do Vencimento]],"Sim","Não")</f>
        <v>Sim</v>
      </c>
    </row>
    <row r="76" spans="1:10" x14ac:dyDescent="0.3">
      <c r="A76" s="2">
        <v>43501</v>
      </c>
      <c r="B76" s="5">
        <v>86657720103</v>
      </c>
      <c r="C76" s="4">
        <v>1081</v>
      </c>
      <c r="D76" s="2">
        <v>43531</v>
      </c>
      <c r="E76" s="2">
        <v>43531</v>
      </c>
      <c r="F76" s="3" t="s">
        <v>8</v>
      </c>
      <c r="G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">
        <f>MONTH(TabelaVendas[[#This Row],[Data da Venda]])</f>
        <v>2</v>
      </c>
      <c r="I76">
        <f>YEAR(TabelaVendas[[#This Row],[Data da Venda]])</f>
        <v>2019</v>
      </c>
      <c r="J76" t="str">
        <f>IF(TabelaVendas[[#This Row],[Data da Venda]]=TabelaVendas[[#This Row],[Data do Vencimento]],"Sim","Não")</f>
        <v>Não</v>
      </c>
    </row>
    <row r="77" spans="1:10" x14ac:dyDescent="0.3">
      <c r="A77" s="2">
        <v>43501</v>
      </c>
      <c r="B77" s="5">
        <v>86657720130</v>
      </c>
      <c r="C77" s="4">
        <v>1295</v>
      </c>
      <c r="D77" s="2">
        <v>43531</v>
      </c>
      <c r="E77" s="2">
        <v>43531</v>
      </c>
      <c r="F77" s="3" t="s">
        <v>8</v>
      </c>
      <c r="G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">
        <f>MONTH(TabelaVendas[[#This Row],[Data da Venda]])</f>
        <v>2</v>
      </c>
      <c r="I77">
        <f>YEAR(TabelaVendas[[#This Row],[Data da Venda]])</f>
        <v>2019</v>
      </c>
      <c r="J77" t="str">
        <f>IF(TabelaVendas[[#This Row],[Data da Venda]]=TabelaVendas[[#This Row],[Data do Vencimento]],"Sim","Não")</f>
        <v>Não</v>
      </c>
    </row>
    <row r="78" spans="1:10" x14ac:dyDescent="0.3">
      <c r="A78" s="2">
        <v>43502</v>
      </c>
      <c r="B78" s="5">
        <v>86657720162</v>
      </c>
      <c r="C78" s="4">
        <v>812</v>
      </c>
      <c r="D78" s="2">
        <v>43502</v>
      </c>
      <c r="E78" s="2">
        <v>43502</v>
      </c>
      <c r="F78" s="3" t="s">
        <v>6</v>
      </c>
      <c r="G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">
        <f>MONTH(TabelaVendas[[#This Row],[Data da Venda]])</f>
        <v>2</v>
      </c>
      <c r="I78">
        <f>YEAR(TabelaVendas[[#This Row],[Data da Venda]])</f>
        <v>2019</v>
      </c>
      <c r="J78" t="str">
        <f>IF(TabelaVendas[[#This Row],[Data da Venda]]=TabelaVendas[[#This Row],[Data do Vencimento]],"Sim","Não")</f>
        <v>Sim</v>
      </c>
    </row>
    <row r="79" spans="1:10" x14ac:dyDescent="0.3">
      <c r="A79" s="2">
        <v>43502</v>
      </c>
      <c r="B79" s="5">
        <v>86657720175</v>
      </c>
      <c r="C79" s="4">
        <v>657</v>
      </c>
      <c r="D79" s="2">
        <v>43502</v>
      </c>
      <c r="E79" s="2">
        <v>43502</v>
      </c>
      <c r="F79" s="3" t="s">
        <v>7</v>
      </c>
      <c r="G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9">
        <f>MONTH(TabelaVendas[[#This Row],[Data da Venda]])</f>
        <v>2</v>
      </c>
      <c r="I79">
        <f>YEAR(TabelaVendas[[#This Row],[Data da Venda]])</f>
        <v>2019</v>
      </c>
      <c r="J79" t="str">
        <f>IF(TabelaVendas[[#This Row],[Data da Venda]]=TabelaVendas[[#This Row],[Data do Vencimento]],"Sim","Não")</f>
        <v>Sim</v>
      </c>
    </row>
    <row r="80" spans="1:10" x14ac:dyDescent="0.3">
      <c r="A80" s="2">
        <v>43502</v>
      </c>
      <c r="B80" s="5">
        <v>86657720087</v>
      </c>
      <c r="C80" s="4">
        <v>719</v>
      </c>
      <c r="D80" s="2">
        <v>43502</v>
      </c>
      <c r="E80" s="2">
        <v>43533</v>
      </c>
      <c r="F80" s="3" t="s">
        <v>7</v>
      </c>
      <c r="G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80">
        <f>MONTH(TabelaVendas[[#This Row],[Data da Venda]])</f>
        <v>2</v>
      </c>
      <c r="I80">
        <f>YEAR(TabelaVendas[[#This Row],[Data da Venda]])</f>
        <v>2019</v>
      </c>
      <c r="J80" t="str">
        <f>IF(TabelaVendas[[#This Row],[Data da Venda]]=TabelaVendas[[#This Row],[Data do Vencimento]],"Sim","Não")</f>
        <v>Sim</v>
      </c>
    </row>
    <row r="81" spans="1:10" x14ac:dyDescent="0.3">
      <c r="A81" s="2">
        <v>43502</v>
      </c>
      <c r="B81" s="5">
        <v>86657720154</v>
      </c>
      <c r="C81" s="4">
        <v>1465</v>
      </c>
      <c r="D81" s="2">
        <v>43532</v>
      </c>
      <c r="E81" s="2">
        <v>43532</v>
      </c>
      <c r="F81" s="3" t="s">
        <v>8</v>
      </c>
      <c r="G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">
        <f>MONTH(TabelaVendas[[#This Row],[Data da Venda]])</f>
        <v>2</v>
      </c>
      <c r="I81">
        <f>YEAR(TabelaVendas[[#This Row],[Data da Venda]])</f>
        <v>2019</v>
      </c>
      <c r="J81" t="str">
        <f>IF(TabelaVendas[[#This Row],[Data da Venda]]=TabelaVendas[[#This Row],[Data do Vencimento]],"Sim","Não")</f>
        <v>Não</v>
      </c>
    </row>
    <row r="82" spans="1:10" x14ac:dyDescent="0.3">
      <c r="A82" s="2">
        <v>43502</v>
      </c>
      <c r="B82" s="5">
        <v>86657720107</v>
      </c>
      <c r="C82" s="4">
        <v>676</v>
      </c>
      <c r="D82" s="2">
        <v>43562</v>
      </c>
      <c r="E82" s="2">
        <v>43562</v>
      </c>
      <c r="F82" s="3" t="s">
        <v>8</v>
      </c>
      <c r="G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">
        <f>MONTH(TabelaVendas[[#This Row],[Data da Venda]])</f>
        <v>2</v>
      </c>
      <c r="I82">
        <f>YEAR(TabelaVendas[[#This Row],[Data da Venda]])</f>
        <v>2019</v>
      </c>
      <c r="J82" t="str">
        <f>IF(TabelaVendas[[#This Row],[Data da Venda]]=TabelaVendas[[#This Row],[Data do Vencimento]],"Sim","Não")</f>
        <v>Não</v>
      </c>
    </row>
    <row r="83" spans="1:10" x14ac:dyDescent="0.3">
      <c r="A83" s="2">
        <v>43502</v>
      </c>
      <c r="B83" s="5">
        <v>86657720236</v>
      </c>
      <c r="C83" s="4">
        <v>301</v>
      </c>
      <c r="D83" s="2">
        <v>43562</v>
      </c>
      <c r="E83" s="2">
        <v>43562</v>
      </c>
      <c r="F83" s="3" t="s">
        <v>7</v>
      </c>
      <c r="G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3">
        <f>MONTH(TabelaVendas[[#This Row],[Data da Venda]])</f>
        <v>2</v>
      </c>
      <c r="I83">
        <f>YEAR(TabelaVendas[[#This Row],[Data da Venda]])</f>
        <v>2019</v>
      </c>
      <c r="J83" t="str">
        <f>IF(TabelaVendas[[#This Row],[Data da Venda]]=TabelaVendas[[#This Row],[Data do Vencimento]],"Sim","Não")</f>
        <v>Não</v>
      </c>
    </row>
    <row r="84" spans="1:10" x14ac:dyDescent="0.3">
      <c r="A84" s="2">
        <v>43502</v>
      </c>
      <c r="B84" s="5">
        <v>86657720129</v>
      </c>
      <c r="C84" s="4">
        <v>1334</v>
      </c>
      <c r="D84" s="2">
        <v>43562</v>
      </c>
      <c r="E84" s="2">
        <v>43562</v>
      </c>
      <c r="F84" s="3" t="s">
        <v>7</v>
      </c>
      <c r="G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4">
        <f>MONTH(TabelaVendas[[#This Row],[Data da Venda]])</f>
        <v>2</v>
      </c>
      <c r="I84">
        <f>YEAR(TabelaVendas[[#This Row],[Data da Venda]])</f>
        <v>2019</v>
      </c>
      <c r="J84" t="str">
        <f>IF(TabelaVendas[[#This Row],[Data da Venda]]=TabelaVendas[[#This Row],[Data do Vencimento]],"Sim","Não")</f>
        <v>Não</v>
      </c>
    </row>
    <row r="85" spans="1:10" x14ac:dyDescent="0.3">
      <c r="A85" s="2">
        <v>43503</v>
      </c>
      <c r="B85" s="5">
        <v>86657720061</v>
      </c>
      <c r="C85" s="4">
        <v>347</v>
      </c>
      <c r="D85" s="2">
        <v>43563</v>
      </c>
      <c r="E85" s="2">
        <v>43563</v>
      </c>
      <c r="F85" s="3" t="s">
        <v>8</v>
      </c>
      <c r="G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5">
        <f>MONTH(TabelaVendas[[#This Row],[Data da Venda]])</f>
        <v>2</v>
      </c>
      <c r="I85">
        <f>YEAR(TabelaVendas[[#This Row],[Data da Venda]])</f>
        <v>2019</v>
      </c>
      <c r="J85" t="str">
        <f>IF(TabelaVendas[[#This Row],[Data da Venda]]=TabelaVendas[[#This Row],[Data do Vencimento]],"Sim","Não")</f>
        <v>Não</v>
      </c>
    </row>
    <row r="86" spans="1:10" x14ac:dyDescent="0.3">
      <c r="A86" s="2">
        <v>43504</v>
      </c>
      <c r="B86" s="5">
        <v>86657720086</v>
      </c>
      <c r="C86" s="4">
        <v>846</v>
      </c>
      <c r="D86" s="2">
        <v>43534</v>
      </c>
      <c r="E86" s="2">
        <v>43534</v>
      </c>
      <c r="F86" s="3" t="s">
        <v>8</v>
      </c>
      <c r="G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6">
        <f>MONTH(TabelaVendas[[#This Row],[Data da Venda]])</f>
        <v>2</v>
      </c>
      <c r="I86">
        <f>YEAR(TabelaVendas[[#This Row],[Data da Venda]])</f>
        <v>2019</v>
      </c>
      <c r="J86" t="str">
        <f>IF(TabelaVendas[[#This Row],[Data da Venda]]=TabelaVendas[[#This Row],[Data do Vencimento]],"Sim","Não")</f>
        <v>Não</v>
      </c>
    </row>
    <row r="87" spans="1:10" x14ac:dyDescent="0.3">
      <c r="A87" s="2">
        <v>43504</v>
      </c>
      <c r="B87" s="5">
        <v>86657720068</v>
      </c>
      <c r="C87" s="4">
        <v>1426</v>
      </c>
      <c r="D87" s="2">
        <v>43564</v>
      </c>
      <c r="E87" s="2">
        <v>43564</v>
      </c>
      <c r="F87" s="3" t="s">
        <v>7</v>
      </c>
      <c r="G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7">
        <f>MONTH(TabelaVendas[[#This Row],[Data da Venda]])</f>
        <v>2</v>
      </c>
      <c r="I87">
        <f>YEAR(TabelaVendas[[#This Row],[Data da Venda]])</f>
        <v>2019</v>
      </c>
      <c r="J87" t="str">
        <f>IF(TabelaVendas[[#This Row],[Data da Venda]]=TabelaVendas[[#This Row],[Data do Vencimento]],"Sim","Não")</f>
        <v>Não</v>
      </c>
    </row>
    <row r="88" spans="1:10" x14ac:dyDescent="0.3">
      <c r="A88" s="2">
        <v>43504</v>
      </c>
      <c r="B88" s="5">
        <v>86657720249</v>
      </c>
      <c r="C88" s="4">
        <v>1111</v>
      </c>
      <c r="D88" s="2">
        <v>43594</v>
      </c>
      <c r="E88" s="2">
        <v>43594</v>
      </c>
      <c r="F88" s="3" t="s">
        <v>7</v>
      </c>
      <c r="G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8">
        <f>MONTH(TabelaVendas[[#This Row],[Data da Venda]])</f>
        <v>2</v>
      </c>
      <c r="I88">
        <f>YEAR(TabelaVendas[[#This Row],[Data da Venda]])</f>
        <v>2019</v>
      </c>
      <c r="J88" t="str">
        <f>IF(TabelaVendas[[#This Row],[Data da Venda]]=TabelaVendas[[#This Row],[Data do Vencimento]],"Sim","Não")</f>
        <v>Não</v>
      </c>
    </row>
    <row r="89" spans="1:10" x14ac:dyDescent="0.3">
      <c r="A89" s="2">
        <v>43505</v>
      </c>
      <c r="B89" s="5">
        <v>86657720250</v>
      </c>
      <c r="C89" s="4">
        <v>174</v>
      </c>
      <c r="D89" s="2">
        <v>43505</v>
      </c>
      <c r="E89" s="2">
        <v>43505</v>
      </c>
      <c r="F89" s="3" t="s">
        <v>6</v>
      </c>
      <c r="G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9">
        <f>MONTH(TabelaVendas[[#This Row],[Data da Venda]])</f>
        <v>2</v>
      </c>
      <c r="I89">
        <f>YEAR(TabelaVendas[[#This Row],[Data da Venda]])</f>
        <v>2019</v>
      </c>
      <c r="J89" t="str">
        <f>IF(TabelaVendas[[#This Row],[Data da Venda]]=TabelaVendas[[#This Row],[Data do Vencimento]],"Sim","Não")</f>
        <v>Sim</v>
      </c>
    </row>
    <row r="90" spans="1:10" x14ac:dyDescent="0.3">
      <c r="A90" s="2">
        <v>43505</v>
      </c>
      <c r="B90" s="5">
        <v>86657720156</v>
      </c>
      <c r="C90" s="4">
        <v>618</v>
      </c>
      <c r="D90" s="2">
        <v>43535</v>
      </c>
      <c r="E90" s="2">
        <v>43535</v>
      </c>
      <c r="F90" s="3" t="s">
        <v>8</v>
      </c>
      <c r="G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">
        <f>MONTH(TabelaVendas[[#This Row],[Data da Venda]])</f>
        <v>2</v>
      </c>
      <c r="I90">
        <f>YEAR(TabelaVendas[[#This Row],[Data da Venda]])</f>
        <v>2019</v>
      </c>
      <c r="J90" t="str">
        <f>IF(TabelaVendas[[#This Row],[Data da Venda]]=TabelaVendas[[#This Row],[Data do Vencimento]],"Sim","Não")</f>
        <v>Não</v>
      </c>
    </row>
    <row r="91" spans="1:10" x14ac:dyDescent="0.3">
      <c r="A91" s="2">
        <v>43505</v>
      </c>
      <c r="B91" s="5">
        <v>86657720157</v>
      </c>
      <c r="C91" s="4">
        <v>1165</v>
      </c>
      <c r="D91" s="2">
        <v>43535</v>
      </c>
      <c r="E91" s="2">
        <v>43535</v>
      </c>
      <c r="F91" s="3" t="s">
        <v>7</v>
      </c>
      <c r="G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">
        <f>MONTH(TabelaVendas[[#This Row],[Data da Venda]])</f>
        <v>2</v>
      </c>
      <c r="I91">
        <f>YEAR(TabelaVendas[[#This Row],[Data da Venda]])</f>
        <v>2019</v>
      </c>
      <c r="J91" t="str">
        <f>IF(TabelaVendas[[#This Row],[Data da Venda]]=TabelaVendas[[#This Row],[Data do Vencimento]],"Sim","Não")</f>
        <v>Não</v>
      </c>
    </row>
    <row r="92" spans="1:10" x14ac:dyDescent="0.3">
      <c r="A92" s="2">
        <v>43505</v>
      </c>
      <c r="B92" s="5">
        <v>86657720153</v>
      </c>
      <c r="C92" s="4">
        <v>346</v>
      </c>
      <c r="D92" s="2">
        <v>43565</v>
      </c>
      <c r="E92" s="2">
        <v>43587</v>
      </c>
      <c r="F92" s="3" t="s">
        <v>8</v>
      </c>
      <c r="G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22</v>
      </c>
      <c r="H92">
        <f>MONTH(TabelaVendas[[#This Row],[Data da Venda]])</f>
        <v>2</v>
      </c>
      <c r="I92">
        <f>YEAR(TabelaVendas[[#This Row],[Data da Venda]])</f>
        <v>2019</v>
      </c>
      <c r="J92" t="str">
        <f>IF(TabelaVendas[[#This Row],[Data da Venda]]=TabelaVendas[[#This Row],[Data do Vencimento]],"Sim","Não")</f>
        <v>Não</v>
      </c>
    </row>
    <row r="93" spans="1:10" x14ac:dyDescent="0.3">
      <c r="A93" s="2">
        <v>43505</v>
      </c>
      <c r="B93" s="5">
        <v>86657720225</v>
      </c>
      <c r="C93" s="4">
        <v>1187</v>
      </c>
      <c r="D93" s="2">
        <v>43565</v>
      </c>
      <c r="E93" s="2">
        <v>43565</v>
      </c>
      <c r="F93" s="3" t="s">
        <v>7</v>
      </c>
      <c r="G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3">
        <f>MONTH(TabelaVendas[[#This Row],[Data da Venda]])</f>
        <v>2</v>
      </c>
      <c r="I93">
        <f>YEAR(TabelaVendas[[#This Row],[Data da Venda]])</f>
        <v>2019</v>
      </c>
      <c r="J93" t="str">
        <f>IF(TabelaVendas[[#This Row],[Data da Venda]]=TabelaVendas[[#This Row],[Data do Vencimento]],"Sim","Não")</f>
        <v>Não</v>
      </c>
    </row>
    <row r="94" spans="1:10" x14ac:dyDescent="0.3">
      <c r="A94" s="2">
        <v>43506</v>
      </c>
      <c r="B94" s="5">
        <v>86657720107</v>
      </c>
      <c r="C94" s="4">
        <v>661</v>
      </c>
      <c r="D94" s="2">
        <v>43566</v>
      </c>
      <c r="E94" s="2">
        <v>43566</v>
      </c>
      <c r="F94" s="3" t="s">
        <v>7</v>
      </c>
      <c r="G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4">
        <f>MONTH(TabelaVendas[[#This Row],[Data da Venda]])</f>
        <v>2</v>
      </c>
      <c r="I94">
        <f>YEAR(TabelaVendas[[#This Row],[Data da Venda]])</f>
        <v>2019</v>
      </c>
      <c r="J94" t="str">
        <f>IF(TabelaVendas[[#This Row],[Data da Venda]]=TabelaVendas[[#This Row],[Data do Vencimento]],"Sim","Não")</f>
        <v>Não</v>
      </c>
    </row>
    <row r="95" spans="1:10" x14ac:dyDescent="0.3">
      <c r="A95" s="2">
        <v>43506</v>
      </c>
      <c r="B95" s="5">
        <v>86657720127</v>
      </c>
      <c r="C95" s="4">
        <v>998</v>
      </c>
      <c r="D95" s="2">
        <v>43596</v>
      </c>
      <c r="E95" s="2">
        <v>43596</v>
      </c>
      <c r="F95" s="3" t="s">
        <v>7</v>
      </c>
      <c r="G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">
        <f>MONTH(TabelaVendas[[#This Row],[Data da Venda]])</f>
        <v>2</v>
      </c>
      <c r="I95">
        <f>YEAR(TabelaVendas[[#This Row],[Data da Venda]])</f>
        <v>2019</v>
      </c>
      <c r="J95" t="str">
        <f>IF(TabelaVendas[[#This Row],[Data da Venda]]=TabelaVendas[[#This Row],[Data do Vencimento]],"Sim","Não")</f>
        <v>Não</v>
      </c>
    </row>
    <row r="96" spans="1:10" x14ac:dyDescent="0.3">
      <c r="A96" s="2">
        <v>43507</v>
      </c>
      <c r="B96" s="5">
        <v>86657720141</v>
      </c>
      <c r="C96" s="4">
        <v>446</v>
      </c>
      <c r="D96" s="2">
        <v>43507</v>
      </c>
      <c r="E96" s="2">
        <v>43507</v>
      </c>
      <c r="F96" s="3" t="s">
        <v>6</v>
      </c>
      <c r="G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">
        <f>MONTH(TabelaVendas[[#This Row],[Data da Venda]])</f>
        <v>2</v>
      </c>
      <c r="I96">
        <f>YEAR(TabelaVendas[[#This Row],[Data da Venda]])</f>
        <v>2019</v>
      </c>
      <c r="J96" t="str">
        <f>IF(TabelaVendas[[#This Row],[Data da Venda]]=TabelaVendas[[#This Row],[Data do Vencimento]],"Sim","Não")</f>
        <v>Sim</v>
      </c>
    </row>
    <row r="97" spans="1:10" x14ac:dyDescent="0.3">
      <c r="A97" s="2">
        <v>43507</v>
      </c>
      <c r="B97" s="5">
        <v>86657720087</v>
      </c>
      <c r="C97" s="4">
        <v>1225</v>
      </c>
      <c r="D97" s="2">
        <v>43537</v>
      </c>
      <c r="E97" s="2">
        <v>43537</v>
      </c>
      <c r="F97" s="3" t="s">
        <v>6</v>
      </c>
      <c r="G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">
        <f>MONTH(TabelaVendas[[#This Row],[Data da Venda]])</f>
        <v>2</v>
      </c>
      <c r="I97">
        <f>YEAR(TabelaVendas[[#This Row],[Data da Venda]])</f>
        <v>2019</v>
      </c>
      <c r="J97" t="str">
        <f>IF(TabelaVendas[[#This Row],[Data da Venda]]=TabelaVendas[[#This Row],[Data do Vencimento]],"Sim","Não")</f>
        <v>Não</v>
      </c>
    </row>
    <row r="98" spans="1:10" x14ac:dyDescent="0.3">
      <c r="A98" s="2">
        <v>43507</v>
      </c>
      <c r="B98" s="5">
        <v>86657720190</v>
      </c>
      <c r="C98" s="4">
        <v>663</v>
      </c>
      <c r="D98" s="2">
        <v>43537</v>
      </c>
      <c r="E98" s="2">
        <v>43537</v>
      </c>
      <c r="F98" s="3" t="s">
        <v>8</v>
      </c>
      <c r="G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">
        <f>MONTH(TabelaVendas[[#This Row],[Data da Venda]])</f>
        <v>2</v>
      </c>
      <c r="I98">
        <f>YEAR(TabelaVendas[[#This Row],[Data da Venda]])</f>
        <v>2019</v>
      </c>
      <c r="J98" t="str">
        <f>IF(TabelaVendas[[#This Row],[Data da Venda]]=TabelaVendas[[#This Row],[Data do Vencimento]],"Sim","Não")</f>
        <v>Não</v>
      </c>
    </row>
    <row r="99" spans="1:10" x14ac:dyDescent="0.3">
      <c r="A99" s="2">
        <v>43507</v>
      </c>
      <c r="B99" s="5">
        <v>86657720097</v>
      </c>
      <c r="C99" s="4">
        <v>1039</v>
      </c>
      <c r="D99" s="2">
        <v>43567</v>
      </c>
      <c r="E99" s="2">
        <v>43599</v>
      </c>
      <c r="F99" s="3" t="s">
        <v>7</v>
      </c>
      <c r="G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99">
        <f>MONTH(TabelaVendas[[#This Row],[Data da Venda]])</f>
        <v>2</v>
      </c>
      <c r="I99">
        <f>YEAR(TabelaVendas[[#This Row],[Data da Venda]])</f>
        <v>2019</v>
      </c>
      <c r="J99" t="str">
        <f>IF(TabelaVendas[[#This Row],[Data da Venda]]=TabelaVendas[[#This Row],[Data do Vencimento]],"Sim","Não")</f>
        <v>Não</v>
      </c>
    </row>
    <row r="100" spans="1:10" x14ac:dyDescent="0.3">
      <c r="A100" s="2">
        <v>43509</v>
      </c>
      <c r="B100" s="5">
        <v>86657720058</v>
      </c>
      <c r="C100" s="4">
        <v>286</v>
      </c>
      <c r="D100" s="2">
        <v>43509</v>
      </c>
      <c r="E100" s="2">
        <v>43509</v>
      </c>
      <c r="F100" s="3" t="s">
        <v>6</v>
      </c>
      <c r="G1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0">
        <f>MONTH(TabelaVendas[[#This Row],[Data da Venda]])</f>
        <v>2</v>
      </c>
      <c r="I100">
        <f>YEAR(TabelaVendas[[#This Row],[Data da Venda]])</f>
        <v>2019</v>
      </c>
      <c r="J100" t="str">
        <f>IF(TabelaVendas[[#This Row],[Data da Venda]]=TabelaVendas[[#This Row],[Data do Vencimento]],"Sim","Não")</f>
        <v>Sim</v>
      </c>
    </row>
    <row r="101" spans="1:10" x14ac:dyDescent="0.3">
      <c r="A101" s="2">
        <v>43509</v>
      </c>
      <c r="B101" s="5">
        <v>86657720173</v>
      </c>
      <c r="C101" s="4">
        <v>1169</v>
      </c>
      <c r="D101" s="2">
        <v>43539</v>
      </c>
      <c r="E101" s="2">
        <v>43564</v>
      </c>
      <c r="F101" s="3" t="s">
        <v>7</v>
      </c>
      <c r="G1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101">
        <f>MONTH(TabelaVendas[[#This Row],[Data da Venda]])</f>
        <v>2</v>
      </c>
      <c r="I101">
        <f>YEAR(TabelaVendas[[#This Row],[Data da Venda]])</f>
        <v>2019</v>
      </c>
      <c r="J101" t="str">
        <f>IF(TabelaVendas[[#This Row],[Data da Venda]]=TabelaVendas[[#This Row],[Data do Vencimento]],"Sim","Não")</f>
        <v>Não</v>
      </c>
    </row>
    <row r="102" spans="1:10" x14ac:dyDescent="0.3">
      <c r="A102" s="2">
        <v>43509</v>
      </c>
      <c r="B102" s="5">
        <v>86657720146</v>
      </c>
      <c r="C102" s="4">
        <v>855</v>
      </c>
      <c r="D102" s="2">
        <v>43539</v>
      </c>
      <c r="E102" s="2">
        <v>43539</v>
      </c>
      <c r="F102" s="3" t="s">
        <v>6</v>
      </c>
      <c r="G1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2">
        <f>MONTH(TabelaVendas[[#This Row],[Data da Venda]])</f>
        <v>2</v>
      </c>
      <c r="I102">
        <f>YEAR(TabelaVendas[[#This Row],[Data da Venda]])</f>
        <v>2019</v>
      </c>
      <c r="J102" t="str">
        <f>IF(TabelaVendas[[#This Row],[Data da Venda]]=TabelaVendas[[#This Row],[Data do Vencimento]],"Sim","Não")</f>
        <v>Não</v>
      </c>
    </row>
    <row r="103" spans="1:10" x14ac:dyDescent="0.3">
      <c r="A103" s="2">
        <v>43512</v>
      </c>
      <c r="B103" s="5">
        <v>86657720132</v>
      </c>
      <c r="C103" s="4">
        <v>1033</v>
      </c>
      <c r="D103" s="2">
        <v>43512</v>
      </c>
      <c r="E103" s="2">
        <v>43512</v>
      </c>
      <c r="F103" s="3" t="s">
        <v>7</v>
      </c>
      <c r="G1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3">
        <f>MONTH(TabelaVendas[[#This Row],[Data da Venda]])</f>
        <v>2</v>
      </c>
      <c r="I103">
        <f>YEAR(TabelaVendas[[#This Row],[Data da Venda]])</f>
        <v>2019</v>
      </c>
      <c r="J103" t="str">
        <f>IF(TabelaVendas[[#This Row],[Data da Venda]]=TabelaVendas[[#This Row],[Data do Vencimento]],"Sim","Não")</f>
        <v>Sim</v>
      </c>
    </row>
    <row r="104" spans="1:10" x14ac:dyDescent="0.3">
      <c r="A104" s="2">
        <v>43512</v>
      </c>
      <c r="B104" s="5">
        <v>86657720091</v>
      </c>
      <c r="C104" s="4">
        <v>1335</v>
      </c>
      <c r="D104" s="2">
        <v>43542</v>
      </c>
      <c r="E104" s="2">
        <v>43542</v>
      </c>
      <c r="F104" s="3" t="s">
        <v>6</v>
      </c>
      <c r="G1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4">
        <f>MONTH(TabelaVendas[[#This Row],[Data da Venda]])</f>
        <v>2</v>
      </c>
      <c r="I104">
        <f>YEAR(TabelaVendas[[#This Row],[Data da Venda]])</f>
        <v>2019</v>
      </c>
      <c r="J104" t="str">
        <f>IF(TabelaVendas[[#This Row],[Data da Venda]]=TabelaVendas[[#This Row],[Data do Vencimento]],"Sim","Não")</f>
        <v>Não</v>
      </c>
    </row>
    <row r="105" spans="1:10" x14ac:dyDescent="0.3">
      <c r="A105" s="2">
        <v>43512</v>
      </c>
      <c r="B105" s="5">
        <v>86657720071</v>
      </c>
      <c r="C105" s="4">
        <v>120</v>
      </c>
      <c r="D105" s="2">
        <v>43572</v>
      </c>
      <c r="E105" s="2">
        <v>43572</v>
      </c>
      <c r="F105" s="3" t="s">
        <v>7</v>
      </c>
      <c r="G1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5">
        <f>MONTH(TabelaVendas[[#This Row],[Data da Venda]])</f>
        <v>2</v>
      </c>
      <c r="I105">
        <f>YEAR(TabelaVendas[[#This Row],[Data da Venda]])</f>
        <v>2019</v>
      </c>
      <c r="J105" t="str">
        <f>IF(TabelaVendas[[#This Row],[Data da Venda]]=TabelaVendas[[#This Row],[Data do Vencimento]],"Sim","Não")</f>
        <v>Não</v>
      </c>
    </row>
    <row r="106" spans="1:10" x14ac:dyDescent="0.3">
      <c r="A106" s="2">
        <v>43514</v>
      </c>
      <c r="B106" s="5">
        <v>86657720144</v>
      </c>
      <c r="C106" s="4">
        <v>884</v>
      </c>
      <c r="D106" s="2">
        <v>43514</v>
      </c>
      <c r="E106" s="2">
        <v>43514</v>
      </c>
      <c r="F106" s="3" t="s">
        <v>8</v>
      </c>
      <c r="G1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6">
        <f>MONTH(TabelaVendas[[#This Row],[Data da Venda]])</f>
        <v>2</v>
      </c>
      <c r="I106">
        <f>YEAR(TabelaVendas[[#This Row],[Data da Venda]])</f>
        <v>2019</v>
      </c>
      <c r="J106" t="str">
        <f>IF(TabelaVendas[[#This Row],[Data da Venda]]=TabelaVendas[[#This Row],[Data do Vencimento]],"Sim","Não")</f>
        <v>Sim</v>
      </c>
    </row>
    <row r="107" spans="1:10" x14ac:dyDescent="0.3">
      <c r="A107" s="2">
        <v>43514</v>
      </c>
      <c r="B107" s="5">
        <v>86657720128</v>
      </c>
      <c r="C107" s="4">
        <v>1006</v>
      </c>
      <c r="D107" s="2">
        <v>43514</v>
      </c>
      <c r="E107" s="2">
        <v>43514</v>
      </c>
      <c r="F107" s="3" t="s">
        <v>7</v>
      </c>
      <c r="G1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7">
        <f>MONTH(TabelaVendas[[#This Row],[Data da Venda]])</f>
        <v>2</v>
      </c>
      <c r="I107">
        <f>YEAR(TabelaVendas[[#This Row],[Data da Venda]])</f>
        <v>2019</v>
      </c>
      <c r="J107" t="str">
        <f>IF(TabelaVendas[[#This Row],[Data da Venda]]=TabelaVendas[[#This Row],[Data do Vencimento]],"Sim","Não")</f>
        <v>Sim</v>
      </c>
    </row>
    <row r="108" spans="1:10" x14ac:dyDescent="0.3">
      <c r="A108" s="2">
        <v>43514</v>
      </c>
      <c r="B108" s="5">
        <v>86657720236</v>
      </c>
      <c r="C108" s="4">
        <v>719</v>
      </c>
      <c r="D108" s="2">
        <v>43544</v>
      </c>
      <c r="E108" s="2">
        <v>43544</v>
      </c>
      <c r="F108" s="3" t="s">
        <v>8</v>
      </c>
      <c r="G1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8">
        <f>MONTH(TabelaVendas[[#This Row],[Data da Venda]])</f>
        <v>2</v>
      </c>
      <c r="I108">
        <f>YEAR(TabelaVendas[[#This Row],[Data da Venda]])</f>
        <v>2019</v>
      </c>
      <c r="J108" t="str">
        <f>IF(TabelaVendas[[#This Row],[Data da Venda]]=TabelaVendas[[#This Row],[Data do Vencimento]],"Sim","Não")</f>
        <v>Não</v>
      </c>
    </row>
    <row r="109" spans="1:10" x14ac:dyDescent="0.3">
      <c r="A109" s="2">
        <v>43515</v>
      </c>
      <c r="B109" s="5">
        <v>86657720063</v>
      </c>
      <c r="C109" s="4">
        <v>776</v>
      </c>
      <c r="D109" s="2">
        <v>43575</v>
      </c>
      <c r="E109" s="2">
        <v>43575</v>
      </c>
      <c r="F109" s="3" t="s">
        <v>8</v>
      </c>
      <c r="G1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9">
        <f>MONTH(TabelaVendas[[#This Row],[Data da Venda]])</f>
        <v>2</v>
      </c>
      <c r="I109">
        <f>YEAR(TabelaVendas[[#This Row],[Data da Venda]])</f>
        <v>2019</v>
      </c>
      <c r="J109" t="str">
        <f>IF(TabelaVendas[[#This Row],[Data da Venda]]=TabelaVendas[[#This Row],[Data do Vencimento]],"Sim","Não")</f>
        <v>Não</v>
      </c>
    </row>
    <row r="110" spans="1:10" x14ac:dyDescent="0.3">
      <c r="A110" s="2">
        <v>43515</v>
      </c>
      <c r="B110" s="5">
        <v>86657720125</v>
      </c>
      <c r="C110" s="4">
        <v>218</v>
      </c>
      <c r="D110" s="2">
        <v>43605</v>
      </c>
      <c r="E110" s="2">
        <v>43633</v>
      </c>
      <c r="F110" s="3" t="s">
        <v>7</v>
      </c>
      <c r="G1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28</v>
      </c>
      <c r="H110">
        <f>MONTH(TabelaVendas[[#This Row],[Data da Venda]])</f>
        <v>2</v>
      </c>
      <c r="I110">
        <f>YEAR(TabelaVendas[[#This Row],[Data da Venda]])</f>
        <v>2019</v>
      </c>
      <c r="J110" t="str">
        <f>IF(TabelaVendas[[#This Row],[Data da Venda]]=TabelaVendas[[#This Row],[Data do Vencimento]],"Sim","Não")</f>
        <v>Não</v>
      </c>
    </row>
    <row r="111" spans="1:10" x14ac:dyDescent="0.3">
      <c r="A111" s="2">
        <v>43516</v>
      </c>
      <c r="B111" s="5">
        <v>86657720167</v>
      </c>
      <c r="C111" s="4">
        <v>404</v>
      </c>
      <c r="D111" s="2">
        <v>43546</v>
      </c>
      <c r="E111" s="2">
        <v>43558</v>
      </c>
      <c r="F111" s="3" t="s">
        <v>8</v>
      </c>
      <c r="G1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12</v>
      </c>
      <c r="H111">
        <f>MONTH(TabelaVendas[[#This Row],[Data da Venda]])</f>
        <v>2</v>
      </c>
      <c r="I111">
        <f>YEAR(TabelaVendas[[#This Row],[Data da Venda]])</f>
        <v>2019</v>
      </c>
      <c r="J111" t="str">
        <f>IF(TabelaVendas[[#This Row],[Data da Venda]]=TabelaVendas[[#This Row],[Data do Vencimento]],"Sim","Não")</f>
        <v>Não</v>
      </c>
    </row>
    <row r="112" spans="1:10" x14ac:dyDescent="0.3">
      <c r="A112" s="2">
        <v>43516</v>
      </c>
      <c r="B112" s="5">
        <v>86657720257</v>
      </c>
      <c r="C112" s="4">
        <v>693</v>
      </c>
      <c r="D112" s="2">
        <v>43576</v>
      </c>
      <c r="E112" s="2">
        <v>43576</v>
      </c>
      <c r="F112" s="3" t="s">
        <v>6</v>
      </c>
      <c r="G1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12">
        <f>MONTH(TabelaVendas[[#This Row],[Data da Venda]])</f>
        <v>2</v>
      </c>
      <c r="I112">
        <f>YEAR(TabelaVendas[[#This Row],[Data da Venda]])</f>
        <v>2019</v>
      </c>
      <c r="J112" t="str">
        <f>IF(TabelaVendas[[#This Row],[Data da Venda]]=TabelaVendas[[#This Row],[Data do Vencimento]],"Sim","Não")</f>
        <v>Não</v>
      </c>
    </row>
    <row r="113" spans="1:10" x14ac:dyDescent="0.3">
      <c r="A113" s="2">
        <v>43516</v>
      </c>
      <c r="B113" s="5">
        <v>86657720236</v>
      </c>
      <c r="C113" s="4">
        <v>1439</v>
      </c>
      <c r="D113" s="2">
        <v>43576</v>
      </c>
      <c r="E113" s="2">
        <v>43576</v>
      </c>
      <c r="F113" s="3" t="s">
        <v>6</v>
      </c>
      <c r="G1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13">
        <f>MONTH(TabelaVendas[[#This Row],[Data da Venda]])</f>
        <v>2</v>
      </c>
      <c r="I113">
        <f>YEAR(TabelaVendas[[#This Row],[Data da Venda]])</f>
        <v>2019</v>
      </c>
      <c r="J113" t="str">
        <f>IF(TabelaVendas[[#This Row],[Data da Venda]]=TabelaVendas[[#This Row],[Data do Vencimento]],"Sim","Não")</f>
        <v>Não</v>
      </c>
    </row>
    <row r="114" spans="1:10" x14ac:dyDescent="0.3">
      <c r="A114" s="2">
        <v>43517</v>
      </c>
      <c r="B114" s="5">
        <v>86657720149</v>
      </c>
      <c r="C114" s="4">
        <v>98</v>
      </c>
      <c r="D114" s="2">
        <v>43517</v>
      </c>
      <c r="E114" s="2">
        <v>43556</v>
      </c>
      <c r="F114" s="3" t="s">
        <v>7</v>
      </c>
      <c r="G1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39</v>
      </c>
      <c r="H114">
        <f>MONTH(TabelaVendas[[#This Row],[Data da Venda]])</f>
        <v>2</v>
      </c>
      <c r="I114">
        <f>YEAR(TabelaVendas[[#This Row],[Data da Venda]])</f>
        <v>2019</v>
      </c>
      <c r="J114" t="str">
        <f>IF(TabelaVendas[[#This Row],[Data da Venda]]=TabelaVendas[[#This Row],[Data do Vencimento]],"Sim","Não")</f>
        <v>Sim</v>
      </c>
    </row>
    <row r="115" spans="1:10" x14ac:dyDescent="0.3">
      <c r="A115" s="2">
        <v>43517</v>
      </c>
      <c r="B115" s="5">
        <v>86657720097</v>
      </c>
      <c r="C115" s="4">
        <v>1131</v>
      </c>
      <c r="D115" s="2">
        <v>43547</v>
      </c>
      <c r="E115" s="2">
        <v>43547</v>
      </c>
      <c r="F115" s="3" t="s">
        <v>7</v>
      </c>
      <c r="G1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15">
        <f>MONTH(TabelaVendas[[#This Row],[Data da Venda]])</f>
        <v>2</v>
      </c>
      <c r="I115">
        <f>YEAR(TabelaVendas[[#This Row],[Data da Venda]])</f>
        <v>2019</v>
      </c>
      <c r="J115" t="str">
        <f>IF(TabelaVendas[[#This Row],[Data da Venda]]=TabelaVendas[[#This Row],[Data do Vencimento]],"Sim","Não")</f>
        <v>Não</v>
      </c>
    </row>
    <row r="116" spans="1:10" x14ac:dyDescent="0.3">
      <c r="A116" s="2">
        <v>43517</v>
      </c>
      <c r="B116" s="5">
        <v>86657720124</v>
      </c>
      <c r="C116" s="4">
        <v>67</v>
      </c>
      <c r="D116" s="2">
        <v>43547</v>
      </c>
      <c r="E116" s="2">
        <v>43586</v>
      </c>
      <c r="F116" s="3" t="s">
        <v>6</v>
      </c>
      <c r="G1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39</v>
      </c>
      <c r="H116">
        <f>MONTH(TabelaVendas[[#This Row],[Data da Venda]])</f>
        <v>2</v>
      </c>
      <c r="I116">
        <f>YEAR(TabelaVendas[[#This Row],[Data da Venda]])</f>
        <v>2019</v>
      </c>
      <c r="J116" t="str">
        <f>IF(TabelaVendas[[#This Row],[Data da Venda]]=TabelaVendas[[#This Row],[Data do Vencimento]],"Sim","Não")</f>
        <v>Não</v>
      </c>
    </row>
    <row r="117" spans="1:10" x14ac:dyDescent="0.3">
      <c r="A117" s="2">
        <v>43517</v>
      </c>
      <c r="B117" s="5">
        <v>86657720101</v>
      </c>
      <c r="C117" s="4">
        <v>844</v>
      </c>
      <c r="D117" s="2">
        <v>43577</v>
      </c>
      <c r="E117" s="2">
        <v>43577</v>
      </c>
      <c r="F117" s="3" t="s">
        <v>8</v>
      </c>
      <c r="G1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17">
        <f>MONTH(TabelaVendas[[#This Row],[Data da Venda]])</f>
        <v>2</v>
      </c>
      <c r="I117">
        <f>YEAR(TabelaVendas[[#This Row],[Data da Venda]])</f>
        <v>2019</v>
      </c>
      <c r="J117" t="str">
        <f>IF(TabelaVendas[[#This Row],[Data da Venda]]=TabelaVendas[[#This Row],[Data do Vencimento]],"Sim","Não")</f>
        <v>Não</v>
      </c>
    </row>
    <row r="118" spans="1:10" x14ac:dyDescent="0.3">
      <c r="A118" s="2">
        <v>43518</v>
      </c>
      <c r="B118" s="5">
        <v>86657720205</v>
      </c>
      <c r="C118" s="4">
        <v>396</v>
      </c>
      <c r="D118" s="2">
        <v>43578</v>
      </c>
      <c r="E118" s="2">
        <v>43592</v>
      </c>
      <c r="F118" s="3" t="s">
        <v>6</v>
      </c>
      <c r="G1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14</v>
      </c>
      <c r="H118">
        <f>MONTH(TabelaVendas[[#This Row],[Data da Venda]])</f>
        <v>2</v>
      </c>
      <c r="I118">
        <f>YEAR(TabelaVendas[[#This Row],[Data da Venda]])</f>
        <v>2019</v>
      </c>
      <c r="J118" t="str">
        <f>IF(TabelaVendas[[#This Row],[Data da Venda]]=TabelaVendas[[#This Row],[Data do Vencimento]],"Sim","Não")</f>
        <v>Não</v>
      </c>
    </row>
    <row r="119" spans="1:10" x14ac:dyDescent="0.3">
      <c r="A119" s="2">
        <v>43519</v>
      </c>
      <c r="B119" s="5">
        <v>86657720126</v>
      </c>
      <c r="C119" s="4">
        <v>860</v>
      </c>
      <c r="D119" s="2">
        <v>43519</v>
      </c>
      <c r="E119" s="2">
        <v>43519</v>
      </c>
      <c r="F119" s="3" t="s">
        <v>6</v>
      </c>
      <c r="G1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19">
        <f>MONTH(TabelaVendas[[#This Row],[Data da Venda]])</f>
        <v>2</v>
      </c>
      <c r="I119">
        <f>YEAR(TabelaVendas[[#This Row],[Data da Venda]])</f>
        <v>2019</v>
      </c>
      <c r="J119" t="str">
        <f>IF(TabelaVendas[[#This Row],[Data da Venda]]=TabelaVendas[[#This Row],[Data do Vencimento]],"Sim","Não")</f>
        <v>Sim</v>
      </c>
    </row>
    <row r="120" spans="1:10" x14ac:dyDescent="0.3">
      <c r="A120" s="2">
        <v>43520</v>
      </c>
      <c r="B120" s="5">
        <v>86657720120</v>
      </c>
      <c r="C120" s="4">
        <v>741</v>
      </c>
      <c r="D120" s="2">
        <v>43520</v>
      </c>
      <c r="E120" s="2">
        <v>43520</v>
      </c>
      <c r="F120" s="3" t="s">
        <v>8</v>
      </c>
      <c r="G1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20">
        <f>MONTH(TabelaVendas[[#This Row],[Data da Venda]])</f>
        <v>2</v>
      </c>
      <c r="I120">
        <f>YEAR(TabelaVendas[[#This Row],[Data da Venda]])</f>
        <v>2019</v>
      </c>
      <c r="J120" t="str">
        <f>IF(TabelaVendas[[#This Row],[Data da Venda]]=TabelaVendas[[#This Row],[Data do Vencimento]],"Sim","Não")</f>
        <v>Sim</v>
      </c>
    </row>
    <row r="121" spans="1:10" x14ac:dyDescent="0.3">
      <c r="A121" s="2">
        <v>43520</v>
      </c>
      <c r="B121" s="5">
        <v>86657720132</v>
      </c>
      <c r="C121" s="4">
        <v>601</v>
      </c>
      <c r="D121" s="2">
        <v>43580</v>
      </c>
      <c r="E121" s="2">
        <v>43580</v>
      </c>
      <c r="F121" s="3" t="s">
        <v>7</v>
      </c>
      <c r="G1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21">
        <f>MONTH(TabelaVendas[[#This Row],[Data da Venda]])</f>
        <v>2</v>
      </c>
      <c r="I121">
        <f>YEAR(TabelaVendas[[#This Row],[Data da Venda]])</f>
        <v>2019</v>
      </c>
      <c r="J121" t="str">
        <f>IF(TabelaVendas[[#This Row],[Data da Venda]]=TabelaVendas[[#This Row],[Data do Vencimento]],"Sim","Não")</f>
        <v>Não</v>
      </c>
    </row>
    <row r="122" spans="1:10" x14ac:dyDescent="0.3">
      <c r="A122" s="2">
        <v>43520</v>
      </c>
      <c r="B122" s="5">
        <v>86657720164</v>
      </c>
      <c r="C122" s="4">
        <v>869</v>
      </c>
      <c r="D122" s="2">
        <v>43580</v>
      </c>
      <c r="E122" s="2">
        <v>43580</v>
      </c>
      <c r="F122" s="3" t="s">
        <v>6</v>
      </c>
      <c r="G1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22">
        <f>MONTH(TabelaVendas[[#This Row],[Data da Venda]])</f>
        <v>2</v>
      </c>
      <c r="I122">
        <f>YEAR(TabelaVendas[[#This Row],[Data da Venda]])</f>
        <v>2019</v>
      </c>
      <c r="J122" t="str">
        <f>IF(TabelaVendas[[#This Row],[Data da Venda]]=TabelaVendas[[#This Row],[Data do Vencimento]],"Sim","Não")</f>
        <v>Não</v>
      </c>
    </row>
    <row r="123" spans="1:10" x14ac:dyDescent="0.3">
      <c r="A123" s="2">
        <v>43520</v>
      </c>
      <c r="B123" s="5">
        <v>86657720052</v>
      </c>
      <c r="C123" s="4">
        <v>594</v>
      </c>
      <c r="D123" s="2">
        <v>43610</v>
      </c>
      <c r="E123" s="2">
        <v>43627</v>
      </c>
      <c r="F123" s="3" t="s">
        <v>7</v>
      </c>
      <c r="G1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123">
        <f>MONTH(TabelaVendas[[#This Row],[Data da Venda]])</f>
        <v>2</v>
      </c>
      <c r="I123">
        <f>YEAR(TabelaVendas[[#This Row],[Data da Venda]])</f>
        <v>2019</v>
      </c>
      <c r="J123" t="str">
        <f>IF(TabelaVendas[[#This Row],[Data da Venda]]=TabelaVendas[[#This Row],[Data do Vencimento]],"Sim","Não")</f>
        <v>Não</v>
      </c>
    </row>
    <row r="124" spans="1:10" x14ac:dyDescent="0.3">
      <c r="A124" s="2">
        <v>43520</v>
      </c>
      <c r="B124" s="5">
        <v>86657720237</v>
      </c>
      <c r="C124" s="4">
        <v>1300</v>
      </c>
      <c r="D124" s="2">
        <v>43610</v>
      </c>
      <c r="E124" s="2">
        <v>43630</v>
      </c>
      <c r="F124" s="3" t="s">
        <v>8</v>
      </c>
      <c r="G1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124">
        <f>MONTH(TabelaVendas[[#This Row],[Data da Venda]])</f>
        <v>2</v>
      </c>
      <c r="I124">
        <f>YEAR(TabelaVendas[[#This Row],[Data da Venda]])</f>
        <v>2019</v>
      </c>
      <c r="J124" t="str">
        <f>IF(TabelaVendas[[#This Row],[Data da Venda]]=TabelaVendas[[#This Row],[Data do Vencimento]],"Sim","Não")</f>
        <v>Não</v>
      </c>
    </row>
    <row r="125" spans="1:10" x14ac:dyDescent="0.3">
      <c r="A125" s="2">
        <v>43521</v>
      </c>
      <c r="B125" s="5">
        <v>86657720153</v>
      </c>
      <c r="C125" s="4">
        <v>612</v>
      </c>
      <c r="D125" s="2">
        <v>43551</v>
      </c>
      <c r="E125" s="2">
        <v>43551</v>
      </c>
      <c r="F125" s="3" t="s">
        <v>7</v>
      </c>
      <c r="G1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25">
        <f>MONTH(TabelaVendas[[#This Row],[Data da Venda]])</f>
        <v>2</v>
      </c>
      <c r="I125">
        <f>YEAR(TabelaVendas[[#This Row],[Data da Venda]])</f>
        <v>2019</v>
      </c>
      <c r="J125" t="str">
        <f>IF(TabelaVendas[[#This Row],[Data da Venda]]=TabelaVendas[[#This Row],[Data do Vencimento]],"Sim","Não")</f>
        <v>Não</v>
      </c>
    </row>
    <row r="126" spans="1:10" x14ac:dyDescent="0.3">
      <c r="A126" s="2">
        <v>43522</v>
      </c>
      <c r="B126" s="5">
        <v>86657720108</v>
      </c>
      <c r="C126" s="4">
        <v>130</v>
      </c>
      <c r="D126" s="2">
        <v>43522</v>
      </c>
      <c r="E126" s="2">
        <v>43522</v>
      </c>
      <c r="F126" s="3" t="s">
        <v>6</v>
      </c>
      <c r="G1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26">
        <f>MONTH(TabelaVendas[[#This Row],[Data da Venda]])</f>
        <v>2</v>
      </c>
      <c r="I126">
        <f>YEAR(TabelaVendas[[#This Row],[Data da Venda]])</f>
        <v>2019</v>
      </c>
      <c r="J126" t="str">
        <f>IF(TabelaVendas[[#This Row],[Data da Venda]]=TabelaVendas[[#This Row],[Data do Vencimento]],"Sim","Não")</f>
        <v>Sim</v>
      </c>
    </row>
    <row r="127" spans="1:10" x14ac:dyDescent="0.3">
      <c r="A127" s="2">
        <v>43522</v>
      </c>
      <c r="B127" s="5">
        <v>86657720241</v>
      </c>
      <c r="C127" s="4">
        <v>328</v>
      </c>
      <c r="D127" s="2">
        <v>43552</v>
      </c>
      <c r="E127" s="2">
        <v>43557</v>
      </c>
      <c r="F127" s="3" t="s">
        <v>8</v>
      </c>
      <c r="G1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5</v>
      </c>
      <c r="H127">
        <f>MONTH(TabelaVendas[[#This Row],[Data da Venda]])</f>
        <v>2</v>
      </c>
      <c r="I127">
        <f>YEAR(TabelaVendas[[#This Row],[Data da Venda]])</f>
        <v>2019</v>
      </c>
      <c r="J127" t="str">
        <f>IF(TabelaVendas[[#This Row],[Data da Venda]]=TabelaVendas[[#This Row],[Data do Vencimento]],"Sim","Não")</f>
        <v>Não</v>
      </c>
    </row>
    <row r="128" spans="1:10" x14ac:dyDescent="0.3">
      <c r="A128" s="2">
        <v>43522</v>
      </c>
      <c r="B128" s="5">
        <v>86657720065</v>
      </c>
      <c r="C128" s="4">
        <v>1055</v>
      </c>
      <c r="D128" s="2">
        <v>43582</v>
      </c>
      <c r="E128" s="2">
        <v>43607</v>
      </c>
      <c r="F128" s="3" t="s">
        <v>8</v>
      </c>
      <c r="G1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128">
        <f>MONTH(TabelaVendas[[#This Row],[Data da Venda]])</f>
        <v>2</v>
      </c>
      <c r="I128">
        <f>YEAR(TabelaVendas[[#This Row],[Data da Venda]])</f>
        <v>2019</v>
      </c>
      <c r="J128" t="str">
        <f>IF(TabelaVendas[[#This Row],[Data da Venda]]=TabelaVendas[[#This Row],[Data do Vencimento]],"Sim","Não")</f>
        <v>Não</v>
      </c>
    </row>
    <row r="129" spans="1:10" x14ac:dyDescent="0.3">
      <c r="A129" s="2">
        <v>43524</v>
      </c>
      <c r="B129" s="5">
        <v>86657720052</v>
      </c>
      <c r="C129" s="4">
        <v>720</v>
      </c>
      <c r="D129" s="2">
        <v>43524</v>
      </c>
      <c r="E129" s="2">
        <v>43524</v>
      </c>
      <c r="F129" s="3" t="s">
        <v>7</v>
      </c>
      <c r="G1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29">
        <f>MONTH(TabelaVendas[[#This Row],[Data da Venda]])</f>
        <v>2</v>
      </c>
      <c r="I129">
        <f>YEAR(TabelaVendas[[#This Row],[Data da Venda]])</f>
        <v>2019</v>
      </c>
      <c r="J129" t="str">
        <f>IF(TabelaVendas[[#This Row],[Data da Venda]]=TabelaVendas[[#This Row],[Data do Vencimento]],"Sim","Não")</f>
        <v>Sim</v>
      </c>
    </row>
    <row r="130" spans="1:10" x14ac:dyDescent="0.3">
      <c r="A130" s="2">
        <v>43524</v>
      </c>
      <c r="B130" s="5">
        <v>86657720192</v>
      </c>
      <c r="C130" s="4">
        <v>128</v>
      </c>
      <c r="D130" s="2">
        <v>43554</v>
      </c>
      <c r="E130" s="2">
        <v>43554</v>
      </c>
      <c r="F130" s="3" t="s">
        <v>7</v>
      </c>
      <c r="G1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30">
        <f>MONTH(TabelaVendas[[#This Row],[Data da Venda]])</f>
        <v>2</v>
      </c>
      <c r="I130">
        <f>YEAR(TabelaVendas[[#This Row],[Data da Venda]])</f>
        <v>2019</v>
      </c>
      <c r="J130" t="str">
        <f>IF(TabelaVendas[[#This Row],[Data da Venda]]=TabelaVendas[[#This Row],[Data do Vencimento]],"Sim","Não")</f>
        <v>Não</v>
      </c>
    </row>
    <row r="131" spans="1:10" x14ac:dyDescent="0.3">
      <c r="A131" s="2">
        <v>43524</v>
      </c>
      <c r="B131" s="5">
        <v>86657720055</v>
      </c>
      <c r="C131" s="4">
        <v>664</v>
      </c>
      <c r="D131" s="2">
        <v>43584</v>
      </c>
      <c r="E131" s="2">
        <v>43601</v>
      </c>
      <c r="F131" s="3" t="s">
        <v>7</v>
      </c>
      <c r="G1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131">
        <f>MONTH(TabelaVendas[[#This Row],[Data da Venda]])</f>
        <v>2</v>
      </c>
      <c r="I131">
        <f>YEAR(TabelaVendas[[#This Row],[Data da Venda]])</f>
        <v>2019</v>
      </c>
      <c r="J131" t="str">
        <f>IF(TabelaVendas[[#This Row],[Data da Venda]]=TabelaVendas[[#This Row],[Data do Vencimento]],"Sim","Não")</f>
        <v>Não</v>
      </c>
    </row>
    <row r="132" spans="1:10" x14ac:dyDescent="0.3">
      <c r="A132" s="2">
        <v>43524</v>
      </c>
      <c r="B132" s="5">
        <v>86657720239</v>
      </c>
      <c r="C132" s="4">
        <v>719</v>
      </c>
      <c r="D132" s="2">
        <v>43584</v>
      </c>
      <c r="E132" s="2">
        <v>43584</v>
      </c>
      <c r="F132" s="3" t="s">
        <v>8</v>
      </c>
      <c r="G1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32">
        <f>MONTH(TabelaVendas[[#This Row],[Data da Venda]])</f>
        <v>2</v>
      </c>
      <c r="I132">
        <f>YEAR(TabelaVendas[[#This Row],[Data da Venda]])</f>
        <v>2019</v>
      </c>
      <c r="J132" t="str">
        <f>IF(TabelaVendas[[#This Row],[Data da Venda]]=TabelaVendas[[#This Row],[Data do Vencimento]],"Sim","Não")</f>
        <v>Não</v>
      </c>
    </row>
    <row r="133" spans="1:10" x14ac:dyDescent="0.3">
      <c r="A133" s="2">
        <v>43525</v>
      </c>
      <c r="B133" s="5">
        <v>86657720187</v>
      </c>
      <c r="C133" s="4">
        <v>350</v>
      </c>
      <c r="D133" s="2">
        <v>43525</v>
      </c>
      <c r="E133" s="2">
        <v>43525</v>
      </c>
      <c r="F133" s="3" t="s">
        <v>6</v>
      </c>
      <c r="G1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33">
        <f>MONTH(TabelaVendas[[#This Row],[Data da Venda]])</f>
        <v>3</v>
      </c>
      <c r="I133">
        <f>YEAR(TabelaVendas[[#This Row],[Data da Venda]])</f>
        <v>2019</v>
      </c>
      <c r="J133" t="str">
        <f>IF(TabelaVendas[[#This Row],[Data da Venda]]=TabelaVendas[[#This Row],[Data do Vencimento]],"Sim","Não")</f>
        <v>Sim</v>
      </c>
    </row>
    <row r="134" spans="1:10" x14ac:dyDescent="0.3">
      <c r="A134" s="2">
        <v>43525</v>
      </c>
      <c r="B134" s="5">
        <v>86657720100</v>
      </c>
      <c r="C134" s="4">
        <v>266</v>
      </c>
      <c r="D134" s="2">
        <v>43525</v>
      </c>
      <c r="E134" s="2">
        <v>43525</v>
      </c>
      <c r="F134" s="3" t="s">
        <v>7</v>
      </c>
      <c r="G1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34">
        <f>MONTH(TabelaVendas[[#This Row],[Data da Venda]])</f>
        <v>3</v>
      </c>
      <c r="I134">
        <f>YEAR(TabelaVendas[[#This Row],[Data da Venda]])</f>
        <v>2019</v>
      </c>
      <c r="J134" t="str">
        <f>IF(TabelaVendas[[#This Row],[Data da Venda]]=TabelaVendas[[#This Row],[Data do Vencimento]],"Sim","Não")</f>
        <v>Sim</v>
      </c>
    </row>
    <row r="135" spans="1:10" x14ac:dyDescent="0.3">
      <c r="A135" s="2">
        <v>43525</v>
      </c>
      <c r="B135" s="5">
        <v>86657720177</v>
      </c>
      <c r="C135" s="4">
        <v>748</v>
      </c>
      <c r="D135" s="2">
        <v>43555</v>
      </c>
      <c r="E135" s="2">
        <v>43555</v>
      </c>
      <c r="F135" s="3" t="s">
        <v>7</v>
      </c>
      <c r="G1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35">
        <f>MONTH(TabelaVendas[[#This Row],[Data da Venda]])</f>
        <v>3</v>
      </c>
      <c r="I135">
        <f>YEAR(TabelaVendas[[#This Row],[Data da Venda]])</f>
        <v>2019</v>
      </c>
      <c r="J135" t="str">
        <f>IF(TabelaVendas[[#This Row],[Data da Venda]]=TabelaVendas[[#This Row],[Data do Vencimento]],"Sim","Não")</f>
        <v>Não</v>
      </c>
    </row>
    <row r="136" spans="1:10" x14ac:dyDescent="0.3">
      <c r="A136" s="2">
        <v>43525</v>
      </c>
      <c r="B136" s="5">
        <v>86657720073</v>
      </c>
      <c r="C136" s="4">
        <v>454</v>
      </c>
      <c r="D136" s="2">
        <v>43585</v>
      </c>
      <c r="E136" s="2">
        <v>43585</v>
      </c>
      <c r="F136" s="3" t="s">
        <v>8</v>
      </c>
      <c r="G1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36">
        <f>MONTH(TabelaVendas[[#This Row],[Data da Venda]])</f>
        <v>3</v>
      </c>
      <c r="I136">
        <f>YEAR(TabelaVendas[[#This Row],[Data da Venda]])</f>
        <v>2019</v>
      </c>
      <c r="J136" t="str">
        <f>IF(TabelaVendas[[#This Row],[Data da Venda]]=TabelaVendas[[#This Row],[Data do Vencimento]],"Sim","Não")</f>
        <v>Não</v>
      </c>
    </row>
    <row r="137" spans="1:10" x14ac:dyDescent="0.3">
      <c r="A137" s="2">
        <v>43525</v>
      </c>
      <c r="B137" s="5">
        <v>86657720195</v>
      </c>
      <c r="C137" s="4">
        <v>1299</v>
      </c>
      <c r="D137" s="2">
        <v>43585</v>
      </c>
      <c r="E137" s="2">
        <v>43616</v>
      </c>
      <c r="F137" s="3" t="s">
        <v>7</v>
      </c>
      <c r="G1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137">
        <f>MONTH(TabelaVendas[[#This Row],[Data da Venda]])</f>
        <v>3</v>
      </c>
      <c r="I137">
        <f>YEAR(TabelaVendas[[#This Row],[Data da Venda]])</f>
        <v>2019</v>
      </c>
      <c r="J137" t="str">
        <f>IF(TabelaVendas[[#This Row],[Data da Venda]]=TabelaVendas[[#This Row],[Data do Vencimento]],"Sim","Não")</f>
        <v>Não</v>
      </c>
    </row>
    <row r="138" spans="1:10" x14ac:dyDescent="0.3">
      <c r="A138" s="2">
        <v>43525</v>
      </c>
      <c r="B138" s="5">
        <v>86657720071</v>
      </c>
      <c r="C138" s="4">
        <v>1174</v>
      </c>
      <c r="D138" s="2">
        <v>43615</v>
      </c>
      <c r="E138" s="2">
        <v>43637</v>
      </c>
      <c r="F138" s="3" t="s">
        <v>7</v>
      </c>
      <c r="G1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22</v>
      </c>
      <c r="H138">
        <f>MONTH(TabelaVendas[[#This Row],[Data da Venda]])</f>
        <v>3</v>
      </c>
      <c r="I138">
        <f>YEAR(TabelaVendas[[#This Row],[Data da Venda]])</f>
        <v>2019</v>
      </c>
      <c r="J138" t="str">
        <f>IF(TabelaVendas[[#This Row],[Data da Venda]]=TabelaVendas[[#This Row],[Data do Vencimento]],"Sim","Não")</f>
        <v>Não</v>
      </c>
    </row>
    <row r="139" spans="1:10" x14ac:dyDescent="0.3">
      <c r="A139" s="2">
        <v>43525</v>
      </c>
      <c r="B139" s="5">
        <v>86657720070</v>
      </c>
      <c r="C139" s="4">
        <v>614</v>
      </c>
      <c r="D139" s="2">
        <v>43615</v>
      </c>
      <c r="E139" s="2">
        <v>43615</v>
      </c>
      <c r="F139" s="3" t="s">
        <v>6</v>
      </c>
      <c r="G1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39">
        <f>MONTH(TabelaVendas[[#This Row],[Data da Venda]])</f>
        <v>3</v>
      </c>
      <c r="I139">
        <f>YEAR(TabelaVendas[[#This Row],[Data da Venda]])</f>
        <v>2019</v>
      </c>
      <c r="J139" t="str">
        <f>IF(TabelaVendas[[#This Row],[Data da Venda]]=TabelaVendas[[#This Row],[Data do Vencimento]],"Sim","Não")</f>
        <v>Não</v>
      </c>
    </row>
    <row r="140" spans="1:10" x14ac:dyDescent="0.3">
      <c r="A140" s="2">
        <v>43526</v>
      </c>
      <c r="B140" s="5">
        <v>86657720192</v>
      </c>
      <c r="C140" s="4">
        <v>1368</v>
      </c>
      <c r="D140" s="2">
        <v>43556</v>
      </c>
      <c r="E140" s="2">
        <v>43556</v>
      </c>
      <c r="F140" s="3" t="s">
        <v>6</v>
      </c>
      <c r="G1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40">
        <f>MONTH(TabelaVendas[[#This Row],[Data da Venda]])</f>
        <v>3</v>
      </c>
      <c r="I140">
        <f>YEAR(TabelaVendas[[#This Row],[Data da Venda]])</f>
        <v>2019</v>
      </c>
      <c r="J140" t="str">
        <f>IF(TabelaVendas[[#This Row],[Data da Venda]]=TabelaVendas[[#This Row],[Data do Vencimento]],"Sim","Não")</f>
        <v>Não</v>
      </c>
    </row>
    <row r="141" spans="1:10" x14ac:dyDescent="0.3">
      <c r="A141" s="2">
        <v>43527</v>
      </c>
      <c r="B141" s="5">
        <v>86657720066</v>
      </c>
      <c r="C141" s="4">
        <v>1340</v>
      </c>
      <c r="D141" s="2">
        <v>43557</v>
      </c>
      <c r="E141" s="2">
        <v>43557</v>
      </c>
      <c r="F141" s="3" t="s">
        <v>8</v>
      </c>
      <c r="G1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41">
        <f>MONTH(TabelaVendas[[#This Row],[Data da Venda]])</f>
        <v>3</v>
      </c>
      <c r="I141">
        <f>YEAR(TabelaVendas[[#This Row],[Data da Venda]])</f>
        <v>2019</v>
      </c>
      <c r="J141" t="str">
        <f>IF(TabelaVendas[[#This Row],[Data da Venda]]=TabelaVendas[[#This Row],[Data do Vencimento]],"Sim","Não")</f>
        <v>Não</v>
      </c>
    </row>
    <row r="142" spans="1:10" x14ac:dyDescent="0.3">
      <c r="A142" s="2">
        <v>43527</v>
      </c>
      <c r="B142" s="5">
        <v>86657720092</v>
      </c>
      <c r="C142" s="4">
        <v>419</v>
      </c>
      <c r="D142" s="2">
        <v>43557</v>
      </c>
      <c r="E142" s="2">
        <v>43557</v>
      </c>
      <c r="F142" s="3" t="s">
        <v>7</v>
      </c>
      <c r="G1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42">
        <f>MONTH(TabelaVendas[[#This Row],[Data da Venda]])</f>
        <v>3</v>
      </c>
      <c r="I142">
        <f>YEAR(TabelaVendas[[#This Row],[Data da Venda]])</f>
        <v>2019</v>
      </c>
      <c r="J142" t="str">
        <f>IF(TabelaVendas[[#This Row],[Data da Venda]]=TabelaVendas[[#This Row],[Data do Vencimento]],"Sim","Não")</f>
        <v>Não</v>
      </c>
    </row>
    <row r="143" spans="1:10" x14ac:dyDescent="0.3">
      <c r="A143" s="2">
        <v>43527</v>
      </c>
      <c r="B143" s="5">
        <v>86657720083</v>
      </c>
      <c r="C143" s="4">
        <v>1151</v>
      </c>
      <c r="D143" s="2">
        <v>43557</v>
      </c>
      <c r="E143" s="2">
        <v>43574</v>
      </c>
      <c r="F143" s="3" t="s">
        <v>8</v>
      </c>
      <c r="G1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143">
        <f>MONTH(TabelaVendas[[#This Row],[Data da Venda]])</f>
        <v>3</v>
      </c>
      <c r="I143">
        <f>YEAR(TabelaVendas[[#This Row],[Data da Venda]])</f>
        <v>2019</v>
      </c>
      <c r="J143" t="str">
        <f>IF(TabelaVendas[[#This Row],[Data da Venda]]=TabelaVendas[[#This Row],[Data do Vencimento]],"Sim","Não")</f>
        <v>Não</v>
      </c>
    </row>
    <row r="144" spans="1:10" x14ac:dyDescent="0.3">
      <c r="A144" s="2">
        <v>43527</v>
      </c>
      <c r="B144" s="5">
        <v>86657720067</v>
      </c>
      <c r="C144" s="4">
        <v>802</v>
      </c>
      <c r="D144" s="2">
        <v>43617</v>
      </c>
      <c r="E144" s="2">
        <v>43617</v>
      </c>
      <c r="F144" s="3" t="s">
        <v>7</v>
      </c>
      <c r="G1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44">
        <f>MONTH(TabelaVendas[[#This Row],[Data da Venda]])</f>
        <v>3</v>
      </c>
      <c r="I144">
        <f>YEAR(TabelaVendas[[#This Row],[Data da Venda]])</f>
        <v>2019</v>
      </c>
      <c r="J144" t="str">
        <f>IF(TabelaVendas[[#This Row],[Data da Venda]]=TabelaVendas[[#This Row],[Data do Vencimento]],"Sim","Não")</f>
        <v>Não</v>
      </c>
    </row>
    <row r="145" spans="1:10" x14ac:dyDescent="0.3">
      <c r="A145" s="2">
        <v>43528</v>
      </c>
      <c r="B145" s="5">
        <v>86657720101</v>
      </c>
      <c r="C145" s="4">
        <v>723</v>
      </c>
      <c r="D145" s="2">
        <v>43528</v>
      </c>
      <c r="E145" s="2">
        <v>43528</v>
      </c>
      <c r="F145" s="3" t="s">
        <v>8</v>
      </c>
      <c r="G1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45">
        <f>MONTH(TabelaVendas[[#This Row],[Data da Venda]])</f>
        <v>3</v>
      </c>
      <c r="I145">
        <f>YEAR(TabelaVendas[[#This Row],[Data da Venda]])</f>
        <v>2019</v>
      </c>
      <c r="J145" t="str">
        <f>IF(TabelaVendas[[#This Row],[Data da Venda]]=TabelaVendas[[#This Row],[Data do Vencimento]],"Sim","Não")</f>
        <v>Sim</v>
      </c>
    </row>
    <row r="146" spans="1:10" x14ac:dyDescent="0.3">
      <c r="A146" s="2">
        <v>43528</v>
      </c>
      <c r="B146" s="5">
        <v>86657720080</v>
      </c>
      <c r="C146" s="4">
        <v>140</v>
      </c>
      <c r="D146" s="2">
        <v>43558</v>
      </c>
      <c r="E146" s="2">
        <v>43558</v>
      </c>
      <c r="F146" s="3" t="s">
        <v>8</v>
      </c>
      <c r="G1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46">
        <f>MONTH(TabelaVendas[[#This Row],[Data da Venda]])</f>
        <v>3</v>
      </c>
      <c r="I146">
        <f>YEAR(TabelaVendas[[#This Row],[Data da Venda]])</f>
        <v>2019</v>
      </c>
      <c r="J146" t="str">
        <f>IF(TabelaVendas[[#This Row],[Data da Venda]]=TabelaVendas[[#This Row],[Data do Vencimento]],"Sim","Não")</f>
        <v>Não</v>
      </c>
    </row>
    <row r="147" spans="1:10" x14ac:dyDescent="0.3">
      <c r="A147" s="2">
        <v>43529</v>
      </c>
      <c r="B147" s="5">
        <v>86657720075</v>
      </c>
      <c r="C147" s="4">
        <v>1063</v>
      </c>
      <c r="D147" s="2">
        <v>43559</v>
      </c>
      <c r="E147" s="2">
        <v>43596</v>
      </c>
      <c r="F147" s="3" t="s">
        <v>6</v>
      </c>
      <c r="G1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147">
        <f>MONTH(TabelaVendas[[#This Row],[Data da Venda]])</f>
        <v>3</v>
      </c>
      <c r="I147">
        <f>YEAR(TabelaVendas[[#This Row],[Data da Venda]])</f>
        <v>2019</v>
      </c>
      <c r="J147" t="str">
        <f>IF(TabelaVendas[[#This Row],[Data da Venda]]=TabelaVendas[[#This Row],[Data do Vencimento]],"Sim","Não")</f>
        <v>Não</v>
      </c>
    </row>
    <row r="148" spans="1:10" x14ac:dyDescent="0.3">
      <c r="A148" s="2">
        <v>43529</v>
      </c>
      <c r="B148" s="5">
        <v>86657720221</v>
      </c>
      <c r="C148" s="4">
        <v>181</v>
      </c>
      <c r="D148" s="2">
        <v>43589</v>
      </c>
      <c r="E148" s="2">
        <v>43621</v>
      </c>
      <c r="F148" s="3" t="s">
        <v>8</v>
      </c>
      <c r="G1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148">
        <f>MONTH(TabelaVendas[[#This Row],[Data da Venda]])</f>
        <v>3</v>
      </c>
      <c r="I148">
        <f>YEAR(TabelaVendas[[#This Row],[Data da Venda]])</f>
        <v>2019</v>
      </c>
      <c r="J148" t="str">
        <f>IF(TabelaVendas[[#This Row],[Data da Venda]]=TabelaVendas[[#This Row],[Data do Vencimento]],"Sim","Não")</f>
        <v>Não</v>
      </c>
    </row>
    <row r="149" spans="1:10" x14ac:dyDescent="0.3">
      <c r="A149" s="2">
        <v>43529</v>
      </c>
      <c r="B149" s="5">
        <v>86657720100</v>
      </c>
      <c r="C149" s="4">
        <v>321</v>
      </c>
      <c r="D149" s="2">
        <v>43589</v>
      </c>
      <c r="E149" s="2">
        <v>43589</v>
      </c>
      <c r="F149" s="3" t="s">
        <v>7</v>
      </c>
      <c r="G1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49">
        <f>MONTH(TabelaVendas[[#This Row],[Data da Venda]])</f>
        <v>3</v>
      </c>
      <c r="I149">
        <f>YEAR(TabelaVendas[[#This Row],[Data da Venda]])</f>
        <v>2019</v>
      </c>
      <c r="J149" t="str">
        <f>IF(TabelaVendas[[#This Row],[Data da Venda]]=TabelaVendas[[#This Row],[Data do Vencimento]],"Sim","Não")</f>
        <v>Não</v>
      </c>
    </row>
    <row r="150" spans="1:10" x14ac:dyDescent="0.3">
      <c r="A150" s="2">
        <v>43529</v>
      </c>
      <c r="B150" s="5">
        <v>86657720225</v>
      </c>
      <c r="C150" s="4">
        <v>1353</v>
      </c>
      <c r="D150" s="2">
        <v>43619</v>
      </c>
      <c r="E150" s="2">
        <v>43644</v>
      </c>
      <c r="F150" s="3" t="s">
        <v>6</v>
      </c>
      <c r="G1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150">
        <f>MONTH(TabelaVendas[[#This Row],[Data da Venda]])</f>
        <v>3</v>
      </c>
      <c r="I150">
        <f>YEAR(TabelaVendas[[#This Row],[Data da Venda]])</f>
        <v>2019</v>
      </c>
      <c r="J150" t="str">
        <f>IF(TabelaVendas[[#This Row],[Data da Venda]]=TabelaVendas[[#This Row],[Data do Vencimento]],"Sim","Não")</f>
        <v>Não</v>
      </c>
    </row>
    <row r="151" spans="1:10" x14ac:dyDescent="0.3">
      <c r="A151" s="2">
        <v>43530</v>
      </c>
      <c r="B151" s="5">
        <v>86657720163</v>
      </c>
      <c r="C151" s="4">
        <v>644</v>
      </c>
      <c r="D151" s="2">
        <v>43560</v>
      </c>
      <c r="E151" s="2">
        <v>43560</v>
      </c>
      <c r="F151" s="3" t="s">
        <v>8</v>
      </c>
      <c r="G1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51">
        <f>MONTH(TabelaVendas[[#This Row],[Data da Venda]])</f>
        <v>3</v>
      </c>
      <c r="I151">
        <f>YEAR(TabelaVendas[[#This Row],[Data da Venda]])</f>
        <v>2019</v>
      </c>
      <c r="J151" t="str">
        <f>IF(TabelaVendas[[#This Row],[Data da Venda]]=TabelaVendas[[#This Row],[Data do Vencimento]],"Sim","Não")</f>
        <v>Não</v>
      </c>
    </row>
    <row r="152" spans="1:10" x14ac:dyDescent="0.3">
      <c r="A152" s="2">
        <v>43530</v>
      </c>
      <c r="B152" s="5">
        <v>86657720228</v>
      </c>
      <c r="C152" s="4">
        <v>682</v>
      </c>
      <c r="D152" s="2">
        <v>43620</v>
      </c>
      <c r="E152" s="2">
        <v>43620</v>
      </c>
      <c r="F152" s="3" t="s">
        <v>6</v>
      </c>
      <c r="G1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52">
        <f>MONTH(TabelaVendas[[#This Row],[Data da Venda]])</f>
        <v>3</v>
      </c>
      <c r="I152">
        <f>YEAR(TabelaVendas[[#This Row],[Data da Venda]])</f>
        <v>2019</v>
      </c>
      <c r="J152" t="str">
        <f>IF(TabelaVendas[[#This Row],[Data da Venda]]=TabelaVendas[[#This Row],[Data do Vencimento]],"Sim","Não")</f>
        <v>Não</v>
      </c>
    </row>
    <row r="153" spans="1:10" x14ac:dyDescent="0.3">
      <c r="A153" s="2">
        <v>43531</v>
      </c>
      <c r="B153" s="5">
        <v>86657720193</v>
      </c>
      <c r="C153" s="4">
        <v>1373</v>
      </c>
      <c r="D153" s="2">
        <v>43561</v>
      </c>
      <c r="E153" s="2">
        <v>43561</v>
      </c>
      <c r="F153" s="3" t="s">
        <v>7</v>
      </c>
      <c r="G1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53">
        <f>MONTH(TabelaVendas[[#This Row],[Data da Venda]])</f>
        <v>3</v>
      </c>
      <c r="I153">
        <f>YEAR(TabelaVendas[[#This Row],[Data da Venda]])</f>
        <v>2019</v>
      </c>
      <c r="J153" t="str">
        <f>IF(TabelaVendas[[#This Row],[Data da Venda]]=TabelaVendas[[#This Row],[Data do Vencimento]],"Sim","Não")</f>
        <v>Não</v>
      </c>
    </row>
    <row r="154" spans="1:10" x14ac:dyDescent="0.3">
      <c r="A154" s="2">
        <v>43531</v>
      </c>
      <c r="B154" s="5">
        <v>86657720161</v>
      </c>
      <c r="C154" s="4">
        <v>468</v>
      </c>
      <c r="D154" s="2">
        <v>43561</v>
      </c>
      <c r="E154" s="2">
        <v>43561</v>
      </c>
      <c r="F154" s="3" t="s">
        <v>7</v>
      </c>
      <c r="G1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54">
        <f>MONTH(TabelaVendas[[#This Row],[Data da Venda]])</f>
        <v>3</v>
      </c>
      <c r="I154">
        <f>YEAR(TabelaVendas[[#This Row],[Data da Venda]])</f>
        <v>2019</v>
      </c>
      <c r="J154" t="str">
        <f>IF(TabelaVendas[[#This Row],[Data da Venda]]=TabelaVendas[[#This Row],[Data do Vencimento]],"Sim","Não")</f>
        <v>Não</v>
      </c>
    </row>
    <row r="155" spans="1:10" x14ac:dyDescent="0.3">
      <c r="A155" s="2">
        <v>43531</v>
      </c>
      <c r="B155" s="5">
        <v>86657720227</v>
      </c>
      <c r="C155" s="4">
        <v>129</v>
      </c>
      <c r="D155" s="2">
        <v>43621</v>
      </c>
      <c r="E155" s="2">
        <v>43653</v>
      </c>
      <c r="F155" s="3" t="s">
        <v>7</v>
      </c>
      <c r="G1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155">
        <f>MONTH(TabelaVendas[[#This Row],[Data da Venda]])</f>
        <v>3</v>
      </c>
      <c r="I155">
        <f>YEAR(TabelaVendas[[#This Row],[Data da Venda]])</f>
        <v>2019</v>
      </c>
      <c r="J155" t="str">
        <f>IF(TabelaVendas[[#This Row],[Data da Venda]]=TabelaVendas[[#This Row],[Data do Vencimento]],"Sim","Não")</f>
        <v>Não</v>
      </c>
    </row>
    <row r="156" spans="1:10" x14ac:dyDescent="0.3">
      <c r="A156" s="2">
        <v>43532</v>
      </c>
      <c r="B156" s="5">
        <v>86657720259</v>
      </c>
      <c r="C156" s="4">
        <v>809</v>
      </c>
      <c r="D156" s="2">
        <v>43592</v>
      </c>
      <c r="E156" s="2">
        <v>43592</v>
      </c>
      <c r="F156" s="3" t="s">
        <v>8</v>
      </c>
      <c r="G1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56">
        <f>MONTH(TabelaVendas[[#This Row],[Data da Venda]])</f>
        <v>3</v>
      </c>
      <c r="I156">
        <f>YEAR(TabelaVendas[[#This Row],[Data da Venda]])</f>
        <v>2019</v>
      </c>
      <c r="J156" t="str">
        <f>IF(TabelaVendas[[#This Row],[Data da Venda]]=TabelaVendas[[#This Row],[Data do Vencimento]],"Sim","Não")</f>
        <v>Não</v>
      </c>
    </row>
    <row r="157" spans="1:10" x14ac:dyDescent="0.3">
      <c r="A157" s="2">
        <v>43532</v>
      </c>
      <c r="B157" s="5">
        <v>86657720240</v>
      </c>
      <c r="C157" s="4">
        <v>1236</v>
      </c>
      <c r="D157" s="2">
        <v>43592</v>
      </c>
      <c r="E157" s="2">
        <v>43592</v>
      </c>
      <c r="F157" s="3" t="s">
        <v>8</v>
      </c>
      <c r="G1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57">
        <f>MONTH(TabelaVendas[[#This Row],[Data da Venda]])</f>
        <v>3</v>
      </c>
      <c r="I157">
        <f>YEAR(TabelaVendas[[#This Row],[Data da Venda]])</f>
        <v>2019</v>
      </c>
      <c r="J157" t="str">
        <f>IF(TabelaVendas[[#This Row],[Data da Venda]]=TabelaVendas[[#This Row],[Data do Vencimento]],"Sim","Não")</f>
        <v>Não</v>
      </c>
    </row>
    <row r="158" spans="1:10" x14ac:dyDescent="0.3">
      <c r="A158" s="2">
        <v>43532</v>
      </c>
      <c r="B158" s="5">
        <v>86657720117</v>
      </c>
      <c r="C158" s="4">
        <v>1032</v>
      </c>
      <c r="D158" s="2">
        <v>43622</v>
      </c>
      <c r="E158" s="2">
        <v>43648</v>
      </c>
      <c r="F158" s="3" t="s">
        <v>7</v>
      </c>
      <c r="G1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26</v>
      </c>
      <c r="H158">
        <f>MONTH(TabelaVendas[[#This Row],[Data da Venda]])</f>
        <v>3</v>
      </c>
      <c r="I158">
        <f>YEAR(TabelaVendas[[#This Row],[Data da Venda]])</f>
        <v>2019</v>
      </c>
      <c r="J158" t="str">
        <f>IF(TabelaVendas[[#This Row],[Data da Venda]]=TabelaVendas[[#This Row],[Data do Vencimento]],"Sim","Não")</f>
        <v>Não</v>
      </c>
    </row>
    <row r="159" spans="1:10" x14ac:dyDescent="0.3">
      <c r="A159" s="2">
        <v>43533</v>
      </c>
      <c r="B159" s="5">
        <v>86657720190</v>
      </c>
      <c r="C159" s="4">
        <v>641</v>
      </c>
      <c r="D159" s="2">
        <v>43593</v>
      </c>
      <c r="E159" s="2">
        <v>43593</v>
      </c>
      <c r="F159" s="3" t="s">
        <v>7</v>
      </c>
      <c r="G1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59">
        <f>MONTH(TabelaVendas[[#This Row],[Data da Venda]])</f>
        <v>3</v>
      </c>
      <c r="I159">
        <f>YEAR(TabelaVendas[[#This Row],[Data da Venda]])</f>
        <v>2019</v>
      </c>
      <c r="J159" t="str">
        <f>IF(TabelaVendas[[#This Row],[Data da Venda]]=TabelaVendas[[#This Row],[Data do Vencimento]],"Sim","Não")</f>
        <v>Não</v>
      </c>
    </row>
    <row r="160" spans="1:10" x14ac:dyDescent="0.3">
      <c r="A160" s="2">
        <v>43534</v>
      </c>
      <c r="B160" s="5">
        <v>86657720071</v>
      </c>
      <c r="C160" s="4">
        <v>1407</v>
      </c>
      <c r="D160" s="2">
        <v>43564</v>
      </c>
      <c r="E160" s="2">
        <v>43564</v>
      </c>
      <c r="F160" s="3" t="s">
        <v>7</v>
      </c>
      <c r="G1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0">
        <f>MONTH(TabelaVendas[[#This Row],[Data da Venda]])</f>
        <v>3</v>
      </c>
      <c r="I160">
        <f>YEAR(TabelaVendas[[#This Row],[Data da Venda]])</f>
        <v>2019</v>
      </c>
      <c r="J160" t="str">
        <f>IF(TabelaVendas[[#This Row],[Data da Venda]]=TabelaVendas[[#This Row],[Data do Vencimento]],"Sim","Não")</f>
        <v>Não</v>
      </c>
    </row>
    <row r="161" spans="1:10" x14ac:dyDescent="0.3">
      <c r="A161" s="2">
        <v>43534</v>
      </c>
      <c r="B161" s="5">
        <v>86657720165</v>
      </c>
      <c r="C161" s="4">
        <v>612</v>
      </c>
      <c r="D161" s="2">
        <v>43594</v>
      </c>
      <c r="E161" s="2">
        <v>43629</v>
      </c>
      <c r="F161" s="3" t="s">
        <v>7</v>
      </c>
      <c r="G1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161">
        <f>MONTH(TabelaVendas[[#This Row],[Data da Venda]])</f>
        <v>3</v>
      </c>
      <c r="I161">
        <f>YEAR(TabelaVendas[[#This Row],[Data da Venda]])</f>
        <v>2019</v>
      </c>
      <c r="J161" t="str">
        <f>IF(TabelaVendas[[#This Row],[Data da Venda]]=TabelaVendas[[#This Row],[Data do Vencimento]],"Sim","Não")</f>
        <v>Não</v>
      </c>
    </row>
    <row r="162" spans="1:10" x14ac:dyDescent="0.3">
      <c r="A162" s="2">
        <v>43534</v>
      </c>
      <c r="B162" s="5">
        <v>86657720153</v>
      </c>
      <c r="C162" s="4">
        <v>419</v>
      </c>
      <c r="D162" s="2">
        <v>43594</v>
      </c>
      <c r="E162" s="2">
        <v>43594</v>
      </c>
      <c r="F162" s="3" t="s">
        <v>6</v>
      </c>
      <c r="G1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2">
        <f>MONTH(TabelaVendas[[#This Row],[Data da Venda]])</f>
        <v>3</v>
      </c>
      <c r="I162">
        <f>YEAR(TabelaVendas[[#This Row],[Data da Venda]])</f>
        <v>2019</v>
      </c>
      <c r="J162" t="str">
        <f>IF(TabelaVendas[[#This Row],[Data da Venda]]=TabelaVendas[[#This Row],[Data do Vencimento]],"Sim","Não")</f>
        <v>Não</v>
      </c>
    </row>
    <row r="163" spans="1:10" x14ac:dyDescent="0.3">
      <c r="A163" s="2">
        <v>43535</v>
      </c>
      <c r="B163" s="5">
        <v>86657720099</v>
      </c>
      <c r="C163" s="4">
        <v>513</v>
      </c>
      <c r="D163" s="2">
        <v>43565</v>
      </c>
      <c r="E163" s="2">
        <v>43565</v>
      </c>
      <c r="F163" s="3" t="s">
        <v>7</v>
      </c>
      <c r="G1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3">
        <f>MONTH(TabelaVendas[[#This Row],[Data da Venda]])</f>
        <v>3</v>
      </c>
      <c r="I163">
        <f>YEAR(TabelaVendas[[#This Row],[Data da Venda]])</f>
        <v>2019</v>
      </c>
      <c r="J163" t="str">
        <f>IF(TabelaVendas[[#This Row],[Data da Venda]]=TabelaVendas[[#This Row],[Data do Vencimento]],"Sim","Não")</f>
        <v>Não</v>
      </c>
    </row>
    <row r="164" spans="1:10" x14ac:dyDescent="0.3">
      <c r="A164" s="2">
        <v>43535</v>
      </c>
      <c r="B164" s="5">
        <v>86657720060</v>
      </c>
      <c r="C164" s="4">
        <v>1229</v>
      </c>
      <c r="D164" s="2">
        <v>43565</v>
      </c>
      <c r="E164" s="2">
        <v>43565</v>
      </c>
      <c r="F164" s="3" t="s">
        <v>8</v>
      </c>
      <c r="G1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4">
        <f>MONTH(TabelaVendas[[#This Row],[Data da Venda]])</f>
        <v>3</v>
      </c>
      <c r="I164">
        <f>YEAR(TabelaVendas[[#This Row],[Data da Venda]])</f>
        <v>2019</v>
      </c>
      <c r="J164" t="str">
        <f>IF(TabelaVendas[[#This Row],[Data da Venda]]=TabelaVendas[[#This Row],[Data do Vencimento]],"Sim","Não")</f>
        <v>Não</v>
      </c>
    </row>
    <row r="165" spans="1:10" x14ac:dyDescent="0.3">
      <c r="A165" s="2">
        <v>43535</v>
      </c>
      <c r="B165" s="5">
        <v>86657720251</v>
      </c>
      <c r="C165" s="4">
        <v>1462</v>
      </c>
      <c r="D165" s="2">
        <v>43595</v>
      </c>
      <c r="E165" s="2">
        <v>43600</v>
      </c>
      <c r="F165" s="3" t="s">
        <v>7</v>
      </c>
      <c r="G1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5</v>
      </c>
      <c r="H165">
        <f>MONTH(TabelaVendas[[#This Row],[Data da Venda]])</f>
        <v>3</v>
      </c>
      <c r="I165">
        <f>YEAR(TabelaVendas[[#This Row],[Data da Venda]])</f>
        <v>2019</v>
      </c>
      <c r="J165" t="str">
        <f>IF(TabelaVendas[[#This Row],[Data da Venda]]=TabelaVendas[[#This Row],[Data do Vencimento]],"Sim","Não")</f>
        <v>Não</v>
      </c>
    </row>
    <row r="166" spans="1:10" x14ac:dyDescent="0.3">
      <c r="A166" s="2">
        <v>43535</v>
      </c>
      <c r="B166" s="5">
        <v>86657720246</v>
      </c>
      <c r="C166" s="4">
        <v>1500</v>
      </c>
      <c r="D166" s="2">
        <v>43595</v>
      </c>
      <c r="E166" s="2">
        <v>43595</v>
      </c>
      <c r="F166" s="3" t="s">
        <v>7</v>
      </c>
      <c r="G1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6">
        <f>MONTH(TabelaVendas[[#This Row],[Data da Venda]])</f>
        <v>3</v>
      </c>
      <c r="I166">
        <f>YEAR(TabelaVendas[[#This Row],[Data da Venda]])</f>
        <v>2019</v>
      </c>
      <c r="J166" t="str">
        <f>IF(TabelaVendas[[#This Row],[Data da Venda]]=TabelaVendas[[#This Row],[Data do Vencimento]],"Sim","Não")</f>
        <v>Não</v>
      </c>
    </row>
    <row r="167" spans="1:10" x14ac:dyDescent="0.3">
      <c r="A167" s="2">
        <v>43536</v>
      </c>
      <c r="B167" s="5">
        <v>86657720228</v>
      </c>
      <c r="C167" s="4">
        <v>612</v>
      </c>
      <c r="D167" s="2">
        <v>43566</v>
      </c>
      <c r="E167" s="2">
        <v>43566</v>
      </c>
      <c r="F167" s="3" t="s">
        <v>7</v>
      </c>
      <c r="G1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7">
        <f>MONTH(TabelaVendas[[#This Row],[Data da Venda]])</f>
        <v>3</v>
      </c>
      <c r="I167">
        <f>YEAR(TabelaVendas[[#This Row],[Data da Venda]])</f>
        <v>2019</v>
      </c>
      <c r="J167" t="str">
        <f>IF(TabelaVendas[[#This Row],[Data da Venda]]=TabelaVendas[[#This Row],[Data do Vencimento]],"Sim","Não")</f>
        <v>Não</v>
      </c>
    </row>
    <row r="168" spans="1:10" x14ac:dyDescent="0.3">
      <c r="A168" s="2">
        <v>43537</v>
      </c>
      <c r="B168" s="5">
        <v>86657720130</v>
      </c>
      <c r="C168" s="4">
        <v>449</v>
      </c>
      <c r="D168" s="2">
        <v>43567</v>
      </c>
      <c r="E168" s="2">
        <v>43567</v>
      </c>
      <c r="F168" s="3" t="s">
        <v>8</v>
      </c>
      <c r="G1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8">
        <f>MONTH(TabelaVendas[[#This Row],[Data da Venda]])</f>
        <v>3</v>
      </c>
      <c r="I168">
        <f>YEAR(TabelaVendas[[#This Row],[Data da Venda]])</f>
        <v>2019</v>
      </c>
      <c r="J168" t="str">
        <f>IF(TabelaVendas[[#This Row],[Data da Venda]]=TabelaVendas[[#This Row],[Data do Vencimento]],"Sim","Não")</f>
        <v>Não</v>
      </c>
    </row>
    <row r="169" spans="1:10" x14ac:dyDescent="0.3">
      <c r="A169" s="2">
        <v>43538</v>
      </c>
      <c r="B169" s="5">
        <v>86657720135</v>
      </c>
      <c r="C169" s="4">
        <v>560</v>
      </c>
      <c r="D169" s="2">
        <v>43538</v>
      </c>
      <c r="E169" s="2">
        <v>43538</v>
      </c>
      <c r="F169" s="3" t="s">
        <v>6</v>
      </c>
      <c r="G1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69">
        <f>MONTH(TabelaVendas[[#This Row],[Data da Venda]])</f>
        <v>3</v>
      </c>
      <c r="I169">
        <f>YEAR(TabelaVendas[[#This Row],[Data da Venda]])</f>
        <v>2019</v>
      </c>
      <c r="J169" t="str">
        <f>IF(TabelaVendas[[#This Row],[Data da Venda]]=TabelaVendas[[#This Row],[Data do Vencimento]],"Sim","Não")</f>
        <v>Sim</v>
      </c>
    </row>
    <row r="170" spans="1:10" x14ac:dyDescent="0.3">
      <c r="A170" s="2">
        <v>43538</v>
      </c>
      <c r="B170" s="5">
        <v>86657720134</v>
      </c>
      <c r="C170" s="4">
        <v>1355</v>
      </c>
      <c r="D170" s="2">
        <v>43538</v>
      </c>
      <c r="E170" s="2">
        <v>43538</v>
      </c>
      <c r="F170" s="3" t="s">
        <v>7</v>
      </c>
      <c r="G1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70">
        <f>MONTH(TabelaVendas[[#This Row],[Data da Venda]])</f>
        <v>3</v>
      </c>
      <c r="I170">
        <f>YEAR(TabelaVendas[[#This Row],[Data da Venda]])</f>
        <v>2019</v>
      </c>
      <c r="J170" t="str">
        <f>IF(TabelaVendas[[#This Row],[Data da Venda]]=TabelaVendas[[#This Row],[Data do Vencimento]],"Sim","Não")</f>
        <v>Sim</v>
      </c>
    </row>
    <row r="171" spans="1:10" x14ac:dyDescent="0.3">
      <c r="A171" s="2">
        <v>43538</v>
      </c>
      <c r="B171" s="5">
        <v>86657720067</v>
      </c>
      <c r="C171" s="4">
        <v>1377</v>
      </c>
      <c r="D171" s="2">
        <v>43628</v>
      </c>
      <c r="E171" s="2">
        <v>43628</v>
      </c>
      <c r="F171" s="3" t="s">
        <v>6</v>
      </c>
      <c r="G1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71">
        <f>MONTH(TabelaVendas[[#This Row],[Data da Venda]])</f>
        <v>3</v>
      </c>
      <c r="I171">
        <f>YEAR(TabelaVendas[[#This Row],[Data da Venda]])</f>
        <v>2019</v>
      </c>
      <c r="J171" t="str">
        <f>IF(TabelaVendas[[#This Row],[Data da Venda]]=TabelaVendas[[#This Row],[Data do Vencimento]],"Sim","Não")</f>
        <v>Não</v>
      </c>
    </row>
    <row r="172" spans="1:10" x14ac:dyDescent="0.3">
      <c r="A172" s="2">
        <v>43539</v>
      </c>
      <c r="B172" s="5">
        <v>86657720206</v>
      </c>
      <c r="C172" s="4">
        <v>748</v>
      </c>
      <c r="D172" s="2">
        <v>43599</v>
      </c>
      <c r="E172" s="2">
        <v>43599</v>
      </c>
      <c r="F172" s="3" t="s">
        <v>8</v>
      </c>
      <c r="G1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72">
        <f>MONTH(TabelaVendas[[#This Row],[Data da Venda]])</f>
        <v>3</v>
      </c>
      <c r="I172">
        <f>YEAR(TabelaVendas[[#This Row],[Data da Venda]])</f>
        <v>2019</v>
      </c>
      <c r="J172" t="str">
        <f>IF(TabelaVendas[[#This Row],[Data da Venda]]=TabelaVendas[[#This Row],[Data do Vencimento]],"Sim","Não")</f>
        <v>Não</v>
      </c>
    </row>
    <row r="173" spans="1:10" x14ac:dyDescent="0.3">
      <c r="A173" s="2">
        <v>43540</v>
      </c>
      <c r="B173" s="5">
        <v>86657720089</v>
      </c>
      <c r="C173" s="4">
        <v>382</v>
      </c>
      <c r="D173" s="2">
        <v>43540</v>
      </c>
      <c r="E173" s="2">
        <v>43540</v>
      </c>
      <c r="F173" s="3" t="s">
        <v>6</v>
      </c>
      <c r="G1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73">
        <f>MONTH(TabelaVendas[[#This Row],[Data da Venda]])</f>
        <v>3</v>
      </c>
      <c r="I173">
        <f>YEAR(TabelaVendas[[#This Row],[Data da Venda]])</f>
        <v>2019</v>
      </c>
      <c r="J173" t="str">
        <f>IF(TabelaVendas[[#This Row],[Data da Venda]]=TabelaVendas[[#This Row],[Data do Vencimento]],"Sim","Não")</f>
        <v>Sim</v>
      </c>
    </row>
    <row r="174" spans="1:10" x14ac:dyDescent="0.3">
      <c r="A174" s="2">
        <v>43540</v>
      </c>
      <c r="B174" s="5">
        <v>86657720157</v>
      </c>
      <c r="C174" s="4">
        <v>797</v>
      </c>
      <c r="D174" s="2">
        <v>43570</v>
      </c>
      <c r="E174" s="2">
        <v>43595</v>
      </c>
      <c r="F174" s="3" t="s">
        <v>8</v>
      </c>
      <c r="G1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174">
        <f>MONTH(TabelaVendas[[#This Row],[Data da Venda]])</f>
        <v>3</v>
      </c>
      <c r="I174">
        <f>YEAR(TabelaVendas[[#This Row],[Data da Venda]])</f>
        <v>2019</v>
      </c>
      <c r="J174" t="str">
        <f>IF(TabelaVendas[[#This Row],[Data da Venda]]=TabelaVendas[[#This Row],[Data do Vencimento]],"Sim","Não")</f>
        <v>Não</v>
      </c>
    </row>
    <row r="175" spans="1:10" x14ac:dyDescent="0.3">
      <c r="A175" s="2">
        <v>43540</v>
      </c>
      <c r="B175" s="5">
        <v>86657720239</v>
      </c>
      <c r="C175" s="4">
        <v>1281</v>
      </c>
      <c r="D175" s="2">
        <v>43630</v>
      </c>
      <c r="E175" s="2">
        <v>43630</v>
      </c>
      <c r="F175" s="3" t="s">
        <v>8</v>
      </c>
      <c r="G1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75">
        <f>MONTH(TabelaVendas[[#This Row],[Data da Venda]])</f>
        <v>3</v>
      </c>
      <c r="I175">
        <f>YEAR(TabelaVendas[[#This Row],[Data da Venda]])</f>
        <v>2019</v>
      </c>
      <c r="J175" t="str">
        <f>IF(TabelaVendas[[#This Row],[Data da Venda]]=TabelaVendas[[#This Row],[Data do Vencimento]],"Sim","Não")</f>
        <v>Não</v>
      </c>
    </row>
    <row r="176" spans="1:10" x14ac:dyDescent="0.3">
      <c r="A176" s="2">
        <v>43541</v>
      </c>
      <c r="B176" s="5">
        <v>86657720230</v>
      </c>
      <c r="C176" s="4">
        <v>860</v>
      </c>
      <c r="D176" s="2">
        <v>43571</v>
      </c>
      <c r="E176" s="2">
        <v>43571</v>
      </c>
      <c r="F176" s="3" t="s">
        <v>6</v>
      </c>
      <c r="G1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76">
        <f>MONTH(TabelaVendas[[#This Row],[Data da Venda]])</f>
        <v>3</v>
      </c>
      <c r="I176">
        <f>YEAR(TabelaVendas[[#This Row],[Data da Venda]])</f>
        <v>2019</v>
      </c>
      <c r="J176" t="str">
        <f>IF(TabelaVendas[[#This Row],[Data da Venda]]=TabelaVendas[[#This Row],[Data do Vencimento]],"Sim","Não")</f>
        <v>Não</v>
      </c>
    </row>
    <row r="177" spans="1:10" x14ac:dyDescent="0.3">
      <c r="A177" s="2">
        <v>43541</v>
      </c>
      <c r="B177" s="5">
        <v>86657720060</v>
      </c>
      <c r="C177" s="4">
        <v>397</v>
      </c>
      <c r="D177" s="2">
        <v>43601</v>
      </c>
      <c r="E177" s="2">
        <v>43601</v>
      </c>
      <c r="F177" s="3" t="s">
        <v>7</v>
      </c>
      <c r="G1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77">
        <f>MONTH(TabelaVendas[[#This Row],[Data da Venda]])</f>
        <v>3</v>
      </c>
      <c r="I177">
        <f>YEAR(TabelaVendas[[#This Row],[Data da Venda]])</f>
        <v>2019</v>
      </c>
      <c r="J177" t="str">
        <f>IF(TabelaVendas[[#This Row],[Data da Venda]]=TabelaVendas[[#This Row],[Data do Vencimento]],"Sim","Não")</f>
        <v>Não</v>
      </c>
    </row>
    <row r="178" spans="1:10" x14ac:dyDescent="0.3">
      <c r="A178" s="2">
        <v>43542</v>
      </c>
      <c r="B178" s="5">
        <v>86657720078</v>
      </c>
      <c r="C178" s="4">
        <v>638</v>
      </c>
      <c r="D178" s="2">
        <v>43572</v>
      </c>
      <c r="E178" s="2">
        <v>43572</v>
      </c>
      <c r="F178" s="3" t="s">
        <v>6</v>
      </c>
      <c r="G1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78">
        <f>MONTH(TabelaVendas[[#This Row],[Data da Venda]])</f>
        <v>3</v>
      </c>
      <c r="I178">
        <f>YEAR(TabelaVendas[[#This Row],[Data da Venda]])</f>
        <v>2019</v>
      </c>
      <c r="J178" t="str">
        <f>IF(TabelaVendas[[#This Row],[Data da Venda]]=TabelaVendas[[#This Row],[Data do Vencimento]],"Sim","Não")</f>
        <v>Não</v>
      </c>
    </row>
    <row r="179" spans="1:10" x14ac:dyDescent="0.3">
      <c r="A179" s="2">
        <v>43542</v>
      </c>
      <c r="B179" s="5">
        <v>86657720061</v>
      </c>
      <c r="C179" s="4">
        <v>92</v>
      </c>
      <c r="D179" s="2">
        <v>43572</v>
      </c>
      <c r="E179" s="2">
        <v>43602</v>
      </c>
      <c r="F179" s="3" t="s">
        <v>7</v>
      </c>
      <c r="G1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30</v>
      </c>
      <c r="H179">
        <f>MONTH(TabelaVendas[[#This Row],[Data da Venda]])</f>
        <v>3</v>
      </c>
      <c r="I179">
        <f>YEAR(TabelaVendas[[#This Row],[Data da Venda]])</f>
        <v>2019</v>
      </c>
      <c r="J179" t="str">
        <f>IF(TabelaVendas[[#This Row],[Data da Venda]]=TabelaVendas[[#This Row],[Data do Vencimento]],"Sim","Não")</f>
        <v>Não</v>
      </c>
    </row>
    <row r="180" spans="1:10" x14ac:dyDescent="0.3">
      <c r="A180" s="2">
        <v>43542</v>
      </c>
      <c r="B180" s="5">
        <v>86657720185</v>
      </c>
      <c r="C180" s="4">
        <v>828</v>
      </c>
      <c r="D180" s="2">
        <v>43572</v>
      </c>
      <c r="E180" s="2">
        <v>43572</v>
      </c>
      <c r="F180" s="3" t="s">
        <v>8</v>
      </c>
      <c r="G1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80">
        <f>MONTH(TabelaVendas[[#This Row],[Data da Venda]])</f>
        <v>3</v>
      </c>
      <c r="I180">
        <f>YEAR(TabelaVendas[[#This Row],[Data da Venda]])</f>
        <v>2019</v>
      </c>
      <c r="J180" t="str">
        <f>IF(TabelaVendas[[#This Row],[Data da Venda]]=TabelaVendas[[#This Row],[Data do Vencimento]],"Sim","Não")</f>
        <v>Não</v>
      </c>
    </row>
    <row r="181" spans="1:10" x14ac:dyDescent="0.3">
      <c r="A181" s="2">
        <v>43542</v>
      </c>
      <c r="B181" s="5">
        <v>86657720203</v>
      </c>
      <c r="C181" s="4">
        <v>498</v>
      </c>
      <c r="D181" s="2">
        <v>43602</v>
      </c>
      <c r="E181" s="2">
        <v>43602</v>
      </c>
      <c r="F181" s="3" t="s">
        <v>6</v>
      </c>
      <c r="G1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81">
        <f>MONTH(TabelaVendas[[#This Row],[Data da Venda]])</f>
        <v>3</v>
      </c>
      <c r="I181">
        <f>YEAR(TabelaVendas[[#This Row],[Data da Venda]])</f>
        <v>2019</v>
      </c>
      <c r="J181" t="str">
        <f>IF(TabelaVendas[[#This Row],[Data da Venda]]=TabelaVendas[[#This Row],[Data do Vencimento]],"Sim","Não")</f>
        <v>Não</v>
      </c>
    </row>
    <row r="182" spans="1:10" x14ac:dyDescent="0.3">
      <c r="A182" s="2">
        <v>43542</v>
      </c>
      <c r="B182" s="5">
        <v>86657720146</v>
      </c>
      <c r="C182" s="4">
        <v>1490</v>
      </c>
      <c r="D182" s="2">
        <v>43602</v>
      </c>
      <c r="E182" s="2">
        <v>43602</v>
      </c>
      <c r="F182" s="3" t="s">
        <v>6</v>
      </c>
      <c r="G1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82">
        <f>MONTH(TabelaVendas[[#This Row],[Data da Venda]])</f>
        <v>3</v>
      </c>
      <c r="I182">
        <f>YEAR(TabelaVendas[[#This Row],[Data da Venda]])</f>
        <v>2019</v>
      </c>
      <c r="J182" t="str">
        <f>IF(TabelaVendas[[#This Row],[Data da Venda]]=TabelaVendas[[#This Row],[Data do Vencimento]],"Sim","Não")</f>
        <v>Não</v>
      </c>
    </row>
    <row r="183" spans="1:10" x14ac:dyDescent="0.3">
      <c r="A183" s="2">
        <v>43543</v>
      </c>
      <c r="B183" s="5">
        <v>86657720133</v>
      </c>
      <c r="C183" s="4">
        <v>544</v>
      </c>
      <c r="D183" s="2">
        <v>43573</v>
      </c>
      <c r="E183" s="2">
        <v>43600</v>
      </c>
      <c r="F183" s="3" t="s">
        <v>7</v>
      </c>
      <c r="G1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27</v>
      </c>
      <c r="H183">
        <f>MONTH(TabelaVendas[[#This Row],[Data da Venda]])</f>
        <v>3</v>
      </c>
      <c r="I183">
        <f>YEAR(TabelaVendas[[#This Row],[Data da Venda]])</f>
        <v>2019</v>
      </c>
      <c r="J183" t="str">
        <f>IF(TabelaVendas[[#This Row],[Data da Venda]]=TabelaVendas[[#This Row],[Data do Vencimento]],"Sim","Não")</f>
        <v>Não</v>
      </c>
    </row>
    <row r="184" spans="1:10" x14ac:dyDescent="0.3">
      <c r="A184" s="2">
        <v>43543</v>
      </c>
      <c r="B184" s="5">
        <v>86657720107</v>
      </c>
      <c r="C184" s="4">
        <v>959</v>
      </c>
      <c r="D184" s="2">
        <v>43573</v>
      </c>
      <c r="E184" s="2">
        <v>43573</v>
      </c>
      <c r="F184" s="3" t="s">
        <v>8</v>
      </c>
      <c r="G1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84">
        <f>MONTH(TabelaVendas[[#This Row],[Data da Venda]])</f>
        <v>3</v>
      </c>
      <c r="I184">
        <f>YEAR(TabelaVendas[[#This Row],[Data da Venda]])</f>
        <v>2019</v>
      </c>
      <c r="J184" t="str">
        <f>IF(TabelaVendas[[#This Row],[Data da Venda]]=TabelaVendas[[#This Row],[Data do Vencimento]],"Sim","Não")</f>
        <v>Não</v>
      </c>
    </row>
    <row r="185" spans="1:10" x14ac:dyDescent="0.3">
      <c r="A185" s="2">
        <v>43546</v>
      </c>
      <c r="B185" s="5">
        <v>86657720157</v>
      </c>
      <c r="C185" s="4">
        <v>1208</v>
      </c>
      <c r="D185" s="2">
        <v>43546</v>
      </c>
      <c r="E185" s="2">
        <v>43546</v>
      </c>
      <c r="F185" s="3" t="s">
        <v>8</v>
      </c>
      <c r="G1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85">
        <f>MONTH(TabelaVendas[[#This Row],[Data da Venda]])</f>
        <v>3</v>
      </c>
      <c r="I185">
        <f>YEAR(TabelaVendas[[#This Row],[Data da Venda]])</f>
        <v>2019</v>
      </c>
      <c r="J185" t="str">
        <f>IF(TabelaVendas[[#This Row],[Data da Venda]]=TabelaVendas[[#This Row],[Data do Vencimento]],"Sim","Não")</f>
        <v>Sim</v>
      </c>
    </row>
    <row r="186" spans="1:10" x14ac:dyDescent="0.3">
      <c r="A186" s="2">
        <v>43547</v>
      </c>
      <c r="B186" s="5">
        <v>86657720123</v>
      </c>
      <c r="C186" s="4">
        <v>326</v>
      </c>
      <c r="D186" s="2">
        <v>43607</v>
      </c>
      <c r="E186" s="2">
        <v>43607</v>
      </c>
      <c r="F186" s="3" t="s">
        <v>7</v>
      </c>
      <c r="G1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86">
        <f>MONTH(TabelaVendas[[#This Row],[Data da Venda]])</f>
        <v>3</v>
      </c>
      <c r="I186">
        <f>YEAR(TabelaVendas[[#This Row],[Data da Venda]])</f>
        <v>2019</v>
      </c>
      <c r="J186" t="str">
        <f>IF(TabelaVendas[[#This Row],[Data da Venda]]=TabelaVendas[[#This Row],[Data do Vencimento]],"Sim","Não")</f>
        <v>Não</v>
      </c>
    </row>
    <row r="187" spans="1:10" x14ac:dyDescent="0.3">
      <c r="A187" s="2">
        <v>43547</v>
      </c>
      <c r="B187" s="5">
        <v>86657720213</v>
      </c>
      <c r="C187" s="4">
        <v>846</v>
      </c>
      <c r="D187" s="2">
        <v>43607</v>
      </c>
      <c r="E187" s="2">
        <v>43625</v>
      </c>
      <c r="F187" s="3" t="s">
        <v>8</v>
      </c>
      <c r="G1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18</v>
      </c>
      <c r="H187">
        <f>MONTH(TabelaVendas[[#This Row],[Data da Venda]])</f>
        <v>3</v>
      </c>
      <c r="I187">
        <f>YEAR(TabelaVendas[[#This Row],[Data da Venda]])</f>
        <v>2019</v>
      </c>
      <c r="J187" t="str">
        <f>IF(TabelaVendas[[#This Row],[Data da Venda]]=TabelaVendas[[#This Row],[Data do Vencimento]],"Sim","Não")</f>
        <v>Não</v>
      </c>
    </row>
    <row r="188" spans="1:10" x14ac:dyDescent="0.3">
      <c r="A188" s="2">
        <v>43547</v>
      </c>
      <c r="B188" s="5">
        <v>86657720259</v>
      </c>
      <c r="C188" s="4">
        <v>545</v>
      </c>
      <c r="D188" s="2">
        <v>43637</v>
      </c>
      <c r="E188" s="2">
        <v>43671</v>
      </c>
      <c r="F188" s="3" t="s">
        <v>7</v>
      </c>
      <c r="G1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188">
        <f>MONTH(TabelaVendas[[#This Row],[Data da Venda]])</f>
        <v>3</v>
      </c>
      <c r="I188">
        <f>YEAR(TabelaVendas[[#This Row],[Data da Venda]])</f>
        <v>2019</v>
      </c>
      <c r="J188" t="str">
        <f>IF(TabelaVendas[[#This Row],[Data da Venda]]=TabelaVendas[[#This Row],[Data do Vencimento]],"Sim","Não")</f>
        <v>Não</v>
      </c>
    </row>
    <row r="189" spans="1:10" x14ac:dyDescent="0.3">
      <c r="A189" s="2">
        <v>43548</v>
      </c>
      <c r="B189" s="5">
        <v>86657720068</v>
      </c>
      <c r="C189" s="4">
        <v>1463</v>
      </c>
      <c r="D189" s="2">
        <v>43548</v>
      </c>
      <c r="E189" s="2">
        <v>43548</v>
      </c>
      <c r="F189" s="3" t="s">
        <v>8</v>
      </c>
      <c r="G1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89">
        <f>MONTH(TabelaVendas[[#This Row],[Data da Venda]])</f>
        <v>3</v>
      </c>
      <c r="I189">
        <f>YEAR(TabelaVendas[[#This Row],[Data da Venda]])</f>
        <v>2019</v>
      </c>
      <c r="J189" t="str">
        <f>IF(TabelaVendas[[#This Row],[Data da Venda]]=TabelaVendas[[#This Row],[Data do Vencimento]],"Sim","Não")</f>
        <v>Sim</v>
      </c>
    </row>
    <row r="190" spans="1:10" x14ac:dyDescent="0.3">
      <c r="A190" s="2">
        <v>43548</v>
      </c>
      <c r="B190" s="5">
        <v>86657720090</v>
      </c>
      <c r="C190" s="4">
        <v>1194</v>
      </c>
      <c r="D190" s="2">
        <v>43578</v>
      </c>
      <c r="E190" s="2">
        <v>43578</v>
      </c>
      <c r="F190" s="3" t="s">
        <v>6</v>
      </c>
      <c r="G1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90">
        <f>MONTH(TabelaVendas[[#This Row],[Data da Venda]])</f>
        <v>3</v>
      </c>
      <c r="I190">
        <f>YEAR(TabelaVendas[[#This Row],[Data da Venda]])</f>
        <v>2019</v>
      </c>
      <c r="J190" t="str">
        <f>IF(TabelaVendas[[#This Row],[Data da Venda]]=TabelaVendas[[#This Row],[Data do Vencimento]],"Sim","Não")</f>
        <v>Não</v>
      </c>
    </row>
    <row r="191" spans="1:10" x14ac:dyDescent="0.3">
      <c r="A191" s="2">
        <v>43549</v>
      </c>
      <c r="B191" s="5">
        <v>86657720171</v>
      </c>
      <c r="C191" s="4">
        <v>264</v>
      </c>
      <c r="D191" s="2">
        <v>43549</v>
      </c>
      <c r="E191" s="2">
        <v>43549</v>
      </c>
      <c r="F191" s="3" t="s">
        <v>6</v>
      </c>
      <c r="G1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91">
        <f>MONTH(TabelaVendas[[#This Row],[Data da Venda]])</f>
        <v>3</v>
      </c>
      <c r="I191">
        <f>YEAR(TabelaVendas[[#This Row],[Data da Venda]])</f>
        <v>2019</v>
      </c>
      <c r="J191" t="str">
        <f>IF(TabelaVendas[[#This Row],[Data da Venda]]=TabelaVendas[[#This Row],[Data do Vencimento]],"Sim","Não")</f>
        <v>Sim</v>
      </c>
    </row>
    <row r="192" spans="1:10" x14ac:dyDescent="0.3">
      <c r="A192" s="2">
        <v>43549</v>
      </c>
      <c r="B192" s="5">
        <v>86657720220</v>
      </c>
      <c r="C192" s="4">
        <v>1454</v>
      </c>
      <c r="D192" s="2">
        <v>43609</v>
      </c>
      <c r="E192" s="2">
        <v>43636</v>
      </c>
      <c r="F192" s="3" t="s">
        <v>7</v>
      </c>
      <c r="G1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27</v>
      </c>
      <c r="H192">
        <f>MONTH(TabelaVendas[[#This Row],[Data da Venda]])</f>
        <v>3</v>
      </c>
      <c r="I192">
        <f>YEAR(TabelaVendas[[#This Row],[Data da Venda]])</f>
        <v>2019</v>
      </c>
      <c r="J192" t="str">
        <f>IF(TabelaVendas[[#This Row],[Data da Venda]]=TabelaVendas[[#This Row],[Data do Vencimento]],"Sim","Não")</f>
        <v>Não</v>
      </c>
    </row>
    <row r="193" spans="1:10" x14ac:dyDescent="0.3">
      <c r="A193" s="2">
        <v>43549</v>
      </c>
      <c r="B193" s="5">
        <v>86657720079</v>
      </c>
      <c r="C193" s="4">
        <v>554</v>
      </c>
      <c r="D193" s="2">
        <v>43609</v>
      </c>
      <c r="E193" s="2">
        <v>43634</v>
      </c>
      <c r="F193" s="3" t="s">
        <v>8</v>
      </c>
      <c r="G1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193">
        <f>MONTH(TabelaVendas[[#This Row],[Data da Venda]])</f>
        <v>3</v>
      </c>
      <c r="I193">
        <f>YEAR(TabelaVendas[[#This Row],[Data da Venda]])</f>
        <v>2019</v>
      </c>
      <c r="J193" t="str">
        <f>IF(TabelaVendas[[#This Row],[Data da Venda]]=TabelaVendas[[#This Row],[Data do Vencimento]],"Sim","Não")</f>
        <v>Não</v>
      </c>
    </row>
    <row r="194" spans="1:10" x14ac:dyDescent="0.3">
      <c r="A194" s="2">
        <v>43549</v>
      </c>
      <c r="B194" s="5">
        <v>86657720061</v>
      </c>
      <c r="C194" s="4">
        <v>726</v>
      </c>
      <c r="D194" s="2">
        <v>43609</v>
      </c>
      <c r="E194" s="2">
        <v>43628</v>
      </c>
      <c r="F194" s="3" t="s">
        <v>6</v>
      </c>
      <c r="G1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194">
        <f>MONTH(TabelaVendas[[#This Row],[Data da Venda]])</f>
        <v>3</v>
      </c>
      <c r="I194">
        <f>YEAR(TabelaVendas[[#This Row],[Data da Venda]])</f>
        <v>2019</v>
      </c>
      <c r="J194" t="str">
        <f>IF(TabelaVendas[[#This Row],[Data da Venda]]=TabelaVendas[[#This Row],[Data do Vencimento]],"Sim","Não")</f>
        <v>Não</v>
      </c>
    </row>
    <row r="195" spans="1:10" x14ac:dyDescent="0.3">
      <c r="A195" s="2">
        <v>43550</v>
      </c>
      <c r="B195" s="5">
        <v>86657720233</v>
      </c>
      <c r="C195" s="4">
        <v>299</v>
      </c>
      <c r="D195" s="2">
        <v>43550</v>
      </c>
      <c r="E195" s="2">
        <v>43550</v>
      </c>
      <c r="F195" s="3" t="s">
        <v>7</v>
      </c>
      <c r="G1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95">
        <f>MONTH(TabelaVendas[[#This Row],[Data da Venda]])</f>
        <v>3</v>
      </c>
      <c r="I195">
        <f>YEAR(TabelaVendas[[#This Row],[Data da Venda]])</f>
        <v>2019</v>
      </c>
      <c r="J195" t="str">
        <f>IF(TabelaVendas[[#This Row],[Data da Venda]]=TabelaVendas[[#This Row],[Data do Vencimento]],"Sim","Não")</f>
        <v>Sim</v>
      </c>
    </row>
    <row r="196" spans="1:10" x14ac:dyDescent="0.3">
      <c r="A196" s="2">
        <v>43550</v>
      </c>
      <c r="B196" s="5">
        <v>86657720151</v>
      </c>
      <c r="C196" s="4">
        <v>1328</v>
      </c>
      <c r="D196" s="2">
        <v>43550</v>
      </c>
      <c r="E196" s="2">
        <v>43584</v>
      </c>
      <c r="F196" s="3" t="s">
        <v>8</v>
      </c>
      <c r="G1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196">
        <f>MONTH(TabelaVendas[[#This Row],[Data da Venda]])</f>
        <v>3</v>
      </c>
      <c r="I196">
        <f>YEAR(TabelaVendas[[#This Row],[Data da Venda]])</f>
        <v>2019</v>
      </c>
      <c r="J196" t="str">
        <f>IF(TabelaVendas[[#This Row],[Data da Venda]]=TabelaVendas[[#This Row],[Data do Vencimento]],"Sim","Não")</f>
        <v>Sim</v>
      </c>
    </row>
    <row r="197" spans="1:10" x14ac:dyDescent="0.3">
      <c r="A197" s="2">
        <v>43550</v>
      </c>
      <c r="B197" s="5">
        <v>86657720073</v>
      </c>
      <c r="C197" s="4">
        <v>137</v>
      </c>
      <c r="D197" s="2">
        <v>43610</v>
      </c>
      <c r="E197" s="2">
        <v>43621</v>
      </c>
      <c r="F197" s="3" t="s">
        <v>8</v>
      </c>
      <c r="G1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11</v>
      </c>
      <c r="H197">
        <f>MONTH(TabelaVendas[[#This Row],[Data da Venda]])</f>
        <v>3</v>
      </c>
      <c r="I197">
        <f>YEAR(TabelaVendas[[#This Row],[Data da Venda]])</f>
        <v>2019</v>
      </c>
      <c r="J197" t="str">
        <f>IF(TabelaVendas[[#This Row],[Data da Venda]]=TabelaVendas[[#This Row],[Data do Vencimento]],"Sim","Não")</f>
        <v>Não</v>
      </c>
    </row>
    <row r="198" spans="1:10" x14ac:dyDescent="0.3">
      <c r="A198" s="2">
        <v>43550</v>
      </c>
      <c r="B198" s="5">
        <v>86657720107</v>
      </c>
      <c r="C198" s="4">
        <v>1000</v>
      </c>
      <c r="D198" s="2">
        <v>43610</v>
      </c>
      <c r="E198" s="2">
        <v>43610</v>
      </c>
      <c r="F198" s="3" t="s">
        <v>7</v>
      </c>
      <c r="G1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98">
        <f>MONTH(TabelaVendas[[#This Row],[Data da Venda]])</f>
        <v>3</v>
      </c>
      <c r="I198">
        <f>YEAR(TabelaVendas[[#This Row],[Data da Venda]])</f>
        <v>2019</v>
      </c>
      <c r="J198" t="str">
        <f>IF(TabelaVendas[[#This Row],[Data da Venda]]=TabelaVendas[[#This Row],[Data do Vencimento]],"Sim","Não")</f>
        <v>Não</v>
      </c>
    </row>
    <row r="199" spans="1:10" x14ac:dyDescent="0.3">
      <c r="A199" s="2">
        <v>43551</v>
      </c>
      <c r="B199" s="5">
        <v>86657720232</v>
      </c>
      <c r="C199" s="4">
        <v>816</v>
      </c>
      <c r="D199" s="2">
        <v>43551</v>
      </c>
      <c r="E199" s="2">
        <v>43574</v>
      </c>
      <c r="F199" s="3" t="s">
        <v>7</v>
      </c>
      <c r="G1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23</v>
      </c>
      <c r="H199">
        <f>MONTH(TabelaVendas[[#This Row],[Data da Venda]])</f>
        <v>3</v>
      </c>
      <c r="I199">
        <f>YEAR(TabelaVendas[[#This Row],[Data da Venda]])</f>
        <v>2019</v>
      </c>
      <c r="J199" t="str">
        <f>IF(TabelaVendas[[#This Row],[Data da Venda]]=TabelaVendas[[#This Row],[Data do Vencimento]],"Sim","Não")</f>
        <v>Sim</v>
      </c>
    </row>
    <row r="200" spans="1:10" x14ac:dyDescent="0.3">
      <c r="A200" s="2">
        <v>43551</v>
      </c>
      <c r="B200" s="5">
        <v>86657720112</v>
      </c>
      <c r="C200" s="4">
        <v>443</v>
      </c>
      <c r="D200" s="2">
        <v>43581</v>
      </c>
      <c r="E200" s="2">
        <v>43581</v>
      </c>
      <c r="F200" s="3" t="s">
        <v>8</v>
      </c>
      <c r="G2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0">
        <f>MONTH(TabelaVendas[[#This Row],[Data da Venda]])</f>
        <v>3</v>
      </c>
      <c r="I200">
        <f>YEAR(TabelaVendas[[#This Row],[Data da Venda]])</f>
        <v>2019</v>
      </c>
      <c r="J200" t="str">
        <f>IF(TabelaVendas[[#This Row],[Data da Venda]]=TabelaVendas[[#This Row],[Data do Vencimento]],"Sim","Não")</f>
        <v>Não</v>
      </c>
    </row>
    <row r="201" spans="1:10" x14ac:dyDescent="0.3">
      <c r="A201" s="2">
        <v>43551</v>
      </c>
      <c r="B201" s="5">
        <v>86657720070</v>
      </c>
      <c r="C201" s="4">
        <v>672</v>
      </c>
      <c r="D201" s="2">
        <v>43641</v>
      </c>
      <c r="E201" s="2">
        <v>43641</v>
      </c>
      <c r="F201" s="3" t="s">
        <v>7</v>
      </c>
      <c r="G2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1">
        <f>MONTH(TabelaVendas[[#This Row],[Data da Venda]])</f>
        <v>3</v>
      </c>
      <c r="I201">
        <f>YEAR(TabelaVendas[[#This Row],[Data da Venda]])</f>
        <v>2019</v>
      </c>
      <c r="J201" t="str">
        <f>IF(TabelaVendas[[#This Row],[Data da Venda]]=TabelaVendas[[#This Row],[Data do Vencimento]],"Sim","Não")</f>
        <v>Não</v>
      </c>
    </row>
    <row r="202" spans="1:10" x14ac:dyDescent="0.3">
      <c r="A202" s="2">
        <v>43551</v>
      </c>
      <c r="B202" s="5">
        <v>86657720231</v>
      </c>
      <c r="C202" s="4">
        <v>516</v>
      </c>
      <c r="D202" s="2">
        <v>43641</v>
      </c>
      <c r="E202" s="2">
        <v>43649</v>
      </c>
      <c r="F202" s="3" t="s">
        <v>6</v>
      </c>
      <c r="G2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8</v>
      </c>
      <c r="H202">
        <f>MONTH(TabelaVendas[[#This Row],[Data da Venda]])</f>
        <v>3</v>
      </c>
      <c r="I202">
        <f>YEAR(TabelaVendas[[#This Row],[Data da Venda]])</f>
        <v>2019</v>
      </c>
      <c r="J202" t="str">
        <f>IF(TabelaVendas[[#This Row],[Data da Venda]]=TabelaVendas[[#This Row],[Data do Vencimento]],"Sim","Não")</f>
        <v>Não</v>
      </c>
    </row>
    <row r="203" spans="1:10" x14ac:dyDescent="0.3">
      <c r="A203" s="2">
        <v>43552</v>
      </c>
      <c r="B203" s="5">
        <v>86657720064</v>
      </c>
      <c r="C203" s="4">
        <v>1407</v>
      </c>
      <c r="D203" s="2">
        <v>43612</v>
      </c>
      <c r="E203" s="2">
        <v>43612</v>
      </c>
      <c r="F203" s="3" t="s">
        <v>7</v>
      </c>
      <c r="G2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3">
        <f>MONTH(TabelaVendas[[#This Row],[Data da Venda]])</f>
        <v>3</v>
      </c>
      <c r="I203">
        <f>YEAR(TabelaVendas[[#This Row],[Data da Venda]])</f>
        <v>2019</v>
      </c>
      <c r="J203" t="str">
        <f>IF(TabelaVendas[[#This Row],[Data da Venda]]=TabelaVendas[[#This Row],[Data do Vencimento]],"Sim","Não")</f>
        <v>Não</v>
      </c>
    </row>
    <row r="204" spans="1:10" x14ac:dyDescent="0.3">
      <c r="A204" s="2">
        <v>43552</v>
      </c>
      <c r="B204" s="5">
        <v>86657720151</v>
      </c>
      <c r="C204" s="4">
        <v>906</v>
      </c>
      <c r="D204" s="2">
        <v>43612</v>
      </c>
      <c r="E204" s="2">
        <v>43612</v>
      </c>
      <c r="F204" s="3" t="s">
        <v>8</v>
      </c>
      <c r="G2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4">
        <f>MONTH(TabelaVendas[[#This Row],[Data da Venda]])</f>
        <v>3</v>
      </c>
      <c r="I204">
        <f>YEAR(TabelaVendas[[#This Row],[Data da Venda]])</f>
        <v>2019</v>
      </c>
      <c r="J204" t="str">
        <f>IF(TabelaVendas[[#This Row],[Data da Venda]]=TabelaVendas[[#This Row],[Data do Vencimento]],"Sim","Não")</f>
        <v>Não</v>
      </c>
    </row>
    <row r="205" spans="1:10" x14ac:dyDescent="0.3">
      <c r="A205" s="2">
        <v>43553</v>
      </c>
      <c r="B205" s="5">
        <v>86657720138</v>
      </c>
      <c r="C205" s="4">
        <v>1309</v>
      </c>
      <c r="D205" s="2">
        <v>43583</v>
      </c>
      <c r="E205" s="2">
        <v>43583</v>
      </c>
      <c r="F205" s="3" t="s">
        <v>6</v>
      </c>
      <c r="G2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5">
        <f>MONTH(TabelaVendas[[#This Row],[Data da Venda]])</f>
        <v>3</v>
      </c>
      <c r="I205">
        <f>YEAR(TabelaVendas[[#This Row],[Data da Venda]])</f>
        <v>2019</v>
      </c>
      <c r="J205" t="str">
        <f>IF(TabelaVendas[[#This Row],[Data da Venda]]=TabelaVendas[[#This Row],[Data do Vencimento]],"Sim","Não")</f>
        <v>Não</v>
      </c>
    </row>
    <row r="206" spans="1:10" x14ac:dyDescent="0.3">
      <c r="A206" s="2">
        <v>43553</v>
      </c>
      <c r="B206" s="5">
        <v>86657720237</v>
      </c>
      <c r="C206" s="4">
        <v>943</v>
      </c>
      <c r="D206" s="2">
        <v>43583</v>
      </c>
      <c r="E206" s="2">
        <v>43583</v>
      </c>
      <c r="F206" s="3" t="s">
        <v>7</v>
      </c>
      <c r="G2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6">
        <f>MONTH(TabelaVendas[[#This Row],[Data da Venda]])</f>
        <v>3</v>
      </c>
      <c r="I206">
        <f>YEAR(TabelaVendas[[#This Row],[Data da Venda]])</f>
        <v>2019</v>
      </c>
      <c r="J206" t="str">
        <f>IF(TabelaVendas[[#This Row],[Data da Venda]]=TabelaVendas[[#This Row],[Data do Vencimento]],"Sim","Não")</f>
        <v>Não</v>
      </c>
    </row>
    <row r="207" spans="1:10" x14ac:dyDescent="0.3">
      <c r="A207" s="2">
        <v>43554</v>
      </c>
      <c r="B207" s="5">
        <v>86657720113</v>
      </c>
      <c r="C207" s="4">
        <v>251</v>
      </c>
      <c r="D207" s="2">
        <v>43584</v>
      </c>
      <c r="E207" s="2">
        <v>43584</v>
      </c>
      <c r="F207" s="3" t="s">
        <v>7</v>
      </c>
      <c r="G2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7">
        <f>MONTH(TabelaVendas[[#This Row],[Data da Venda]])</f>
        <v>3</v>
      </c>
      <c r="I207">
        <f>YEAR(TabelaVendas[[#This Row],[Data da Venda]])</f>
        <v>2019</v>
      </c>
      <c r="J207" t="str">
        <f>IF(TabelaVendas[[#This Row],[Data da Venda]]=TabelaVendas[[#This Row],[Data do Vencimento]],"Sim","Não")</f>
        <v>Não</v>
      </c>
    </row>
    <row r="208" spans="1:10" x14ac:dyDescent="0.3">
      <c r="A208" s="2">
        <v>43554</v>
      </c>
      <c r="B208" s="5">
        <v>86657720238</v>
      </c>
      <c r="C208" s="4">
        <v>1271</v>
      </c>
      <c r="D208" s="2">
        <v>43584</v>
      </c>
      <c r="E208" s="2">
        <v>43584</v>
      </c>
      <c r="F208" s="3" t="s">
        <v>8</v>
      </c>
      <c r="G2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8">
        <f>MONTH(TabelaVendas[[#This Row],[Data da Venda]])</f>
        <v>3</v>
      </c>
      <c r="I208">
        <f>YEAR(TabelaVendas[[#This Row],[Data da Venda]])</f>
        <v>2019</v>
      </c>
      <c r="J208" t="str">
        <f>IF(TabelaVendas[[#This Row],[Data da Venda]]=TabelaVendas[[#This Row],[Data do Vencimento]],"Sim","Não")</f>
        <v>Não</v>
      </c>
    </row>
    <row r="209" spans="1:10" x14ac:dyDescent="0.3">
      <c r="A209" s="2">
        <v>43555</v>
      </c>
      <c r="B209" s="5">
        <v>86657720195</v>
      </c>
      <c r="C209" s="4">
        <v>135</v>
      </c>
      <c r="D209" s="2">
        <v>43645</v>
      </c>
      <c r="E209" s="2">
        <v>43645</v>
      </c>
      <c r="F209" s="3" t="s">
        <v>7</v>
      </c>
      <c r="G2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09">
        <f>MONTH(TabelaVendas[[#This Row],[Data da Venda]])</f>
        <v>3</v>
      </c>
      <c r="I209">
        <f>YEAR(TabelaVendas[[#This Row],[Data da Venda]])</f>
        <v>2019</v>
      </c>
      <c r="J209" t="str">
        <f>IF(TabelaVendas[[#This Row],[Data da Venda]]=TabelaVendas[[#This Row],[Data do Vencimento]],"Sim","Não")</f>
        <v>Não</v>
      </c>
    </row>
    <row r="210" spans="1:10" x14ac:dyDescent="0.3">
      <c r="A210" s="2">
        <v>43556</v>
      </c>
      <c r="B210" s="5">
        <v>86657720190</v>
      </c>
      <c r="C210" s="4">
        <v>159</v>
      </c>
      <c r="D210" s="2">
        <v>43556</v>
      </c>
      <c r="E210" s="2">
        <v>43556</v>
      </c>
      <c r="F210" s="3" t="s">
        <v>8</v>
      </c>
      <c r="G2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0">
        <f>MONTH(TabelaVendas[[#This Row],[Data da Venda]])</f>
        <v>4</v>
      </c>
      <c r="I210">
        <f>YEAR(TabelaVendas[[#This Row],[Data da Venda]])</f>
        <v>2019</v>
      </c>
      <c r="J210" t="str">
        <f>IF(TabelaVendas[[#This Row],[Data da Venda]]=TabelaVendas[[#This Row],[Data do Vencimento]],"Sim","Não")</f>
        <v>Sim</v>
      </c>
    </row>
    <row r="211" spans="1:10" x14ac:dyDescent="0.3">
      <c r="A211" s="2">
        <v>43557</v>
      </c>
      <c r="B211" s="5">
        <v>86657720113</v>
      </c>
      <c r="C211" s="4">
        <v>1356</v>
      </c>
      <c r="D211" s="2">
        <v>43557</v>
      </c>
      <c r="E211" s="2">
        <v>43557</v>
      </c>
      <c r="F211" s="3" t="s">
        <v>7</v>
      </c>
      <c r="G2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1">
        <f>MONTH(TabelaVendas[[#This Row],[Data da Venda]])</f>
        <v>4</v>
      </c>
      <c r="I211">
        <f>YEAR(TabelaVendas[[#This Row],[Data da Venda]])</f>
        <v>2019</v>
      </c>
      <c r="J211" t="str">
        <f>IF(TabelaVendas[[#This Row],[Data da Venda]]=TabelaVendas[[#This Row],[Data do Vencimento]],"Sim","Não")</f>
        <v>Sim</v>
      </c>
    </row>
    <row r="212" spans="1:10" x14ac:dyDescent="0.3">
      <c r="A212" s="2">
        <v>43557</v>
      </c>
      <c r="B212" s="5">
        <v>86657720144</v>
      </c>
      <c r="C212" s="4">
        <v>1108</v>
      </c>
      <c r="D212" s="2">
        <v>43587</v>
      </c>
      <c r="E212" s="2">
        <v>43587</v>
      </c>
      <c r="F212" s="3" t="s">
        <v>7</v>
      </c>
      <c r="G2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2">
        <f>MONTH(TabelaVendas[[#This Row],[Data da Venda]])</f>
        <v>4</v>
      </c>
      <c r="I212">
        <f>YEAR(TabelaVendas[[#This Row],[Data da Venda]])</f>
        <v>2019</v>
      </c>
      <c r="J212" t="str">
        <f>IF(TabelaVendas[[#This Row],[Data da Venda]]=TabelaVendas[[#This Row],[Data do Vencimento]],"Sim","Não")</f>
        <v>Não</v>
      </c>
    </row>
    <row r="213" spans="1:10" x14ac:dyDescent="0.3">
      <c r="A213" s="2">
        <v>43558</v>
      </c>
      <c r="B213" s="5">
        <v>86657720153</v>
      </c>
      <c r="C213" s="4">
        <v>492</v>
      </c>
      <c r="D213" s="2">
        <v>43588</v>
      </c>
      <c r="E213" s="2">
        <v>43588</v>
      </c>
      <c r="F213" s="3" t="s">
        <v>8</v>
      </c>
      <c r="G2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3">
        <f>MONTH(TabelaVendas[[#This Row],[Data da Venda]])</f>
        <v>4</v>
      </c>
      <c r="I213">
        <f>YEAR(TabelaVendas[[#This Row],[Data da Venda]])</f>
        <v>2019</v>
      </c>
      <c r="J213" t="str">
        <f>IF(TabelaVendas[[#This Row],[Data da Venda]]=TabelaVendas[[#This Row],[Data do Vencimento]],"Sim","Não")</f>
        <v>Não</v>
      </c>
    </row>
    <row r="214" spans="1:10" x14ac:dyDescent="0.3">
      <c r="A214" s="2">
        <v>43558</v>
      </c>
      <c r="B214" s="5">
        <v>86657720163</v>
      </c>
      <c r="C214" s="4">
        <v>688</v>
      </c>
      <c r="D214" s="2">
        <v>43618</v>
      </c>
      <c r="E214" s="2">
        <v>43618</v>
      </c>
      <c r="F214" s="3" t="s">
        <v>8</v>
      </c>
      <c r="G2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4">
        <f>MONTH(TabelaVendas[[#This Row],[Data da Venda]])</f>
        <v>4</v>
      </c>
      <c r="I214">
        <f>YEAR(TabelaVendas[[#This Row],[Data da Venda]])</f>
        <v>2019</v>
      </c>
      <c r="J214" t="str">
        <f>IF(TabelaVendas[[#This Row],[Data da Venda]]=TabelaVendas[[#This Row],[Data do Vencimento]],"Sim","Não")</f>
        <v>Não</v>
      </c>
    </row>
    <row r="215" spans="1:10" x14ac:dyDescent="0.3">
      <c r="A215" s="2">
        <v>43559</v>
      </c>
      <c r="B215" s="5">
        <v>86657720215</v>
      </c>
      <c r="C215" s="4">
        <v>417</v>
      </c>
      <c r="D215" s="2">
        <v>43619</v>
      </c>
      <c r="E215" s="2">
        <v>43619</v>
      </c>
      <c r="F215" s="3" t="s">
        <v>7</v>
      </c>
      <c r="G2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5">
        <f>MONTH(TabelaVendas[[#This Row],[Data da Venda]])</f>
        <v>4</v>
      </c>
      <c r="I215">
        <f>YEAR(TabelaVendas[[#This Row],[Data da Venda]])</f>
        <v>2019</v>
      </c>
      <c r="J215" t="str">
        <f>IF(TabelaVendas[[#This Row],[Data da Venda]]=TabelaVendas[[#This Row],[Data do Vencimento]],"Sim","Não")</f>
        <v>Não</v>
      </c>
    </row>
    <row r="216" spans="1:10" x14ac:dyDescent="0.3">
      <c r="A216" s="2">
        <v>43560</v>
      </c>
      <c r="B216" s="5">
        <v>86657720141</v>
      </c>
      <c r="C216" s="4">
        <v>116</v>
      </c>
      <c r="D216" s="2">
        <v>43560</v>
      </c>
      <c r="E216" s="2">
        <v>43560</v>
      </c>
      <c r="F216" s="3" t="s">
        <v>8</v>
      </c>
      <c r="G2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6">
        <f>MONTH(TabelaVendas[[#This Row],[Data da Venda]])</f>
        <v>4</v>
      </c>
      <c r="I216">
        <f>YEAR(TabelaVendas[[#This Row],[Data da Venda]])</f>
        <v>2019</v>
      </c>
      <c r="J216" t="str">
        <f>IF(TabelaVendas[[#This Row],[Data da Venda]]=TabelaVendas[[#This Row],[Data do Vencimento]],"Sim","Não")</f>
        <v>Sim</v>
      </c>
    </row>
    <row r="217" spans="1:10" x14ac:dyDescent="0.3">
      <c r="A217" s="2">
        <v>43560</v>
      </c>
      <c r="B217" s="5">
        <v>86657720117</v>
      </c>
      <c r="C217" s="4">
        <v>362</v>
      </c>
      <c r="D217" s="2">
        <v>43590</v>
      </c>
      <c r="E217" s="2">
        <v>43590</v>
      </c>
      <c r="F217" s="3" t="s">
        <v>6</v>
      </c>
      <c r="G2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7">
        <f>MONTH(TabelaVendas[[#This Row],[Data da Venda]])</f>
        <v>4</v>
      </c>
      <c r="I217">
        <f>YEAR(TabelaVendas[[#This Row],[Data da Venda]])</f>
        <v>2019</v>
      </c>
      <c r="J217" t="str">
        <f>IF(TabelaVendas[[#This Row],[Data da Venda]]=TabelaVendas[[#This Row],[Data do Vencimento]],"Sim","Não")</f>
        <v>Não</v>
      </c>
    </row>
    <row r="218" spans="1:10" x14ac:dyDescent="0.3">
      <c r="A218" s="2">
        <v>43560</v>
      </c>
      <c r="B218" s="5">
        <v>86657720091</v>
      </c>
      <c r="C218" s="4">
        <v>349</v>
      </c>
      <c r="D218" s="2">
        <v>43590</v>
      </c>
      <c r="E218" s="2">
        <v>43590</v>
      </c>
      <c r="F218" s="3" t="s">
        <v>7</v>
      </c>
      <c r="G2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18">
        <f>MONTH(TabelaVendas[[#This Row],[Data da Venda]])</f>
        <v>4</v>
      </c>
      <c r="I218">
        <f>YEAR(TabelaVendas[[#This Row],[Data da Venda]])</f>
        <v>2019</v>
      </c>
      <c r="J218" t="str">
        <f>IF(TabelaVendas[[#This Row],[Data da Venda]]=TabelaVendas[[#This Row],[Data do Vencimento]],"Sim","Não")</f>
        <v>Não</v>
      </c>
    </row>
    <row r="219" spans="1:10" x14ac:dyDescent="0.3">
      <c r="A219" s="2">
        <v>43561</v>
      </c>
      <c r="B219" s="5">
        <v>86657720178</v>
      </c>
      <c r="C219" s="4">
        <v>236</v>
      </c>
      <c r="D219" s="2">
        <v>43591</v>
      </c>
      <c r="E219" s="2">
        <v>43629</v>
      </c>
      <c r="F219" s="3" t="s">
        <v>6</v>
      </c>
      <c r="G2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219">
        <f>MONTH(TabelaVendas[[#This Row],[Data da Venda]])</f>
        <v>4</v>
      </c>
      <c r="I219">
        <f>YEAR(TabelaVendas[[#This Row],[Data da Venda]])</f>
        <v>2019</v>
      </c>
      <c r="J219" t="str">
        <f>IF(TabelaVendas[[#This Row],[Data da Venda]]=TabelaVendas[[#This Row],[Data do Vencimento]],"Sim","Não")</f>
        <v>Não</v>
      </c>
    </row>
    <row r="220" spans="1:10" x14ac:dyDescent="0.3">
      <c r="A220" s="2">
        <v>43561</v>
      </c>
      <c r="B220" s="5">
        <v>86657720187</v>
      </c>
      <c r="C220" s="4">
        <v>1407</v>
      </c>
      <c r="D220" s="2">
        <v>43651</v>
      </c>
      <c r="E220" s="2">
        <v>43673</v>
      </c>
      <c r="F220" s="3" t="s">
        <v>8</v>
      </c>
      <c r="G2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22</v>
      </c>
      <c r="H220">
        <f>MONTH(TabelaVendas[[#This Row],[Data da Venda]])</f>
        <v>4</v>
      </c>
      <c r="I220">
        <f>YEAR(TabelaVendas[[#This Row],[Data da Venda]])</f>
        <v>2019</v>
      </c>
      <c r="J220" t="str">
        <f>IF(TabelaVendas[[#This Row],[Data da Venda]]=TabelaVendas[[#This Row],[Data do Vencimento]],"Sim","Não")</f>
        <v>Não</v>
      </c>
    </row>
    <row r="221" spans="1:10" x14ac:dyDescent="0.3">
      <c r="A221" s="2">
        <v>43562</v>
      </c>
      <c r="B221" s="5">
        <v>86657720115</v>
      </c>
      <c r="C221" s="4">
        <v>1095</v>
      </c>
      <c r="D221" s="2">
        <v>43622</v>
      </c>
      <c r="E221" s="2">
        <v>43622</v>
      </c>
      <c r="F221" s="3" t="s">
        <v>7</v>
      </c>
      <c r="G2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21">
        <f>MONTH(TabelaVendas[[#This Row],[Data da Venda]])</f>
        <v>4</v>
      </c>
      <c r="I221">
        <f>YEAR(TabelaVendas[[#This Row],[Data da Venda]])</f>
        <v>2019</v>
      </c>
      <c r="J221" t="str">
        <f>IF(TabelaVendas[[#This Row],[Data da Venda]]=TabelaVendas[[#This Row],[Data do Vencimento]],"Sim","Não")</f>
        <v>Não</v>
      </c>
    </row>
    <row r="222" spans="1:10" x14ac:dyDescent="0.3">
      <c r="A222" s="2">
        <v>43563</v>
      </c>
      <c r="B222" s="5">
        <v>86657720061</v>
      </c>
      <c r="C222" s="4">
        <v>329</v>
      </c>
      <c r="D222" s="2">
        <v>43563</v>
      </c>
      <c r="E222" s="2">
        <v>43563</v>
      </c>
      <c r="F222" s="3" t="s">
        <v>6</v>
      </c>
      <c r="G2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22">
        <f>MONTH(TabelaVendas[[#This Row],[Data da Venda]])</f>
        <v>4</v>
      </c>
      <c r="I222">
        <f>YEAR(TabelaVendas[[#This Row],[Data da Venda]])</f>
        <v>2019</v>
      </c>
      <c r="J222" t="str">
        <f>IF(TabelaVendas[[#This Row],[Data da Venda]]=TabelaVendas[[#This Row],[Data do Vencimento]],"Sim","Não")</f>
        <v>Sim</v>
      </c>
    </row>
    <row r="223" spans="1:10" x14ac:dyDescent="0.3">
      <c r="A223" s="2">
        <v>43563</v>
      </c>
      <c r="B223" s="5">
        <v>86657720223</v>
      </c>
      <c r="C223" s="4">
        <v>190</v>
      </c>
      <c r="D223" s="2">
        <v>43563</v>
      </c>
      <c r="E223" s="2">
        <v>43601</v>
      </c>
      <c r="F223" s="3" t="s">
        <v>7</v>
      </c>
      <c r="G2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223">
        <f>MONTH(TabelaVendas[[#This Row],[Data da Venda]])</f>
        <v>4</v>
      </c>
      <c r="I223">
        <f>YEAR(TabelaVendas[[#This Row],[Data da Venda]])</f>
        <v>2019</v>
      </c>
      <c r="J223" t="str">
        <f>IF(TabelaVendas[[#This Row],[Data da Venda]]=TabelaVendas[[#This Row],[Data do Vencimento]],"Sim","Não")</f>
        <v>Sim</v>
      </c>
    </row>
    <row r="224" spans="1:10" x14ac:dyDescent="0.3">
      <c r="A224" s="2">
        <v>43564</v>
      </c>
      <c r="B224" s="5">
        <v>86657720158</v>
      </c>
      <c r="C224" s="4">
        <v>1011</v>
      </c>
      <c r="D224" s="2">
        <v>43564</v>
      </c>
      <c r="E224" s="2">
        <v>43564</v>
      </c>
      <c r="F224" s="3" t="s">
        <v>7</v>
      </c>
      <c r="G2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24">
        <f>MONTH(TabelaVendas[[#This Row],[Data da Venda]])</f>
        <v>4</v>
      </c>
      <c r="I224">
        <f>YEAR(TabelaVendas[[#This Row],[Data da Venda]])</f>
        <v>2019</v>
      </c>
      <c r="J224" t="str">
        <f>IF(TabelaVendas[[#This Row],[Data da Venda]]=TabelaVendas[[#This Row],[Data do Vencimento]],"Sim","Não")</f>
        <v>Sim</v>
      </c>
    </row>
    <row r="225" spans="1:10" x14ac:dyDescent="0.3">
      <c r="A225" s="2">
        <v>43564</v>
      </c>
      <c r="B225" s="5">
        <v>86657720163</v>
      </c>
      <c r="C225" s="4">
        <v>287</v>
      </c>
      <c r="D225" s="2">
        <v>43594</v>
      </c>
      <c r="E225" s="2">
        <v>43594</v>
      </c>
      <c r="F225" s="3" t="s">
        <v>7</v>
      </c>
      <c r="G2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25">
        <f>MONTH(TabelaVendas[[#This Row],[Data da Venda]])</f>
        <v>4</v>
      </c>
      <c r="I225">
        <f>YEAR(TabelaVendas[[#This Row],[Data da Venda]])</f>
        <v>2019</v>
      </c>
      <c r="J225" t="str">
        <f>IF(TabelaVendas[[#This Row],[Data da Venda]]=TabelaVendas[[#This Row],[Data do Vencimento]],"Sim","Não")</f>
        <v>Não</v>
      </c>
    </row>
    <row r="226" spans="1:10" x14ac:dyDescent="0.3">
      <c r="A226" s="2">
        <v>43564</v>
      </c>
      <c r="B226" s="5">
        <v>86657720222</v>
      </c>
      <c r="C226" s="4">
        <v>783</v>
      </c>
      <c r="D226" s="2">
        <v>43594</v>
      </c>
      <c r="E226" s="2">
        <v>43630</v>
      </c>
      <c r="F226" s="3" t="s">
        <v>8</v>
      </c>
      <c r="G2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226">
        <f>MONTH(TabelaVendas[[#This Row],[Data da Venda]])</f>
        <v>4</v>
      </c>
      <c r="I226">
        <f>YEAR(TabelaVendas[[#This Row],[Data da Venda]])</f>
        <v>2019</v>
      </c>
      <c r="J226" t="str">
        <f>IF(TabelaVendas[[#This Row],[Data da Venda]]=TabelaVendas[[#This Row],[Data do Vencimento]],"Sim","Não")</f>
        <v>Não</v>
      </c>
    </row>
    <row r="227" spans="1:10" x14ac:dyDescent="0.3">
      <c r="A227" s="2">
        <v>43564</v>
      </c>
      <c r="B227" s="5">
        <v>86657720075</v>
      </c>
      <c r="C227" s="4">
        <v>737</v>
      </c>
      <c r="D227" s="2">
        <v>43654</v>
      </c>
      <c r="E227" s="2">
        <v>43654</v>
      </c>
      <c r="F227" s="3" t="s">
        <v>7</v>
      </c>
      <c r="G2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27">
        <f>MONTH(TabelaVendas[[#This Row],[Data da Venda]])</f>
        <v>4</v>
      </c>
      <c r="I227">
        <f>YEAR(TabelaVendas[[#This Row],[Data da Venda]])</f>
        <v>2019</v>
      </c>
      <c r="J227" t="str">
        <f>IF(TabelaVendas[[#This Row],[Data da Venda]]=TabelaVendas[[#This Row],[Data do Vencimento]],"Sim","Não")</f>
        <v>Não</v>
      </c>
    </row>
    <row r="228" spans="1:10" x14ac:dyDescent="0.3">
      <c r="A228" s="2">
        <v>43565</v>
      </c>
      <c r="B228" s="5">
        <v>86657720081</v>
      </c>
      <c r="C228" s="4">
        <v>1301</v>
      </c>
      <c r="D228" s="2">
        <v>43565</v>
      </c>
      <c r="E228" s="2">
        <v>43565</v>
      </c>
      <c r="F228" s="3" t="s">
        <v>6</v>
      </c>
      <c r="G2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28">
        <f>MONTH(TabelaVendas[[#This Row],[Data da Venda]])</f>
        <v>4</v>
      </c>
      <c r="I228">
        <f>YEAR(TabelaVendas[[#This Row],[Data da Venda]])</f>
        <v>2019</v>
      </c>
      <c r="J228" t="str">
        <f>IF(TabelaVendas[[#This Row],[Data da Venda]]=TabelaVendas[[#This Row],[Data do Vencimento]],"Sim","Não")</f>
        <v>Sim</v>
      </c>
    </row>
    <row r="229" spans="1:10" x14ac:dyDescent="0.3">
      <c r="A229" s="2">
        <v>43565</v>
      </c>
      <c r="B229" s="5">
        <v>86657720134</v>
      </c>
      <c r="C229" s="4">
        <v>640</v>
      </c>
      <c r="D229" s="2">
        <v>43565</v>
      </c>
      <c r="E229" s="2">
        <v>43601</v>
      </c>
      <c r="F229" s="3" t="s">
        <v>8</v>
      </c>
      <c r="G2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229">
        <f>MONTH(TabelaVendas[[#This Row],[Data da Venda]])</f>
        <v>4</v>
      </c>
      <c r="I229">
        <f>YEAR(TabelaVendas[[#This Row],[Data da Venda]])</f>
        <v>2019</v>
      </c>
      <c r="J229" t="str">
        <f>IF(TabelaVendas[[#This Row],[Data da Venda]]=TabelaVendas[[#This Row],[Data do Vencimento]],"Sim","Não")</f>
        <v>Sim</v>
      </c>
    </row>
    <row r="230" spans="1:10" x14ac:dyDescent="0.3">
      <c r="A230" s="2">
        <v>43565</v>
      </c>
      <c r="B230" s="5">
        <v>86657720127</v>
      </c>
      <c r="C230" s="4">
        <v>873</v>
      </c>
      <c r="D230" s="2">
        <v>43595</v>
      </c>
      <c r="E230" s="2">
        <v>43595</v>
      </c>
      <c r="F230" s="3" t="s">
        <v>7</v>
      </c>
      <c r="G2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30">
        <f>MONTH(TabelaVendas[[#This Row],[Data da Venda]])</f>
        <v>4</v>
      </c>
      <c r="I230">
        <f>YEAR(TabelaVendas[[#This Row],[Data da Venda]])</f>
        <v>2019</v>
      </c>
      <c r="J230" t="str">
        <f>IF(TabelaVendas[[#This Row],[Data da Venda]]=TabelaVendas[[#This Row],[Data do Vencimento]],"Sim","Não")</f>
        <v>Não</v>
      </c>
    </row>
    <row r="231" spans="1:10" x14ac:dyDescent="0.3">
      <c r="A231" s="2">
        <v>43565</v>
      </c>
      <c r="B231" s="5">
        <v>86657720148</v>
      </c>
      <c r="C231" s="4">
        <v>266</v>
      </c>
      <c r="D231" s="2">
        <v>43655</v>
      </c>
      <c r="E231" s="2">
        <v>43655</v>
      </c>
      <c r="F231" s="3" t="s">
        <v>7</v>
      </c>
      <c r="G2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31">
        <f>MONTH(TabelaVendas[[#This Row],[Data da Venda]])</f>
        <v>4</v>
      </c>
      <c r="I231">
        <f>YEAR(TabelaVendas[[#This Row],[Data da Venda]])</f>
        <v>2019</v>
      </c>
      <c r="J231" t="str">
        <f>IF(TabelaVendas[[#This Row],[Data da Venda]]=TabelaVendas[[#This Row],[Data do Vencimento]],"Sim","Não")</f>
        <v>Não</v>
      </c>
    </row>
    <row r="232" spans="1:10" x14ac:dyDescent="0.3">
      <c r="A232" s="2">
        <v>43566</v>
      </c>
      <c r="B232" s="5">
        <v>86657720185</v>
      </c>
      <c r="C232" s="4">
        <v>808</v>
      </c>
      <c r="D232" s="2">
        <v>43566</v>
      </c>
      <c r="E232" s="2">
        <v>43599</v>
      </c>
      <c r="F232" s="3" t="s">
        <v>7</v>
      </c>
      <c r="G2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33</v>
      </c>
      <c r="H232">
        <f>MONTH(TabelaVendas[[#This Row],[Data da Venda]])</f>
        <v>4</v>
      </c>
      <c r="I232">
        <f>YEAR(TabelaVendas[[#This Row],[Data da Venda]])</f>
        <v>2019</v>
      </c>
      <c r="J232" t="str">
        <f>IF(TabelaVendas[[#This Row],[Data da Venda]]=TabelaVendas[[#This Row],[Data do Vencimento]],"Sim","Não")</f>
        <v>Sim</v>
      </c>
    </row>
    <row r="233" spans="1:10" x14ac:dyDescent="0.3">
      <c r="A233" s="2">
        <v>43567</v>
      </c>
      <c r="B233" s="5">
        <v>86657720062</v>
      </c>
      <c r="C233" s="4">
        <v>251</v>
      </c>
      <c r="D233" s="2">
        <v>43597</v>
      </c>
      <c r="E233" s="2">
        <v>43597</v>
      </c>
      <c r="F233" s="3" t="s">
        <v>7</v>
      </c>
      <c r="G2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33">
        <f>MONTH(TabelaVendas[[#This Row],[Data da Venda]])</f>
        <v>4</v>
      </c>
      <c r="I233">
        <f>YEAR(TabelaVendas[[#This Row],[Data da Venda]])</f>
        <v>2019</v>
      </c>
      <c r="J233" t="str">
        <f>IF(TabelaVendas[[#This Row],[Data da Venda]]=TabelaVendas[[#This Row],[Data do Vencimento]],"Sim","Não")</f>
        <v>Não</v>
      </c>
    </row>
    <row r="234" spans="1:10" x14ac:dyDescent="0.3">
      <c r="A234" s="2">
        <v>43567</v>
      </c>
      <c r="B234" s="5">
        <v>86657720192</v>
      </c>
      <c r="C234" s="4">
        <v>682</v>
      </c>
      <c r="D234" s="2">
        <v>43597</v>
      </c>
      <c r="E234" s="2">
        <v>43626</v>
      </c>
      <c r="F234" s="3" t="s">
        <v>7</v>
      </c>
      <c r="G2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29</v>
      </c>
      <c r="H234">
        <f>MONTH(TabelaVendas[[#This Row],[Data da Venda]])</f>
        <v>4</v>
      </c>
      <c r="I234">
        <f>YEAR(TabelaVendas[[#This Row],[Data da Venda]])</f>
        <v>2019</v>
      </c>
      <c r="J234" t="str">
        <f>IF(TabelaVendas[[#This Row],[Data da Venda]]=TabelaVendas[[#This Row],[Data do Vencimento]],"Sim","Não")</f>
        <v>Não</v>
      </c>
    </row>
    <row r="235" spans="1:10" x14ac:dyDescent="0.3">
      <c r="A235" s="2">
        <v>43567</v>
      </c>
      <c r="B235" s="5">
        <v>86657720084</v>
      </c>
      <c r="C235" s="4">
        <v>1337</v>
      </c>
      <c r="D235" s="2">
        <v>43657</v>
      </c>
      <c r="E235" s="2">
        <v>43657</v>
      </c>
      <c r="F235" s="3" t="s">
        <v>8</v>
      </c>
      <c r="G2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35">
        <f>MONTH(TabelaVendas[[#This Row],[Data da Venda]])</f>
        <v>4</v>
      </c>
      <c r="I235">
        <f>YEAR(TabelaVendas[[#This Row],[Data da Venda]])</f>
        <v>2019</v>
      </c>
      <c r="J235" t="str">
        <f>IF(TabelaVendas[[#This Row],[Data da Venda]]=TabelaVendas[[#This Row],[Data do Vencimento]],"Sim","Não")</f>
        <v>Não</v>
      </c>
    </row>
    <row r="236" spans="1:10" x14ac:dyDescent="0.3">
      <c r="A236" s="2">
        <v>43569</v>
      </c>
      <c r="B236" s="5">
        <v>86657720164</v>
      </c>
      <c r="C236" s="4">
        <v>484</v>
      </c>
      <c r="D236" s="2">
        <v>43569</v>
      </c>
      <c r="E236" s="2">
        <v>43569</v>
      </c>
      <c r="F236" s="3" t="s">
        <v>7</v>
      </c>
      <c r="G2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36">
        <f>MONTH(TabelaVendas[[#This Row],[Data da Venda]])</f>
        <v>4</v>
      </c>
      <c r="I236">
        <f>YEAR(TabelaVendas[[#This Row],[Data da Venda]])</f>
        <v>2019</v>
      </c>
      <c r="J236" t="str">
        <f>IF(TabelaVendas[[#This Row],[Data da Venda]]=TabelaVendas[[#This Row],[Data do Vencimento]],"Sim","Não")</f>
        <v>Sim</v>
      </c>
    </row>
    <row r="237" spans="1:10" x14ac:dyDescent="0.3">
      <c r="A237" s="2">
        <v>43569</v>
      </c>
      <c r="B237" s="5">
        <v>86657720210</v>
      </c>
      <c r="C237" s="4">
        <v>568</v>
      </c>
      <c r="D237" s="2">
        <v>43599</v>
      </c>
      <c r="E237" s="2">
        <v>43599</v>
      </c>
      <c r="F237" s="3" t="s">
        <v>8</v>
      </c>
      <c r="G2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37">
        <f>MONTH(TabelaVendas[[#This Row],[Data da Venda]])</f>
        <v>4</v>
      </c>
      <c r="I237">
        <f>YEAR(TabelaVendas[[#This Row],[Data da Venda]])</f>
        <v>2019</v>
      </c>
      <c r="J237" t="str">
        <f>IF(TabelaVendas[[#This Row],[Data da Venda]]=TabelaVendas[[#This Row],[Data do Vencimento]],"Sim","Não")</f>
        <v>Não</v>
      </c>
    </row>
    <row r="238" spans="1:10" x14ac:dyDescent="0.3">
      <c r="A238" s="2">
        <v>43569</v>
      </c>
      <c r="B238" s="5">
        <v>86657720071</v>
      </c>
      <c r="C238" s="4">
        <v>354</v>
      </c>
      <c r="D238" s="2">
        <v>43599</v>
      </c>
      <c r="E238" s="2">
        <v>43626</v>
      </c>
      <c r="F238" s="3" t="s">
        <v>8</v>
      </c>
      <c r="G2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27</v>
      </c>
      <c r="H238">
        <f>MONTH(TabelaVendas[[#This Row],[Data da Venda]])</f>
        <v>4</v>
      </c>
      <c r="I238">
        <f>YEAR(TabelaVendas[[#This Row],[Data da Venda]])</f>
        <v>2019</v>
      </c>
      <c r="J238" t="str">
        <f>IF(TabelaVendas[[#This Row],[Data da Venda]]=TabelaVendas[[#This Row],[Data do Vencimento]],"Sim","Não")</f>
        <v>Não</v>
      </c>
    </row>
    <row r="239" spans="1:10" x14ac:dyDescent="0.3">
      <c r="A239" s="2">
        <v>43570</v>
      </c>
      <c r="B239" s="5">
        <v>86657720108</v>
      </c>
      <c r="C239" s="4">
        <v>1230</v>
      </c>
      <c r="D239" s="2">
        <v>43570</v>
      </c>
      <c r="E239" s="2">
        <v>43608</v>
      </c>
      <c r="F239" s="3" t="s">
        <v>6</v>
      </c>
      <c r="G2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239">
        <f>MONTH(TabelaVendas[[#This Row],[Data da Venda]])</f>
        <v>4</v>
      </c>
      <c r="I239">
        <f>YEAR(TabelaVendas[[#This Row],[Data da Venda]])</f>
        <v>2019</v>
      </c>
      <c r="J239" t="str">
        <f>IF(TabelaVendas[[#This Row],[Data da Venda]]=TabelaVendas[[#This Row],[Data do Vencimento]],"Sim","Não")</f>
        <v>Sim</v>
      </c>
    </row>
    <row r="240" spans="1:10" x14ac:dyDescent="0.3">
      <c r="A240" s="2">
        <v>43570</v>
      </c>
      <c r="B240" s="5">
        <v>86657720249</v>
      </c>
      <c r="C240" s="4">
        <v>315</v>
      </c>
      <c r="D240" s="2">
        <v>43630</v>
      </c>
      <c r="E240" s="2">
        <v>43630</v>
      </c>
      <c r="F240" s="3" t="s">
        <v>8</v>
      </c>
      <c r="G2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0">
        <f>MONTH(TabelaVendas[[#This Row],[Data da Venda]])</f>
        <v>4</v>
      </c>
      <c r="I240">
        <f>YEAR(TabelaVendas[[#This Row],[Data da Venda]])</f>
        <v>2019</v>
      </c>
      <c r="J240" t="str">
        <f>IF(TabelaVendas[[#This Row],[Data da Venda]]=TabelaVendas[[#This Row],[Data do Vencimento]],"Sim","Não")</f>
        <v>Não</v>
      </c>
    </row>
    <row r="241" spans="1:10" x14ac:dyDescent="0.3">
      <c r="A241" s="2">
        <v>43571</v>
      </c>
      <c r="B241" s="5">
        <v>86657720157</v>
      </c>
      <c r="C241" s="4">
        <v>146</v>
      </c>
      <c r="D241" s="2">
        <v>43661</v>
      </c>
      <c r="E241" s="2">
        <v>43661</v>
      </c>
      <c r="F241" s="3" t="s">
        <v>8</v>
      </c>
      <c r="G2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1">
        <f>MONTH(TabelaVendas[[#This Row],[Data da Venda]])</f>
        <v>4</v>
      </c>
      <c r="I241">
        <f>YEAR(TabelaVendas[[#This Row],[Data da Venda]])</f>
        <v>2019</v>
      </c>
      <c r="J241" t="str">
        <f>IF(TabelaVendas[[#This Row],[Data da Venda]]=TabelaVendas[[#This Row],[Data do Vencimento]],"Sim","Não")</f>
        <v>Não</v>
      </c>
    </row>
    <row r="242" spans="1:10" x14ac:dyDescent="0.3">
      <c r="A242" s="2">
        <v>43572</v>
      </c>
      <c r="B242" s="5">
        <v>86657720132</v>
      </c>
      <c r="C242" s="4">
        <v>184</v>
      </c>
      <c r="D242" s="2">
        <v>43572</v>
      </c>
      <c r="E242" s="2">
        <v>43611</v>
      </c>
      <c r="F242" s="3" t="s">
        <v>7</v>
      </c>
      <c r="G2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39</v>
      </c>
      <c r="H242">
        <f>MONTH(TabelaVendas[[#This Row],[Data da Venda]])</f>
        <v>4</v>
      </c>
      <c r="I242">
        <f>YEAR(TabelaVendas[[#This Row],[Data da Venda]])</f>
        <v>2019</v>
      </c>
      <c r="J242" t="str">
        <f>IF(TabelaVendas[[#This Row],[Data da Venda]]=TabelaVendas[[#This Row],[Data do Vencimento]],"Sim","Não")</f>
        <v>Sim</v>
      </c>
    </row>
    <row r="243" spans="1:10" x14ac:dyDescent="0.3">
      <c r="A243" s="2">
        <v>43572</v>
      </c>
      <c r="B243" s="5">
        <v>86657720239</v>
      </c>
      <c r="C243" s="4">
        <v>1420</v>
      </c>
      <c r="D243" s="2">
        <v>43602</v>
      </c>
      <c r="E243" s="2">
        <v>43602</v>
      </c>
      <c r="F243" s="3" t="s">
        <v>7</v>
      </c>
      <c r="G2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3">
        <f>MONTH(TabelaVendas[[#This Row],[Data da Venda]])</f>
        <v>4</v>
      </c>
      <c r="I243">
        <f>YEAR(TabelaVendas[[#This Row],[Data da Venda]])</f>
        <v>2019</v>
      </c>
      <c r="J243" t="str">
        <f>IF(TabelaVendas[[#This Row],[Data da Venda]]=TabelaVendas[[#This Row],[Data do Vencimento]],"Sim","Não")</f>
        <v>Não</v>
      </c>
    </row>
    <row r="244" spans="1:10" x14ac:dyDescent="0.3">
      <c r="A244" s="2">
        <v>43573</v>
      </c>
      <c r="B244" s="5">
        <v>86657720250</v>
      </c>
      <c r="C244" s="4">
        <v>1138</v>
      </c>
      <c r="D244" s="2">
        <v>43573</v>
      </c>
      <c r="E244" s="2">
        <v>43602</v>
      </c>
      <c r="F244" s="3" t="s">
        <v>7</v>
      </c>
      <c r="G2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29</v>
      </c>
      <c r="H244">
        <f>MONTH(TabelaVendas[[#This Row],[Data da Venda]])</f>
        <v>4</v>
      </c>
      <c r="I244">
        <f>YEAR(TabelaVendas[[#This Row],[Data da Venda]])</f>
        <v>2019</v>
      </c>
      <c r="J244" t="str">
        <f>IF(TabelaVendas[[#This Row],[Data da Venda]]=TabelaVendas[[#This Row],[Data do Vencimento]],"Sim","Não")</f>
        <v>Sim</v>
      </c>
    </row>
    <row r="245" spans="1:10" x14ac:dyDescent="0.3">
      <c r="A245" s="2">
        <v>43573</v>
      </c>
      <c r="B245" s="5">
        <v>86657720056</v>
      </c>
      <c r="C245" s="4">
        <v>1361</v>
      </c>
      <c r="D245" s="2">
        <v>43603</v>
      </c>
      <c r="E245" s="2">
        <v>43603</v>
      </c>
      <c r="F245" s="3" t="s">
        <v>8</v>
      </c>
      <c r="G2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5">
        <f>MONTH(TabelaVendas[[#This Row],[Data da Venda]])</f>
        <v>4</v>
      </c>
      <c r="I245">
        <f>YEAR(TabelaVendas[[#This Row],[Data da Venda]])</f>
        <v>2019</v>
      </c>
      <c r="J245" t="str">
        <f>IF(TabelaVendas[[#This Row],[Data da Venda]]=TabelaVendas[[#This Row],[Data do Vencimento]],"Sim","Não")</f>
        <v>Não</v>
      </c>
    </row>
    <row r="246" spans="1:10" x14ac:dyDescent="0.3">
      <c r="A246" s="2">
        <v>43573</v>
      </c>
      <c r="B246" s="5">
        <v>86657720118</v>
      </c>
      <c r="C246" s="4">
        <v>970</v>
      </c>
      <c r="D246" s="2">
        <v>43633</v>
      </c>
      <c r="E246" s="2">
        <v>43633</v>
      </c>
      <c r="F246" s="3" t="s">
        <v>8</v>
      </c>
      <c r="G2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6">
        <f>MONTH(TabelaVendas[[#This Row],[Data da Venda]])</f>
        <v>4</v>
      </c>
      <c r="I246">
        <f>YEAR(TabelaVendas[[#This Row],[Data da Venda]])</f>
        <v>2019</v>
      </c>
      <c r="J246" t="str">
        <f>IF(TabelaVendas[[#This Row],[Data da Venda]]=TabelaVendas[[#This Row],[Data do Vencimento]],"Sim","Não")</f>
        <v>Não</v>
      </c>
    </row>
    <row r="247" spans="1:10" x14ac:dyDescent="0.3">
      <c r="A247" s="2">
        <v>43574</v>
      </c>
      <c r="B247" s="5">
        <v>86657720063</v>
      </c>
      <c r="C247" s="4">
        <v>927</v>
      </c>
      <c r="D247" s="2">
        <v>43634</v>
      </c>
      <c r="E247" s="2">
        <v>43634</v>
      </c>
      <c r="F247" s="3" t="s">
        <v>6</v>
      </c>
      <c r="G2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7">
        <f>MONTH(TabelaVendas[[#This Row],[Data da Venda]])</f>
        <v>4</v>
      </c>
      <c r="I247">
        <f>YEAR(TabelaVendas[[#This Row],[Data da Venda]])</f>
        <v>2019</v>
      </c>
      <c r="J247" t="str">
        <f>IF(TabelaVendas[[#This Row],[Data da Venda]]=TabelaVendas[[#This Row],[Data do Vencimento]],"Sim","Não")</f>
        <v>Não</v>
      </c>
    </row>
    <row r="248" spans="1:10" x14ac:dyDescent="0.3">
      <c r="A248" s="2">
        <v>43574</v>
      </c>
      <c r="B248" s="5">
        <v>86657720134</v>
      </c>
      <c r="C248" s="4">
        <v>798</v>
      </c>
      <c r="D248" s="2">
        <v>43664</v>
      </c>
      <c r="E248" s="2">
        <v>43664</v>
      </c>
      <c r="F248" s="3" t="s">
        <v>7</v>
      </c>
      <c r="G2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8">
        <f>MONTH(TabelaVendas[[#This Row],[Data da Venda]])</f>
        <v>4</v>
      </c>
      <c r="I248">
        <f>YEAR(TabelaVendas[[#This Row],[Data da Venda]])</f>
        <v>2019</v>
      </c>
      <c r="J248" t="str">
        <f>IF(TabelaVendas[[#This Row],[Data da Venda]]=TabelaVendas[[#This Row],[Data do Vencimento]],"Sim","Não")</f>
        <v>Não</v>
      </c>
    </row>
    <row r="249" spans="1:10" x14ac:dyDescent="0.3">
      <c r="A249" s="2">
        <v>43577</v>
      </c>
      <c r="B249" s="5">
        <v>86657720209</v>
      </c>
      <c r="C249" s="4">
        <v>1313</v>
      </c>
      <c r="D249" s="2">
        <v>43607</v>
      </c>
      <c r="E249" s="2">
        <v>43607</v>
      </c>
      <c r="F249" s="3" t="s">
        <v>8</v>
      </c>
      <c r="G2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49">
        <f>MONTH(TabelaVendas[[#This Row],[Data da Venda]])</f>
        <v>4</v>
      </c>
      <c r="I249">
        <f>YEAR(TabelaVendas[[#This Row],[Data da Venda]])</f>
        <v>2019</v>
      </c>
      <c r="J249" t="str">
        <f>IF(TabelaVendas[[#This Row],[Data da Venda]]=TabelaVendas[[#This Row],[Data do Vencimento]],"Sim","Não")</f>
        <v>Não</v>
      </c>
    </row>
    <row r="250" spans="1:10" x14ac:dyDescent="0.3">
      <c r="A250" s="2">
        <v>43577</v>
      </c>
      <c r="B250" s="5">
        <v>86657720232</v>
      </c>
      <c r="C250" s="4">
        <v>1469</v>
      </c>
      <c r="D250" s="2">
        <v>43607</v>
      </c>
      <c r="E250" s="2">
        <v>43607</v>
      </c>
      <c r="F250" s="3" t="s">
        <v>7</v>
      </c>
      <c r="G2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0">
        <f>MONTH(TabelaVendas[[#This Row],[Data da Venda]])</f>
        <v>4</v>
      </c>
      <c r="I250">
        <f>YEAR(TabelaVendas[[#This Row],[Data da Venda]])</f>
        <v>2019</v>
      </c>
      <c r="J250" t="str">
        <f>IF(TabelaVendas[[#This Row],[Data da Venda]]=TabelaVendas[[#This Row],[Data do Vencimento]],"Sim","Não")</f>
        <v>Não</v>
      </c>
    </row>
    <row r="251" spans="1:10" x14ac:dyDescent="0.3">
      <c r="A251" s="2">
        <v>43577</v>
      </c>
      <c r="B251" s="5">
        <v>86657720207</v>
      </c>
      <c r="C251" s="4">
        <v>852</v>
      </c>
      <c r="D251" s="2">
        <v>43667</v>
      </c>
      <c r="E251" s="2">
        <v>43667</v>
      </c>
      <c r="F251" s="3" t="s">
        <v>8</v>
      </c>
      <c r="G2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1">
        <f>MONTH(TabelaVendas[[#This Row],[Data da Venda]])</f>
        <v>4</v>
      </c>
      <c r="I251">
        <f>YEAR(TabelaVendas[[#This Row],[Data da Venda]])</f>
        <v>2019</v>
      </c>
      <c r="J251" t="str">
        <f>IF(TabelaVendas[[#This Row],[Data da Venda]]=TabelaVendas[[#This Row],[Data do Vencimento]],"Sim","Não")</f>
        <v>Não</v>
      </c>
    </row>
    <row r="252" spans="1:10" x14ac:dyDescent="0.3">
      <c r="A252" s="2">
        <v>43578</v>
      </c>
      <c r="B252" s="5">
        <v>86657720090</v>
      </c>
      <c r="C252" s="4">
        <v>539</v>
      </c>
      <c r="D252" s="2">
        <v>43608</v>
      </c>
      <c r="E252" s="2">
        <v>43608</v>
      </c>
      <c r="F252" s="3" t="s">
        <v>8</v>
      </c>
      <c r="G2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2">
        <f>MONTH(TabelaVendas[[#This Row],[Data da Venda]])</f>
        <v>4</v>
      </c>
      <c r="I252">
        <f>YEAR(TabelaVendas[[#This Row],[Data da Venda]])</f>
        <v>2019</v>
      </c>
      <c r="J252" t="str">
        <f>IF(TabelaVendas[[#This Row],[Data da Venda]]=TabelaVendas[[#This Row],[Data do Vencimento]],"Sim","Não")</f>
        <v>Não</v>
      </c>
    </row>
    <row r="253" spans="1:10" x14ac:dyDescent="0.3">
      <c r="A253" s="2">
        <v>43578</v>
      </c>
      <c r="B253" s="5">
        <v>86657720210</v>
      </c>
      <c r="C253" s="4">
        <v>1040</v>
      </c>
      <c r="D253" s="2">
        <v>43608</v>
      </c>
      <c r="E253" s="2">
        <v>43608</v>
      </c>
      <c r="F253" s="3" t="s">
        <v>6</v>
      </c>
      <c r="G2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3">
        <f>MONTH(TabelaVendas[[#This Row],[Data da Venda]])</f>
        <v>4</v>
      </c>
      <c r="I253">
        <f>YEAR(TabelaVendas[[#This Row],[Data da Venda]])</f>
        <v>2019</v>
      </c>
      <c r="J253" t="str">
        <f>IF(TabelaVendas[[#This Row],[Data da Venda]]=TabelaVendas[[#This Row],[Data do Vencimento]],"Sim","Não")</f>
        <v>Não</v>
      </c>
    </row>
    <row r="254" spans="1:10" x14ac:dyDescent="0.3">
      <c r="A254" s="2">
        <v>43578</v>
      </c>
      <c r="B254" s="5">
        <v>86657720183</v>
      </c>
      <c r="C254" s="4">
        <v>1200</v>
      </c>
      <c r="D254" s="2">
        <v>43638</v>
      </c>
      <c r="E254" s="2">
        <v>43638</v>
      </c>
      <c r="F254" s="3" t="s">
        <v>7</v>
      </c>
      <c r="G2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4">
        <f>MONTH(TabelaVendas[[#This Row],[Data da Venda]])</f>
        <v>4</v>
      </c>
      <c r="I254">
        <f>YEAR(TabelaVendas[[#This Row],[Data da Venda]])</f>
        <v>2019</v>
      </c>
      <c r="J254" t="str">
        <f>IF(TabelaVendas[[#This Row],[Data da Venda]]=TabelaVendas[[#This Row],[Data do Vencimento]],"Sim","Não")</f>
        <v>Não</v>
      </c>
    </row>
    <row r="255" spans="1:10" x14ac:dyDescent="0.3">
      <c r="A255" s="2">
        <v>43579</v>
      </c>
      <c r="B255" s="5">
        <v>86657720209</v>
      </c>
      <c r="C255" s="4">
        <v>374</v>
      </c>
      <c r="D255" s="2">
        <v>43609</v>
      </c>
      <c r="E255" s="2">
        <v>43609</v>
      </c>
      <c r="F255" s="3" t="s">
        <v>8</v>
      </c>
      <c r="G2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5">
        <f>MONTH(TabelaVendas[[#This Row],[Data da Venda]])</f>
        <v>4</v>
      </c>
      <c r="I255">
        <f>YEAR(TabelaVendas[[#This Row],[Data da Venda]])</f>
        <v>2019</v>
      </c>
      <c r="J255" t="str">
        <f>IF(TabelaVendas[[#This Row],[Data da Venda]]=TabelaVendas[[#This Row],[Data do Vencimento]],"Sim","Não")</f>
        <v>Não</v>
      </c>
    </row>
    <row r="256" spans="1:10" x14ac:dyDescent="0.3">
      <c r="A256" s="2">
        <v>43580</v>
      </c>
      <c r="B256" s="5">
        <v>86657720104</v>
      </c>
      <c r="C256" s="4">
        <v>208</v>
      </c>
      <c r="D256" s="2">
        <v>43580</v>
      </c>
      <c r="E256" s="2">
        <v>43580</v>
      </c>
      <c r="F256" s="3" t="s">
        <v>7</v>
      </c>
      <c r="G2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6">
        <f>MONTH(TabelaVendas[[#This Row],[Data da Venda]])</f>
        <v>4</v>
      </c>
      <c r="I256">
        <f>YEAR(TabelaVendas[[#This Row],[Data da Venda]])</f>
        <v>2019</v>
      </c>
      <c r="J256" t="str">
        <f>IF(TabelaVendas[[#This Row],[Data da Venda]]=TabelaVendas[[#This Row],[Data do Vencimento]],"Sim","Não")</f>
        <v>Sim</v>
      </c>
    </row>
    <row r="257" spans="1:10" x14ac:dyDescent="0.3">
      <c r="A257" s="2">
        <v>43580</v>
      </c>
      <c r="B257" s="5">
        <v>86657720101</v>
      </c>
      <c r="C257" s="4">
        <v>1245</v>
      </c>
      <c r="D257" s="2">
        <v>43580</v>
      </c>
      <c r="E257" s="2">
        <v>43617</v>
      </c>
      <c r="F257" s="3" t="s">
        <v>7</v>
      </c>
      <c r="G2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257">
        <f>MONTH(TabelaVendas[[#This Row],[Data da Venda]])</f>
        <v>4</v>
      </c>
      <c r="I257">
        <f>YEAR(TabelaVendas[[#This Row],[Data da Venda]])</f>
        <v>2019</v>
      </c>
      <c r="J257" t="str">
        <f>IF(TabelaVendas[[#This Row],[Data da Venda]]=TabelaVendas[[#This Row],[Data do Vencimento]],"Sim","Não")</f>
        <v>Sim</v>
      </c>
    </row>
    <row r="258" spans="1:10" x14ac:dyDescent="0.3">
      <c r="A258" s="2">
        <v>43580</v>
      </c>
      <c r="B258" s="5">
        <v>86657720136</v>
      </c>
      <c r="C258" s="4">
        <v>1180</v>
      </c>
      <c r="D258" s="2">
        <v>43610</v>
      </c>
      <c r="E258" s="2">
        <v>43610</v>
      </c>
      <c r="F258" s="3" t="s">
        <v>6</v>
      </c>
      <c r="G2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58">
        <f>MONTH(TabelaVendas[[#This Row],[Data da Venda]])</f>
        <v>4</v>
      </c>
      <c r="I258">
        <f>YEAR(TabelaVendas[[#This Row],[Data da Venda]])</f>
        <v>2019</v>
      </c>
      <c r="J258" t="str">
        <f>IF(TabelaVendas[[#This Row],[Data da Venda]]=TabelaVendas[[#This Row],[Data do Vencimento]],"Sim","Não")</f>
        <v>Não</v>
      </c>
    </row>
    <row r="259" spans="1:10" x14ac:dyDescent="0.3">
      <c r="A259" s="2">
        <v>43581</v>
      </c>
      <c r="B259" s="5">
        <v>86657720209</v>
      </c>
      <c r="C259" s="4">
        <v>1044</v>
      </c>
      <c r="D259" s="2">
        <v>43641</v>
      </c>
      <c r="E259" s="2">
        <v>43681</v>
      </c>
      <c r="F259" s="3" t="s">
        <v>7</v>
      </c>
      <c r="G2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259">
        <f>MONTH(TabelaVendas[[#This Row],[Data da Venda]])</f>
        <v>4</v>
      </c>
      <c r="I259">
        <f>YEAR(TabelaVendas[[#This Row],[Data da Venda]])</f>
        <v>2019</v>
      </c>
      <c r="J259" t="str">
        <f>IF(TabelaVendas[[#This Row],[Data da Venda]]=TabelaVendas[[#This Row],[Data do Vencimento]],"Sim","Não")</f>
        <v>Não</v>
      </c>
    </row>
    <row r="260" spans="1:10" x14ac:dyDescent="0.3">
      <c r="A260" s="2">
        <v>43583</v>
      </c>
      <c r="B260" s="5">
        <v>86657720059</v>
      </c>
      <c r="C260" s="4">
        <v>631</v>
      </c>
      <c r="D260" s="2">
        <v>43613</v>
      </c>
      <c r="E260" s="2">
        <v>43618</v>
      </c>
      <c r="F260" s="3" t="s">
        <v>8</v>
      </c>
      <c r="G2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5</v>
      </c>
      <c r="H260">
        <f>MONTH(TabelaVendas[[#This Row],[Data da Venda]])</f>
        <v>4</v>
      </c>
      <c r="I260">
        <f>YEAR(TabelaVendas[[#This Row],[Data da Venda]])</f>
        <v>2019</v>
      </c>
      <c r="J260" t="str">
        <f>IF(TabelaVendas[[#This Row],[Data da Venda]]=TabelaVendas[[#This Row],[Data do Vencimento]],"Sim","Não")</f>
        <v>Não</v>
      </c>
    </row>
    <row r="261" spans="1:10" x14ac:dyDescent="0.3">
      <c r="A261" s="2">
        <v>43583</v>
      </c>
      <c r="B261" s="5">
        <v>86657720097</v>
      </c>
      <c r="C261" s="4">
        <v>831</v>
      </c>
      <c r="D261" s="2">
        <v>43643</v>
      </c>
      <c r="E261" s="2">
        <v>43659</v>
      </c>
      <c r="F261" s="3" t="s">
        <v>7</v>
      </c>
      <c r="G2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261">
        <f>MONTH(TabelaVendas[[#This Row],[Data da Venda]])</f>
        <v>4</v>
      </c>
      <c r="I261">
        <f>YEAR(TabelaVendas[[#This Row],[Data da Venda]])</f>
        <v>2019</v>
      </c>
      <c r="J261" t="str">
        <f>IF(TabelaVendas[[#This Row],[Data da Venda]]=TabelaVendas[[#This Row],[Data do Vencimento]],"Sim","Não")</f>
        <v>Não</v>
      </c>
    </row>
    <row r="262" spans="1:10" x14ac:dyDescent="0.3">
      <c r="A262" s="2">
        <v>43583</v>
      </c>
      <c r="B262" s="5">
        <v>86657720199</v>
      </c>
      <c r="C262" s="4">
        <v>1238</v>
      </c>
      <c r="D262" s="2">
        <v>43673</v>
      </c>
      <c r="E262" s="2">
        <v>43708</v>
      </c>
      <c r="F262" s="3" t="s">
        <v>6</v>
      </c>
      <c r="G2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262">
        <f>MONTH(TabelaVendas[[#This Row],[Data da Venda]])</f>
        <v>4</v>
      </c>
      <c r="I262">
        <f>YEAR(TabelaVendas[[#This Row],[Data da Venda]])</f>
        <v>2019</v>
      </c>
      <c r="J262" t="str">
        <f>IF(TabelaVendas[[#This Row],[Data da Venda]]=TabelaVendas[[#This Row],[Data do Vencimento]],"Sim","Não")</f>
        <v>Não</v>
      </c>
    </row>
    <row r="263" spans="1:10" x14ac:dyDescent="0.3">
      <c r="A263" s="2">
        <v>43584</v>
      </c>
      <c r="B263" s="5">
        <v>86657720054</v>
      </c>
      <c r="C263" s="4">
        <v>532</v>
      </c>
      <c r="D263" s="2">
        <v>43584</v>
      </c>
      <c r="E263" s="2">
        <v>43584</v>
      </c>
      <c r="F263" s="3" t="s">
        <v>7</v>
      </c>
      <c r="G2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63">
        <f>MONTH(TabelaVendas[[#This Row],[Data da Venda]])</f>
        <v>4</v>
      </c>
      <c r="I263">
        <f>YEAR(TabelaVendas[[#This Row],[Data da Venda]])</f>
        <v>2019</v>
      </c>
      <c r="J263" t="str">
        <f>IF(TabelaVendas[[#This Row],[Data da Venda]]=TabelaVendas[[#This Row],[Data do Vencimento]],"Sim","Não")</f>
        <v>Sim</v>
      </c>
    </row>
    <row r="264" spans="1:10" x14ac:dyDescent="0.3">
      <c r="A264" s="2">
        <v>43585</v>
      </c>
      <c r="B264" s="5">
        <v>86657720132</v>
      </c>
      <c r="C264" s="4">
        <v>721</v>
      </c>
      <c r="D264" s="2">
        <v>43645</v>
      </c>
      <c r="E264" s="2">
        <v>43645</v>
      </c>
      <c r="F264" s="3" t="s">
        <v>8</v>
      </c>
      <c r="G2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64">
        <f>MONTH(TabelaVendas[[#This Row],[Data da Venda]])</f>
        <v>4</v>
      </c>
      <c r="I264">
        <f>YEAR(TabelaVendas[[#This Row],[Data da Venda]])</f>
        <v>2019</v>
      </c>
      <c r="J264" t="str">
        <f>IF(TabelaVendas[[#This Row],[Data da Venda]]=TabelaVendas[[#This Row],[Data do Vencimento]],"Sim","Não")</f>
        <v>Não</v>
      </c>
    </row>
    <row r="265" spans="1:10" x14ac:dyDescent="0.3">
      <c r="A265" s="2">
        <v>43586</v>
      </c>
      <c r="B265" s="5">
        <v>86657720119</v>
      </c>
      <c r="C265" s="4">
        <v>112</v>
      </c>
      <c r="D265" s="2">
        <v>43646</v>
      </c>
      <c r="E265" s="2">
        <v>43646</v>
      </c>
      <c r="F265" s="3" t="s">
        <v>7</v>
      </c>
      <c r="G2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65">
        <f>MONTH(TabelaVendas[[#This Row],[Data da Venda]])</f>
        <v>5</v>
      </c>
      <c r="I265">
        <f>YEAR(TabelaVendas[[#This Row],[Data da Venda]])</f>
        <v>2019</v>
      </c>
      <c r="J265" t="str">
        <f>IF(TabelaVendas[[#This Row],[Data da Venda]]=TabelaVendas[[#This Row],[Data do Vencimento]],"Sim","Não")</f>
        <v>Não</v>
      </c>
    </row>
    <row r="266" spans="1:10" x14ac:dyDescent="0.3">
      <c r="A266" s="2">
        <v>43586</v>
      </c>
      <c r="B266" s="5">
        <v>86657720054</v>
      </c>
      <c r="C266" s="4">
        <v>1083</v>
      </c>
      <c r="D266" s="2">
        <v>43676</v>
      </c>
      <c r="E266" s="2">
        <v>43676</v>
      </c>
      <c r="F266" s="3" t="s">
        <v>7</v>
      </c>
      <c r="G2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66">
        <f>MONTH(TabelaVendas[[#This Row],[Data da Venda]])</f>
        <v>5</v>
      </c>
      <c r="I266">
        <f>YEAR(TabelaVendas[[#This Row],[Data da Venda]])</f>
        <v>2019</v>
      </c>
      <c r="J266" t="str">
        <f>IF(TabelaVendas[[#This Row],[Data da Venda]]=TabelaVendas[[#This Row],[Data do Vencimento]],"Sim","Não")</f>
        <v>Não</v>
      </c>
    </row>
    <row r="267" spans="1:10" x14ac:dyDescent="0.3">
      <c r="A267" s="2">
        <v>43587</v>
      </c>
      <c r="B267" s="5">
        <v>86657720092</v>
      </c>
      <c r="C267" s="4">
        <v>78</v>
      </c>
      <c r="D267" s="2">
        <v>43587</v>
      </c>
      <c r="E267" s="2">
        <v>43605</v>
      </c>
      <c r="F267" s="3" t="s">
        <v>7</v>
      </c>
      <c r="G2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18</v>
      </c>
      <c r="H267">
        <f>MONTH(TabelaVendas[[#This Row],[Data da Venda]])</f>
        <v>5</v>
      </c>
      <c r="I267">
        <f>YEAR(TabelaVendas[[#This Row],[Data da Venda]])</f>
        <v>2019</v>
      </c>
      <c r="J267" t="str">
        <f>IF(TabelaVendas[[#This Row],[Data da Venda]]=TabelaVendas[[#This Row],[Data do Vencimento]],"Sim","Não")</f>
        <v>Sim</v>
      </c>
    </row>
    <row r="268" spans="1:10" x14ac:dyDescent="0.3">
      <c r="A268" s="2">
        <v>43587</v>
      </c>
      <c r="B268" s="5">
        <v>86657720205</v>
      </c>
      <c r="C268" s="4">
        <v>1029</v>
      </c>
      <c r="D268" s="2">
        <v>43587</v>
      </c>
      <c r="E268" s="2">
        <v>43587</v>
      </c>
      <c r="F268" s="3" t="s">
        <v>8</v>
      </c>
      <c r="G2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68">
        <f>MONTH(TabelaVendas[[#This Row],[Data da Venda]])</f>
        <v>5</v>
      </c>
      <c r="I268">
        <f>YEAR(TabelaVendas[[#This Row],[Data da Venda]])</f>
        <v>2019</v>
      </c>
      <c r="J268" t="str">
        <f>IF(TabelaVendas[[#This Row],[Data da Venda]]=TabelaVendas[[#This Row],[Data do Vencimento]],"Sim","Não")</f>
        <v>Sim</v>
      </c>
    </row>
    <row r="269" spans="1:10" x14ac:dyDescent="0.3">
      <c r="A269" s="2">
        <v>43587</v>
      </c>
      <c r="B269" s="5">
        <v>86657720110</v>
      </c>
      <c r="C269" s="4">
        <v>1076</v>
      </c>
      <c r="D269" s="2">
        <v>43647</v>
      </c>
      <c r="E269" s="2">
        <v>43647</v>
      </c>
      <c r="F269" s="3" t="s">
        <v>8</v>
      </c>
      <c r="G2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69">
        <f>MONTH(TabelaVendas[[#This Row],[Data da Venda]])</f>
        <v>5</v>
      </c>
      <c r="I269">
        <f>YEAR(TabelaVendas[[#This Row],[Data da Venda]])</f>
        <v>2019</v>
      </c>
      <c r="J269" t="str">
        <f>IF(TabelaVendas[[#This Row],[Data da Venda]]=TabelaVendas[[#This Row],[Data do Vencimento]],"Sim","Não")</f>
        <v>Não</v>
      </c>
    </row>
    <row r="270" spans="1:10" x14ac:dyDescent="0.3">
      <c r="A270" s="2">
        <v>43588</v>
      </c>
      <c r="B270" s="5">
        <v>86657720124</v>
      </c>
      <c r="C270" s="4">
        <v>131</v>
      </c>
      <c r="D270" s="2">
        <v>43588</v>
      </c>
      <c r="E270" s="2">
        <v>43605</v>
      </c>
      <c r="F270" s="3" t="s">
        <v>7</v>
      </c>
      <c r="G2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270">
        <f>MONTH(TabelaVendas[[#This Row],[Data da Venda]])</f>
        <v>5</v>
      </c>
      <c r="I270">
        <f>YEAR(TabelaVendas[[#This Row],[Data da Venda]])</f>
        <v>2019</v>
      </c>
      <c r="J270" t="str">
        <f>IF(TabelaVendas[[#This Row],[Data da Venda]]=TabelaVendas[[#This Row],[Data do Vencimento]],"Sim","Não")</f>
        <v>Sim</v>
      </c>
    </row>
    <row r="271" spans="1:10" x14ac:dyDescent="0.3">
      <c r="A271" s="2">
        <v>43588</v>
      </c>
      <c r="B271" s="5">
        <v>86657720143</v>
      </c>
      <c r="C271" s="4">
        <v>274</v>
      </c>
      <c r="D271" s="2">
        <v>43618</v>
      </c>
      <c r="E271" s="2">
        <v>43635</v>
      </c>
      <c r="F271" s="3" t="s">
        <v>8</v>
      </c>
      <c r="G2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271">
        <f>MONTH(TabelaVendas[[#This Row],[Data da Venda]])</f>
        <v>5</v>
      </c>
      <c r="I271">
        <f>YEAR(TabelaVendas[[#This Row],[Data da Venda]])</f>
        <v>2019</v>
      </c>
      <c r="J271" t="str">
        <f>IF(TabelaVendas[[#This Row],[Data da Venda]]=TabelaVendas[[#This Row],[Data do Vencimento]],"Sim","Não")</f>
        <v>Não</v>
      </c>
    </row>
    <row r="272" spans="1:10" x14ac:dyDescent="0.3">
      <c r="A272" s="2">
        <v>43589</v>
      </c>
      <c r="B272" s="5">
        <v>86657720258</v>
      </c>
      <c r="C272" s="4">
        <v>835</v>
      </c>
      <c r="D272" s="2">
        <v>43649</v>
      </c>
      <c r="E272" s="2">
        <v>43649</v>
      </c>
      <c r="F272" s="3" t="s">
        <v>7</v>
      </c>
      <c r="G2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72">
        <f>MONTH(TabelaVendas[[#This Row],[Data da Venda]])</f>
        <v>5</v>
      </c>
      <c r="I272">
        <f>YEAR(TabelaVendas[[#This Row],[Data da Venda]])</f>
        <v>2019</v>
      </c>
      <c r="J272" t="str">
        <f>IF(TabelaVendas[[#This Row],[Data da Venda]]=TabelaVendas[[#This Row],[Data do Vencimento]],"Sim","Não")</f>
        <v>Não</v>
      </c>
    </row>
    <row r="273" spans="1:10" x14ac:dyDescent="0.3">
      <c r="A273" s="2">
        <v>43590</v>
      </c>
      <c r="B273" s="5">
        <v>86657720215</v>
      </c>
      <c r="C273" s="4">
        <v>741</v>
      </c>
      <c r="D273" s="2">
        <v>43590</v>
      </c>
      <c r="E273" s="2">
        <v>43590</v>
      </c>
      <c r="F273" s="3" t="s">
        <v>7</v>
      </c>
      <c r="G2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73">
        <f>MONTH(TabelaVendas[[#This Row],[Data da Venda]])</f>
        <v>5</v>
      </c>
      <c r="I273">
        <f>YEAR(TabelaVendas[[#This Row],[Data da Venda]])</f>
        <v>2019</v>
      </c>
      <c r="J273" t="str">
        <f>IF(TabelaVendas[[#This Row],[Data da Venda]]=TabelaVendas[[#This Row],[Data do Vencimento]],"Sim","Não")</f>
        <v>Sim</v>
      </c>
    </row>
    <row r="274" spans="1:10" x14ac:dyDescent="0.3">
      <c r="A274" s="2">
        <v>43590</v>
      </c>
      <c r="B274" s="5">
        <v>86657720220</v>
      </c>
      <c r="C274" s="4">
        <v>771</v>
      </c>
      <c r="D274" s="2">
        <v>43650</v>
      </c>
      <c r="E274" s="2">
        <v>43674</v>
      </c>
      <c r="F274" s="3" t="s">
        <v>7</v>
      </c>
      <c r="G2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24</v>
      </c>
      <c r="H274">
        <f>MONTH(TabelaVendas[[#This Row],[Data da Venda]])</f>
        <v>5</v>
      </c>
      <c r="I274">
        <f>YEAR(TabelaVendas[[#This Row],[Data da Venda]])</f>
        <v>2019</v>
      </c>
      <c r="J274" t="str">
        <f>IF(TabelaVendas[[#This Row],[Data da Venda]]=TabelaVendas[[#This Row],[Data do Vencimento]],"Sim","Não")</f>
        <v>Não</v>
      </c>
    </row>
    <row r="275" spans="1:10" x14ac:dyDescent="0.3">
      <c r="A275" s="2">
        <v>43590</v>
      </c>
      <c r="B275" s="5">
        <v>86657720061</v>
      </c>
      <c r="C275" s="4">
        <v>461</v>
      </c>
      <c r="D275" s="2">
        <v>43650</v>
      </c>
      <c r="E275" s="2">
        <v>43650</v>
      </c>
      <c r="F275" s="3" t="s">
        <v>7</v>
      </c>
      <c r="G2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75">
        <f>MONTH(TabelaVendas[[#This Row],[Data da Venda]])</f>
        <v>5</v>
      </c>
      <c r="I275">
        <f>YEAR(TabelaVendas[[#This Row],[Data da Venda]])</f>
        <v>2019</v>
      </c>
      <c r="J275" t="str">
        <f>IF(TabelaVendas[[#This Row],[Data da Venda]]=TabelaVendas[[#This Row],[Data do Vencimento]],"Sim","Não")</f>
        <v>Não</v>
      </c>
    </row>
    <row r="276" spans="1:10" x14ac:dyDescent="0.3">
      <c r="A276" s="2">
        <v>43590</v>
      </c>
      <c r="B276" s="5">
        <v>86657720249</v>
      </c>
      <c r="C276" s="4">
        <v>401</v>
      </c>
      <c r="D276" s="2">
        <v>43680</v>
      </c>
      <c r="E276" s="2">
        <v>43680</v>
      </c>
      <c r="F276" s="3" t="s">
        <v>8</v>
      </c>
      <c r="G2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76">
        <f>MONTH(TabelaVendas[[#This Row],[Data da Venda]])</f>
        <v>5</v>
      </c>
      <c r="I276">
        <f>YEAR(TabelaVendas[[#This Row],[Data da Venda]])</f>
        <v>2019</v>
      </c>
      <c r="J276" t="str">
        <f>IF(TabelaVendas[[#This Row],[Data da Venda]]=TabelaVendas[[#This Row],[Data do Vencimento]],"Sim","Não")</f>
        <v>Não</v>
      </c>
    </row>
    <row r="277" spans="1:10" x14ac:dyDescent="0.3">
      <c r="A277" s="2">
        <v>43591</v>
      </c>
      <c r="B277" s="5">
        <v>86657720074</v>
      </c>
      <c r="C277" s="4">
        <v>525</v>
      </c>
      <c r="D277" s="2">
        <v>43651</v>
      </c>
      <c r="E277" s="2">
        <v>43651</v>
      </c>
      <c r="F277" s="3" t="s">
        <v>8</v>
      </c>
      <c r="G2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77">
        <f>MONTH(TabelaVendas[[#This Row],[Data da Venda]])</f>
        <v>5</v>
      </c>
      <c r="I277">
        <f>YEAR(TabelaVendas[[#This Row],[Data da Venda]])</f>
        <v>2019</v>
      </c>
      <c r="J277" t="str">
        <f>IF(TabelaVendas[[#This Row],[Data da Venda]]=TabelaVendas[[#This Row],[Data do Vencimento]],"Sim","Não")</f>
        <v>Não</v>
      </c>
    </row>
    <row r="278" spans="1:10" x14ac:dyDescent="0.3">
      <c r="A278" s="2">
        <v>43591</v>
      </c>
      <c r="B278" s="5">
        <v>86657720065</v>
      </c>
      <c r="C278" s="4">
        <v>128</v>
      </c>
      <c r="D278" s="2">
        <v>43681</v>
      </c>
      <c r="E278" s="2">
        <v>43681</v>
      </c>
      <c r="F278" s="3" t="s">
        <v>7</v>
      </c>
      <c r="G2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78">
        <f>MONTH(TabelaVendas[[#This Row],[Data da Venda]])</f>
        <v>5</v>
      </c>
      <c r="I278">
        <f>YEAR(TabelaVendas[[#This Row],[Data da Venda]])</f>
        <v>2019</v>
      </c>
      <c r="J278" t="str">
        <f>IF(TabelaVendas[[#This Row],[Data da Venda]]=TabelaVendas[[#This Row],[Data do Vencimento]],"Sim","Não")</f>
        <v>Não</v>
      </c>
    </row>
    <row r="279" spans="1:10" x14ac:dyDescent="0.3">
      <c r="A279" s="2">
        <v>43592</v>
      </c>
      <c r="B279" s="5">
        <v>86657720107</v>
      </c>
      <c r="C279" s="4">
        <v>414</v>
      </c>
      <c r="D279" s="2">
        <v>43592</v>
      </c>
      <c r="E279" s="2">
        <v>43592</v>
      </c>
      <c r="F279" s="3" t="s">
        <v>7</v>
      </c>
      <c r="G2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79">
        <f>MONTH(TabelaVendas[[#This Row],[Data da Venda]])</f>
        <v>5</v>
      </c>
      <c r="I279">
        <f>YEAR(TabelaVendas[[#This Row],[Data da Venda]])</f>
        <v>2019</v>
      </c>
      <c r="J279" t="str">
        <f>IF(TabelaVendas[[#This Row],[Data da Venda]]=TabelaVendas[[#This Row],[Data do Vencimento]],"Sim","Não")</f>
        <v>Sim</v>
      </c>
    </row>
    <row r="280" spans="1:10" x14ac:dyDescent="0.3">
      <c r="A280" s="2">
        <v>43592</v>
      </c>
      <c r="B280" s="5">
        <v>86657720210</v>
      </c>
      <c r="C280" s="4">
        <v>503</v>
      </c>
      <c r="D280" s="2">
        <v>43622</v>
      </c>
      <c r="E280" s="2">
        <v>43629</v>
      </c>
      <c r="F280" s="3" t="s">
        <v>8</v>
      </c>
      <c r="G2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7</v>
      </c>
      <c r="H280">
        <f>MONTH(TabelaVendas[[#This Row],[Data da Venda]])</f>
        <v>5</v>
      </c>
      <c r="I280">
        <f>YEAR(TabelaVendas[[#This Row],[Data da Venda]])</f>
        <v>2019</v>
      </c>
      <c r="J280" t="str">
        <f>IF(TabelaVendas[[#This Row],[Data da Venda]]=TabelaVendas[[#This Row],[Data do Vencimento]],"Sim","Não")</f>
        <v>Não</v>
      </c>
    </row>
    <row r="281" spans="1:10" x14ac:dyDescent="0.3">
      <c r="A281" s="2">
        <v>43593</v>
      </c>
      <c r="B281" s="5">
        <v>86657720114</v>
      </c>
      <c r="C281" s="4">
        <v>103</v>
      </c>
      <c r="D281" s="2">
        <v>43593</v>
      </c>
      <c r="E281" s="2">
        <v>43593</v>
      </c>
      <c r="F281" s="3" t="s">
        <v>6</v>
      </c>
      <c r="G2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81">
        <f>MONTH(TabelaVendas[[#This Row],[Data da Venda]])</f>
        <v>5</v>
      </c>
      <c r="I281">
        <f>YEAR(TabelaVendas[[#This Row],[Data da Venda]])</f>
        <v>2019</v>
      </c>
      <c r="J281" t="str">
        <f>IF(TabelaVendas[[#This Row],[Data da Venda]]=TabelaVendas[[#This Row],[Data do Vencimento]],"Sim","Não")</f>
        <v>Sim</v>
      </c>
    </row>
    <row r="282" spans="1:10" x14ac:dyDescent="0.3">
      <c r="A282" s="2">
        <v>43593</v>
      </c>
      <c r="B282" s="5">
        <v>86657720066</v>
      </c>
      <c r="C282" s="4">
        <v>146</v>
      </c>
      <c r="D282" s="2">
        <v>43653</v>
      </c>
      <c r="E282" s="2">
        <v>43672</v>
      </c>
      <c r="F282" s="3" t="s">
        <v>8</v>
      </c>
      <c r="G2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282">
        <f>MONTH(TabelaVendas[[#This Row],[Data da Venda]])</f>
        <v>5</v>
      </c>
      <c r="I282">
        <f>YEAR(TabelaVendas[[#This Row],[Data da Venda]])</f>
        <v>2019</v>
      </c>
      <c r="J282" t="str">
        <f>IF(TabelaVendas[[#This Row],[Data da Venda]]=TabelaVendas[[#This Row],[Data do Vencimento]],"Sim","Não")</f>
        <v>Não</v>
      </c>
    </row>
    <row r="283" spans="1:10" x14ac:dyDescent="0.3">
      <c r="A283" s="2">
        <v>43593</v>
      </c>
      <c r="B283" s="5">
        <v>86657720087</v>
      </c>
      <c r="C283" s="4">
        <v>1269</v>
      </c>
      <c r="D283" s="2">
        <v>43653</v>
      </c>
      <c r="E283" s="2">
        <v>43653</v>
      </c>
      <c r="F283" s="3" t="s">
        <v>6</v>
      </c>
      <c r="G2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83">
        <f>MONTH(TabelaVendas[[#This Row],[Data da Venda]])</f>
        <v>5</v>
      </c>
      <c r="I283">
        <f>YEAR(TabelaVendas[[#This Row],[Data da Venda]])</f>
        <v>2019</v>
      </c>
      <c r="J283" t="str">
        <f>IF(TabelaVendas[[#This Row],[Data da Venda]]=TabelaVendas[[#This Row],[Data do Vencimento]],"Sim","Não")</f>
        <v>Não</v>
      </c>
    </row>
    <row r="284" spans="1:10" x14ac:dyDescent="0.3">
      <c r="A284" s="2">
        <v>43594</v>
      </c>
      <c r="B284" s="5">
        <v>86657720100</v>
      </c>
      <c r="C284" s="4">
        <v>430</v>
      </c>
      <c r="D284" s="2">
        <v>43624</v>
      </c>
      <c r="E284" s="2">
        <v>43624</v>
      </c>
      <c r="F284" s="3" t="s">
        <v>8</v>
      </c>
      <c r="G2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84">
        <f>MONTH(TabelaVendas[[#This Row],[Data da Venda]])</f>
        <v>5</v>
      </c>
      <c r="I284">
        <f>YEAR(TabelaVendas[[#This Row],[Data da Venda]])</f>
        <v>2019</v>
      </c>
      <c r="J284" t="str">
        <f>IF(TabelaVendas[[#This Row],[Data da Venda]]=TabelaVendas[[#This Row],[Data do Vencimento]],"Sim","Não")</f>
        <v>Não</v>
      </c>
    </row>
    <row r="285" spans="1:10" x14ac:dyDescent="0.3">
      <c r="A285" s="2">
        <v>43594</v>
      </c>
      <c r="B285" s="5">
        <v>86657720055</v>
      </c>
      <c r="C285" s="4">
        <v>1215</v>
      </c>
      <c r="D285" s="2">
        <v>43624</v>
      </c>
      <c r="E285" s="2">
        <v>43624</v>
      </c>
      <c r="F285" s="3" t="s">
        <v>7</v>
      </c>
      <c r="G2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85">
        <f>MONTH(TabelaVendas[[#This Row],[Data da Venda]])</f>
        <v>5</v>
      </c>
      <c r="I285">
        <f>YEAR(TabelaVendas[[#This Row],[Data da Venda]])</f>
        <v>2019</v>
      </c>
      <c r="J285" t="str">
        <f>IF(TabelaVendas[[#This Row],[Data da Venda]]=TabelaVendas[[#This Row],[Data do Vencimento]],"Sim","Não")</f>
        <v>Não</v>
      </c>
    </row>
    <row r="286" spans="1:10" x14ac:dyDescent="0.3">
      <c r="A286" s="2">
        <v>43594</v>
      </c>
      <c r="B286" s="5">
        <v>86657720145</v>
      </c>
      <c r="C286" s="4">
        <v>453</v>
      </c>
      <c r="D286" s="2">
        <v>43654</v>
      </c>
      <c r="E286" s="2">
        <v>43670</v>
      </c>
      <c r="F286" s="3" t="s">
        <v>7</v>
      </c>
      <c r="G2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286">
        <f>MONTH(TabelaVendas[[#This Row],[Data da Venda]])</f>
        <v>5</v>
      </c>
      <c r="I286">
        <f>YEAR(TabelaVendas[[#This Row],[Data da Venda]])</f>
        <v>2019</v>
      </c>
      <c r="J286" t="str">
        <f>IF(TabelaVendas[[#This Row],[Data da Venda]]=TabelaVendas[[#This Row],[Data do Vencimento]],"Sim","Não")</f>
        <v>Não</v>
      </c>
    </row>
    <row r="287" spans="1:10" x14ac:dyDescent="0.3">
      <c r="A287" s="2">
        <v>43595</v>
      </c>
      <c r="B287" s="5">
        <v>86657720097</v>
      </c>
      <c r="C287" s="4">
        <v>428</v>
      </c>
      <c r="D287" s="2">
        <v>43625</v>
      </c>
      <c r="E287" s="2">
        <v>43625</v>
      </c>
      <c r="F287" s="3" t="s">
        <v>7</v>
      </c>
      <c r="G2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87">
        <f>MONTH(TabelaVendas[[#This Row],[Data da Venda]])</f>
        <v>5</v>
      </c>
      <c r="I287">
        <f>YEAR(TabelaVendas[[#This Row],[Data da Venda]])</f>
        <v>2019</v>
      </c>
      <c r="J287" t="str">
        <f>IF(TabelaVendas[[#This Row],[Data da Venda]]=TabelaVendas[[#This Row],[Data do Vencimento]],"Sim","Não")</f>
        <v>Não</v>
      </c>
    </row>
    <row r="288" spans="1:10" x14ac:dyDescent="0.3">
      <c r="A288" s="2">
        <v>43596</v>
      </c>
      <c r="B288" s="5">
        <v>86657720187</v>
      </c>
      <c r="C288" s="4">
        <v>334</v>
      </c>
      <c r="D288" s="2">
        <v>43596</v>
      </c>
      <c r="E288" s="2">
        <v>43596</v>
      </c>
      <c r="F288" s="3" t="s">
        <v>7</v>
      </c>
      <c r="G2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88">
        <f>MONTH(TabelaVendas[[#This Row],[Data da Venda]])</f>
        <v>5</v>
      </c>
      <c r="I288">
        <f>YEAR(TabelaVendas[[#This Row],[Data da Venda]])</f>
        <v>2019</v>
      </c>
      <c r="J288" t="str">
        <f>IF(TabelaVendas[[#This Row],[Data da Venda]]=TabelaVendas[[#This Row],[Data do Vencimento]],"Sim","Não")</f>
        <v>Sim</v>
      </c>
    </row>
    <row r="289" spans="1:10" x14ac:dyDescent="0.3">
      <c r="A289" s="2">
        <v>43597</v>
      </c>
      <c r="B289" s="5">
        <v>86657720103</v>
      </c>
      <c r="C289" s="4">
        <v>446</v>
      </c>
      <c r="D289" s="2">
        <v>43597</v>
      </c>
      <c r="E289" s="2">
        <v>43620</v>
      </c>
      <c r="F289" s="3" t="s">
        <v>8</v>
      </c>
      <c r="G2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23</v>
      </c>
      <c r="H289">
        <f>MONTH(TabelaVendas[[#This Row],[Data da Venda]])</f>
        <v>5</v>
      </c>
      <c r="I289">
        <f>YEAR(TabelaVendas[[#This Row],[Data da Venda]])</f>
        <v>2019</v>
      </c>
      <c r="J289" t="str">
        <f>IF(TabelaVendas[[#This Row],[Data da Venda]]=TabelaVendas[[#This Row],[Data do Vencimento]],"Sim","Não")</f>
        <v>Sim</v>
      </c>
    </row>
    <row r="290" spans="1:10" x14ac:dyDescent="0.3">
      <c r="A290" s="2">
        <v>43597</v>
      </c>
      <c r="B290" s="5">
        <v>86657720197</v>
      </c>
      <c r="C290" s="4">
        <v>180</v>
      </c>
      <c r="D290" s="2">
        <v>43627</v>
      </c>
      <c r="E290" s="2">
        <v>43627</v>
      </c>
      <c r="F290" s="3" t="s">
        <v>6</v>
      </c>
      <c r="G2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90">
        <f>MONTH(TabelaVendas[[#This Row],[Data da Venda]])</f>
        <v>5</v>
      </c>
      <c r="I290">
        <f>YEAR(TabelaVendas[[#This Row],[Data da Venda]])</f>
        <v>2019</v>
      </c>
      <c r="J290" t="str">
        <f>IF(TabelaVendas[[#This Row],[Data da Venda]]=TabelaVendas[[#This Row],[Data do Vencimento]],"Sim","Não")</f>
        <v>Não</v>
      </c>
    </row>
    <row r="291" spans="1:10" x14ac:dyDescent="0.3">
      <c r="A291" s="2">
        <v>43597</v>
      </c>
      <c r="B291" s="5">
        <v>86657720249</v>
      </c>
      <c r="C291" s="4">
        <v>130</v>
      </c>
      <c r="D291" s="2">
        <v>43687</v>
      </c>
      <c r="E291" s="2">
        <v>43687</v>
      </c>
      <c r="F291" s="3" t="s">
        <v>8</v>
      </c>
      <c r="G2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91">
        <f>MONTH(TabelaVendas[[#This Row],[Data da Venda]])</f>
        <v>5</v>
      </c>
      <c r="I291">
        <f>YEAR(TabelaVendas[[#This Row],[Data da Venda]])</f>
        <v>2019</v>
      </c>
      <c r="J291" t="str">
        <f>IF(TabelaVendas[[#This Row],[Data da Venda]]=TabelaVendas[[#This Row],[Data do Vencimento]],"Sim","Não")</f>
        <v>Não</v>
      </c>
    </row>
    <row r="292" spans="1:10" x14ac:dyDescent="0.3">
      <c r="A292" s="2">
        <v>43598</v>
      </c>
      <c r="B292" s="5">
        <v>86657720214</v>
      </c>
      <c r="C292" s="4">
        <v>1147</v>
      </c>
      <c r="D292" s="2">
        <v>43628</v>
      </c>
      <c r="E292" s="2">
        <v>43649</v>
      </c>
      <c r="F292" s="3" t="s">
        <v>7</v>
      </c>
      <c r="G2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21</v>
      </c>
      <c r="H292">
        <f>MONTH(TabelaVendas[[#This Row],[Data da Venda]])</f>
        <v>5</v>
      </c>
      <c r="I292">
        <f>YEAR(TabelaVendas[[#This Row],[Data da Venda]])</f>
        <v>2019</v>
      </c>
      <c r="J292" t="str">
        <f>IF(TabelaVendas[[#This Row],[Data da Venda]]=TabelaVendas[[#This Row],[Data do Vencimento]],"Sim","Não")</f>
        <v>Não</v>
      </c>
    </row>
    <row r="293" spans="1:10" x14ac:dyDescent="0.3">
      <c r="A293" s="2">
        <v>43598</v>
      </c>
      <c r="B293" s="5">
        <v>86657720117</v>
      </c>
      <c r="C293" s="4">
        <v>1080</v>
      </c>
      <c r="D293" s="2">
        <v>43628</v>
      </c>
      <c r="E293" s="2">
        <v>43628</v>
      </c>
      <c r="F293" s="3" t="s">
        <v>6</v>
      </c>
      <c r="G2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93">
        <f>MONTH(TabelaVendas[[#This Row],[Data da Venda]])</f>
        <v>5</v>
      </c>
      <c r="I293">
        <f>YEAR(TabelaVendas[[#This Row],[Data da Venda]])</f>
        <v>2019</v>
      </c>
      <c r="J293" t="str">
        <f>IF(TabelaVendas[[#This Row],[Data da Venda]]=TabelaVendas[[#This Row],[Data do Vencimento]],"Sim","Não")</f>
        <v>Não</v>
      </c>
    </row>
    <row r="294" spans="1:10" x14ac:dyDescent="0.3">
      <c r="A294" s="2">
        <v>43598</v>
      </c>
      <c r="B294" s="5">
        <v>86657720165</v>
      </c>
      <c r="C294" s="4">
        <v>1400</v>
      </c>
      <c r="D294" s="2">
        <v>43628</v>
      </c>
      <c r="E294" s="2">
        <v>43628</v>
      </c>
      <c r="F294" s="3" t="s">
        <v>8</v>
      </c>
      <c r="G2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94">
        <f>MONTH(TabelaVendas[[#This Row],[Data da Venda]])</f>
        <v>5</v>
      </c>
      <c r="I294">
        <f>YEAR(TabelaVendas[[#This Row],[Data da Venda]])</f>
        <v>2019</v>
      </c>
      <c r="J294" t="str">
        <f>IF(TabelaVendas[[#This Row],[Data da Venda]]=TabelaVendas[[#This Row],[Data do Vencimento]],"Sim","Não")</f>
        <v>Não</v>
      </c>
    </row>
    <row r="295" spans="1:10" x14ac:dyDescent="0.3">
      <c r="A295" s="2">
        <v>43598</v>
      </c>
      <c r="B295" s="5">
        <v>86657720234</v>
      </c>
      <c r="C295" s="4">
        <v>809</v>
      </c>
      <c r="D295" s="2">
        <v>43658</v>
      </c>
      <c r="E295" s="2">
        <v>43658</v>
      </c>
      <c r="F295" s="3" t="s">
        <v>8</v>
      </c>
      <c r="G2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95">
        <f>MONTH(TabelaVendas[[#This Row],[Data da Venda]])</f>
        <v>5</v>
      </c>
      <c r="I295">
        <f>YEAR(TabelaVendas[[#This Row],[Data da Venda]])</f>
        <v>2019</v>
      </c>
      <c r="J295" t="str">
        <f>IF(TabelaVendas[[#This Row],[Data da Venda]]=TabelaVendas[[#This Row],[Data do Vencimento]],"Sim","Não")</f>
        <v>Não</v>
      </c>
    </row>
    <row r="296" spans="1:10" x14ac:dyDescent="0.3">
      <c r="A296" s="2">
        <v>43599</v>
      </c>
      <c r="B296" s="5">
        <v>86657720148</v>
      </c>
      <c r="C296" s="4">
        <v>369</v>
      </c>
      <c r="D296" s="2">
        <v>43599</v>
      </c>
      <c r="E296" s="2">
        <v>43599</v>
      </c>
      <c r="F296" s="3" t="s">
        <v>6</v>
      </c>
      <c r="G2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96">
        <f>MONTH(TabelaVendas[[#This Row],[Data da Venda]])</f>
        <v>5</v>
      </c>
      <c r="I296">
        <f>YEAR(TabelaVendas[[#This Row],[Data da Venda]])</f>
        <v>2019</v>
      </c>
      <c r="J296" t="str">
        <f>IF(TabelaVendas[[#This Row],[Data da Venda]]=TabelaVendas[[#This Row],[Data do Vencimento]],"Sim","Não")</f>
        <v>Sim</v>
      </c>
    </row>
    <row r="297" spans="1:10" x14ac:dyDescent="0.3">
      <c r="A297" s="2">
        <v>43599</v>
      </c>
      <c r="B297" s="5">
        <v>86657720210</v>
      </c>
      <c r="C297" s="4">
        <v>995</v>
      </c>
      <c r="D297" s="2">
        <v>43629</v>
      </c>
      <c r="E297" s="2">
        <v>43667</v>
      </c>
      <c r="F297" s="3" t="s">
        <v>8</v>
      </c>
      <c r="G2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297">
        <f>MONTH(TabelaVendas[[#This Row],[Data da Venda]])</f>
        <v>5</v>
      </c>
      <c r="I297">
        <f>YEAR(TabelaVendas[[#This Row],[Data da Venda]])</f>
        <v>2019</v>
      </c>
      <c r="J297" t="str">
        <f>IF(TabelaVendas[[#This Row],[Data da Venda]]=TabelaVendas[[#This Row],[Data do Vencimento]],"Sim","Não")</f>
        <v>Não</v>
      </c>
    </row>
    <row r="298" spans="1:10" x14ac:dyDescent="0.3">
      <c r="A298" s="2">
        <v>43599</v>
      </c>
      <c r="B298" s="5">
        <v>86657720187</v>
      </c>
      <c r="C298" s="4">
        <v>503</v>
      </c>
      <c r="D298" s="2">
        <v>43659</v>
      </c>
      <c r="E298" s="2">
        <v>43659</v>
      </c>
      <c r="F298" s="3" t="s">
        <v>6</v>
      </c>
      <c r="G2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298">
        <f>MONTH(TabelaVendas[[#This Row],[Data da Venda]])</f>
        <v>5</v>
      </c>
      <c r="I298">
        <f>YEAR(TabelaVendas[[#This Row],[Data da Venda]])</f>
        <v>2019</v>
      </c>
      <c r="J298" t="str">
        <f>IF(TabelaVendas[[#This Row],[Data da Venda]]=TabelaVendas[[#This Row],[Data do Vencimento]],"Sim","Não")</f>
        <v>Não</v>
      </c>
    </row>
    <row r="299" spans="1:10" x14ac:dyDescent="0.3">
      <c r="A299" s="2">
        <v>43600</v>
      </c>
      <c r="B299" s="5">
        <v>86657720209</v>
      </c>
      <c r="C299" s="4">
        <v>458</v>
      </c>
      <c r="D299" s="2">
        <v>43600</v>
      </c>
      <c r="E299" s="2">
        <v>43636</v>
      </c>
      <c r="F299" s="3" t="s">
        <v>7</v>
      </c>
      <c r="G2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299">
        <f>MONTH(TabelaVendas[[#This Row],[Data da Venda]])</f>
        <v>5</v>
      </c>
      <c r="I299">
        <f>YEAR(TabelaVendas[[#This Row],[Data da Venda]])</f>
        <v>2019</v>
      </c>
      <c r="J299" t="str">
        <f>IF(TabelaVendas[[#This Row],[Data da Venda]]=TabelaVendas[[#This Row],[Data do Vencimento]],"Sim","Não")</f>
        <v>Sim</v>
      </c>
    </row>
    <row r="300" spans="1:10" x14ac:dyDescent="0.3">
      <c r="A300" s="2">
        <v>43600</v>
      </c>
      <c r="B300" s="5">
        <v>86657720073</v>
      </c>
      <c r="C300" s="4">
        <v>455</v>
      </c>
      <c r="D300" s="2">
        <v>43660</v>
      </c>
      <c r="E300" s="2">
        <v>43660</v>
      </c>
      <c r="F300" s="3" t="s">
        <v>8</v>
      </c>
      <c r="G3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00">
        <f>MONTH(TabelaVendas[[#This Row],[Data da Venda]])</f>
        <v>5</v>
      </c>
      <c r="I300">
        <f>YEAR(TabelaVendas[[#This Row],[Data da Venda]])</f>
        <v>2019</v>
      </c>
      <c r="J300" t="str">
        <f>IF(TabelaVendas[[#This Row],[Data da Venda]]=TabelaVendas[[#This Row],[Data do Vencimento]],"Sim","Não")</f>
        <v>Não</v>
      </c>
    </row>
    <row r="301" spans="1:10" x14ac:dyDescent="0.3">
      <c r="A301" s="2">
        <v>43601</v>
      </c>
      <c r="B301" s="5">
        <v>86657720061</v>
      </c>
      <c r="C301" s="4">
        <v>682</v>
      </c>
      <c r="D301" s="2">
        <v>43601</v>
      </c>
      <c r="E301" s="2">
        <v>43601</v>
      </c>
      <c r="F301" s="3" t="s">
        <v>8</v>
      </c>
      <c r="G3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01">
        <f>MONTH(TabelaVendas[[#This Row],[Data da Venda]])</f>
        <v>5</v>
      </c>
      <c r="I301">
        <f>YEAR(TabelaVendas[[#This Row],[Data da Venda]])</f>
        <v>2019</v>
      </c>
      <c r="J301" t="str">
        <f>IF(TabelaVendas[[#This Row],[Data da Venda]]=TabelaVendas[[#This Row],[Data do Vencimento]],"Sim","Não")</f>
        <v>Sim</v>
      </c>
    </row>
    <row r="302" spans="1:10" x14ac:dyDescent="0.3">
      <c r="A302" s="2">
        <v>43601</v>
      </c>
      <c r="B302" s="5">
        <v>86657720118</v>
      </c>
      <c r="C302" s="4">
        <v>433</v>
      </c>
      <c r="D302" s="2">
        <v>43601</v>
      </c>
      <c r="E302" s="2">
        <v>43641</v>
      </c>
      <c r="F302" s="3" t="s">
        <v>7</v>
      </c>
      <c r="G3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302">
        <f>MONTH(TabelaVendas[[#This Row],[Data da Venda]])</f>
        <v>5</v>
      </c>
      <c r="I302">
        <f>YEAR(TabelaVendas[[#This Row],[Data da Venda]])</f>
        <v>2019</v>
      </c>
      <c r="J302" t="str">
        <f>IF(TabelaVendas[[#This Row],[Data da Venda]]=TabelaVendas[[#This Row],[Data do Vencimento]],"Sim","Não")</f>
        <v>Sim</v>
      </c>
    </row>
    <row r="303" spans="1:10" x14ac:dyDescent="0.3">
      <c r="A303" s="2">
        <v>43601</v>
      </c>
      <c r="B303" s="5">
        <v>86657720210</v>
      </c>
      <c r="C303" s="4">
        <v>1345</v>
      </c>
      <c r="D303" s="2">
        <v>43661</v>
      </c>
      <c r="E303" s="2">
        <v>43693</v>
      </c>
      <c r="F303" s="3" t="s">
        <v>6</v>
      </c>
      <c r="G3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303">
        <f>MONTH(TabelaVendas[[#This Row],[Data da Venda]])</f>
        <v>5</v>
      </c>
      <c r="I303">
        <f>YEAR(TabelaVendas[[#This Row],[Data da Venda]])</f>
        <v>2019</v>
      </c>
      <c r="J303" t="str">
        <f>IF(TabelaVendas[[#This Row],[Data da Venda]]=TabelaVendas[[#This Row],[Data do Vencimento]],"Sim","Não")</f>
        <v>Não</v>
      </c>
    </row>
    <row r="304" spans="1:10" x14ac:dyDescent="0.3">
      <c r="A304" s="2">
        <v>43602</v>
      </c>
      <c r="B304" s="5">
        <v>86657720185</v>
      </c>
      <c r="C304" s="4">
        <v>301</v>
      </c>
      <c r="D304" s="2">
        <v>43662</v>
      </c>
      <c r="E304" s="2">
        <v>43668</v>
      </c>
      <c r="F304" s="3" t="s">
        <v>7</v>
      </c>
      <c r="G3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6</v>
      </c>
      <c r="H304">
        <f>MONTH(TabelaVendas[[#This Row],[Data da Venda]])</f>
        <v>5</v>
      </c>
      <c r="I304">
        <f>YEAR(TabelaVendas[[#This Row],[Data da Venda]])</f>
        <v>2019</v>
      </c>
      <c r="J304" t="str">
        <f>IF(TabelaVendas[[#This Row],[Data da Venda]]=TabelaVendas[[#This Row],[Data do Vencimento]],"Sim","Não")</f>
        <v>Não</v>
      </c>
    </row>
    <row r="305" spans="1:10" x14ac:dyDescent="0.3">
      <c r="A305" s="2">
        <v>43603</v>
      </c>
      <c r="B305" s="5">
        <v>86657720130</v>
      </c>
      <c r="C305" s="4">
        <v>931</v>
      </c>
      <c r="D305" s="2">
        <v>43603</v>
      </c>
      <c r="E305" s="2">
        <v>43603</v>
      </c>
      <c r="F305" s="3" t="s">
        <v>8</v>
      </c>
      <c r="G3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05">
        <f>MONTH(TabelaVendas[[#This Row],[Data da Venda]])</f>
        <v>5</v>
      </c>
      <c r="I305">
        <f>YEAR(TabelaVendas[[#This Row],[Data da Venda]])</f>
        <v>2019</v>
      </c>
      <c r="J305" t="str">
        <f>IF(TabelaVendas[[#This Row],[Data da Venda]]=TabelaVendas[[#This Row],[Data do Vencimento]],"Sim","Não")</f>
        <v>Sim</v>
      </c>
    </row>
    <row r="306" spans="1:10" x14ac:dyDescent="0.3">
      <c r="A306" s="2">
        <v>43603</v>
      </c>
      <c r="B306" s="5">
        <v>86657720087</v>
      </c>
      <c r="C306" s="4">
        <v>1297</v>
      </c>
      <c r="D306" s="2">
        <v>43663</v>
      </c>
      <c r="E306" s="2">
        <v>43663</v>
      </c>
      <c r="F306" s="3" t="s">
        <v>8</v>
      </c>
      <c r="G3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06">
        <f>MONTH(TabelaVendas[[#This Row],[Data da Venda]])</f>
        <v>5</v>
      </c>
      <c r="I306">
        <f>YEAR(TabelaVendas[[#This Row],[Data da Venda]])</f>
        <v>2019</v>
      </c>
      <c r="J306" t="str">
        <f>IF(TabelaVendas[[#This Row],[Data da Venda]]=TabelaVendas[[#This Row],[Data do Vencimento]],"Sim","Não")</f>
        <v>Não</v>
      </c>
    </row>
    <row r="307" spans="1:10" x14ac:dyDescent="0.3">
      <c r="A307" s="2">
        <v>43604</v>
      </c>
      <c r="B307" s="5">
        <v>86657720095</v>
      </c>
      <c r="C307" s="4">
        <v>1114</v>
      </c>
      <c r="D307" s="2">
        <v>43634</v>
      </c>
      <c r="E307" s="2">
        <v>43651</v>
      </c>
      <c r="F307" s="3" t="s">
        <v>7</v>
      </c>
      <c r="G3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307">
        <f>MONTH(TabelaVendas[[#This Row],[Data da Venda]])</f>
        <v>5</v>
      </c>
      <c r="I307">
        <f>YEAR(TabelaVendas[[#This Row],[Data da Venda]])</f>
        <v>2019</v>
      </c>
      <c r="J307" t="str">
        <f>IF(TabelaVendas[[#This Row],[Data da Venda]]=TabelaVendas[[#This Row],[Data do Vencimento]],"Sim","Não")</f>
        <v>Não</v>
      </c>
    </row>
    <row r="308" spans="1:10" x14ac:dyDescent="0.3">
      <c r="A308" s="2">
        <v>43604</v>
      </c>
      <c r="B308" s="5">
        <v>86657720218</v>
      </c>
      <c r="C308" s="4">
        <v>1116</v>
      </c>
      <c r="D308" s="2">
        <v>43634</v>
      </c>
      <c r="E308" s="2">
        <v>43634</v>
      </c>
      <c r="F308" s="3" t="s">
        <v>8</v>
      </c>
      <c r="G3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08">
        <f>MONTH(TabelaVendas[[#This Row],[Data da Venda]])</f>
        <v>5</v>
      </c>
      <c r="I308">
        <f>YEAR(TabelaVendas[[#This Row],[Data da Venda]])</f>
        <v>2019</v>
      </c>
      <c r="J308" t="str">
        <f>IF(TabelaVendas[[#This Row],[Data da Venda]]=TabelaVendas[[#This Row],[Data do Vencimento]],"Sim","Não")</f>
        <v>Não</v>
      </c>
    </row>
    <row r="309" spans="1:10" x14ac:dyDescent="0.3">
      <c r="A309" s="2">
        <v>43604</v>
      </c>
      <c r="B309" s="5">
        <v>86657720159</v>
      </c>
      <c r="C309" s="4">
        <v>179</v>
      </c>
      <c r="D309" s="2">
        <v>43664</v>
      </c>
      <c r="E309" s="2">
        <v>43664</v>
      </c>
      <c r="F309" s="3" t="s">
        <v>7</v>
      </c>
      <c r="G3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09">
        <f>MONTH(TabelaVendas[[#This Row],[Data da Venda]])</f>
        <v>5</v>
      </c>
      <c r="I309">
        <f>YEAR(TabelaVendas[[#This Row],[Data da Venda]])</f>
        <v>2019</v>
      </c>
      <c r="J309" t="str">
        <f>IF(TabelaVendas[[#This Row],[Data da Venda]]=TabelaVendas[[#This Row],[Data do Vencimento]],"Sim","Não")</f>
        <v>Não</v>
      </c>
    </row>
    <row r="310" spans="1:10" x14ac:dyDescent="0.3">
      <c r="A310" s="2">
        <v>43605</v>
      </c>
      <c r="B310" s="5">
        <v>86657720058</v>
      </c>
      <c r="C310" s="4">
        <v>1464</v>
      </c>
      <c r="D310" s="2">
        <v>43605</v>
      </c>
      <c r="E310" s="2">
        <v>43605</v>
      </c>
      <c r="F310" s="3" t="s">
        <v>7</v>
      </c>
      <c r="G3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10">
        <f>MONTH(TabelaVendas[[#This Row],[Data da Venda]])</f>
        <v>5</v>
      </c>
      <c r="I310">
        <f>YEAR(TabelaVendas[[#This Row],[Data da Venda]])</f>
        <v>2019</v>
      </c>
      <c r="J310" t="str">
        <f>IF(TabelaVendas[[#This Row],[Data da Venda]]=TabelaVendas[[#This Row],[Data do Vencimento]],"Sim","Não")</f>
        <v>Sim</v>
      </c>
    </row>
    <row r="311" spans="1:10" x14ac:dyDescent="0.3">
      <c r="A311" s="2">
        <v>43605</v>
      </c>
      <c r="B311" s="5">
        <v>86657720156</v>
      </c>
      <c r="C311" s="4">
        <v>841</v>
      </c>
      <c r="D311" s="2">
        <v>43635</v>
      </c>
      <c r="E311" s="2">
        <v>43651</v>
      </c>
      <c r="F311" s="3" t="s">
        <v>7</v>
      </c>
      <c r="G3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311">
        <f>MONTH(TabelaVendas[[#This Row],[Data da Venda]])</f>
        <v>5</v>
      </c>
      <c r="I311">
        <f>YEAR(TabelaVendas[[#This Row],[Data da Venda]])</f>
        <v>2019</v>
      </c>
      <c r="J311" t="str">
        <f>IF(TabelaVendas[[#This Row],[Data da Venda]]=TabelaVendas[[#This Row],[Data do Vencimento]],"Sim","Não")</f>
        <v>Não</v>
      </c>
    </row>
    <row r="312" spans="1:10" x14ac:dyDescent="0.3">
      <c r="A312" s="2">
        <v>43605</v>
      </c>
      <c r="B312" s="5">
        <v>86657720179</v>
      </c>
      <c r="C312" s="4">
        <v>1073</v>
      </c>
      <c r="D312" s="2">
        <v>43635</v>
      </c>
      <c r="E312" s="2">
        <v>43655</v>
      </c>
      <c r="F312" s="3" t="s">
        <v>6</v>
      </c>
      <c r="G3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312">
        <f>MONTH(TabelaVendas[[#This Row],[Data da Venda]])</f>
        <v>5</v>
      </c>
      <c r="I312">
        <f>YEAR(TabelaVendas[[#This Row],[Data da Venda]])</f>
        <v>2019</v>
      </c>
      <c r="J312" t="str">
        <f>IF(TabelaVendas[[#This Row],[Data da Venda]]=TabelaVendas[[#This Row],[Data do Vencimento]],"Sim","Não")</f>
        <v>Não</v>
      </c>
    </row>
    <row r="313" spans="1:10" x14ac:dyDescent="0.3">
      <c r="A313" s="2">
        <v>43605</v>
      </c>
      <c r="B313" s="5">
        <v>86657720087</v>
      </c>
      <c r="C313" s="4">
        <v>410</v>
      </c>
      <c r="D313" s="2">
        <v>43635</v>
      </c>
      <c r="E313" s="2">
        <v>43635</v>
      </c>
      <c r="F313" s="3" t="s">
        <v>8</v>
      </c>
      <c r="G3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13">
        <f>MONTH(TabelaVendas[[#This Row],[Data da Venda]])</f>
        <v>5</v>
      </c>
      <c r="I313">
        <f>YEAR(TabelaVendas[[#This Row],[Data da Venda]])</f>
        <v>2019</v>
      </c>
      <c r="J313" t="str">
        <f>IF(TabelaVendas[[#This Row],[Data da Venda]]=TabelaVendas[[#This Row],[Data do Vencimento]],"Sim","Não")</f>
        <v>Não</v>
      </c>
    </row>
    <row r="314" spans="1:10" x14ac:dyDescent="0.3">
      <c r="A314" s="2">
        <v>43605</v>
      </c>
      <c r="B314" s="5">
        <v>86657720157</v>
      </c>
      <c r="C314" s="4">
        <v>1056</v>
      </c>
      <c r="D314" s="2">
        <v>43635</v>
      </c>
      <c r="E314" s="2">
        <v>43635</v>
      </c>
      <c r="F314" s="3" t="s">
        <v>6</v>
      </c>
      <c r="G3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14">
        <f>MONTH(TabelaVendas[[#This Row],[Data da Venda]])</f>
        <v>5</v>
      </c>
      <c r="I314">
        <f>YEAR(TabelaVendas[[#This Row],[Data da Venda]])</f>
        <v>2019</v>
      </c>
      <c r="J314" t="str">
        <f>IF(TabelaVendas[[#This Row],[Data da Venda]]=TabelaVendas[[#This Row],[Data do Vencimento]],"Sim","Não")</f>
        <v>Não</v>
      </c>
    </row>
    <row r="315" spans="1:10" x14ac:dyDescent="0.3">
      <c r="A315" s="2">
        <v>43605</v>
      </c>
      <c r="B315" s="5">
        <v>86657720066</v>
      </c>
      <c r="C315" s="4">
        <v>1454</v>
      </c>
      <c r="D315" s="2">
        <v>43635</v>
      </c>
      <c r="E315" s="2">
        <v>43635</v>
      </c>
      <c r="F315" s="3" t="s">
        <v>7</v>
      </c>
      <c r="G3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15">
        <f>MONTH(TabelaVendas[[#This Row],[Data da Venda]])</f>
        <v>5</v>
      </c>
      <c r="I315">
        <f>YEAR(TabelaVendas[[#This Row],[Data da Venda]])</f>
        <v>2019</v>
      </c>
      <c r="J315" t="str">
        <f>IF(TabelaVendas[[#This Row],[Data da Venda]]=TabelaVendas[[#This Row],[Data do Vencimento]],"Sim","Não")</f>
        <v>Não</v>
      </c>
    </row>
    <row r="316" spans="1:10" x14ac:dyDescent="0.3">
      <c r="A316" s="2">
        <v>43605</v>
      </c>
      <c r="B316" s="5">
        <v>86657720163</v>
      </c>
      <c r="C316" s="4">
        <v>399</v>
      </c>
      <c r="D316" s="2">
        <v>43695</v>
      </c>
      <c r="E316" s="2">
        <v>43695</v>
      </c>
      <c r="F316" s="3" t="s">
        <v>8</v>
      </c>
      <c r="G3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16">
        <f>MONTH(TabelaVendas[[#This Row],[Data da Venda]])</f>
        <v>5</v>
      </c>
      <c r="I316">
        <f>YEAR(TabelaVendas[[#This Row],[Data da Venda]])</f>
        <v>2019</v>
      </c>
      <c r="J316" t="str">
        <f>IF(TabelaVendas[[#This Row],[Data da Venda]]=TabelaVendas[[#This Row],[Data do Vencimento]],"Sim","Não")</f>
        <v>Não</v>
      </c>
    </row>
    <row r="317" spans="1:10" x14ac:dyDescent="0.3">
      <c r="A317" s="2">
        <v>43606</v>
      </c>
      <c r="B317" s="5">
        <v>86657720065</v>
      </c>
      <c r="C317" s="4">
        <v>114</v>
      </c>
      <c r="D317" s="2">
        <v>43636</v>
      </c>
      <c r="E317" s="2">
        <v>43636</v>
      </c>
      <c r="F317" s="3" t="s">
        <v>8</v>
      </c>
      <c r="G3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17">
        <f>MONTH(TabelaVendas[[#This Row],[Data da Venda]])</f>
        <v>5</v>
      </c>
      <c r="I317">
        <f>YEAR(TabelaVendas[[#This Row],[Data da Venda]])</f>
        <v>2019</v>
      </c>
      <c r="J317" t="str">
        <f>IF(TabelaVendas[[#This Row],[Data da Venda]]=TabelaVendas[[#This Row],[Data do Vencimento]],"Sim","Não")</f>
        <v>Não</v>
      </c>
    </row>
    <row r="318" spans="1:10" x14ac:dyDescent="0.3">
      <c r="A318" s="2">
        <v>43606</v>
      </c>
      <c r="B318" s="5">
        <v>86657720257</v>
      </c>
      <c r="C318" s="4">
        <v>1468</v>
      </c>
      <c r="D318" s="2">
        <v>43636</v>
      </c>
      <c r="E318" s="2">
        <v>43636</v>
      </c>
      <c r="F318" s="3" t="s">
        <v>7</v>
      </c>
      <c r="G3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18">
        <f>MONTH(TabelaVendas[[#This Row],[Data da Venda]])</f>
        <v>5</v>
      </c>
      <c r="I318">
        <f>YEAR(TabelaVendas[[#This Row],[Data da Venda]])</f>
        <v>2019</v>
      </c>
      <c r="J318" t="str">
        <f>IF(TabelaVendas[[#This Row],[Data da Venda]]=TabelaVendas[[#This Row],[Data do Vencimento]],"Sim","Não")</f>
        <v>Não</v>
      </c>
    </row>
    <row r="319" spans="1:10" x14ac:dyDescent="0.3">
      <c r="A319" s="2">
        <v>43606</v>
      </c>
      <c r="B319" s="5">
        <v>86657720062</v>
      </c>
      <c r="C319" s="4">
        <v>631</v>
      </c>
      <c r="D319" s="2">
        <v>43666</v>
      </c>
      <c r="E319" s="2">
        <v>43666</v>
      </c>
      <c r="F319" s="3" t="s">
        <v>7</v>
      </c>
      <c r="G3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19">
        <f>MONTH(TabelaVendas[[#This Row],[Data da Venda]])</f>
        <v>5</v>
      </c>
      <c r="I319">
        <f>YEAR(TabelaVendas[[#This Row],[Data da Venda]])</f>
        <v>2019</v>
      </c>
      <c r="J319" t="str">
        <f>IF(TabelaVendas[[#This Row],[Data da Venda]]=TabelaVendas[[#This Row],[Data do Vencimento]],"Sim","Não")</f>
        <v>Não</v>
      </c>
    </row>
    <row r="320" spans="1:10" x14ac:dyDescent="0.3">
      <c r="A320" s="2">
        <v>43606</v>
      </c>
      <c r="B320" s="5">
        <v>86657720190</v>
      </c>
      <c r="C320" s="4">
        <v>491</v>
      </c>
      <c r="D320" s="2">
        <v>43666</v>
      </c>
      <c r="E320" s="2">
        <v>43666</v>
      </c>
      <c r="F320" s="3" t="s">
        <v>6</v>
      </c>
      <c r="G3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20">
        <f>MONTH(TabelaVendas[[#This Row],[Data da Venda]])</f>
        <v>5</v>
      </c>
      <c r="I320">
        <f>YEAR(TabelaVendas[[#This Row],[Data da Venda]])</f>
        <v>2019</v>
      </c>
      <c r="J320" t="str">
        <f>IF(TabelaVendas[[#This Row],[Data da Venda]]=TabelaVendas[[#This Row],[Data do Vencimento]],"Sim","Não")</f>
        <v>Não</v>
      </c>
    </row>
    <row r="321" spans="1:10" x14ac:dyDescent="0.3">
      <c r="A321" s="2">
        <v>43607</v>
      </c>
      <c r="B321" s="5">
        <v>86657720233</v>
      </c>
      <c r="C321" s="4">
        <v>420</v>
      </c>
      <c r="D321" s="2">
        <v>43667</v>
      </c>
      <c r="E321" s="2">
        <v>43679</v>
      </c>
      <c r="F321" s="3" t="s">
        <v>8</v>
      </c>
      <c r="G3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12</v>
      </c>
      <c r="H321">
        <f>MONTH(TabelaVendas[[#This Row],[Data da Venda]])</f>
        <v>5</v>
      </c>
      <c r="I321">
        <f>YEAR(TabelaVendas[[#This Row],[Data da Venda]])</f>
        <v>2019</v>
      </c>
      <c r="J321" t="str">
        <f>IF(TabelaVendas[[#This Row],[Data da Venda]]=TabelaVendas[[#This Row],[Data do Vencimento]],"Sim","Não")</f>
        <v>Não</v>
      </c>
    </row>
    <row r="322" spans="1:10" x14ac:dyDescent="0.3">
      <c r="A322" s="2">
        <v>43610</v>
      </c>
      <c r="B322" s="5">
        <v>86657720236</v>
      </c>
      <c r="C322" s="4">
        <v>1456</v>
      </c>
      <c r="D322" s="2">
        <v>43610</v>
      </c>
      <c r="E322" s="2">
        <v>43639</v>
      </c>
      <c r="F322" s="3" t="s">
        <v>8</v>
      </c>
      <c r="G3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29</v>
      </c>
      <c r="H322">
        <f>MONTH(TabelaVendas[[#This Row],[Data da Venda]])</f>
        <v>5</v>
      </c>
      <c r="I322">
        <f>YEAR(TabelaVendas[[#This Row],[Data da Venda]])</f>
        <v>2019</v>
      </c>
      <c r="J322" t="str">
        <f>IF(TabelaVendas[[#This Row],[Data da Venda]]=TabelaVendas[[#This Row],[Data do Vencimento]],"Sim","Não")</f>
        <v>Sim</v>
      </c>
    </row>
    <row r="323" spans="1:10" x14ac:dyDescent="0.3">
      <c r="A323" s="2">
        <v>43610</v>
      </c>
      <c r="B323" s="5">
        <v>86657720242</v>
      </c>
      <c r="C323" s="4">
        <v>353</v>
      </c>
      <c r="D323" s="2">
        <v>43640</v>
      </c>
      <c r="E323" s="2">
        <v>43646</v>
      </c>
      <c r="F323" s="3" t="s">
        <v>7</v>
      </c>
      <c r="G3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6</v>
      </c>
      <c r="H323">
        <f>MONTH(TabelaVendas[[#This Row],[Data da Venda]])</f>
        <v>5</v>
      </c>
      <c r="I323">
        <f>YEAR(TabelaVendas[[#This Row],[Data da Venda]])</f>
        <v>2019</v>
      </c>
      <c r="J323" t="str">
        <f>IF(TabelaVendas[[#This Row],[Data da Venda]]=TabelaVendas[[#This Row],[Data do Vencimento]],"Sim","Não")</f>
        <v>Não</v>
      </c>
    </row>
    <row r="324" spans="1:10" x14ac:dyDescent="0.3">
      <c r="A324" s="2">
        <v>43611</v>
      </c>
      <c r="B324" s="5">
        <v>86657720153</v>
      </c>
      <c r="C324" s="4">
        <v>1028</v>
      </c>
      <c r="D324" s="2">
        <v>43641</v>
      </c>
      <c r="E324" s="2">
        <v>43671</v>
      </c>
      <c r="F324" s="3" t="s">
        <v>7</v>
      </c>
      <c r="G3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30</v>
      </c>
      <c r="H324">
        <f>MONTH(TabelaVendas[[#This Row],[Data da Venda]])</f>
        <v>5</v>
      </c>
      <c r="I324">
        <f>YEAR(TabelaVendas[[#This Row],[Data da Venda]])</f>
        <v>2019</v>
      </c>
      <c r="J324" t="str">
        <f>IF(TabelaVendas[[#This Row],[Data da Venda]]=TabelaVendas[[#This Row],[Data do Vencimento]],"Sim","Não")</f>
        <v>Não</v>
      </c>
    </row>
    <row r="325" spans="1:10" x14ac:dyDescent="0.3">
      <c r="A325" s="2">
        <v>43611</v>
      </c>
      <c r="B325" s="5">
        <v>86657720075</v>
      </c>
      <c r="C325" s="4">
        <v>1383</v>
      </c>
      <c r="D325" s="2">
        <v>43671</v>
      </c>
      <c r="E325" s="2">
        <v>43671</v>
      </c>
      <c r="F325" s="3" t="s">
        <v>8</v>
      </c>
      <c r="G3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25">
        <f>MONTH(TabelaVendas[[#This Row],[Data da Venda]])</f>
        <v>5</v>
      </c>
      <c r="I325">
        <f>YEAR(TabelaVendas[[#This Row],[Data da Venda]])</f>
        <v>2019</v>
      </c>
      <c r="J325" t="str">
        <f>IF(TabelaVendas[[#This Row],[Data da Venda]]=TabelaVendas[[#This Row],[Data do Vencimento]],"Sim","Não")</f>
        <v>Não</v>
      </c>
    </row>
    <row r="326" spans="1:10" x14ac:dyDescent="0.3">
      <c r="A326" s="2">
        <v>43612</v>
      </c>
      <c r="B326" s="5">
        <v>86657720197</v>
      </c>
      <c r="C326" s="4">
        <v>601</v>
      </c>
      <c r="D326" s="2">
        <v>43612</v>
      </c>
      <c r="E326" s="2">
        <v>43612</v>
      </c>
      <c r="F326" s="3" t="s">
        <v>6</v>
      </c>
      <c r="G3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26">
        <f>MONTH(TabelaVendas[[#This Row],[Data da Venda]])</f>
        <v>5</v>
      </c>
      <c r="I326">
        <f>YEAR(TabelaVendas[[#This Row],[Data da Venda]])</f>
        <v>2019</v>
      </c>
      <c r="J326" t="str">
        <f>IF(TabelaVendas[[#This Row],[Data da Venda]]=TabelaVendas[[#This Row],[Data do Vencimento]],"Sim","Não")</f>
        <v>Sim</v>
      </c>
    </row>
    <row r="327" spans="1:10" x14ac:dyDescent="0.3">
      <c r="A327" s="2">
        <v>43612</v>
      </c>
      <c r="B327" s="5">
        <v>86657720110</v>
      </c>
      <c r="C327" s="4">
        <v>977</v>
      </c>
      <c r="D327" s="2">
        <v>43642</v>
      </c>
      <c r="E327" s="2">
        <v>43642</v>
      </c>
      <c r="F327" s="3" t="s">
        <v>7</v>
      </c>
      <c r="G3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27">
        <f>MONTH(TabelaVendas[[#This Row],[Data da Venda]])</f>
        <v>5</v>
      </c>
      <c r="I327">
        <f>YEAR(TabelaVendas[[#This Row],[Data da Venda]])</f>
        <v>2019</v>
      </c>
      <c r="J327" t="str">
        <f>IF(TabelaVendas[[#This Row],[Data da Venda]]=TabelaVendas[[#This Row],[Data do Vencimento]],"Sim","Não")</f>
        <v>Não</v>
      </c>
    </row>
    <row r="328" spans="1:10" x14ac:dyDescent="0.3">
      <c r="A328" s="2">
        <v>43612</v>
      </c>
      <c r="B328" s="5">
        <v>86657720132</v>
      </c>
      <c r="C328" s="4">
        <v>894</v>
      </c>
      <c r="D328" s="2">
        <v>43672</v>
      </c>
      <c r="E328" s="2">
        <v>43672</v>
      </c>
      <c r="F328" s="3" t="s">
        <v>6</v>
      </c>
      <c r="G3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28">
        <f>MONTH(TabelaVendas[[#This Row],[Data da Venda]])</f>
        <v>5</v>
      </c>
      <c r="I328">
        <f>YEAR(TabelaVendas[[#This Row],[Data da Venda]])</f>
        <v>2019</v>
      </c>
      <c r="J328" t="str">
        <f>IF(TabelaVendas[[#This Row],[Data da Venda]]=TabelaVendas[[#This Row],[Data do Vencimento]],"Sim","Não")</f>
        <v>Não</v>
      </c>
    </row>
    <row r="329" spans="1:10" x14ac:dyDescent="0.3">
      <c r="A329" s="2">
        <v>43612</v>
      </c>
      <c r="B329" s="5">
        <v>86657720124</v>
      </c>
      <c r="C329" s="4">
        <v>1455</v>
      </c>
      <c r="D329" s="2">
        <v>43702</v>
      </c>
      <c r="E329" s="2">
        <v>43702</v>
      </c>
      <c r="F329" s="3" t="s">
        <v>8</v>
      </c>
      <c r="G3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29">
        <f>MONTH(TabelaVendas[[#This Row],[Data da Venda]])</f>
        <v>5</v>
      </c>
      <c r="I329">
        <f>YEAR(TabelaVendas[[#This Row],[Data da Venda]])</f>
        <v>2019</v>
      </c>
      <c r="J329" t="str">
        <f>IF(TabelaVendas[[#This Row],[Data da Venda]]=TabelaVendas[[#This Row],[Data do Vencimento]],"Sim","Não")</f>
        <v>Não</v>
      </c>
    </row>
    <row r="330" spans="1:10" x14ac:dyDescent="0.3">
      <c r="A330" s="2">
        <v>43612</v>
      </c>
      <c r="B330" s="5">
        <v>86657720244</v>
      </c>
      <c r="C330" s="4">
        <v>335</v>
      </c>
      <c r="D330" s="2">
        <v>43702</v>
      </c>
      <c r="E330" s="2">
        <v>43702</v>
      </c>
      <c r="F330" s="3" t="s">
        <v>8</v>
      </c>
      <c r="G3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0">
        <f>MONTH(TabelaVendas[[#This Row],[Data da Venda]])</f>
        <v>5</v>
      </c>
      <c r="I330">
        <f>YEAR(TabelaVendas[[#This Row],[Data da Venda]])</f>
        <v>2019</v>
      </c>
      <c r="J330" t="str">
        <f>IF(TabelaVendas[[#This Row],[Data da Venda]]=TabelaVendas[[#This Row],[Data do Vencimento]],"Sim","Não")</f>
        <v>Não</v>
      </c>
    </row>
    <row r="331" spans="1:10" x14ac:dyDescent="0.3">
      <c r="A331" s="2">
        <v>43614</v>
      </c>
      <c r="B331" s="5">
        <v>86657720120</v>
      </c>
      <c r="C331" s="4">
        <v>197</v>
      </c>
      <c r="D331" s="2">
        <v>43644</v>
      </c>
      <c r="E331" s="2">
        <v>43644</v>
      </c>
      <c r="F331" s="3" t="s">
        <v>8</v>
      </c>
      <c r="G3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1">
        <f>MONTH(TabelaVendas[[#This Row],[Data da Venda]])</f>
        <v>5</v>
      </c>
      <c r="I331">
        <f>YEAR(TabelaVendas[[#This Row],[Data da Venda]])</f>
        <v>2019</v>
      </c>
      <c r="J331" t="str">
        <f>IF(TabelaVendas[[#This Row],[Data da Venda]]=TabelaVendas[[#This Row],[Data do Vencimento]],"Sim","Não")</f>
        <v>Não</v>
      </c>
    </row>
    <row r="332" spans="1:10" x14ac:dyDescent="0.3">
      <c r="A332" s="2">
        <v>43614</v>
      </c>
      <c r="B332" s="5">
        <v>86657720156</v>
      </c>
      <c r="C332" s="4">
        <v>971</v>
      </c>
      <c r="D332" s="2">
        <v>43644</v>
      </c>
      <c r="E332" s="2">
        <v>43644</v>
      </c>
      <c r="F332" s="3" t="s">
        <v>7</v>
      </c>
      <c r="G3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2">
        <f>MONTH(TabelaVendas[[#This Row],[Data da Venda]])</f>
        <v>5</v>
      </c>
      <c r="I332">
        <f>YEAR(TabelaVendas[[#This Row],[Data da Venda]])</f>
        <v>2019</v>
      </c>
      <c r="J332" t="str">
        <f>IF(TabelaVendas[[#This Row],[Data da Venda]]=TabelaVendas[[#This Row],[Data do Vencimento]],"Sim","Não")</f>
        <v>Não</v>
      </c>
    </row>
    <row r="333" spans="1:10" x14ac:dyDescent="0.3">
      <c r="A333" s="2">
        <v>43614</v>
      </c>
      <c r="B333" s="5">
        <v>86657720142</v>
      </c>
      <c r="C333" s="4">
        <v>1493</v>
      </c>
      <c r="D333" s="2">
        <v>43674</v>
      </c>
      <c r="E333" s="2">
        <v>43674</v>
      </c>
      <c r="F333" s="3" t="s">
        <v>7</v>
      </c>
      <c r="G3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3">
        <f>MONTH(TabelaVendas[[#This Row],[Data da Venda]])</f>
        <v>5</v>
      </c>
      <c r="I333">
        <f>YEAR(TabelaVendas[[#This Row],[Data da Venda]])</f>
        <v>2019</v>
      </c>
      <c r="J333" t="str">
        <f>IF(TabelaVendas[[#This Row],[Data da Venda]]=TabelaVendas[[#This Row],[Data do Vencimento]],"Sim","Não")</f>
        <v>Não</v>
      </c>
    </row>
    <row r="334" spans="1:10" x14ac:dyDescent="0.3">
      <c r="A334" s="2">
        <v>43615</v>
      </c>
      <c r="B334" s="5">
        <v>86657720069</v>
      </c>
      <c r="C334" s="4">
        <v>355</v>
      </c>
      <c r="D334" s="2">
        <v>43615</v>
      </c>
      <c r="E334" s="2">
        <v>43615</v>
      </c>
      <c r="F334" s="3" t="s">
        <v>8</v>
      </c>
      <c r="G3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4">
        <f>MONTH(TabelaVendas[[#This Row],[Data da Venda]])</f>
        <v>5</v>
      </c>
      <c r="I334">
        <f>YEAR(TabelaVendas[[#This Row],[Data da Venda]])</f>
        <v>2019</v>
      </c>
      <c r="J334" t="str">
        <f>IF(TabelaVendas[[#This Row],[Data da Venda]]=TabelaVendas[[#This Row],[Data do Vencimento]],"Sim","Não")</f>
        <v>Sim</v>
      </c>
    </row>
    <row r="335" spans="1:10" x14ac:dyDescent="0.3">
      <c r="A335" s="2">
        <v>43615</v>
      </c>
      <c r="B335" s="5">
        <v>86657720254</v>
      </c>
      <c r="C335" s="4">
        <v>1027</v>
      </c>
      <c r="D335" s="2">
        <v>43645</v>
      </c>
      <c r="E335" s="2">
        <v>43680</v>
      </c>
      <c r="F335" s="3" t="s">
        <v>6</v>
      </c>
      <c r="G3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335">
        <f>MONTH(TabelaVendas[[#This Row],[Data da Venda]])</f>
        <v>5</v>
      </c>
      <c r="I335">
        <f>YEAR(TabelaVendas[[#This Row],[Data da Venda]])</f>
        <v>2019</v>
      </c>
      <c r="J335" t="str">
        <f>IF(TabelaVendas[[#This Row],[Data da Venda]]=TabelaVendas[[#This Row],[Data do Vencimento]],"Sim","Não")</f>
        <v>Não</v>
      </c>
    </row>
    <row r="336" spans="1:10" x14ac:dyDescent="0.3">
      <c r="A336" s="2">
        <v>43616</v>
      </c>
      <c r="B336" s="5">
        <v>86657720160</v>
      </c>
      <c r="C336" s="4">
        <v>304</v>
      </c>
      <c r="D336" s="2">
        <v>43616</v>
      </c>
      <c r="E336" s="2">
        <v>43616</v>
      </c>
      <c r="F336" s="3" t="s">
        <v>8</v>
      </c>
      <c r="G3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6">
        <f>MONTH(TabelaVendas[[#This Row],[Data da Venda]])</f>
        <v>5</v>
      </c>
      <c r="I336">
        <f>YEAR(TabelaVendas[[#This Row],[Data da Venda]])</f>
        <v>2019</v>
      </c>
      <c r="J336" t="str">
        <f>IF(TabelaVendas[[#This Row],[Data da Venda]]=TabelaVendas[[#This Row],[Data do Vencimento]],"Sim","Não")</f>
        <v>Sim</v>
      </c>
    </row>
    <row r="337" spans="1:10" x14ac:dyDescent="0.3">
      <c r="A337" s="2">
        <v>43617</v>
      </c>
      <c r="B337" s="5">
        <v>86657720087</v>
      </c>
      <c r="C337" s="4">
        <v>262</v>
      </c>
      <c r="D337" s="2">
        <v>43617</v>
      </c>
      <c r="E337" s="2">
        <v>43631</v>
      </c>
      <c r="F337" s="3" t="s">
        <v>8</v>
      </c>
      <c r="G3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14</v>
      </c>
      <c r="H337">
        <f>MONTH(TabelaVendas[[#This Row],[Data da Venda]])</f>
        <v>6</v>
      </c>
      <c r="I337">
        <f>YEAR(TabelaVendas[[#This Row],[Data da Venda]])</f>
        <v>2019</v>
      </c>
      <c r="J337" t="str">
        <f>IF(TabelaVendas[[#This Row],[Data da Venda]]=TabelaVendas[[#This Row],[Data do Vencimento]],"Sim","Não")</f>
        <v>Sim</v>
      </c>
    </row>
    <row r="338" spans="1:10" x14ac:dyDescent="0.3">
      <c r="A338" s="2">
        <v>43617</v>
      </c>
      <c r="B338" s="5">
        <v>86657720054</v>
      </c>
      <c r="C338" s="4">
        <v>1459</v>
      </c>
      <c r="D338" s="2">
        <v>43617</v>
      </c>
      <c r="E338" s="2">
        <v>43617</v>
      </c>
      <c r="F338" s="3" t="s">
        <v>8</v>
      </c>
      <c r="G3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8">
        <f>MONTH(TabelaVendas[[#This Row],[Data da Venda]])</f>
        <v>6</v>
      </c>
      <c r="I338">
        <f>YEAR(TabelaVendas[[#This Row],[Data da Venda]])</f>
        <v>2019</v>
      </c>
      <c r="J338" t="str">
        <f>IF(TabelaVendas[[#This Row],[Data da Venda]]=TabelaVendas[[#This Row],[Data do Vencimento]],"Sim","Não")</f>
        <v>Sim</v>
      </c>
    </row>
    <row r="339" spans="1:10" x14ac:dyDescent="0.3">
      <c r="A339" s="2">
        <v>43617</v>
      </c>
      <c r="B339" s="5">
        <v>86657720053</v>
      </c>
      <c r="C339" s="4">
        <v>397</v>
      </c>
      <c r="D339" s="2">
        <v>43647</v>
      </c>
      <c r="E339" s="2">
        <v>43647</v>
      </c>
      <c r="F339" s="3" t="s">
        <v>6</v>
      </c>
      <c r="G3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39">
        <f>MONTH(TabelaVendas[[#This Row],[Data da Venda]])</f>
        <v>6</v>
      </c>
      <c r="I339">
        <f>YEAR(TabelaVendas[[#This Row],[Data da Venda]])</f>
        <v>2019</v>
      </c>
      <c r="J339" t="str">
        <f>IF(TabelaVendas[[#This Row],[Data da Venda]]=TabelaVendas[[#This Row],[Data do Vencimento]],"Sim","Não")</f>
        <v>Não</v>
      </c>
    </row>
    <row r="340" spans="1:10" x14ac:dyDescent="0.3">
      <c r="A340" s="2">
        <v>43617</v>
      </c>
      <c r="B340" s="5">
        <v>86657720209</v>
      </c>
      <c r="C340" s="4">
        <v>942</v>
      </c>
      <c r="D340" s="2">
        <v>43677</v>
      </c>
      <c r="E340" s="2">
        <v>43677</v>
      </c>
      <c r="F340" s="3" t="s">
        <v>6</v>
      </c>
      <c r="G3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40">
        <f>MONTH(TabelaVendas[[#This Row],[Data da Venda]])</f>
        <v>6</v>
      </c>
      <c r="I340">
        <f>YEAR(TabelaVendas[[#This Row],[Data da Venda]])</f>
        <v>2019</v>
      </c>
      <c r="J340" t="str">
        <f>IF(TabelaVendas[[#This Row],[Data da Venda]]=TabelaVendas[[#This Row],[Data do Vencimento]],"Sim","Não")</f>
        <v>Não</v>
      </c>
    </row>
    <row r="341" spans="1:10" x14ac:dyDescent="0.3">
      <c r="A341" s="2">
        <v>43617</v>
      </c>
      <c r="B341" s="5">
        <v>86657720145</v>
      </c>
      <c r="C341" s="4">
        <v>1122</v>
      </c>
      <c r="D341" s="2">
        <v>43677</v>
      </c>
      <c r="E341" s="2">
        <v>43677</v>
      </c>
      <c r="F341" s="3" t="s">
        <v>7</v>
      </c>
      <c r="G3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41">
        <f>MONTH(TabelaVendas[[#This Row],[Data da Venda]])</f>
        <v>6</v>
      </c>
      <c r="I341">
        <f>YEAR(TabelaVendas[[#This Row],[Data da Venda]])</f>
        <v>2019</v>
      </c>
      <c r="J341" t="str">
        <f>IF(TabelaVendas[[#This Row],[Data da Venda]]=TabelaVendas[[#This Row],[Data do Vencimento]],"Sim","Não")</f>
        <v>Não</v>
      </c>
    </row>
    <row r="342" spans="1:10" x14ac:dyDescent="0.3">
      <c r="A342" s="2">
        <v>43618</v>
      </c>
      <c r="B342" s="5">
        <v>86657720208</v>
      </c>
      <c r="C342" s="4">
        <v>1326</v>
      </c>
      <c r="D342" s="2">
        <v>43678</v>
      </c>
      <c r="E342" s="2">
        <v>43715</v>
      </c>
      <c r="F342" s="3" t="s">
        <v>7</v>
      </c>
      <c r="G3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342">
        <f>MONTH(TabelaVendas[[#This Row],[Data da Venda]])</f>
        <v>6</v>
      </c>
      <c r="I342">
        <f>YEAR(TabelaVendas[[#This Row],[Data da Venda]])</f>
        <v>2019</v>
      </c>
      <c r="J342" t="str">
        <f>IF(TabelaVendas[[#This Row],[Data da Venda]]=TabelaVendas[[#This Row],[Data do Vencimento]],"Sim","Não")</f>
        <v>Não</v>
      </c>
    </row>
    <row r="343" spans="1:10" x14ac:dyDescent="0.3">
      <c r="A343" s="2">
        <v>43620</v>
      </c>
      <c r="B343" s="5">
        <v>86657720085</v>
      </c>
      <c r="C343" s="4">
        <v>1124</v>
      </c>
      <c r="D343" s="2">
        <v>43650</v>
      </c>
      <c r="E343" s="2">
        <v>43650</v>
      </c>
      <c r="F343" s="3" t="s">
        <v>8</v>
      </c>
      <c r="G3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43">
        <f>MONTH(TabelaVendas[[#This Row],[Data da Venda]])</f>
        <v>6</v>
      </c>
      <c r="I343">
        <f>YEAR(TabelaVendas[[#This Row],[Data da Venda]])</f>
        <v>2019</v>
      </c>
      <c r="J343" t="str">
        <f>IF(TabelaVendas[[#This Row],[Data da Venda]]=TabelaVendas[[#This Row],[Data do Vencimento]],"Sim","Não")</f>
        <v>Não</v>
      </c>
    </row>
    <row r="344" spans="1:10" x14ac:dyDescent="0.3">
      <c r="A344" s="2">
        <v>43620</v>
      </c>
      <c r="B344" s="5">
        <v>86657720215</v>
      </c>
      <c r="C344" s="4">
        <v>1348</v>
      </c>
      <c r="D344" s="2">
        <v>43680</v>
      </c>
      <c r="E344" s="2">
        <v>43680</v>
      </c>
      <c r="F344" s="3" t="s">
        <v>6</v>
      </c>
      <c r="G3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44">
        <f>MONTH(TabelaVendas[[#This Row],[Data da Venda]])</f>
        <v>6</v>
      </c>
      <c r="I344">
        <f>YEAR(TabelaVendas[[#This Row],[Data da Venda]])</f>
        <v>2019</v>
      </c>
      <c r="J344" t="str">
        <f>IF(TabelaVendas[[#This Row],[Data da Venda]]=TabelaVendas[[#This Row],[Data do Vencimento]],"Sim","Não")</f>
        <v>Não</v>
      </c>
    </row>
    <row r="345" spans="1:10" x14ac:dyDescent="0.3">
      <c r="A345" s="2">
        <v>43620</v>
      </c>
      <c r="B345" s="5">
        <v>86657720235</v>
      </c>
      <c r="C345" s="4">
        <v>1362</v>
      </c>
      <c r="D345" s="2">
        <v>43710</v>
      </c>
      <c r="E345" s="2">
        <v>43710</v>
      </c>
      <c r="F345" s="3" t="s">
        <v>7</v>
      </c>
      <c r="G3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45">
        <f>MONTH(TabelaVendas[[#This Row],[Data da Venda]])</f>
        <v>6</v>
      </c>
      <c r="I345">
        <f>YEAR(TabelaVendas[[#This Row],[Data da Venda]])</f>
        <v>2019</v>
      </c>
      <c r="J345" t="str">
        <f>IF(TabelaVendas[[#This Row],[Data da Venda]]=TabelaVendas[[#This Row],[Data do Vencimento]],"Sim","Não")</f>
        <v>Não</v>
      </c>
    </row>
    <row r="346" spans="1:10" x14ac:dyDescent="0.3">
      <c r="A346" s="2">
        <v>43621</v>
      </c>
      <c r="B346" s="5">
        <v>86657720192</v>
      </c>
      <c r="C346" s="4">
        <v>154</v>
      </c>
      <c r="D346" s="2">
        <v>43651</v>
      </c>
      <c r="E346" s="2">
        <v>43651</v>
      </c>
      <c r="F346" s="3" t="s">
        <v>7</v>
      </c>
      <c r="G3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46">
        <f>MONTH(TabelaVendas[[#This Row],[Data da Venda]])</f>
        <v>6</v>
      </c>
      <c r="I346">
        <f>YEAR(TabelaVendas[[#This Row],[Data da Venda]])</f>
        <v>2019</v>
      </c>
      <c r="J346" t="str">
        <f>IF(TabelaVendas[[#This Row],[Data da Venda]]=TabelaVendas[[#This Row],[Data do Vencimento]],"Sim","Não")</f>
        <v>Não</v>
      </c>
    </row>
    <row r="347" spans="1:10" x14ac:dyDescent="0.3">
      <c r="A347" s="2">
        <v>43621</v>
      </c>
      <c r="B347" s="5">
        <v>86657720252</v>
      </c>
      <c r="C347" s="4">
        <v>1025</v>
      </c>
      <c r="D347" s="2">
        <v>43681</v>
      </c>
      <c r="E347" s="2">
        <v>43681</v>
      </c>
      <c r="F347" s="3" t="s">
        <v>7</v>
      </c>
      <c r="G3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47">
        <f>MONTH(TabelaVendas[[#This Row],[Data da Venda]])</f>
        <v>6</v>
      </c>
      <c r="I347">
        <f>YEAR(TabelaVendas[[#This Row],[Data da Venda]])</f>
        <v>2019</v>
      </c>
      <c r="J347" t="str">
        <f>IF(TabelaVendas[[#This Row],[Data da Venda]]=TabelaVendas[[#This Row],[Data do Vencimento]],"Sim","Não")</f>
        <v>Não</v>
      </c>
    </row>
    <row r="348" spans="1:10" x14ac:dyDescent="0.3">
      <c r="A348" s="2">
        <v>43621</v>
      </c>
      <c r="B348" s="5">
        <v>86657720171</v>
      </c>
      <c r="C348" s="4">
        <v>822</v>
      </c>
      <c r="D348" s="2">
        <v>43711</v>
      </c>
      <c r="E348" s="2">
        <v>43739</v>
      </c>
      <c r="F348" s="3" t="s">
        <v>8</v>
      </c>
      <c r="G3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28</v>
      </c>
      <c r="H348">
        <f>MONTH(TabelaVendas[[#This Row],[Data da Venda]])</f>
        <v>6</v>
      </c>
      <c r="I348">
        <f>YEAR(TabelaVendas[[#This Row],[Data da Venda]])</f>
        <v>2019</v>
      </c>
      <c r="J348" t="str">
        <f>IF(TabelaVendas[[#This Row],[Data da Venda]]=TabelaVendas[[#This Row],[Data do Vencimento]],"Sim","Não")</f>
        <v>Não</v>
      </c>
    </row>
    <row r="349" spans="1:10" x14ac:dyDescent="0.3">
      <c r="A349" s="2">
        <v>43622</v>
      </c>
      <c r="B349" s="5">
        <v>86657720260</v>
      </c>
      <c r="C349" s="4">
        <v>1372</v>
      </c>
      <c r="D349" s="2">
        <v>43622</v>
      </c>
      <c r="E349" s="2">
        <v>43656</v>
      </c>
      <c r="F349" s="3" t="s">
        <v>7</v>
      </c>
      <c r="G3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349">
        <f>MONTH(TabelaVendas[[#This Row],[Data da Venda]])</f>
        <v>6</v>
      </c>
      <c r="I349">
        <f>YEAR(TabelaVendas[[#This Row],[Data da Venda]])</f>
        <v>2019</v>
      </c>
      <c r="J349" t="str">
        <f>IF(TabelaVendas[[#This Row],[Data da Venda]]=TabelaVendas[[#This Row],[Data do Vencimento]],"Sim","Não")</f>
        <v>Sim</v>
      </c>
    </row>
    <row r="350" spans="1:10" x14ac:dyDescent="0.3">
      <c r="A350" s="2">
        <v>43622</v>
      </c>
      <c r="B350" s="5">
        <v>86657720054</v>
      </c>
      <c r="C350" s="4">
        <v>50</v>
      </c>
      <c r="D350" s="2">
        <v>43682</v>
      </c>
      <c r="E350" s="2">
        <v>43682</v>
      </c>
      <c r="F350" s="3" t="s">
        <v>6</v>
      </c>
      <c r="G3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0">
        <f>MONTH(TabelaVendas[[#This Row],[Data da Venda]])</f>
        <v>6</v>
      </c>
      <c r="I350">
        <f>YEAR(TabelaVendas[[#This Row],[Data da Venda]])</f>
        <v>2019</v>
      </c>
      <c r="J350" t="str">
        <f>IF(TabelaVendas[[#This Row],[Data da Venda]]=TabelaVendas[[#This Row],[Data do Vencimento]],"Sim","Não")</f>
        <v>Não</v>
      </c>
    </row>
    <row r="351" spans="1:10" x14ac:dyDescent="0.3">
      <c r="A351" s="2">
        <v>43622</v>
      </c>
      <c r="B351" s="5">
        <v>86657720071</v>
      </c>
      <c r="C351" s="4">
        <v>1273</v>
      </c>
      <c r="D351" s="2">
        <v>43682</v>
      </c>
      <c r="E351" s="2">
        <v>43682</v>
      </c>
      <c r="F351" s="3" t="s">
        <v>7</v>
      </c>
      <c r="G3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1">
        <f>MONTH(TabelaVendas[[#This Row],[Data da Venda]])</f>
        <v>6</v>
      </c>
      <c r="I351">
        <f>YEAR(TabelaVendas[[#This Row],[Data da Venda]])</f>
        <v>2019</v>
      </c>
      <c r="J351" t="str">
        <f>IF(TabelaVendas[[#This Row],[Data da Venda]]=TabelaVendas[[#This Row],[Data do Vencimento]],"Sim","Não")</f>
        <v>Não</v>
      </c>
    </row>
    <row r="352" spans="1:10" x14ac:dyDescent="0.3">
      <c r="A352" s="2">
        <v>43624</v>
      </c>
      <c r="B352" s="5">
        <v>86657720237</v>
      </c>
      <c r="C352" s="4">
        <v>632</v>
      </c>
      <c r="D352" s="2">
        <v>43624</v>
      </c>
      <c r="E352" s="2">
        <v>43624</v>
      </c>
      <c r="F352" s="3" t="s">
        <v>7</v>
      </c>
      <c r="G3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2">
        <f>MONTH(TabelaVendas[[#This Row],[Data da Venda]])</f>
        <v>6</v>
      </c>
      <c r="I352">
        <f>YEAR(TabelaVendas[[#This Row],[Data da Venda]])</f>
        <v>2019</v>
      </c>
      <c r="J352" t="str">
        <f>IF(TabelaVendas[[#This Row],[Data da Venda]]=TabelaVendas[[#This Row],[Data do Vencimento]],"Sim","Não")</f>
        <v>Sim</v>
      </c>
    </row>
    <row r="353" spans="1:10" x14ac:dyDescent="0.3">
      <c r="A353" s="2">
        <v>43624</v>
      </c>
      <c r="B353" s="5">
        <v>86657720052</v>
      </c>
      <c r="C353" s="4">
        <v>560</v>
      </c>
      <c r="D353" s="2">
        <v>43654</v>
      </c>
      <c r="E353" s="2">
        <v>43682</v>
      </c>
      <c r="F353" s="3" t="s">
        <v>6</v>
      </c>
      <c r="G3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28</v>
      </c>
      <c r="H353">
        <f>MONTH(TabelaVendas[[#This Row],[Data da Venda]])</f>
        <v>6</v>
      </c>
      <c r="I353">
        <f>YEAR(TabelaVendas[[#This Row],[Data da Venda]])</f>
        <v>2019</v>
      </c>
      <c r="J353" t="str">
        <f>IF(TabelaVendas[[#This Row],[Data da Venda]]=TabelaVendas[[#This Row],[Data do Vencimento]],"Sim","Não")</f>
        <v>Não</v>
      </c>
    </row>
    <row r="354" spans="1:10" x14ac:dyDescent="0.3">
      <c r="A354" s="2">
        <v>43624</v>
      </c>
      <c r="B354" s="5">
        <v>86657720102</v>
      </c>
      <c r="C354" s="4">
        <v>395</v>
      </c>
      <c r="D354" s="2">
        <v>43684</v>
      </c>
      <c r="E354" s="2">
        <v>43684</v>
      </c>
      <c r="F354" s="3" t="s">
        <v>7</v>
      </c>
      <c r="G3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4">
        <f>MONTH(TabelaVendas[[#This Row],[Data da Venda]])</f>
        <v>6</v>
      </c>
      <c r="I354">
        <f>YEAR(TabelaVendas[[#This Row],[Data da Venda]])</f>
        <v>2019</v>
      </c>
      <c r="J354" t="str">
        <f>IF(TabelaVendas[[#This Row],[Data da Venda]]=TabelaVendas[[#This Row],[Data do Vencimento]],"Sim","Não")</f>
        <v>Não</v>
      </c>
    </row>
    <row r="355" spans="1:10" x14ac:dyDescent="0.3">
      <c r="A355" s="2">
        <v>43625</v>
      </c>
      <c r="B355" s="5">
        <v>86657720194</v>
      </c>
      <c r="C355" s="4">
        <v>1476</v>
      </c>
      <c r="D355" s="2">
        <v>43625</v>
      </c>
      <c r="E355" s="2">
        <v>43625</v>
      </c>
      <c r="F355" s="3" t="s">
        <v>6</v>
      </c>
      <c r="G3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5">
        <f>MONTH(TabelaVendas[[#This Row],[Data da Venda]])</f>
        <v>6</v>
      </c>
      <c r="I355">
        <f>YEAR(TabelaVendas[[#This Row],[Data da Venda]])</f>
        <v>2019</v>
      </c>
      <c r="J355" t="str">
        <f>IF(TabelaVendas[[#This Row],[Data da Venda]]=TabelaVendas[[#This Row],[Data do Vencimento]],"Sim","Não")</f>
        <v>Sim</v>
      </c>
    </row>
    <row r="356" spans="1:10" x14ac:dyDescent="0.3">
      <c r="A356" s="2">
        <v>43625</v>
      </c>
      <c r="B356" s="5">
        <v>86657720080</v>
      </c>
      <c r="C356" s="4">
        <v>454</v>
      </c>
      <c r="D356" s="2">
        <v>43685</v>
      </c>
      <c r="E356" s="2">
        <v>43685</v>
      </c>
      <c r="F356" s="3" t="s">
        <v>6</v>
      </c>
      <c r="G3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6">
        <f>MONTH(TabelaVendas[[#This Row],[Data da Venda]])</f>
        <v>6</v>
      </c>
      <c r="I356">
        <f>YEAR(TabelaVendas[[#This Row],[Data da Venda]])</f>
        <v>2019</v>
      </c>
      <c r="J356" t="str">
        <f>IF(TabelaVendas[[#This Row],[Data da Venda]]=TabelaVendas[[#This Row],[Data do Vencimento]],"Sim","Não")</f>
        <v>Não</v>
      </c>
    </row>
    <row r="357" spans="1:10" x14ac:dyDescent="0.3">
      <c r="A357" s="2">
        <v>43625</v>
      </c>
      <c r="B357" s="5">
        <v>86657720153</v>
      </c>
      <c r="C357" s="4">
        <v>1127</v>
      </c>
      <c r="D357" s="2">
        <v>43715</v>
      </c>
      <c r="E357" s="2">
        <v>43715</v>
      </c>
      <c r="F357" s="3" t="s">
        <v>8</v>
      </c>
      <c r="G3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7">
        <f>MONTH(TabelaVendas[[#This Row],[Data da Venda]])</f>
        <v>6</v>
      </c>
      <c r="I357">
        <f>YEAR(TabelaVendas[[#This Row],[Data da Venda]])</f>
        <v>2019</v>
      </c>
      <c r="J357" t="str">
        <f>IF(TabelaVendas[[#This Row],[Data da Venda]]=TabelaVendas[[#This Row],[Data do Vencimento]],"Sim","Não")</f>
        <v>Não</v>
      </c>
    </row>
    <row r="358" spans="1:10" x14ac:dyDescent="0.3">
      <c r="A358" s="2">
        <v>43626</v>
      </c>
      <c r="B358" s="5">
        <v>86657720100</v>
      </c>
      <c r="C358" s="4">
        <v>692</v>
      </c>
      <c r="D358" s="2">
        <v>43686</v>
      </c>
      <c r="E358" s="2">
        <v>43702</v>
      </c>
      <c r="F358" s="3" t="s">
        <v>8</v>
      </c>
      <c r="G3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358">
        <f>MONTH(TabelaVendas[[#This Row],[Data da Venda]])</f>
        <v>6</v>
      </c>
      <c r="I358">
        <f>YEAR(TabelaVendas[[#This Row],[Data da Venda]])</f>
        <v>2019</v>
      </c>
      <c r="J358" t="str">
        <f>IF(TabelaVendas[[#This Row],[Data da Venda]]=TabelaVendas[[#This Row],[Data do Vencimento]],"Sim","Não")</f>
        <v>Não</v>
      </c>
    </row>
    <row r="359" spans="1:10" x14ac:dyDescent="0.3">
      <c r="A359" s="2">
        <v>43627</v>
      </c>
      <c r="B359" s="5">
        <v>86657720130</v>
      </c>
      <c r="C359" s="4">
        <v>797</v>
      </c>
      <c r="D359" s="2">
        <v>43627</v>
      </c>
      <c r="E359" s="2">
        <v>43627</v>
      </c>
      <c r="F359" s="3" t="s">
        <v>7</v>
      </c>
      <c r="G3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59">
        <f>MONTH(TabelaVendas[[#This Row],[Data da Venda]])</f>
        <v>6</v>
      </c>
      <c r="I359">
        <f>YEAR(TabelaVendas[[#This Row],[Data da Venda]])</f>
        <v>2019</v>
      </c>
      <c r="J359" t="str">
        <f>IF(TabelaVendas[[#This Row],[Data da Venda]]=TabelaVendas[[#This Row],[Data do Vencimento]],"Sim","Não")</f>
        <v>Sim</v>
      </c>
    </row>
    <row r="360" spans="1:10" x14ac:dyDescent="0.3">
      <c r="A360" s="2">
        <v>43628</v>
      </c>
      <c r="B360" s="5">
        <v>86657720195</v>
      </c>
      <c r="C360" s="4">
        <v>529</v>
      </c>
      <c r="D360" s="2">
        <v>43628</v>
      </c>
      <c r="E360" s="2">
        <v>43628</v>
      </c>
      <c r="F360" s="3" t="s">
        <v>7</v>
      </c>
      <c r="G3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60">
        <f>MONTH(TabelaVendas[[#This Row],[Data da Venda]])</f>
        <v>6</v>
      </c>
      <c r="I360">
        <f>YEAR(TabelaVendas[[#This Row],[Data da Venda]])</f>
        <v>2019</v>
      </c>
      <c r="J360" t="str">
        <f>IF(TabelaVendas[[#This Row],[Data da Venda]]=TabelaVendas[[#This Row],[Data do Vencimento]],"Sim","Não")</f>
        <v>Sim</v>
      </c>
    </row>
    <row r="361" spans="1:10" x14ac:dyDescent="0.3">
      <c r="A361" s="2">
        <v>43628</v>
      </c>
      <c r="B361" s="5">
        <v>86657720170</v>
      </c>
      <c r="C361" s="4">
        <v>905</v>
      </c>
      <c r="D361" s="2">
        <v>43658</v>
      </c>
      <c r="E361" s="2">
        <v>43685</v>
      </c>
      <c r="F361" s="3" t="s">
        <v>8</v>
      </c>
      <c r="G3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27</v>
      </c>
      <c r="H361">
        <f>MONTH(TabelaVendas[[#This Row],[Data da Venda]])</f>
        <v>6</v>
      </c>
      <c r="I361">
        <f>YEAR(TabelaVendas[[#This Row],[Data da Venda]])</f>
        <v>2019</v>
      </c>
      <c r="J361" t="str">
        <f>IF(TabelaVendas[[#This Row],[Data da Venda]]=TabelaVendas[[#This Row],[Data do Vencimento]],"Sim","Não")</f>
        <v>Não</v>
      </c>
    </row>
    <row r="362" spans="1:10" x14ac:dyDescent="0.3">
      <c r="A362" s="2">
        <v>43628</v>
      </c>
      <c r="B362" s="5">
        <v>86657720116</v>
      </c>
      <c r="C362" s="4">
        <v>389</v>
      </c>
      <c r="D362" s="2">
        <v>43718</v>
      </c>
      <c r="E362" s="2">
        <v>43718</v>
      </c>
      <c r="F362" s="3" t="s">
        <v>7</v>
      </c>
      <c r="G3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62">
        <f>MONTH(TabelaVendas[[#This Row],[Data da Venda]])</f>
        <v>6</v>
      </c>
      <c r="I362">
        <f>YEAR(TabelaVendas[[#This Row],[Data da Venda]])</f>
        <v>2019</v>
      </c>
      <c r="J362" t="str">
        <f>IF(TabelaVendas[[#This Row],[Data da Venda]]=TabelaVendas[[#This Row],[Data do Vencimento]],"Sim","Não")</f>
        <v>Não</v>
      </c>
    </row>
    <row r="363" spans="1:10" x14ac:dyDescent="0.3">
      <c r="A363" s="2">
        <v>43629</v>
      </c>
      <c r="B363" s="5">
        <v>86657720134</v>
      </c>
      <c r="C363" s="4">
        <v>1215</v>
      </c>
      <c r="D363" s="2">
        <v>43629</v>
      </c>
      <c r="E363" s="2">
        <v>43644</v>
      </c>
      <c r="F363" s="3" t="s">
        <v>7</v>
      </c>
      <c r="G3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15</v>
      </c>
      <c r="H363">
        <f>MONTH(TabelaVendas[[#This Row],[Data da Venda]])</f>
        <v>6</v>
      </c>
      <c r="I363">
        <f>YEAR(TabelaVendas[[#This Row],[Data da Venda]])</f>
        <v>2019</v>
      </c>
      <c r="J363" t="str">
        <f>IF(TabelaVendas[[#This Row],[Data da Venda]]=TabelaVendas[[#This Row],[Data do Vencimento]],"Sim","Não")</f>
        <v>Sim</v>
      </c>
    </row>
    <row r="364" spans="1:10" x14ac:dyDescent="0.3">
      <c r="A364" s="2">
        <v>43629</v>
      </c>
      <c r="B364" s="5">
        <v>86657720201</v>
      </c>
      <c r="C364" s="4">
        <v>199</v>
      </c>
      <c r="D364" s="2">
        <v>43629</v>
      </c>
      <c r="E364" s="2">
        <v>43643</v>
      </c>
      <c r="F364" s="3" t="s">
        <v>7</v>
      </c>
      <c r="G3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14</v>
      </c>
      <c r="H364">
        <f>MONTH(TabelaVendas[[#This Row],[Data da Venda]])</f>
        <v>6</v>
      </c>
      <c r="I364">
        <f>YEAR(TabelaVendas[[#This Row],[Data da Venda]])</f>
        <v>2019</v>
      </c>
      <c r="J364" t="str">
        <f>IF(TabelaVendas[[#This Row],[Data da Venda]]=TabelaVendas[[#This Row],[Data do Vencimento]],"Sim","Não")</f>
        <v>Sim</v>
      </c>
    </row>
    <row r="365" spans="1:10" x14ac:dyDescent="0.3">
      <c r="A365" s="2">
        <v>43629</v>
      </c>
      <c r="B365" s="5">
        <v>86657720131</v>
      </c>
      <c r="C365" s="4">
        <v>66</v>
      </c>
      <c r="D365" s="2">
        <v>43659</v>
      </c>
      <c r="E365" s="2">
        <v>43659</v>
      </c>
      <c r="F365" s="3" t="s">
        <v>8</v>
      </c>
      <c r="G3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65">
        <f>MONTH(TabelaVendas[[#This Row],[Data da Venda]])</f>
        <v>6</v>
      </c>
      <c r="I365">
        <f>YEAR(TabelaVendas[[#This Row],[Data da Venda]])</f>
        <v>2019</v>
      </c>
      <c r="J365" t="str">
        <f>IF(TabelaVendas[[#This Row],[Data da Venda]]=TabelaVendas[[#This Row],[Data do Vencimento]],"Sim","Não")</f>
        <v>Não</v>
      </c>
    </row>
    <row r="366" spans="1:10" x14ac:dyDescent="0.3">
      <c r="A366" s="2">
        <v>43629</v>
      </c>
      <c r="B366" s="5">
        <v>86657720091</v>
      </c>
      <c r="C366" s="4">
        <v>59</v>
      </c>
      <c r="D366" s="2">
        <v>43719</v>
      </c>
      <c r="E366" s="2">
        <v>43719</v>
      </c>
      <c r="F366" s="3" t="s">
        <v>7</v>
      </c>
      <c r="G3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66">
        <f>MONTH(TabelaVendas[[#This Row],[Data da Venda]])</f>
        <v>6</v>
      </c>
      <c r="I366">
        <f>YEAR(TabelaVendas[[#This Row],[Data da Venda]])</f>
        <v>2019</v>
      </c>
      <c r="J366" t="str">
        <f>IF(TabelaVendas[[#This Row],[Data da Venda]]=TabelaVendas[[#This Row],[Data do Vencimento]],"Sim","Não")</f>
        <v>Não</v>
      </c>
    </row>
    <row r="367" spans="1:10" x14ac:dyDescent="0.3">
      <c r="A367" s="2">
        <v>43630</v>
      </c>
      <c r="B367" s="5">
        <v>86657720086</v>
      </c>
      <c r="C367" s="4">
        <v>641</v>
      </c>
      <c r="D367" s="2">
        <v>43630</v>
      </c>
      <c r="E367" s="2">
        <v>43659</v>
      </c>
      <c r="F367" s="3" t="s">
        <v>7</v>
      </c>
      <c r="G3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29</v>
      </c>
      <c r="H367">
        <f>MONTH(TabelaVendas[[#This Row],[Data da Venda]])</f>
        <v>6</v>
      </c>
      <c r="I367">
        <f>YEAR(TabelaVendas[[#This Row],[Data da Venda]])</f>
        <v>2019</v>
      </c>
      <c r="J367" t="str">
        <f>IF(TabelaVendas[[#This Row],[Data da Venda]]=TabelaVendas[[#This Row],[Data do Vencimento]],"Sim","Não")</f>
        <v>Sim</v>
      </c>
    </row>
    <row r="368" spans="1:10" x14ac:dyDescent="0.3">
      <c r="A368" s="2">
        <v>43630</v>
      </c>
      <c r="B368" s="5">
        <v>86657720096</v>
      </c>
      <c r="C368" s="4">
        <v>489</v>
      </c>
      <c r="D368" s="2">
        <v>43630</v>
      </c>
      <c r="E368" s="2">
        <v>43630</v>
      </c>
      <c r="F368" s="3" t="s">
        <v>7</v>
      </c>
      <c r="G3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68">
        <f>MONTH(TabelaVendas[[#This Row],[Data da Venda]])</f>
        <v>6</v>
      </c>
      <c r="I368">
        <f>YEAR(TabelaVendas[[#This Row],[Data da Venda]])</f>
        <v>2019</v>
      </c>
      <c r="J368" t="str">
        <f>IF(TabelaVendas[[#This Row],[Data da Venda]]=TabelaVendas[[#This Row],[Data do Vencimento]],"Sim","Não")</f>
        <v>Sim</v>
      </c>
    </row>
    <row r="369" spans="1:10" x14ac:dyDescent="0.3">
      <c r="A369" s="2">
        <v>43630</v>
      </c>
      <c r="B369" s="5">
        <v>86657720174</v>
      </c>
      <c r="C369" s="4">
        <v>1264</v>
      </c>
      <c r="D369" s="2">
        <v>43630</v>
      </c>
      <c r="E369" s="2">
        <v>43630</v>
      </c>
      <c r="F369" s="3" t="s">
        <v>8</v>
      </c>
      <c r="G3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69">
        <f>MONTH(TabelaVendas[[#This Row],[Data da Venda]])</f>
        <v>6</v>
      </c>
      <c r="I369">
        <f>YEAR(TabelaVendas[[#This Row],[Data da Venda]])</f>
        <v>2019</v>
      </c>
      <c r="J369" t="str">
        <f>IF(TabelaVendas[[#This Row],[Data da Venda]]=TabelaVendas[[#This Row],[Data do Vencimento]],"Sim","Não")</f>
        <v>Sim</v>
      </c>
    </row>
    <row r="370" spans="1:10" x14ac:dyDescent="0.3">
      <c r="A370" s="2">
        <v>43631</v>
      </c>
      <c r="B370" s="5">
        <v>86657720138</v>
      </c>
      <c r="C370" s="4">
        <v>983</v>
      </c>
      <c r="D370" s="2">
        <v>43631</v>
      </c>
      <c r="E370" s="2">
        <v>43631</v>
      </c>
      <c r="F370" s="3" t="s">
        <v>6</v>
      </c>
      <c r="G3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70">
        <f>MONTH(TabelaVendas[[#This Row],[Data da Venda]])</f>
        <v>6</v>
      </c>
      <c r="I370">
        <f>YEAR(TabelaVendas[[#This Row],[Data da Venda]])</f>
        <v>2019</v>
      </c>
      <c r="J370" t="str">
        <f>IF(TabelaVendas[[#This Row],[Data da Venda]]=TabelaVendas[[#This Row],[Data do Vencimento]],"Sim","Não")</f>
        <v>Sim</v>
      </c>
    </row>
    <row r="371" spans="1:10" x14ac:dyDescent="0.3">
      <c r="A371" s="2">
        <v>43631</v>
      </c>
      <c r="B371" s="5">
        <v>86657720199</v>
      </c>
      <c r="C371" s="4">
        <v>930</v>
      </c>
      <c r="D371" s="2">
        <v>43691</v>
      </c>
      <c r="E371" s="2">
        <v>43691</v>
      </c>
      <c r="F371" s="3" t="s">
        <v>7</v>
      </c>
      <c r="G3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71">
        <f>MONTH(TabelaVendas[[#This Row],[Data da Venda]])</f>
        <v>6</v>
      </c>
      <c r="I371">
        <f>YEAR(TabelaVendas[[#This Row],[Data da Venda]])</f>
        <v>2019</v>
      </c>
      <c r="J371" t="str">
        <f>IF(TabelaVendas[[#This Row],[Data da Venda]]=TabelaVendas[[#This Row],[Data do Vencimento]],"Sim","Não")</f>
        <v>Não</v>
      </c>
    </row>
    <row r="372" spans="1:10" x14ac:dyDescent="0.3">
      <c r="A372" s="2">
        <v>43632</v>
      </c>
      <c r="B372" s="5">
        <v>86657720124</v>
      </c>
      <c r="C372" s="4">
        <v>536</v>
      </c>
      <c r="D372" s="2">
        <v>43632</v>
      </c>
      <c r="E372" s="2">
        <v>43632</v>
      </c>
      <c r="F372" s="3" t="s">
        <v>8</v>
      </c>
      <c r="G3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72">
        <f>MONTH(TabelaVendas[[#This Row],[Data da Venda]])</f>
        <v>6</v>
      </c>
      <c r="I372">
        <f>YEAR(TabelaVendas[[#This Row],[Data da Venda]])</f>
        <v>2019</v>
      </c>
      <c r="J372" t="str">
        <f>IF(TabelaVendas[[#This Row],[Data da Venda]]=TabelaVendas[[#This Row],[Data do Vencimento]],"Sim","Não")</f>
        <v>Sim</v>
      </c>
    </row>
    <row r="373" spans="1:10" x14ac:dyDescent="0.3">
      <c r="A373" s="2">
        <v>43632</v>
      </c>
      <c r="B373" s="5">
        <v>86657720153</v>
      </c>
      <c r="C373" s="4">
        <v>1138</v>
      </c>
      <c r="D373" s="2">
        <v>43662</v>
      </c>
      <c r="E373" s="2">
        <v>43662</v>
      </c>
      <c r="F373" s="3" t="s">
        <v>6</v>
      </c>
      <c r="G3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73">
        <f>MONTH(TabelaVendas[[#This Row],[Data da Venda]])</f>
        <v>6</v>
      </c>
      <c r="I373">
        <f>YEAR(TabelaVendas[[#This Row],[Data da Venda]])</f>
        <v>2019</v>
      </c>
      <c r="J373" t="str">
        <f>IF(TabelaVendas[[#This Row],[Data da Venda]]=TabelaVendas[[#This Row],[Data do Vencimento]],"Sim","Não")</f>
        <v>Não</v>
      </c>
    </row>
    <row r="374" spans="1:10" x14ac:dyDescent="0.3">
      <c r="A374" s="2">
        <v>43634</v>
      </c>
      <c r="B374" s="5">
        <v>86657720204</v>
      </c>
      <c r="C374" s="4">
        <v>784</v>
      </c>
      <c r="D374" s="2">
        <v>43634</v>
      </c>
      <c r="E374" s="2">
        <v>43634</v>
      </c>
      <c r="F374" s="3" t="s">
        <v>8</v>
      </c>
      <c r="G3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74">
        <f>MONTH(TabelaVendas[[#This Row],[Data da Venda]])</f>
        <v>6</v>
      </c>
      <c r="I374">
        <f>YEAR(TabelaVendas[[#This Row],[Data da Venda]])</f>
        <v>2019</v>
      </c>
      <c r="J374" t="str">
        <f>IF(TabelaVendas[[#This Row],[Data da Venda]]=TabelaVendas[[#This Row],[Data do Vencimento]],"Sim","Não")</f>
        <v>Sim</v>
      </c>
    </row>
    <row r="375" spans="1:10" x14ac:dyDescent="0.3">
      <c r="A375" s="2">
        <v>43634</v>
      </c>
      <c r="B375" s="5">
        <v>86657720100</v>
      </c>
      <c r="C375" s="4">
        <v>1221</v>
      </c>
      <c r="D375" s="2">
        <v>43724</v>
      </c>
      <c r="E375" s="2">
        <v>43746</v>
      </c>
      <c r="F375" s="3" t="s">
        <v>7</v>
      </c>
      <c r="G3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22</v>
      </c>
      <c r="H375">
        <f>MONTH(TabelaVendas[[#This Row],[Data da Venda]])</f>
        <v>6</v>
      </c>
      <c r="I375">
        <f>YEAR(TabelaVendas[[#This Row],[Data da Venda]])</f>
        <v>2019</v>
      </c>
      <c r="J375" t="str">
        <f>IF(TabelaVendas[[#This Row],[Data da Venda]]=TabelaVendas[[#This Row],[Data do Vencimento]],"Sim","Não")</f>
        <v>Não</v>
      </c>
    </row>
    <row r="376" spans="1:10" x14ac:dyDescent="0.3">
      <c r="A376" s="2">
        <v>43636</v>
      </c>
      <c r="B376" s="5">
        <v>86657720127</v>
      </c>
      <c r="C376" s="4">
        <v>1175</v>
      </c>
      <c r="D376" s="2">
        <v>43666</v>
      </c>
      <c r="E376" s="2">
        <v>43674</v>
      </c>
      <c r="F376" s="3" t="s">
        <v>8</v>
      </c>
      <c r="G3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8</v>
      </c>
      <c r="H376">
        <f>MONTH(TabelaVendas[[#This Row],[Data da Venda]])</f>
        <v>6</v>
      </c>
      <c r="I376">
        <f>YEAR(TabelaVendas[[#This Row],[Data da Venda]])</f>
        <v>2019</v>
      </c>
      <c r="J376" t="str">
        <f>IF(TabelaVendas[[#This Row],[Data da Venda]]=TabelaVendas[[#This Row],[Data do Vencimento]],"Sim","Não")</f>
        <v>Não</v>
      </c>
    </row>
    <row r="377" spans="1:10" x14ac:dyDescent="0.3">
      <c r="A377" s="2">
        <v>43636</v>
      </c>
      <c r="B377" s="5">
        <v>86657720182</v>
      </c>
      <c r="C377" s="4">
        <v>992</v>
      </c>
      <c r="D377" s="2">
        <v>43666</v>
      </c>
      <c r="E377" s="2">
        <v>43688</v>
      </c>
      <c r="F377" s="3" t="s">
        <v>7</v>
      </c>
      <c r="G3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22</v>
      </c>
      <c r="H377">
        <f>MONTH(TabelaVendas[[#This Row],[Data da Venda]])</f>
        <v>6</v>
      </c>
      <c r="I377">
        <f>YEAR(TabelaVendas[[#This Row],[Data da Venda]])</f>
        <v>2019</v>
      </c>
      <c r="J377" t="str">
        <f>IF(TabelaVendas[[#This Row],[Data da Venda]]=TabelaVendas[[#This Row],[Data do Vencimento]],"Sim","Não")</f>
        <v>Não</v>
      </c>
    </row>
    <row r="378" spans="1:10" x14ac:dyDescent="0.3">
      <c r="A378" s="2">
        <v>43637</v>
      </c>
      <c r="B378" s="5">
        <v>86657720126</v>
      </c>
      <c r="C378" s="4">
        <v>428</v>
      </c>
      <c r="D378" s="2">
        <v>43667</v>
      </c>
      <c r="E378" s="2">
        <v>43667</v>
      </c>
      <c r="F378" s="3" t="s">
        <v>6</v>
      </c>
      <c r="G3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78">
        <f>MONTH(TabelaVendas[[#This Row],[Data da Venda]])</f>
        <v>6</v>
      </c>
      <c r="I378">
        <f>YEAR(TabelaVendas[[#This Row],[Data da Venda]])</f>
        <v>2019</v>
      </c>
      <c r="J378" t="str">
        <f>IF(TabelaVendas[[#This Row],[Data da Venda]]=TabelaVendas[[#This Row],[Data do Vencimento]],"Sim","Não")</f>
        <v>Não</v>
      </c>
    </row>
    <row r="379" spans="1:10" x14ac:dyDescent="0.3">
      <c r="A379" s="2">
        <v>43637</v>
      </c>
      <c r="B379" s="5">
        <v>86657720249</v>
      </c>
      <c r="C379" s="4">
        <v>180</v>
      </c>
      <c r="D379" s="2">
        <v>43697</v>
      </c>
      <c r="E379" s="2">
        <v>43697</v>
      </c>
      <c r="F379" s="3" t="s">
        <v>7</v>
      </c>
      <c r="G3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79">
        <f>MONTH(TabelaVendas[[#This Row],[Data da Venda]])</f>
        <v>6</v>
      </c>
      <c r="I379">
        <f>YEAR(TabelaVendas[[#This Row],[Data da Venda]])</f>
        <v>2019</v>
      </c>
      <c r="J379" t="str">
        <f>IF(TabelaVendas[[#This Row],[Data da Venda]]=TabelaVendas[[#This Row],[Data do Vencimento]],"Sim","Não")</f>
        <v>Não</v>
      </c>
    </row>
    <row r="380" spans="1:10" x14ac:dyDescent="0.3">
      <c r="A380" s="2">
        <v>43638</v>
      </c>
      <c r="B380" s="5">
        <v>86657720195</v>
      </c>
      <c r="C380" s="4">
        <v>1478</v>
      </c>
      <c r="D380" s="2">
        <v>43668</v>
      </c>
      <c r="E380" s="2">
        <v>43688</v>
      </c>
      <c r="F380" s="3" t="s">
        <v>6</v>
      </c>
      <c r="G3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380">
        <f>MONTH(TabelaVendas[[#This Row],[Data da Venda]])</f>
        <v>6</v>
      </c>
      <c r="I380">
        <f>YEAR(TabelaVendas[[#This Row],[Data da Venda]])</f>
        <v>2019</v>
      </c>
      <c r="J380" t="str">
        <f>IF(TabelaVendas[[#This Row],[Data da Venda]]=TabelaVendas[[#This Row],[Data do Vencimento]],"Sim","Não")</f>
        <v>Não</v>
      </c>
    </row>
    <row r="381" spans="1:10" x14ac:dyDescent="0.3">
      <c r="A381" s="2">
        <v>43638</v>
      </c>
      <c r="B381" s="5">
        <v>86657720238</v>
      </c>
      <c r="C381" s="4">
        <v>631</v>
      </c>
      <c r="D381" s="2">
        <v>43668</v>
      </c>
      <c r="E381" s="2">
        <v>43706</v>
      </c>
      <c r="F381" s="3" t="s">
        <v>7</v>
      </c>
      <c r="G3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381">
        <f>MONTH(TabelaVendas[[#This Row],[Data da Venda]])</f>
        <v>6</v>
      </c>
      <c r="I381">
        <f>YEAR(TabelaVendas[[#This Row],[Data da Venda]])</f>
        <v>2019</v>
      </c>
      <c r="J381" t="str">
        <f>IF(TabelaVendas[[#This Row],[Data da Venda]]=TabelaVendas[[#This Row],[Data do Vencimento]],"Sim","Não")</f>
        <v>Não</v>
      </c>
    </row>
    <row r="382" spans="1:10" x14ac:dyDescent="0.3">
      <c r="A382" s="2">
        <v>43639</v>
      </c>
      <c r="B382" s="5">
        <v>86657720160</v>
      </c>
      <c r="C382" s="4">
        <v>1166</v>
      </c>
      <c r="D382" s="2">
        <v>43669</v>
      </c>
      <c r="E382" s="2">
        <v>43669</v>
      </c>
      <c r="F382" s="3" t="s">
        <v>8</v>
      </c>
      <c r="G3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2">
        <f>MONTH(TabelaVendas[[#This Row],[Data da Venda]])</f>
        <v>6</v>
      </c>
      <c r="I382">
        <f>YEAR(TabelaVendas[[#This Row],[Data da Venda]])</f>
        <v>2019</v>
      </c>
      <c r="J382" t="str">
        <f>IF(TabelaVendas[[#This Row],[Data da Venda]]=TabelaVendas[[#This Row],[Data do Vencimento]],"Sim","Não")</f>
        <v>Não</v>
      </c>
    </row>
    <row r="383" spans="1:10" x14ac:dyDescent="0.3">
      <c r="A383" s="2">
        <v>43642</v>
      </c>
      <c r="B383" s="5">
        <v>86657720064</v>
      </c>
      <c r="C383" s="4">
        <v>343</v>
      </c>
      <c r="D383" s="2">
        <v>43672</v>
      </c>
      <c r="E383" s="2">
        <v>43672</v>
      </c>
      <c r="F383" s="3" t="s">
        <v>6</v>
      </c>
      <c r="G3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3">
        <f>MONTH(TabelaVendas[[#This Row],[Data da Venda]])</f>
        <v>6</v>
      </c>
      <c r="I383">
        <f>YEAR(TabelaVendas[[#This Row],[Data da Venda]])</f>
        <v>2019</v>
      </c>
      <c r="J383" t="str">
        <f>IF(TabelaVendas[[#This Row],[Data da Venda]]=TabelaVendas[[#This Row],[Data do Vencimento]],"Sim","Não")</f>
        <v>Não</v>
      </c>
    </row>
    <row r="384" spans="1:10" x14ac:dyDescent="0.3">
      <c r="A384" s="2">
        <v>43643</v>
      </c>
      <c r="B384" s="5">
        <v>86657720061</v>
      </c>
      <c r="C384" s="4">
        <v>1284</v>
      </c>
      <c r="D384" s="2">
        <v>43643</v>
      </c>
      <c r="E384" s="2">
        <v>43643</v>
      </c>
      <c r="F384" s="3" t="s">
        <v>7</v>
      </c>
      <c r="G3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4">
        <f>MONTH(TabelaVendas[[#This Row],[Data da Venda]])</f>
        <v>6</v>
      </c>
      <c r="I384">
        <f>YEAR(TabelaVendas[[#This Row],[Data da Venda]])</f>
        <v>2019</v>
      </c>
      <c r="J384" t="str">
        <f>IF(TabelaVendas[[#This Row],[Data da Venda]]=TabelaVendas[[#This Row],[Data do Vencimento]],"Sim","Não")</f>
        <v>Sim</v>
      </c>
    </row>
    <row r="385" spans="1:10" x14ac:dyDescent="0.3">
      <c r="A385" s="2">
        <v>43643</v>
      </c>
      <c r="B385" s="5">
        <v>86657720208</v>
      </c>
      <c r="C385" s="4">
        <v>89</v>
      </c>
      <c r="D385" s="2">
        <v>43703</v>
      </c>
      <c r="E385" s="2">
        <v>43703</v>
      </c>
      <c r="F385" s="3" t="s">
        <v>7</v>
      </c>
      <c r="G3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5">
        <f>MONTH(TabelaVendas[[#This Row],[Data da Venda]])</f>
        <v>6</v>
      </c>
      <c r="I385">
        <f>YEAR(TabelaVendas[[#This Row],[Data da Venda]])</f>
        <v>2019</v>
      </c>
      <c r="J385" t="str">
        <f>IF(TabelaVendas[[#This Row],[Data da Venda]]=TabelaVendas[[#This Row],[Data do Vencimento]],"Sim","Não")</f>
        <v>Não</v>
      </c>
    </row>
    <row r="386" spans="1:10" x14ac:dyDescent="0.3">
      <c r="A386" s="2">
        <v>43644</v>
      </c>
      <c r="B386" s="5">
        <v>86657720125</v>
      </c>
      <c r="C386" s="4">
        <v>415</v>
      </c>
      <c r="D386" s="2">
        <v>43644</v>
      </c>
      <c r="E386" s="2">
        <v>43644</v>
      </c>
      <c r="F386" s="3" t="s">
        <v>8</v>
      </c>
      <c r="G3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6">
        <f>MONTH(TabelaVendas[[#This Row],[Data da Venda]])</f>
        <v>6</v>
      </c>
      <c r="I386">
        <f>YEAR(TabelaVendas[[#This Row],[Data da Venda]])</f>
        <v>2019</v>
      </c>
      <c r="J386" t="str">
        <f>IF(TabelaVendas[[#This Row],[Data da Venda]]=TabelaVendas[[#This Row],[Data do Vencimento]],"Sim","Não")</f>
        <v>Sim</v>
      </c>
    </row>
    <row r="387" spans="1:10" x14ac:dyDescent="0.3">
      <c r="A387" s="2">
        <v>43645</v>
      </c>
      <c r="B387" s="5">
        <v>86657720240</v>
      </c>
      <c r="C387" s="4">
        <v>1355</v>
      </c>
      <c r="D387" s="2">
        <v>43705</v>
      </c>
      <c r="E387" s="2">
        <v>43705</v>
      </c>
      <c r="F387" s="3" t="s">
        <v>7</v>
      </c>
      <c r="G3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7">
        <f>MONTH(TabelaVendas[[#This Row],[Data da Venda]])</f>
        <v>6</v>
      </c>
      <c r="I387">
        <f>YEAR(TabelaVendas[[#This Row],[Data da Venda]])</f>
        <v>2019</v>
      </c>
      <c r="J387" t="str">
        <f>IF(TabelaVendas[[#This Row],[Data da Venda]]=TabelaVendas[[#This Row],[Data do Vencimento]],"Sim","Não")</f>
        <v>Não</v>
      </c>
    </row>
    <row r="388" spans="1:10" x14ac:dyDescent="0.3">
      <c r="A388" s="2">
        <v>43647</v>
      </c>
      <c r="B388" s="5">
        <v>86657720119</v>
      </c>
      <c r="C388" s="4">
        <v>1483</v>
      </c>
      <c r="D388" s="2">
        <v>43647</v>
      </c>
      <c r="E388" s="2">
        <v>43647</v>
      </c>
      <c r="F388" s="3" t="s">
        <v>8</v>
      </c>
      <c r="G3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8">
        <f>MONTH(TabelaVendas[[#This Row],[Data da Venda]])</f>
        <v>7</v>
      </c>
      <c r="I388">
        <f>YEAR(TabelaVendas[[#This Row],[Data da Venda]])</f>
        <v>2019</v>
      </c>
      <c r="J388" t="str">
        <f>IF(TabelaVendas[[#This Row],[Data da Venda]]=TabelaVendas[[#This Row],[Data do Vencimento]],"Sim","Não")</f>
        <v>Sim</v>
      </c>
    </row>
    <row r="389" spans="1:10" x14ac:dyDescent="0.3">
      <c r="A389" s="2">
        <v>43647</v>
      </c>
      <c r="B389" s="5">
        <v>86657720214</v>
      </c>
      <c r="C389" s="4">
        <v>871</v>
      </c>
      <c r="D389" s="2">
        <v>43647</v>
      </c>
      <c r="E389" s="2">
        <v>43647</v>
      </c>
      <c r="F389" s="3" t="s">
        <v>8</v>
      </c>
      <c r="G3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89">
        <f>MONTH(TabelaVendas[[#This Row],[Data da Venda]])</f>
        <v>7</v>
      </c>
      <c r="I389">
        <f>YEAR(TabelaVendas[[#This Row],[Data da Venda]])</f>
        <v>2019</v>
      </c>
      <c r="J389" t="str">
        <f>IF(TabelaVendas[[#This Row],[Data da Venda]]=TabelaVendas[[#This Row],[Data do Vencimento]],"Sim","Não")</f>
        <v>Sim</v>
      </c>
    </row>
    <row r="390" spans="1:10" x14ac:dyDescent="0.3">
      <c r="A390" s="2">
        <v>43647</v>
      </c>
      <c r="B390" s="5">
        <v>86657720183</v>
      </c>
      <c r="C390" s="4">
        <v>482</v>
      </c>
      <c r="D390" s="2">
        <v>43707</v>
      </c>
      <c r="E390" s="2">
        <v>43743</v>
      </c>
      <c r="F390" s="3" t="s">
        <v>7</v>
      </c>
      <c r="G3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390">
        <f>MONTH(TabelaVendas[[#This Row],[Data da Venda]])</f>
        <v>7</v>
      </c>
      <c r="I390">
        <f>YEAR(TabelaVendas[[#This Row],[Data da Venda]])</f>
        <v>2019</v>
      </c>
      <c r="J390" t="str">
        <f>IF(TabelaVendas[[#This Row],[Data da Venda]]=TabelaVendas[[#This Row],[Data do Vencimento]],"Sim","Não")</f>
        <v>Não</v>
      </c>
    </row>
    <row r="391" spans="1:10" x14ac:dyDescent="0.3">
      <c r="A391" s="2">
        <v>43647</v>
      </c>
      <c r="B391" s="5">
        <v>86657720087</v>
      </c>
      <c r="C391" s="4">
        <v>1143</v>
      </c>
      <c r="D391" s="2">
        <v>43737</v>
      </c>
      <c r="E391" s="2">
        <v>43737</v>
      </c>
      <c r="F391" s="3" t="s">
        <v>7</v>
      </c>
      <c r="G3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91">
        <f>MONTH(TabelaVendas[[#This Row],[Data da Venda]])</f>
        <v>7</v>
      </c>
      <c r="I391">
        <f>YEAR(TabelaVendas[[#This Row],[Data da Venda]])</f>
        <v>2019</v>
      </c>
      <c r="J391" t="str">
        <f>IF(TabelaVendas[[#This Row],[Data da Venda]]=TabelaVendas[[#This Row],[Data do Vencimento]],"Sim","Não")</f>
        <v>Não</v>
      </c>
    </row>
    <row r="392" spans="1:10" x14ac:dyDescent="0.3">
      <c r="A392" s="2">
        <v>43647</v>
      </c>
      <c r="B392" s="5">
        <v>86657720101</v>
      </c>
      <c r="C392" s="4">
        <v>296</v>
      </c>
      <c r="D392" s="2">
        <v>43737</v>
      </c>
      <c r="E392" s="2">
        <v>43771</v>
      </c>
      <c r="F392" s="3" t="s">
        <v>8</v>
      </c>
      <c r="G3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392">
        <f>MONTH(TabelaVendas[[#This Row],[Data da Venda]])</f>
        <v>7</v>
      </c>
      <c r="I392">
        <f>YEAR(TabelaVendas[[#This Row],[Data da Venda]])</f>
        <v>2019</v>
      </c>
      <c r="J392" t="str">
        <f>IF(TabelaVendas[[#This Row],[Data da Venda]]=TabelaVendas[[#This Row],[Data do Vencimento]],"Sim","Não")</f>
        <v>Não</v>
      </c>
    </row>
    <row r="393" spans="1:10" x14ac:dyDescent="0.3">
      <c r="A393" s="2">
        <v>43648</v>
      </c>
      <c r="B393" s="5">
        <v>86657720180</v>
      </c>
      <c r="C393" s="4">
        <v>93</v>
      </c>
      <c r="D393" s="2">
        <v>43648</v>
      </c>
      <c r="E393" s="2">
        <v>43648</v>
      </c>
      <c r="F393" s="3" t="s">
        <v>8</v>
      </c>
      <c r="G3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93">
        <f>MONTH(TabelaVendas[[#This Row],[Data da Venda]])</f>
        <v>7</v>
      </c>
      <c r="I393">
        <f>YEAR(TabelaVendas[[#This Row],[Data da Venda]])</f>
        <v>2019</v>
      </c>
      <c r="J393" t="str">
        <f>IF(TabelaVendas[[#This Row],[Data da Venda]]=TabelaVendas[[#This Row],[Data do Vencimento]],"Sim","Não")</f>
        <v>Sim</v>
      </c>
    </row>
    <row r="394" spans="1:10" x14ac:dyDescent="0.3">
      <c r="A394" s="2">
        <v>43648</v>
      </c>
      <c r="B394" s="5">
        <v>86657720231</v>
      </c>
      <c r="C394" s="4">
        <v>521</v>
      </c>
      <c r="D394" s="2">
        <v>43648</v>
      </c>
      <c r="E394" s="2">
        <v>43684</v>
      </c>
      <c r="F394" s="3" t="s">
        <v>8</v>
      </c>
      <c r="G3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394">
        <f>MONTH(TabelaVendas[[#This Row],[Data da Venda]])</f>
        <v>7</v>
      </c>
      <c r="I394">
        <f>YEAR(TabelaVendas[[#This Row],[Data da Venda]])</f>
        <v>2019</v>
      </c>
      <c r="J394" t="str">
        <f>IF(TabelaVendas[[#This Row],[Data da Venda]]=TabelaVendas[[#This Row],[Data do Vencimento]],"Sim","Não")</f>
        <v>Sim</v>
      </c>
    </row>
    <row r="395" spans="1:10" x14ac:dyDescent="0.3">
      <c r="A395" s="2">
        <v>43648</v>
      </c>
      <c r="B395" s="5">
        <v>86657720212</v>
      </c>
      <c r="C395" s="4">
        <v>554</v>
      </c>
      <c r="D395" s="2">
        <v>43738</v>
      </c>
      <c r="E395" s="2">
        <v>43738</v>
      </c>
      <c r="F395" s="3" t="s">
        <v>6</v>
      </c>
      <c r="G3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95">
        <f>MONTH(TabelaVendas[[#This Row],[Data da Venda]])</f>
        <v>7</v>
      </c>
      <c r="I395">
        <f>YEAR(TabelaVendas[[#This Row],[Data da Venda]])</f>
        <v>2019</v>
      </c>
      <c r="J395" t="str">
        <f>IF(TabelaVendas[[#This Row],[Data da Venda]]=TabelaVendas[[#This Row],[Data do Vencimento]],"Sim","Não")</f>
        <v>Não</v>
      </c>
    </row>
    <row r="396" spans="1:10" x14ac:dyDescent="0.3">
      <c r="A396" s="2">
        <v>43648</v>
      </c>
      <c r="B396" s="5">
        <v>86657720060</v>
      </c>
      <c r="C396" s="4">
        <v>1207</v>
      </c>
      <c r="D396" s="2">
        <v>43738</v>
      </c>
      <c r="E396" s="2">
        <v>43738</v>
      </c>
      <c r="F396" s="3" t="s">
        <v>7</v>
      </c>
      <c r="G3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96">
        <f>MONTH(TabelaVendas[[#This Row],[Data da Venda]])</f>
        <v>7</v>
      </c>
      <c r="I396">
        <f>YEAR(TabelaVendas[[#This Row],[Data da Venda]])</f>
        <v>2019</v>
      </c>
      <c r="J396" t="str">
        <f>IF(TabelaVendas[[#This Row],[Data da Venda]]=TabelaVendas[[#This Row],[Data do Vencimento]],"Sim","Não")</f>
        <v>Não</v>
      </c>
    </row>
    <row r="397" spans="1:10" x14ac:dyDescent="0.3">
      <c r="A397" s="2">
        <v>43649</v>
      </c>
      <c r="B397" s="5">
        <v>86657720210</v>
      </c>
      <c r="C397" s="4">
        <v>456</v>
      </c>
      <c r="D397" s="2">
        <v>43709</v>
      </c>
      <c r="E397" s="2">
        <v>43743</v>
      </c>
      <c r="F397" s="3" t="s">
        <v>7</v>
      </c>
      <c r="G3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397">
        <f>MONTH(TabelaVendas[[#This Row],[Data da Venda]])</f>
        <v>7</v>
      </c>
      <c r="I397">
        <f>YEAR(TabelaVendas[[#This Row],[Data da Venda]])</f>
        <v>2019</v>
      </c>
      <c r="J397" t="str">
        <f>IF(TabelaVendas[[#This Row],[Data da Venda]]=TabelaVendas[[#This Row],[Data do Vencimento]],"Sim","Não")</f>
        <v>Não</v>
      </c>
    </row>
    <row r="398" spans="1:10" x14ac:dyDescent="0.3">
      <c r="A398" s="2">
        <v>43650</v>
      </c>
      <c r="B398" s="5">
        <v>86657720203</v>
      </c>
      <c r="C398" s="4">
        <v>826</v>
      </c>
      <c r="D398" s="2">
        <v>43680</v>
      </c>
      <c r="E398" s="2">
        <v>43680</v>
      </c>
      <c r="F398" s="3" t="s">
        <v>8</v>
      </c>
      <c r="G3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398">
        <f>MONTH(TabelaVendas[[#This Row],[Data da Venda]])</f>
        <v>7</v>
      </c>
      <c r="I398">
        <f>YEAR(TabelaVendas[[#This Row],[Data da Venda]])</f>
        <v>2019</v>
      </c>
      <c r="J398" t="str">
        <f>IF(TabelaVendas[[#This Row],[Data da Venda]]=TabelaVendas[[#This Row],[Data do Vencimento]],"Sim","Não")</f>
        <v>Não</v>
      </c>
    </row>
    <row r="399" spans="1:10" x14ac:dyDescent="0.3">
      <c r="A399" s="2">
        <v>43650</v>
      </c>
      <c r="B399" s="5">
        <v>86657720194</v>
      </c>
      <c r="C399" s="4">
        <v>1058</v>
      </c>
      <c r="D399" s="2">
        <v>43710</v>
      </c>
      <c r="E399" s="2">
        <v>43717</v>
      </c>
      <c r="F399" s="3" t="s">
        <v>6</v>
      </c>
      <c r="G3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7</v>
      </c>
      <c r="H399">
        <f>MONTH(TabelaVendas[[#This Row],[Data da Venda]])</f>
        <v>7</v>
      </c>
      <c r="I399">
        <f>YEAR(TabelaVendas[[#This Row],[Data da Venda]])</f>
        <v>2019</v>
      </c>
      <c r="J399" t="str">
        <f>IF(TabelaVendas[[#This Row],[Data da Venda]]=TabelaVendas[[#This Row],[Data do Vencimento]],"Sim","Não")</f>
        <v>Não</v>
      </c>
    </row>
    <row r="400" spans="1:10" x14ac:dyDescent="0.3">
      <c r="A400" s="2">
        <v>43651</v>
      </c>
      <c r="B400" s="5">
        <v>86657720220</v>
      </c>
      <c r="C400" s="4">
        <v>1037</v>
      </c>
      <c r="D400" s="2">
        <v>43711</v>
      </c>
      <c r="E400" s="2">
        <v>43711</v>
      </c>
      <c r="F400" s="3" t="s">
        <v>7</v>
      </c>
      <c r="G4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00">
        <f>MONTH(TabelaVendas[[#This Row],[Data da Venda]])</f>
        <v>7</v>
      </c>
      <c r="I400">
        <f>YEAR(TabelaVendas[[#This Row],[Data da Venda]])</f>
        <v>2019</v>
      </c>
      <c r="J400" t="str">
        <f>IF(TabelaVendas[[#This Row],[Data da Venda]]=TabelaVendas[[#This Row],[Data do Vencimento]],"Sim","Não")</f>
        <v>Não</v>
      </c>
    </row>
    <row r="401" spans="1:10" x14ac:dyDescent="0.3">
      <c r="A401" s="2">
        <v>43651</v>
      </c>
      <c r="B401" s="5">
        <v>86657720156</v>
      </c>
      <c r="C401" s="4">
        <v>883</v>
      </c>
      <c r="D401" s="2">
        <v>43741</v>
      </c>
      <c r="E401" s="2">
        <v>43741</v>
      </c>
      <c r="F401" s="3" t="s">
        <v>7</v>
      </c>
      <c r="G4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01">
        <f>MONTH(TabelaVendas[[#This Row],[Data da Venda]])</f>
        <v>7</v>
      </c>
      <c r="I401">
        <f>YEAR(TabelaVendas[[#This Row],[Data da Venda]])</f>
        <v>2019</v>
      </c>
      <c r="J401" t="str">
        <f>IF(TabelaVendas[[#This Row],[Data da Venda]]=TabelaVendas[[#This Row],[Data do Vencimento]],"Sim","Não")</f>
        <v>Não</v>
      </c>
    </row>
    <row r="402" spans="1:10" x14ac:dyDescent="0.3">
      <c r="A402" s="2">
        <v>43652</v>
      </c>
      <c r="B402" s="5">
        <v>86657720256</v>
      </c>
      <c r="C402" s="4">
        <v>1354</v>
      </c>
      <c r="D402" s="2">
        <v>43652</v>
      </c>
      <c r="E402" s="2">
        <v>43663</v>
      </c>
      <c r="F402" s="3" t="s">
        <v>7</v>
      </c>
      <c r="G4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11</v>
      </c>
      <c r="H402">
        <f>MONTH(TabelaVendas[[#This Row],[Data da Venda]])</f>
        <v>7</v>
      </c>
      <c r="I402">
        <f>YEAR(TabelaVendas[[#This Row],[Data da Venda]])</f>
        <v>2019</v>
      </c>
      <c r="J402" t="str">
        <f>IF(TabelaVendas[[#This Row],[Data da Venda]]=TabelaVendas[[#This Row],[Data do Vencimento]],"Sim","Não")</f>
        <v>Sim</v>
      </c>
    </row>
    <row r="403" spans="1:10" x14ac:dyDescent="0.3">
      <c r="A403" s="2">
        <v>43652</v>
      </c>
      <c r="B403" s="5">
        <v>86657720061</v>
      </c>
      <c r="C403" s="4">
        <v>730</v>
      </c>
      <c r="D403" s="2">
        <v>43682</v>
      </c>
      <c r="E403" s="2">
        <v>43711</v>
      </c>
      <c r="F403" s="3" t="s">
        <v>8</v>
      </c>
      <c r="G4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29</v>
      </c>
      <c r="H403">
        <f>MONTH(TabelaVendas[[#This Row],[Data da Venda]])</f>
        <v>7</v>
      </c>
      <c r="I403">
        <f>YEAR(TabelaVendas[[#This Row],[Data da Venda]])</f>
        <v>2019</v>
      </c>
      <c r="J403" t="str">
        <f>IF(TabelaVendas[[#This Row],[Data da Venda]]=TabelaVendas[[#This Row],[Data do Vencimento]],"Sim","Não")</f>
        <v>Não</v>
      </c>
    </row>
    <row r="404" spans="1:10" x14ac:dyDescent="0.3">
      <c r="A404" s="2">
        <v>43652</v>
      </c>
      <c r="B404" s="5">
        <v>86657720114</v>
      </c>
      <c r="C404" s="4">
        <v>875</v>
      </c>
      <c r="D404" s="2">
        <v>43712</v>
      </c>
      <c r="E404" s="2">
        <v>43737</v>
      </c>
      <c r="F404" s="3" t="s">
        <v>7</v>
      </c>
      <c r="G4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404">
        <f>MONTH(TabelaVendas[[#This Row],[Data da Venda]])</f>
        <v>7</v>
      </c>
      <c r="I404">
        <f>YEAR(TabelaVendas[[#This Row],[Data da Venda]])</f>
        <v>2019</v>
      </c>
      <c r="J404" t="str">
        <f>IF(TabelaVendas[[#This Row],[Data da Venda]]=TabelaVendas[[#This Row],[Data do Vencimento]],"Sim","Não")</f>
        <v>Não</v>
      </c>
    </row>
    <row r="405" spans="1:10" x14ac:dyDescent="0.3">
      <c r="A405" s="2">
        <v>43652</v>
      </c>
      <c r="B405" s="5">
        <v>86657720056</v>
      </c>
      <c r="C405" s="4">
        <v>1268</v>
      </c>
      <c r="D405" s="2">
        <v>43742</v>
      </c>
      <c r="E405" s="2">
        <v>43742</v>
      </c>
      <c r="F405" s="3" t="s">
        <v>7</v>
      </c>
      <c r="G4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05">
        <f>MONTH(TabelaVendas[[#This Row],[Data da Venda]])</f>
        <v>7</v>
      </c>
      <c r="I405">
        <f>YEAR(TabelaVendas[[#This Row],[Data da Venda]])</f>
        <v>2019</v>
      </c>
      <c r="J405" t="str">
        <f>IF(TabelaVendas[[#This Row],[Data da Venda]]=TabelaVendas[[#This Row],[Data do Vencimento]],"Sim","Não")</f>
        <v>Não</v>
      </c>
    </row>
    <row r="406" spans="1:10" x14ac:dyDescent="0.3">
      <c r="A406" s="2">
        <v>43653</v>
      </c>
      <c r="B406" s="5">
        <v>86657720164</v>
      </c>
      <c r="C406" s="4">
        <v>1393</v>
      </c>
      <c r="D406" s="2">
        <v>43653</v>
      </c>
      <c r="E406" s="2">
        <v>43653</v>
      </c>
      <c r="F406" s="3" t="s">
        <v>8</v>
      </c>
      <c r="G4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06">
        <f>MONTH(TabelaVendas[[#This Row],[Data da Venda]])</f>
        <v>7</v>
      </c>
      <c r="I406">
        <f>YEAR(TabelaVendas[[#This Row],[Data da Venda]])</f>
        <v>2019</v>
      </c>
      <c r="J406" t="str">
        <f>IF(TabelaVendas[[#This Row],[Data da Venda]]=TabelaVendas[[#This Row],[Data do Vencimento]],"Sim","Não")</f>
        <v>Sim</v>
      </c>
    </row>
    <row r="407" spans="1:10" x14ac:dyDescent="0.3">
      <c r="A407" s="2">
        <v>43653</v>
      </c>
      <c r="B407" s="5">
        <v>86657720177</v>
      </c>
      <c r="C407" s="4">
        <v>1059</v>
      </c>
      <c r="D407" s="2">
        <v>43713</v>
      </c>
      <c r="E407" s="2">
        <v>43750</v>
      </c>
      <c r="F407" s="3" t="s">
        <v>6</v>
      </c>
      <c r="G4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407">
        <f>MONTH(TabelaVendas[[#This Row],[Data da Venda]])</f>
        <v>7</v>
      </c>
      <c r="I407">
        <f>YEAR(TabelaVendas[[#This Row],[Data da Venda]])</f>
        <v>2019</v>
      </c>
      <c r="J407" t="str">
        <f>IF(TabelaVendas[[#This Row],[Data da Venda]]=TabelaVendas[[#This Row],[Data do Vencimento]],"Sim","Não")</f>
        <v>Não</v>
      </c>
    </row>
    <row r="408" spans="1:10" x14ac:dyDescent="0.3">
      <c r="A408" s="2">
        <v>43654</v>
      </c>
      <c r="B408" s="5">
        <v>86657720169</v>
      </c>
      <c r="C408" s="4">
        <v>1397</v>
      </c>
      <c r="D408" s="2">
        <v>43654</v>
      </c>
      <c r="E408" s="2">
        <v>43688</v>
      </c>
      <c r="F408" s="3" t="s">
        <v>8</v>
      </c>
      <c r="G4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408">
        <f>MONTH(TabelaVendas[[#This Row],[Data da Venda]])</f>
        <v>7</v>
      </c>
      <c r="I408">
        <f>YEAR(TabelaVendas[[#This Row],[Data da Venda]])</f>
        <v>2019</v>
      </c>
      <c r="J408" t="str">
        <f>IF(TabelaVendas[[#This Row],[Data da Venda]]=TabelaVendas[[#This Row],[Data do Vencimento]],"Sim","Não")</f>
        <v>Sim</v>
      </c>
    </row>
    <row r="409" spans="1:10" x14ac:dyDescent="0.3">
      <c r="A409" s="2">
        <v>43654</v>
      </c>
      <c r="B409" s="5">
        <v>86657720182</v>
      </c>
      <c r="C409" s="4">
        <v>69</v>
      </c>
      <c r="D409" s="2">
        <v>43684</v>
      </c>
      <c r="E409" s="2">
        <v>43684</v>
      </c>
      <c r="F409" s="3" t="s">
        <v>8</v>
      </c>
      <c r="G4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09">
        <f>MONTH(TabelaVendas[[#This Row],[Data da Venda]])</f>
        <v>7</v>
      </c>
      <c r="I409">
        <f>YEAR(TabelaVendas[[#This Row],[Data da Venda]])</f>
        <v>2019</v>
      </c>
      <c r="J409" t="str">
        <f>IF(TabelaVendas[[#This Row],[Data da Venda]]=TabelaVendas[[#This Row],[Data do Vencimento]],"Sim","Não")</f>
        <v>Não</v>
      </c>
    </row>
    <row r="410" spans="1:10" x14ac:dyDescent="0.3">
      <c r="A410" s="2">
        <v>43654</v>
      </c>
      <c r="B410" s="5">
        <v>86657720161</v>
      </c>
      <c r="C410" s="4">
        <v>953</v>
      </c>
      <c r="D410" s="2">
        <v>43714</v>
      </c>
      <c r="E410" s="2">
        <v>43714</v>
      </c>
      <c r="F410" s="3" t="s">
        <v>7</v>
      </c>
      <c r="G4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10">
        <f>MONTH(TabelaVendas[[#This Row],[Data da Venda]])</f>
        <v>7</v>
      </c>
      <c r="I410">
        <f>YEAR(TabelaVendas[[#This Row],[Data da Venda]])</f>
        <v>2019</v>
      </c>
      <c r="J410" t="str">
        <f>IF(TabelaVendas[[#This Row],[Data da Venda]]=TabelaVendas[[#This Row],[Data do Vencimento]],"Sim","Não")</f>
        <v>Não</v>
      </c>
    </row>
    <row r="411" spans="1:10" x14ac:dyDescent="0.3">
      <c r="A411" s="2">
        <v>43654</v>
      </c>
      <c r="B411" s="5">
        <v>86657720161</v>
      </c>
      <c r="C411" s="4">
        <v>1012</v>
      </c>
      <c r="D411" s="2">
        <v>43714</v>
      </c>
      <c r="E411" s="2">
        <v>43714</v>
      </c>
      <c r="F411" s="3" t="s">
        <v>8</v>
      </c>
      <c r="G4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11">
        <f>MONTH(TabelaVendas[[#This Row],[Data da Venda]])</f>
        <v>7</v>
      </c>
      <c r="I411">
        <f>YEAR(TabelaVendas[[#This Row],[Data da Venda]])</f>
        <v>2019</v>
      </c>
      <c r="J411" t="str">
        <f>IF(TabelaVendas[[#This Row],[Data da Venda]]=TabelaVendas[[#This Row],[Data do Vencimento]],"Sim","Não")</f>
        <v>Não</v>
      </c>
    </row>
    <row r="412" spans="1:10" x14ac:dyDescent="0.3">
      <c r="A412" s="2">
        <v>43654</v>
      </c>
      <c r="B412" s="5">
        <v>86657720174</v>
      </c>
      <c r="C412" s="4">
        <v>788</v>
      </c>
      <c r="D412" s="2">
        <v>43714</v>
      </c>
      <c r="E412" s="2">
        <v>43714</v>
      </c>
      <c r="F412" s="3" t="s">
        <v>6</v>
      </c>
      <c r="G4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12">
        <f>MONTH(TabelaVendas[[#This Row],[Data da Venda]])</f>
        <v>7</v>
      </c>
      <c r="I412">
        <f>YEAR(TabelaVendas[[#This Row],[Data da Venda]])</f>
        <v>2019</v>
      </c>
      <c r="J412" t="str">
        <f>IF(TabelaVendas[[#This Row],[Data da Venda]]=TabelaVendas[[#This Row],[Data do Vencimento]],"Sim","Não")</f>
        <v>Não</v>
      </c>
    </row>
    <row r="413" spans="1:10" x14ac:dyDescent="0.3">
      <c r="A413" s="2">
        <v>43655</v>
      </c>
      <c r="B413" s="5">
        <v>86657720071</v>
      </c>
      <c r="C413" s="4">
        <v>1125</v>
      </c>
      <c r="D413" s="2">
        <v>43685</v>
      </c>
      <c r="E413" s="2">
        <v>43685</v>
      </c>
      <c r="F413" s="3" t="s">
        <v>8</v>
      </c>
      <c r="G4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13">
        <f>MONTH(TabelaVendas[[#This Row],[Data da Venda]])</f>
        <v>7</v>
      </c>
      <c r="I413">
        <f>YEAR(TabelaVendas[[#This Row],[Data da Venda]])</f>
        <v>2019</v>
      </c>
      <c r="J413" t="str">
        <f>IF(TabelaVendas[[#This Row],[Data da Venda]]=TabelaVendas[[#This Row],[Data do Vencimento]],"Sim","Não")</f>
        <v>Não</v>
      </c>
    </row>
    <row r="414" spans="1:10" x14ac:dyDescent="0.3">
      <c r="A414" s="2">
        <v>43655</v>
      </c>
      <c r="B414" s="5">
        <v>86657720121</v>
      </c>
      <c r="C414" s="4">
        <v>450</v>
      </c>
      <c r="D414" s="2">
        <v>43715</v>
      </c>
      <c r="E414" s="2">
        <v>43715</v>
      </c>
      <c r="F414" s="3" t="s">
        <v>6</v>
      </c>
      <c r="G4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14">
        <f>MONTH(TabelaVendas[[#This Row],[Data da Venda]])</f>
        <v>7</v>
      </c>
      <c r="I414">
        <f>YEAR(TabelaVendas[[#This Row],[Data da Venda]])</f>
        <v>2019</v>
      </c>
      <c r="J414" t="str">
        <f>IF(TabelaVendas[[#This Row],[Data da Venda]]=TabelaVendas[[#This Row],[Data do Vencimento]],"Sim","Não")</f>
        <v>Não</v>
      </c>
    </row>
    <row r="415" spans="1:10" x14ac:dyDescent="0.3">
      <c r="A415" s="2">
        <v>43656</v>
      </c>
      <c r="B415" s="5">
        <v>86657720236</v>
      </c>
      <c r="C415" s="4">
        <v>243</v>
      </c>
      <c r="D415" s="2">
        <v>43746</v>
      </c>
      <c r="E415" s="2">
        <v>43746</v>
      </c>
      <c r="F415" s="3" t="s">
        <v>8</v>
      </c>
      <c r="G4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15">
        <f>MONTH(TabelaVendas[[#This Row],[Data da Venda]])</f>
        <v>7</v>
      </c>
      <c r="I415">
        <f>YEAR(TabelaVendas[[#This Row],[Data da Venda]])</f>
        <v>2019</v>
      </c>
      <c r="J415" t="str">
        <f>IF(TabelaVendas[[#This Row],[Data da Venda]]=TabelaVendas[[#This Row],[Data do Vencimento]],"Sim","Não")</f>
        <v>Não</v>
      </c>
    </row>
    <row r="416" spans="1:10" x14ac:dyDescent="0.3">
      <c r="A416" s="2">
        <v>43657</v>
      </c>
      <c r="B416" s="5">
        <v>86657720119</v>
      </c>
      <c r="C416" s="4">
        <v>788</v>
      </c>
      <c r="D416" s="2">
        <v>43657</v>
      </c>
      <c r="E416" s="2">
        <v>43657</v>
      </c>
      <c r="F416" s="3" t="s">
        <v>7</v>
      </c>
      <c r="G4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16">
        <f>MONTH(TabelaVendas[[#This Row],[Data da Venda]])</f>
        <v>7</v>
      </c>
      <c r="I416">
        <f>YEAR(TabelaVendas[[#This Row],[Data da Venda]])</f>
        <v>2019</v>
      </c>
      <c r="J416" t="str">
        <f>IF(TabelaVendas[[#This Row],[Data da Venda]]=TabelaVendas[[#This Row],[Data do Vencimento]],"Sim","Não")</f>
        <v>Sim</v>
      </c>
    </row>
    <row r="417" spans="1:10" x14ac:dyDescent="0.3">
      <c r="A417" s="2">
        <v>43657</v>
      </c>
      <c r="B417" s="5">
        <v>86657720150</v>
      </c>
      <c r="C417" s="4">
        <v>1395</v>
      </c>
      <c r="D417" s="2">
        <v>43687</v>
      </c>
      <c r="E417" s="2">
        <v>43721</v>
      </c>
      <c r="F417" s="3" t="s">
        <v>7</v>
      </c>
      <c r="G4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417">
        <f>MONTH(TabelaVendas[[#This Row],[Data da Venda]])</f>
        <v>7</v>
      </c>
      <c r="I417">
        <f>YEAR(TabelaVendas[[#This Row],[Data da Venda]])</f>
        <v>2019</v>
      </c>
      <c r="J417" t="str">
        <f>IF(TabelaVendas[[#This Row],[Data da Venda]]=TabelaVendas[[#This Row],[Data do Vencimento]],"Sim","Não")</f>
        <v>Não</v>
      </c>
    </row>
    <row r="418" spans="1:10" x14ac:dyDescent="0.3">
      <c r="A418" s="2">
        <v>43658</v>
      </c>
      <c r="B418" s="5">
        <v>86657720110</v>
      </c>
      <c r="C418" s="4">
        <v>759</v>
      </c>
      <c r="D418" s="2">
        <v>43688</v>
      </c>
      <c r="E418" s="2">
        <v>43688</v>
      </c>
      <c r="F418" s="3" t="s">
        <v>7</v>
      </c>
      <c r="G4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18">
        <f>MONTH(TabelaVendas[[#This Row],[Data da Venda]])</f>
        <v>7</v>
      </c>
      <c r="I418">
        <f>YEAR(TabelaVendas[[#This Row],[Data da Venda]])</f>
        <v>2019</v>
      </c>
      <c r="J418" t="str">
        <f>IF(TabelaVendas[[#This Row],[Data da Venda]]=TabelaVendas[[#This Row],[Data do Vencimento]],"Sim","Não")</f>
        <v>Não</v>
      </c>
    </row>
    <row r="419" spans="1:10" x14ac:dyDescent="0.3">
      <c r="A419" s="2">
        <v>43658</v>
      </c>
      <c r="B419" s="5">
        <v>86657720218</v>
      </c>
      <c r="C419" s="4">
        <v>637</v>
      </c>
      <c r="D419" s="2">
        <v>43718</v>
      </c>
      <c r="E419" s="2">
        <v>43733</v>
      </c>
      <c r="F419" s="3" t="s">
        <v>7</v>
      </c>
      <c r="G4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15</v>
      </c>
      <c r="H419">
        <f>MONTH(TabelaVendas[[#This Row],[Data da Venda]])</f>
        <v>7</v>
      </c>
      <c r="I419">
        <f>YEAR(TabelaVendas[[#This Row],[Data da Venda]])</f>
        <v>2019</v>
      </c>
      <c r="J419" t="str">
        <f>IF(TabelaVendas[[#This Row],[Data da Venda]]=TabelaVendas[[#This Row],[Data do Vencimento]],"Sim","Não")</f>
        <v>Não</v>
      </c>
    </row>
    <row r="420" spans="1:10" x14ac:dyDescent="0.3">
      <c r="A420" s="2">
        <v>43659</v>
      </c>
      <c r="B420" s="5">
        <v>86657720111</v>
      </c>
      <c r="C420" s="4">
        <v>889</v>
      </c>
      <c r="D420" s="2">
        <v>43659</v>
      </c>
      <c r="E420" s="2">
        <v>43659</v>
      </c>
      <c r="F420" s="3" t="s">
        <v>8</v>
      </c>
      <c r="G4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0">
        <f>MONTH(TabelaVendas[[#This Row],[Data da Venda]])</f>
        <v>7</v>
      </c>
      <c r="I420">
        <f>YEAR(TabelaVendas[[#This Row],[Data da Venda]])</f>
        <v>2019</v>
      </c>
      <c r="J420" t="str">
        <f>IF(TabelaVendas[[#This Row],[Data da Venda]]=TabelaVendas[[#This Row],[Data do Vencimento]],"Sim","Não")</f>
        <v>Sim</v>
      </c>
    </row>
    <row r="421" spans="1:10" x14ac:dyDescent="0.3">
      <c r="A421" s="2">
        <v>43659</v>
      </c>
      <c r="B421" s="5">
        <v>86657720250</v>
      </c>
      <c r="C421" s="4">
        <v>854</v>
      </c>
      <c r="D421" s="2">
        <v>43689</v>
      </c>
      <c r="E421" s="2">
        <v>43689</v>
      </c>
      <c r="F421" s="3" t="s">
        <v>7</v>
      </c>
      <c r="G4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1">
        <f>MONTH(TabelaVendas[[#This Row],[Data da Venda]])</f>
        <v>7</v>
      </c>
      <c r="I421">
        <f>YEAR(TabelaVendas[[#This Row],[Data da Venda]])</f>
        <v>2019</v>
      </c>
      <c r="J421" t="str">
        <f>IF(TabelaVendas[[#This Row],[Data da Venda]]=TabelaVendas[[#This Row],[Data do Vencimento]],"Sim","Não")</f>
        <v>Não</v>
      </c>
    </row>
    <row r="422" spans="1:10" x14ac:dyDescent="0.3">
      <c r="A422" s="2">
        <v>43660</v>
      </c>
      <c r="B422" s="5">
        <v>86657720075</v>
      </c>
      <c r="C422" s="4">
        <v>1221</v>
      </c>
      <c r="D422" s="2">
        <v>43660</v>
      </c>
      <c r="E422" s="2">
        <v>43660</v>
      </c>
      <c r="F422" s="3" t="s">
        <v>7</v>
      </c>
      <c r="G4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2">
        <f>MONTH(TabelaVendas[[#This Row],[Data da Venda]])</f>
        <v>7</v>
      </c>
      <c r="I422">
        <f>YEAR(TabelaVendas[[#This Row],[Data da Venda]])</f>
        <v>2019</v>
      </c>
      <c r="J422" t="str">
        <f>IF(TabelaVendas[[#This Row],[Data da Venda]]=TabelaVendas[[#This Row],[Data do Vencimento]],"Sim","Não")</f>
        <v>Sim</v>
      </c>
    </row>
    <row r="423" spans="1:10" x14ac:dyDescent="0.3">
      <c r="A423" s="2">
        <v>43661</v>
      </c>
      <c r="B423" s="5">
        <v>86657720210</v>
      </c>
      <c r="C423" s="4">
        <v>871</v>
      </c>
      <c r="D423" s="2">
        <v>43661</v>
      </c>
      <c r="E423" s="2">
        <v>43661</v>
      </c>
      <c r="F423" s="3" t="s">
        <v>7</v>
      </c>
      <c r="G4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3">
        <f>MONTH(TabelaVendas[[#This Row],[Data da Venda]])</f>
        <v>7</v>
      </c>
      <c r="I423">
        <f>YEAR(TabelaVendas[[#This Row],[Data da Venda]])</f>
        <v>2019</v>
      </c>
      <c r="J423" t="str">
        <f>IF(TabelaVendas[[#This Row],[Data da Venda]]=TabelaVendas[[#This Row],[Data do Vencimento]],"Sim","Não")</f>
        <v>Sim</v>
      </c>
    </row>
    <row r="424" spans="1:10" x14ac:dyDescent="0.3">
      <c r="A424" s="2">
        <v>43661</v>
      </c>
      <c r="B424" s="5">
        <v>86657720119</v>
      </c>
      <c r="C424" s="4">
        <v>113</v>
      </c>
      <c r="D424" s="2">
        <v>43661</v>
      </c>
      <c r="E424" s="2">
        <v>43661</v>
      </c>
      <c r="F424" s="3" t="s">
        <v>7</v>
      </c>
      <c r="G4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4">
        <f>MONTH(TabelaVendas[[#This Row],[Data da Venda]])</f>
        <v>7</v>
      </c>
      <c r="I424">
        <f>YEAR(TabelaVendas[[#This Row],[Data da Venda]])</f>
        <v>2019</v>
      </c>
      <c r="J424" t="str">
        <f>IF(TabelaVendas[[#This Row],[Data da Venda]]=TabelaVendas[[#This Row],[Data do Vencimento]],"Sim","Não")</f>
        <v>Sim</v>
      </c>
    </row>
    <row r="425" spans="1:10" x14ac:dyDescent="0.3">
      <c r="A425" s="2">
        <v>43661</v>
      </c>
      <c r="B425" s="5">
        <v>86657720151</v>
      </c>
      <c r="C425" s="4">
        <v>233</v>
      </c>
      <c r="D425" s="2">
        <v>43721</v>
      </c>
      <c r="E425" s="2">
        <v>43721</v>
      </c>
      <c r="F425" s="3" t="s">
        <v>7</v>
      </c>
      <c r="G4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5">
        <f>MONTH(TabelaVendas[[#This Row],[Data da Venda]])</f>
        <v>7</v>
      </c>
      <c r="I425">
        <f>YEAR(TabelaVendas[[#This Row],[Data da Venda]])</f>
        <v>2019</v>
      </c>
      <c r="J425" t="str">
        <f>IF(TabelaVendas[[#This Row],[Data da Venda]]=TabelaVendas[[#This Row],[Data do Vencimento]],"Sim","Não")</f>
        <v>Não</v>
      </c>
    </row>
    <row r="426" spans="1:10" x14ac:dyDescent="0.3">
      <c r="A426" s="2">
        <v>43662</v>
      </c>
      <c r="B426" s="5">
        <v>86657720234</v>
      </c>
      <c r="C426" s="4">
        <v>1457</v>
      </c>
      <c r="D426" s="2">
        <v>43692</v>
      </c>
      <c r="E426" s="2">
        <v>43728</v>
      </c>
      <c r="F426" s="3" t="s">
        <v>7</v>
      </c>
      <c r="G4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426">
        <f>MONTH(TabelaVendas[[#This Row],[Data da Venda]])</f>
        <v>7</v>
      </c>
      <c r="I426">
        <f>YEAR(TabelaVendas[[#This Row],[Data da Venda]])</f>
        <v>2019</v>
      </c>
      <c r="J426" t="str">
        <f>IF(TabelaVendas[[#This Row],[Data da Venda]]=TabelaVendas[[#This Row],[Data do Vencimento]],"Sim","Não")</f>
        <v>Não</v>
      </c>
    </row>
    <row r="427" spans="1:10" x14ac:dyDescent="0.3">
      <c r="A427" s="2">
        <v>43662</v>
      </c>
      <c r="B427" s="5">
        <v>86657720186</v>
      </c>
      <c r="C427" s="4">
        <v>964</v>
      </c>
      <c r="D427" s="2">
        <v>43692</v>
      </c>
      <c r="E427" s="2">
        <v>43692</v>
      </c>
      <c r="F427" s="3" t="s">
        <v>7</v>
      </c>
      <c r="G4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7">
        <f>MONTH(TabelaVendas[[#This Row],[Data da Venda]])</f>
        <v>7</v>
      </c>
      <c r="I427">
        <f>YEAR(TabelaVendas[[#This Row],[Data da Venda]])</f>
        <v>2019</v>
      </c>
      <c r="J427" t="str">
        <f>IF(TabelaVendas[[#This Row],[Data da Venda]]=TabelaVendas[[#This Row],[Data do Vencimento]],"Sim","Não")</f>
        <v>Não</v>
      </c>
    </row>
    <row r="428" spans="1:10" x14ac:dyDescent="0.3">
      <c r="A428" s="2">
        <v>43662</v>
      </c>
      <c r="B428" s="5">
        <v>86657720256</v>
      </c>
      <c r="C428" s="4">
        <v>1401</v>
      </c>
      <c r="D428" s="2">
        <v>43722</v>
      </c>
      <c r="E428" s="2">
        <v>43722</v>
      </c>
      <c r="F428" s="3" t="s">
        <v>8</v>
      </c>
      <c r="G4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8">
        <f>MONTH(TabelaVendas[[#This Row],[Data da Venda]])</f>
        <v>7</v>
      </c>
      <c r="I428">
        <f>YEAR(TabelaVendas[[#This Row],[Data da Venda]])</f>
        <v>2019</v>
      </c>
      <c r="J428" t="str">
        <f>IF(TabelaVendas[[#This Row],[Data da Venda]]=TabelaVendas[[#This Row],[Data do Vencimento]],"Sim","Não")</f>
        <v>Não</v>
      </c>
    </row>
    <row r="429" spans="1:10" x14ac:dyDescent="0.3">
      <c r="A429" s="2">
        <v>43663</v>
      </c>
      <c r="B429" s="5">
        <v>86657720184</v>
      </c>
      <c r="C429" s="4">
        <v>997</v>
      </c>
      <c r="D429" s="2">
        <v>43663</v>
      </c>
      <c r="E429" s="2">
        <v>43663</v>
      </c>
      <c r="F429" s="3" t="s">
        <v>7</v>
      </c>
      <c r="G4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29">
        <f>MONTH(TabelaVendas[[#This Row],[Data da Venda]])</f>
        <v>7</v>
      </c>
      <c r="I429">
        <f>YEAR(TabelaVendas[[#This Row],[Data da Venda]])</f>
        <v>2019</v>
      </c>
      <c r="J429" t="str">
        <f>IF(TabelaVendas[[#This Row],[Data da Venda]]=TabelaVendas[[#This Row],[Data do Vencimento]],"Sim","Não")</f>
        <v>Sim</v>
      </c>
    </row>
    <row r="430" spans="1:10" x14ac:dyDescent="0.3">
      <c r="A430" s="2">
        <v>43663</v>
      </c>
      <c r="B430" s="5">
        <v>86657720088</v>
      </c>
      <c r="C430" s="4">
        <v>1190</v>
      </c>
      <c r="D430" s="2">
        <v>43693</v>
      </c>
      <c r="E430" s="2">
        <v>43693</v>
      </c>
      <c r="F430" s="3" t="s">
        <v>8</v>
      </c>
      <c r="G4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0">
        <f>MONTH(TabelaVendas[[#This Row],[Data da Venda]])</f>
        <v>7</v>
      </c>
      <c r="I430">
        <f>YEAR(TabelaVendas[[#This Row],[Data da Venda]])</f>
        <v>2019</v>
      </c>
      <c r="J430" t="str">
        <f>IF(TabelaVendas[[#This Row],[Data da Venda]]=TabelaVendas[[#This Row],[Data do Vencimento]],"Sim","Não")</f>
        <v>Não</v>
      </c>
    </row>
    <row r="431" spans="1:10" x14ac:dyDescent="0.3">
      <c r="A431" s="2">
        <v>43664</v>
      </c>
      <c r="B431" s="5">
        <v>86657720146</v>
      </c>
      <c r="C431" s="4">
        <v>651</v>
      </c>
      <c r="D431" s="2">
        <v>43694</v>
      </c>
      <c r="E431" s="2">
        <v>43726</v>
      </c>
      <c r="F431" s="3" t="s">
        <v>7</v>
      </c>
      <c r="G4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431">
        <f>MONTH(TabelaVendas[[#This Row],[Data da Venda]])</f>
        <v>7</v>
      </c>
      <c r="I431">
        <f>YEAR(TabelaVendas[[#This Row],[Data da Venda]])</f>
        <v>2019</v>
      </c>
      <c r="J431" t="str">
        <f>IF(TabelaVendas[[#This Row],[Data da Venda]]=TabelaVendas[[#This Row],[Data do Vencimento]],"Sim","Não")</f>
        <v>Não</v>
      </c>
    </row>
    <row r="432" spans="1:10" x14ac:dyDescent="0.3">
      <c r="A432" s="2">
        <v>43664</v>
      </c>
      <c r="B432" s="5">
        <v>86657720184</v>
      </c>
      <c r="C432" s="4">
        <v>906</v>
      </c>
      <c r="D432" s="2">
        <v>43724</v>
      </c>
      <c r="E432" s="2">
        <v>43724</v>
      </c>
      <c r="F432" s="3" t="s">
        <v>8</v>
      </c>
      <c r="G4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2">
        <f>MONTH(TabelaVendas[[#This Row],[Data da Venda]])</f>
        <v>7</v>
      </c>
      <c r="I432">
        <f>YEAR(TabelaVendas[[#This Row],[Data da Venda]])</f>
        <v>2019</v>
      </c>
      <c r="J432" t="str">
        <f>IF(TabelaVendas[[#This Row],[Data da Venda]]=TabelaVendas[[#This Row],[Data do Vencimento]],"Sim","Não")</f>
        <v>Não</v>
      </c>
    </row>
    <row r="433" spans="1:10" x14ac:dyDescent="0.3">
      <c r="A433" s="2">
        <v>43664</v>
      </c>
      <c r="B433" s="5">
        <v>86657720076</v>
      </c>
      <c r="C433" s="4">
        <v>57</v>
      </c>
      <c r="D433" s="2">
        <v>43754</v>
      </c>
      <c r="E433" s="2">
        <v>43754</v>
      </c>
      <c r="F433" s="3" t="s">
        <v>8</v>
      </c>
      <c r="G4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3">
        <f>MONTH(TabelaVendas[[#This Row],[Data da Venda]])</f>
        <v>7</v>
      </c>
      <c r="I433">
        <f>YEAR(TabelaVendas[[#This Row],[Data da Venda]])</f>
        <v>2019</v>
      </c>
      <c r="J433" t="str">
        <f>IF(TabelaVendas[[#This Row],[Data da Venda]]=TabelaVendas[[#This Row],[Data do Vencimento]],"Sim","Não")</f>
        <v>Não</v>
      </c>
    </row>
    <row r="434" spans="1:10" x14ac:dyDescent="0.3">
      <c r="A434" s="2">
        <v>43665</v>
      </c>
      <c r="B434" s="5">
        <v>86657720130</v>
      </c>
      <c r="C434" s="4">
        <v>1304</v>
      </c>
      <c r="D434" s="2">
        <v>43695</v>
      </c>
      <c r="E434" s="2">
        <v>43695</v>
      </c>
      <c r="F434" s="3" t="s">
        <v>8</v>
      </c>
      <c r="G4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4">
        <f>MONTH(TabelaVendas[[#This Row],[Data da Venda]])</f>
        <v>7</v>
      </c>
      <c r="I434">
        <f>YEAR(TabelaVendas[[#This Row],[Data da Venda]])</f>
        <v>2019</v>
      </c>
      <c r="J434" t="str">
        <f>IF(TabelaVendas[[#This Row],[Data da Venda]]=TabelaVendas[[#This Row],[Data do Vencimento]],"Sim","Não")</f>
        <v>Não</v>
      </c>
    </row>
    <row r="435" spans="1:10" x14ac:dyDescent="0.3">
      <c r="A435" s="2">
        <v>43665</v>
      </c>
      <c r="B435" s="5">
        <v>86657720129</v>
      </c>
      <c r="C435" s="4">
        <v>686</v>
      </c>
      <c r="D435" s="2">
        <v>43725</v>
      </c>
      <c r="E435" s="2">
        <v>43725</v>
      </c>
      <c r="F435" s="3" t="s">
        <v>8</v>
      </c>
      <c r="G4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5">
        <f>MONTH(TabelaVendas[[#This Row],[Data da Venda]])</f>
        <v>7</v>
      </c>
      <c r="I435">
        <f>YEAR(TabelaVendas[[#This Row],[Data da Venda]])</f>
        <v>2019</v>
      </c>
      <c r="J435" t="str">
        <f>IF(TabelaVendas[[#This Row],[Data da Venda]]=TabelaVendas[[#This Row],[Data do Vencimento]],"Sim","Não")</f>
        <v>Não</v>
      </c>
    </row>
    <row r="436" spans="1:10" x14ac:dyDescent="0.3">
      <c r="A436" s="2">
        <v>43667</v>
      </c>
      <c r="B436" s="5">
        <v>86657720157</v>
      </c>
      <c r="C436" s="4">
        <v>716</v>
      </c>
      <c r="D436" s="2">
        <v>43697</v>
      </c>
      <c r="E436" s="2">
        <v>43697</v>
      </c>
      <c r="F436" s="3" t="s">
        <v>6</v>
      </c>
      <c r="G4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6">
        <f>MONTH(TabelaVendas[[#This Row],[Data da Venda]])</f>
        <v>7</v>
      </c>
      <c r="I436">
        <f>YEAR(TabelaVendas[[#This Row],[Data da Venda]])</f>
        <v>2019</v>
      </c>
      <c r="J436" t="str">
        <f>IF(TabelaVendas[[#This Row],[Data da Venda]]=TabelaVendas[[#This Row],[Data do Vencimento]],"Sim","Não")</f>
        <v>Não</v>
      </c>
    </row>
    <row r="437" spans="1:10" x14ac:dyDescent="0.3">
      <c r="A437" s="2">
        <v>43667</v>
      </c>
      <c r="B437" s="5">
        <v>86657720095</v>
      </c>
      <c r="C437" s="4">
        <v>80</v>
      </c>
      <c r="D437" s="2">
        <v>43727</v>
      </c>
      <c r="E437" s="2">
        <v>43754</v>
      </c>
      <c r="F437" s="3" t="s">
        <v>8</v>
      </c>
      <c r="G4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27</v>
      </c>
      <c r="H437">
        <f>MONTH(TabelaVendas[[#This Row],[Data da Venda]])</f>
        <v>7</v>
      </c>
      <c r="I437">
        <f>YEAR(TabelaVendas[[#This Row],[Data da Venda]])</f>
        <v>2019</v>
      </c>
      <c r="J437" t="str">
        <f>IF(TabelaVendas[[#This Row],[Data da Venda]]=TabelaVendas[[#This Row],[Data do Vencimento]],"Sim","Não")</f>
        <v>Não</v>
      </c>
    </row>
    <row r="438" spans="1:10" x14ac:dyDescent="0.3">
      <c r="A438" s="2">
        <v>43668</v>
      </c>
      <c r="B438" s="5">
        <v>86657720104</v>
      </c>
      <c r="C438" s="4">
        <v>556</v>
      </c>
      <c r="D438" s="2">
        <v>43668</v>
      </c>
      <c r="E438" s="2">
        <v>43668</v>
      </c>
      <c r="F438" s="3" t="s">
        <v>6</v>
      </c>
      <c r="G4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8">
        <f>MONTH(TabelaVendas[[#This Row],[Data da Venda]])</f>
        <v>7</v>
      </c>
      <c r="I438">
        <f>YEAR(TabelaVendas[[#This Row],[Data da Venda]])</f>
        <v>2019</v>
      </c>
      <c r="J438" t="str">
        <f>IF(TabelaVendas[[#This Row],[Data da Venda]]=TabelaVendas[[#This Row],[Data do Vencimento]],"Sim","Não")</f>
        <v>Sim</v>
      </c>
    </row>
    <row r="439" spans="1:10" x14ac:dyDescent="0.3">
      <c r="A439" s="2">
        <v>43668</v>
      </c>
      <c r="B439" s="5">
        <v>86657720173</v>
      </c>
      <c r="C439" s="4">
        <v>1063</v>
      </c>
      <c r="D439" s="2">
        <v>43668</v>
      </c>
      <c r="E439" s="2">
        <v>43668</v>
      </c>
      <c r="F439" s="3" t="s">
        <v>8</v>
      </c>
      <c r="G4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39">
        <f>MONTH(TabelaVendas[[#This Row],[Data da Venda]])</f>
        <v>7</v>
      </c>
      <c r="I439">
        <f>YEAR(TabelaVendas[[#This Row],[Data da Venda]])</f>
        <v>2019</v>
      </c>
      <c r="J439" t="str">
        <f>IF(TabelaVendas[[#This Row],[Data da Venda]]=TabelaVendas[[#This Row],[Data do Vencimento]],"Sim","Não")</f>
        <v>Sim</v>
      </c>
    </row>
    <row r="440" spans="1:10" x14ac:dyDescent="0.3">
      <c r="A440" s="2">
        <v>43668</v>
      </c>
      <c r="B440" s="5">
        <v>86657720223</v>
      </c>
      <c r="C440" s="4">
        <v>264</v>
      </c>
      <c r="D440" s="2">
        <v>43728</v>
      </c>
      <c r="E440" s="2">
        <v>43737</v>
      </c>
      <c r="F440" s="3" t="s">
        <v>8</v>
      </c>
      <c r="G4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9</v>
      </c>
      <c r="H440">
        <f>MONTH(TabelaVendas[[#This Row],[Data da Venda]])</f>
        <v>7</v>
      </c>
      <c r="I440">
        <f>YEAR(TabelaVendas[[#This Row],[Data da Venda]])</f>
        <v>2019</v>
      </c>
      <c r="J440" t="str">
        <f>IF(TabelaVendas[[#This Row],[Data da Venda]]=TabelaVendas[[#This Row],[Data do Vencimento]],"Sim","Não")</f>
        <v>Não</v>
      </c>
    </row>
    <row r="441" spans="1:10" x14ac:dyDescent="0.3">
      <c r="A441" s="2">
        <v>43668</v>
      </c>
      <c r="B441" s="5">
        <v>86657720057</v>
      </c>
      <c r="C441" s="4">
        <v>268</v>
      </c>
      <c r="D441" s="2">
        <v>43728</v>
      </c>
      <c r="E441" s="2">
        <v>43728</v>
      </c>
      <c r="F441" s="3" t="s">
        <v>8</v>
      </c>
      <c r="G4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41">
        <f>MONTH(TabelaVendas[[#This Row],[Data da Venda]])</f>
        <v>7</v>
      </c>
      <c r="I441">
        <f>YEAR(TabelaVendas[[#This Row],[Data da Venda]])</f>
        <v>2019</v>
      </c>
      <c r="J441" t="str">
        <f>IF(TabelaVendas[[#This Row],[Data da Venda]]=TabelaVendas[[#This Row],[Data do Vencimento]],"Sim","Não")</f>
        <v>Não</v>
      </c>
    </row>
    <row r="442" spans="1:10" x14ac:dyDescent="0.3">
      <c r="A442" s="2">
        <v>43670</v>
      </c>
      <c r="B442" s="5">
        <v>86657720051</v>
      </c>
      <c r="C442" s="4">
        <v>116</v>
      </c>
      <c r="D442" s="2">
        <v>43670</v>
      </c>
      <c r="E442" s="2">
        <v>43670</v>
      </c>
      <c r="F442" s="3" t="s">
        <v>6</v>
      </c>
      <c r="G4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42">
        <f>MONTH(TabelaVendas[[#This Row],[Data da Venda]])</f>
        <v>7</v>
      </c>
      <c r="I442">
        <f>YEAR(TabelaVendas[[#This Row],[Data da Venda]])</f>
        <v>2019</v>
      </c>
      <c r="J442" t="str">
        <f>IF(TabelaVendas[[#This Row],[Data da Venda]]=TabelaVendas[[#This Row],[Data do Vencimento]],"Sim","Não")</f>
        <v>Sim</v>
      </c>
    </row>
    <row r="443" spans="1:10" x14ac:dyDescent="0.3">
      <c r="A443" s="2">
        <v>43670</v>
      </c>
      <c r="B443" s="5">
        <v>86657720181</v>
      </c>
      <c r="C443" s="4">
        <v>440</v>
      </c>
      <c r="D443" s="2">
        <v>43700</v>
      </c>
      <c r="E443" s="2">
        <v>43727</v>
      </c>
      <c r="F443" s="3" t="s">
        <v>8</v>
      </c>
      <c r="G4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27</v>
      </c>
      <c r="H443">
        <f>MONTH(TabelaVendas[[#This Row],[Data da Venda]])</f>
        <v>7</v>
      </c>
      <c r="I443">
        <f>YEAR(TabelaVendas[[#This Row],[Data da Venda]])</f>
        <v>2019</v>
      </c>
      <c r="J443" t="str">
        <f>IF(TabelaVendas[[#This Row],[Data da Venda]]=TabelaVendas[[#This Row],[Data do Vencimento]],"Sim","Não")</f>
        <v>Não</v>
      </c>
    </row>
    <row r="444" spans="1:10" x14ac:dyDescent="0.3">
      <c r="A444" s="2">
        <v>43671</v>
      </c>
      <c r="B444" s="5">
        <v>86657720249</v>
      </c>
      <c r="C444" s="4">
        <v>927</v>
      </c>
      <c r="D444" s="2">
        <v>43761</v>
      </c>
      <c r="E444" s="2">
        <v>43761</v>
      </c>
      <c r="F444" s="3" t="s">
        <v>8</v>
      </c>
      <c r="G4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44">
        <f>MONTH(TabelaVendas[[#This Row],[Data da Venda]])</f>
        <v>7</v>
      </c>
      <c r="I444">
        <f>YEAR(TabelaVendas[[#This Row],[Data da Venda]])</f>
        <v>2019</v>
      </c>
      <c r="J444" t="str">
        <f>IF(TabelaVendas[[#This Row],[Data da Venda]]=TabelaVendas[[#This Row],[Data do Vencimento]],"Sim","Não")</f>
        <v>Não</v>
      </c>
    </row>
    <row r="445" spans="1:10" x14ac:dyDescent="0.3">
      <c r="A445" s="2">
        <v>43672</v>
      </c>
      <c r="B445" s="5">
        <v>86657720062</v>
      </c>
      <c r="C445" s="4">
        <v>1188</v>
      </c>
      <c r="D445" s="2">
        <v>43672</v>
      </c>
      <c r="E445" s="2">
        <v>43672</v>
      </c>
      <c r="F445" s="3" t="s">
        <v>6</v>
      </c>
      <c r="G4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45">
        <f>MONTH(TabelaVendas[[#This Row],[Data da Venda]])</f>
        <v>7</v>
      </c>
      <c r="I445">
        <f>YEAR(TabelaVendas[[#This Row],[Data da Venda]])</f>
        <v>2019</v>
      </c>
      <c r="J445" t="str">
        <f>IF(TabelaVendas[[#This Row],[Data da Venda]]=TabelaVendas[[#This Row],[Data do Vencimento]],"Sim","Não")</f>
        <v>Sim</v>
      </c>
    </row>
    <row r="446" spans="1:10" x14ac:dyDescent="0.3">
      <c r="A446" s="2">
        <v>43672</v>
      </c>
      <c r="B446" s="5">
        <v>86657720197</v>
      </c>
      <c r="C446" s="4">
        <v>228</v>
      </c>
      <c r="D446" s="2">
        <v>43702</v>
      </c>
      <c r="E446" s="2">
        <v>43702</v>
      </c>
      <c r="F446" s="3" t="s">
        <v>8</v>
      </c>
      <c r="G4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46">
        <f>MONTH(TabelaVendas[[#This Row],[Data da Venda]])</f>
        <v>7</v>
      </c>
      <c r="I446">
        <f>YEAR(TabelaVendas[[#This Row],[Data da Venda]])</f>
        <v>2019</v>
      </c>
      <c r="J446" t="str">
        <f>IF(TabelaVendas[[#This Row],[Data da Venda]]=TabelaVendas[[#This Row],[Data do Vencimento]],"Sim","Não")</f>
        <v>Não</v>
      </c>
    </row>
    <row r="447" spans="1:10" x14ac:dyDescent="0.3">
      <c r="A447" s="2">
        <v>43673</v>
      </c>
      <c r="B447" s="5">
        <v>86657720147</v>
      </c>
      <c r="C447" s="4">
        <v>895</v>
      </c>
      <c r="D447" s="2">
        <v>43703</v>
      </c>
      <c r="E447" s="2">
        <v>43703</v>
      </c>
      <c r="F447" s="3" t="s">
        <v>7</v>
      </c>
      <c r="G4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47">
        <f>MONTH(TabelaVendas[[#This Row],[Data da Venda]])</f>
        <v>7</v>
      </c>
      <c r="I447">
        <f>YEAR(TabelaVendas[[#This Row],[Data da Venda]])</f>
        <v>2019</v>
      </c>
      <c r="J447" t="str">
        <f>IF(TabelaVendas[[#This Row],[Data da Venda]]=TabelaVendas[[#This Row],[Data do Vencimento]],"Sim","Não")</f>
        <v>Não</v>
      </c>
    </row>
    <row r="448" spans="1:10" x14ac:dyDescent="0.3">
      <c r="A448" s="2">
        <v>43673</v>
      </c>
      <c r="B448" s="5">
        <v>86657720161</v>
      </c>
      <c r="C448" s="4">
        <v>330</v>
      </c>
      <c r="D448" s="2">
        <v>43733</v>
      </c>
      <c r="E448" s="2">
        <v>43733</v>
      </c>
      <c r="F448" s="3" t="s">
        <v>7</v>
      </c>
      <c r="G4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48">
        <f>MONTH(TabelaVendas[[#This Row],[Data da Venda]])</f>
        <v>7</v>
      </c>
      <c r="I448">
        <f>YEAR(TabelaVendas[[#This Row],[Data da Venda]])</f>
        <v>2019</v>
      </c>
      <c r="J448" t="str">
        <f>IF(TabelaVendas[[#This Row],[Data da Venda]]=TabelaVendas[[#This Row],[Data do Vencimento]],"Sim","Não")</f>
        <v>Não</v>
      </c>
    </row>
    <row r="449" spans="1:10" x14ac:dyDescent="0.3">
      <c r="A449" s="2">
        <v>43674</v>
      </c>
      <c r="B449" s="5">
        <v>86657720214</v>
      </c>
      <c r="C449" s="4">
        <v>704</v>
      </c>
      <c r="D449" s="2">
        <v>43734</v>
      </c>
      <c r="E449" s="2">
        <v>43756</v>
      </c>
      <c r="F449" s="3" t="s">
        <v>7</v>
      </c>
      <c r="G4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22</v>
      </c>
      <c r="H449">
        <f>MONTH(TabelaVendas[[#This Row],[Data da Venda]])</f>
        <v>7</v>
      </c>
      <c r="I449">
        <f>YEAR(TabelaVendas[[#This Row],[Data da Venda]])</f>
        <v>2019</v>
      </c>
      <c r="J449" t="str">
        <f>IF(TabelaVendas[[#This Row],[Data da Venda]]=TabelaVendas[[#This Row],[Data do Vencimento]],"Sim","Não")</f>
        <v>Não</v>
      </c>
    </row>
    <row r="450" spans="1:10" x14ac:dyDescent="0.3">
      <c r="A450" s="2">
        <v>43674</v>
      </c>
      <c r="B450" s="5">
        <v>86657720105</v>
      </c>
      <c r="C450" s="4">
        <v>1383</v>
      </c>
      <c r="D450" s="2">
        <v>43734</v>
      </c>
      <c r="E450" s="2">
        <v>43734</v>
      </c>
      <c r="F450" s="3" t="s">
        <v>8</v>
      </c>
      <c r="G4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50">
        <f>MONTH(TabelaVendas[[#This Row],[Data da Venda]])</f>
        <v>7</v>
      </c>
      <c r="I450">
        <f>YEAR(TabelaVendas[[#This Row],[Data da Venda]])</f>
        <v>2019</v>
      </c>
      <c r="J450" t="str">
        <f>IF(TabelaVendas[[#This Row],[Data da Venda]]=TabelaVendas[[#This Row],[Data do Vencimento]],"Sim","Não")</f>
        <v>Não</v>
      </c>
    </row>
    <row r="451" spans="1:10" x14ac:dyDescent="0.3">
      <c r="A451" s="2">
        <v>43674</v>
      </c>
      <c r="B451" s="5">
        <v>86657720233</v>
      </c>
      <c r="C451" s="4">
        <v>588</v>
      </c>
      <c r="D451" s="2">
        <v>43764</v>
      </c>
      <c r="E451" s="2">
        <v>43764</v>
      </c>
      <c r="F451" s="3" t="s">
        <v>7</v>
      </c>
      <c r="G4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51">
        <f>MONTH(TabelaVendas[[#This Row],[Data da Venda]])</f>
        <v>7</v>
      </c>
      <c r="I451">
        <f>YEAR(TabelaVendas[[#This Row],[Data da Venda]])</f>
        <v>2019</v>
      </c>
      <c r="J451" t="str">
        <f>IF(TabelaVendas[[#This Row],[Data da Venda]]=TabelaVendas[[#This Row],[Data do Vencimento]],"Sim","Não")</f>
        <v>Não</v>
      </c>
    </row>
    <row r="452" spans="1:10" x14ac:dyDescent="0.3">
      <c r="A452" s="2">
        <v>43675</v>
      </c>
      <c r="B452" s="5">
        <v>86657720257</v>
      </c>
      <c r="C452" s="4">
        <v>1265</v>
      </c>
      <c r="D452" s="2">
        <v>43705</v>
      </c>
      <c r="E452" s="2">
        <v>43705</v>
      </c>
      <c r="F452" s="3" t="s">
        <v>7</v>
      </c>
      <c r="G4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52">
        <f>MONTH(TabelaVendas[[#This Row],[Data da Venda]])</f>
        <v>7</v>
      </c>
      <c r="I452">
        <f>YEAR(TabelaVendas[[#This Row],[Data da Venda]])</f>
        <v>2019</v>
      </c>
      <c r="J452" t="str">
        <f>IF(TabelaVendas[[#This Row],[Data da Venda]]=TabelaVendas[[#This Row],[Data do Vencimento]],"Sim","Não")</f>
        <v>Não</v>
      </c>
    </row>
    <row r="453" spans="1:10" x14ac:dyDescent="0.3">
      <c r="A453" s="2">
        <v>43675</v>
      </c>
      <c r="B453" s="5">
        <v>86657720242</v>
      </c>
      <c r="C453" s="4">
        <v>1168</v>
      </c>
      <c r="D453" s="2">
        <v>43705</v>
      </c>
      <c r="E453" s="2">
        <v>43736</v>
      </c>
      <c r="F453" s="3" t="s">
        <v>6</v>
      </c>
      <c r="G4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453">
        <f>MONTH(TabelaVendas[[#This Row],[Data da Venda]])</f>
        <v>7</v>
      </c>
      <c r="I453">
        <f>YEAR(TabelaVendas[[#This Row],[Data da Venda]])</f>
        <v>2019</v>
      </c>
      <c r="J453" t="str">
        <f>IF(TabelaVendas[[#This Row],[Data da Venda]]=TabelaVendas[[#This Row],[Data do Vencimento]],"Sim","Não")</f>
        <v>Não</v>
      </c>
    </row>
    <row r="454" spans="1:10" x14ac:dyDescent="0.3">
      <c r="A454" s="2">
        <v>43676</v>
      </c>
      <c r="B454" s="5">
        <v>86657720075</v>
      </c>
      <c r="C454" s="4">
        <v>372</v>
      </c>
      <c r="D454" s="2">
        <v>43676</v>
      </c>
      <c r="E454" s="2">
        <v>43676</v>
      </c>
      <c r="F454" s="3" t="s">
        <v>8</v>
      </c>
      <c r="G4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54">
        <f>MONTH(TabelaVendas[[#This Row],[Data da Venda]])</f>
        <v>7</v>
      </c>
      <c r="I454">
        <f>YEAR(TabelaVendas[[#This Row],[Data da Venda]])</f>
        <v>2019</v>
      </c>
      <c r="J454" t="str">
        <f>IF(TabelaVendas[[#This Row],[Data da Venda]]=TabelaVendas[[#This Row],[Data do Vencimento]],"Sim","Não")</f>
        <v>Sim</v>
      </c>
    </row>
    <row r="455" spans="1:10" x14ac:dyDescent="0.3">
      <c r="A455" s="2">
        <v>43676</v>
      </c>
      <c r="B455" s="5">
        <v>86657720187</v>
      </c>
      <c r="C455" s="4">
        <v>53</v>
      </c>
      <c r="D455" s="2">
        <v>43706</v>
      </c>
      <c r="E455" s="2">
        <v>43706</v>
      </c>
      <c r="F455" s="3" t="s">
        <v>7</v>
      </c>
      <c r="G4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55">
        <f>MONTH(TabelaVendas[[#This Row],[Data da Venda]])</f>
        <v>7</v>
      </c>
      <c r="I455">
        <f>YEAR(TabelaVendas[[#This Row],[Data da Venda]])</f>
        <v>2019</v>
      </c>
      <c r="J455" t="str">
        <f>IF(TabelaVendas[[#This Row],[Data da Venda]]=TabelaVendas[[#This Row],[Data do Vencimento]],"Sim","Não")</f>
        <v>Não</v>
      </c>
    </row>
    <row r="456" spans="1:10" x14ac:dyDescent="0.3">
      <c r="A456" s="2">
        <v>43676</v>
      </c>
      <c r="B456" s="5">
        <v>86657720162</v>
      </c>
      <c r="C456" s="4">
        <v>79</v>
      </c>
      <c r="D456" s="2">
        <v>43736</v>
      </c>
      <c r="E456" s="2">
        <v>43753</v>
      </c>
      <c r="F456" s="3" t="s">
        <v>6</v>
      </c>
      <c r="G4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456">
        <f>MONTH(TabelaVendas[[#This Row],[Data da Venda]])</f>
        <v>7</v>
      </c>
      <c r="I456">
        <f>YEAR(TabelaVendas[[#This Row],[Data da Venda]])</f>
        <v>2019</v>
      </c>
      <c r="J456" t="str">
        <f>IF(TabelaVendas[[#This Row],[Data da Venda]]=TabelaVendas[[#This Row],[Data do Vencimento]],"Sim","Não")</f>
        <v>Não</v>
      </c>
    </row>
    <row r="457" spans="1:10" x14ac:dyDescent="0.3">
      <c r="A457" s="2">
        <v>43677</v>
      </c>
      <c r="B457" s="5">
        <v>86657720136</v>
      </c>
      <c r="C457" s="4">
        <v>536</v>
      </c>
      <c r="D457" s="2">
        <v>43677</v>
      </c>
      <c r="E457" s="2">
        <v>43677</v>
      </c>
      <c r="F457" s="3" t="s">
        <v>7</v>
      </c>
      <c r="G4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57">
        <f>MONTH(TabelaVendas[[#This Row],[Data da Venda]])</f>
        <v>7</v>
      </c>
      <c r="I457">
        <f>YEAR(TabelaVendas[[#This Row],[Data da Venda]])</f>
        <v>2019</v>
      </c>
      <c r="J457" t="str">
        <f>IF(TabelaVendas[[#This Row],[Data da Venda]]=TabelaVendas[[#This Row],[Data do Vencimento]],"Sim","Não")</f>
        <v>Sim</v>
      </c>
    </row>
    <row r="458" spans="1:10" x14ac:dyDescent="0.3">
      <c r="A458" s="2">
        <v>43677</v>
      </c>
      <c r="B458" s="5">
        <v>86657720109</v>
      </c>
      <c r="C458" s="4">
        <v>251</v>
      </c>
      <c r="D458" s="2">
        <v>43707</v>
      </c>
      <c r="E458" s="2">
        <v>43707</v>
      </c>
      <c r="F458" s="3" t="s">
        <v>7</v>
      </c>
      <c r="G4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58">
        <f>MONTH(TabelaVendas[[#This Row],[Data da Venda]])</f>
        <v>7</v>
      </c>
      <c r="I458">
        <f>YEAR(TabelaVendas[[#This Row],[Data da Venda]])</f>
        <v>2019</v>
      </c>
      <c r="J458" t="str">
        <f>IF(TabelaVendas[[#This Row],[Data da Venda]]=TabelaVendas[[#This Row],[Data do Vencimento]],"Sim","Não")</f>
        <v>Não</v>
      </c>
    </row>
    <row r="459" spans="1:10" x14ac:dyDescent="0.3">
      <c r="A459" s="2">
        <v>43678</v>
      </c>
      <c r="B459" s="5">
        <v>86657720149</v>
      </c>
      <c r="C459" s="4">
        <v>414</v>
      </c>
      <c r="D459" s="2">
        <v>43678</v>
      </c>
      <c r="E459" s="2">
        <v>43707</v>
      </c>
      <c r="F459" s="3" t="s">
        <v>7</v>
      </c>
      <c r="G4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29</v>
      </c>
      <c r="H459">
        <f>MONTH(TabelaVendas[[#This Row],[Data da Venda]])</f>
        <v>8</v>
      </c>
      <c r="I459">
        <f>YEAR(TabelaVendas[[#This Row],[Data da Venda]])</f>
        <v>2019</v>
      </c>
      <c r="J459" t="str">
        <f>IF(TabelaVendas[[#This Row],[Data da Venda]]=TabelaVendas[[#This Row],[Data do Vencimento]],"Sim","Não")</f>
        <v>Sim</v>
      </c>
    </row>
    <row r="460" spans="1:10" x14ac:dyDescent="0.3">
      <c r="A460" s="2">
        <v>43678</v>
      </c>
      <c r="B460" s="5">
        <v>86657720176</v>
      </c>
      <c r="C460" s="4">
        <v>264</v>
      </c>
      <c r="D460" s="2">
        <v>43708</v>
      </c>
      <c r="E460" s="2">
        <v>43708</v>
      </c>
      <c r="F460" s="3" t="s">
        <v>7</v>
      </c>
      <c r="G4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60">
        <f>MONTH(TabelaVendas[[#This Row],[Data da Venda]])</f>
        <v>8</v>
      </c>
      <c r="I460">
        <f>YEAR(TabelaVendas[[#This Row],[Data da Venda]])</f>
        <v>2019</v>
      </c>
      <c r="J460" t="str">
        <f>IF(TabelaVendas[[#This Row],[Data da Venda]]=TabelaVendas[[#This Row],[Data do Vencimento]],"Sim","Não")</f>
        <v>Não</v>
      </c>
    </row>
    <row r="461" spans="1:10" x14ac:dyDescent="0.3">
      <c r="A461" s="2">
        <v>43679</v>
      </c>
      <c r="B461" s="5">
        <v>86657720257</v>
      </c>
      <c r="C461" s="4">
        <v>223</v>
      </c>
      <c r="D461" s="2">
        <v>43679</v>
      </c>
      <c r="E461" s="2">
        <v>43679</v>
      </c>
      <c r="F461" s="3" t="s">
        <v>8</v>
      </c>
      <c r="G4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61">
        <f>MONTH(TabelaVendas[[#This Row],[Data da Venda]])</f>
        <v>8</v>
      </c>
      <c r="I461">
        <f>YEAR(TabelaVendas[[#This Row],[Data da Venda]])</f>
        <v>2019</v>
      </c>
      <c r="J461" t="str">
        <f>IF(TabelaVendas[[#This Row],[Data da Venda]]=TabelaVendas[[#This Row],[Data do Vencimento]],"Sim","Não")</f>
        <v>Sim</v>
      </c>
    </row>
    <row r="462" spans="1:10" x14ac:dyDescent="0.3">
      <c r="A462" s="2">
        <v>43679</v>
      </c>
      <c r="B462" s="5">
        <v>86657720211</v>
      </c>
      <c r="C462" s="4">
        <v>803</v>
      </c>
      <c r="D462" s="2">
        <v>43739</v>
      </c>
      <c r="E462" s="2">
        <v>43762</v>
      </c>
      <c r="F462" s="3" t="s">
        <v>8</v>
      </c>
      <c r="G4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23</v>
      </c>
      <c r="H462">
        <f>MONTH(TabelaVendas[[#This Row],[Data da Venda]])</f>
        <v>8</v>
      </c>
      <c r="I462">
        <f>YEAR(TabelaVendas[[#This Row],[Data da Venda]])</f>
        <v>2019</v>
      </c>
      <c r="J462" t="str">
        <f>IF(TabelaVendas[[#This Row],[Data da Venda]]=TabelaVendas[[#This Row],[Data do Vencimento]],"Sim","Não")</f>
        <v>Não</v>
      </c>
    </row>
    <row r="463" spans="1:10" x14ac:dyDescent="0.3">
      <c r="A463" s="2">
        <v>43679</v>
      </c>
      <c r="B463" s="5">
        <v>86657720051</v>
      </c>
      <c r="C463" s="4">
        <v>425</v>
      </c>
      <c r="D463" s="2">
        <v>43739</v>
      </c>
      <c r="E463" s="2">
        <v>43739</v>
      </c>
      <c r="F463" s="3" t="s">
        <v>7</v>
      </c>
      <c r="G4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63">
        <f>MONTH(TabelaVendas[[#This Row],[Data da Venda]])</f>
        <v>8</v>
      </c>
      <c r="I463">
        <f>YEAR(TabelaVendas[[#This Row],[Data da Venda]])</f>
        <v>2019</v>
      </c>
      <c r="J463" t="str">
        <f>IF(TabelaVendas[[#This Row],[Data da Venda]]=TabelaVendas[[#This Row],[Data do Vencimento]],"Sim","Não")</f>
        <v>Não</v>
      </c>
    </row>
    <row r="464" spans="1:10" x14ac:dyDescent="0.3">
      <c r="A464" s="2">
        <v>43679</v>
      </c>
      <c r="B464" s="5">
        <v>86657720209</v>
      </c>
      <c r="C464" s="4">
        <v>1423</v>
      </c>
      <c r="D464" s="2">
        <v>43739</v>
      </c>
      <c r="E464" s="2">
        <v>43739</v>
      </c>
      <c r="F464" s="3" t="s">
        <v>8</v>
      </c>
      <c r="G4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64">
        <f>MONTH(TabelaVendas[[#This Row],[Data da Venda]])</f>
        <v>8</v>
      </c>
      <c r="I464">
        <f>YEAR(TabelaVendas[[#This Row],[Data da Venda]])</f>
        <v>2019</v>
      </c>
      <c r="J464" t="str">
        <f>IF(TabelaVendas[[#This Row],[Data da Venda]]=TabelaVendas[[#This Row],[Data do Vencimento]],"Sim","Não")</f>
        <v>Não</v>
      </c>
    </row>
    <row r="465" spans="1:10" x14ac:dyDescent="0.3">
      <c r="A465" s="2">
        <v>43680</v>
      </c>
      <c r="B465" s="5">
        <v>86657720166</v>
      </c>
      <c r="C465" s="4">
        <v>753</v>
      </c>
      <c r="D465" s="2">
        <v>43710</v>
      </c>
      <c r="E465" s="2">
        <v>43710</v>
      </c>
      <c r="F465" s="3" t="s">
        <v>8</v>
      </c>
      <c r="G4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65">
        <f>MONTH(TabelaVendas[[#This Row],[Data da Venda]])</f>
        <v>8</v>
      </c>
      <c r="I465">
        <f>YEAR(TabelaVendas[[#This Row],[Data da Venda]])</f>
        <v>2019</v>
      </c>
      <c r="J465" t="str">
        <f>IF(TabelaVendas[[#This Row],[Data da Venda]]=TabelaVendas[[#This Row],[Data do Vencimento]],"Sim","Não")</f>
        <v>Não</v>
      </c>
    </row>
    <row r="466" spans="1:10" x14ac:dyDescent="0.3">
      <c r="A466" s="2">
        <v>43681</v>
      </c>
      <c r="B466" s="5">
        <v>86657720159</v>
      </c>
      <c r="C466" s="4">
        <v>748</v>
      </c>
      <c r="D466" s="2">
        <v>43681</v>
      </c>
      <c r="E466" s="2">
        <v>43681</v>
      </c>
      <c r="F466" s="3" t="s">
        <v>7</v>
      </c>
      <c r="G4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66">
        <f>MONTH(TabelaVendas[[#This Row],[Data da Venda]])</f>
        <v>8</v>
      </c>
      <c r="I466">
        <f>YEAR(TabelaVendas[[#This Row],[Data da Venda]])</f>
        <v>2019</v>
      </c>
      <c r="J466" t="str">
        <f>IF(TabelaVendas[[#This Row],[Data da Venda]]=TabelaVendas[[#This Row],[Data do Vencimento]],"Sim","Não")</f>
        <v>Sim</v>
      </c>
    </row>
    <row r="467" spans="1:10" x14ac:dyDescent="0.3">
      <c r="A467" s="2">
        <v>43681</v>
      </c>
      <c r="B467" s="5">
        <v>86657720103</v>
      </c>
      <c r="C467" s="4">
        <v>741</v>
      </c>
      <c r="D467" s="2">
        <v>43711</v>
      </c>
      <c r="E467" s="2">
        <v>43745</v>
      </c>
      <c r="F467" s="3" t="s">
        <v>7</v>
      </c>
      <c r="G4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467">
        <f>MONTH(TabelaVendas[[#This Row],[Data da Venda]])</f>
        <v>8</v>
      </c>
      <c r="I467">
        <f>YEAR(TabelaVendas[[#This Row],[Data da Venda]])</f>
        <v>2019</v>
      </c>
      <c r="J467" t="str">
        <f>IF(TabelaVendas[[#This Row],[Data da Venda]]=TabelaVendas[[#This Row],[Data do Vencimento]],"Sim","Não")</f>
        <v>Não</v>
      </c>
    </row>
    <row r="468" spans="1:10" x14ac:dyDescent="0.3">
      <c r="A468" s="2">
        <v>43681</v>
      </c>
      <c r="B468" s="5">
        <v>86657720175</v>
      </c>
      <c r="C468" s="4">
        <v>1348</v>
      </c>
      <c r="D468" s="2">
        <v>43711</v>
      </c>
      <c r="E468" s="2">
        <v>43750</v>
      </c>
      <c r="F468" s="3" t="s">
        <v>6</v>
      </c>
      <c r="G4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39</v>
      </c>
      <c r="H468">
        <f>MONTH(TabelaVendas[[#This Row],[Data da Venda]])</f>
        <v>8</v>
      </c>
      <c r="I468">
        <f>YEAR(TabelaVendas[[#This Row],[Data da Venda]])</f>
        <v>2019</v>
      </c>
      <c r="J468" t="str">
        <f>IF(TabelaVendas[[#This Row],[Data da Venda]]=TabelaVendas[[#This Row],[Data do Vencimento]],"Sim","Não")</f>
        <v>Não</v>
      </c>
    </row>
    <row r="469" spans="1:10" x14ac:dyDescent="0.3">
      <c r="A469" s="2">
        <v>43681</v>
      </c>
      <c r="B469" s="5">
        <v>86657720147</v>
      </c>
      <c r="C469" s="4">
        <v>655</v>
      </c>
      <c r="D469" s="2">
        <v>43741</v>
      </c>
      <c r="E469" s="2">
        <v>43741</v>
      </c>
      <c r="F469" s="3" t="s">
        <v>6</v>
      </c>
      <c r="G4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69">
        <f>MONTH(TabelaVendas[[#This Row],[Data da Venda]])</f>
        <v>8</v>
      </c>
      <c r="I469">
        <f>YEAR(TabelaVendas[[#This Row],[Data da Venda]])</f>
        <v>2019</v>
      </c>
      <c r="J469" t="str">
        <f>IF(TabelaVendas[[#This Row],[Data da Venda]]=TabelaVendas[[#This Row],[Data do Vencimento]],"Sim","Não")</f>
        <v>Não</v>
      </c>
    </row>
    <row r="470" spans="1:10" x14ac:dyDescent="0.3">
      <c r="A470" s="2">
        <v>43681</v>
      </c>
      <c r="B470" s="5">
        <v>86657720218</v>
      </c>
      <c r="C470" s="4">
        <v>411</v>
      </c>
      <c r="D470" s="2">
        <v>43771</v>
      </c>
      <c r="E470" s="2">
        <v>43771</v>
      </c>
      <c r="F470" s="3" t="s">
        <v>7</v>
      </c>
      <c r="G4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70">
        <f>MONTH(TabelaVendas[[#This Row],[Data da Venda]])</f>
        <v>8</v>
      </c>
      <c r="I470">
        <f>YEAR(TabelaVendas[[#This Row],[Data da Venda]])</f>
        <v>2019</v>
      </c>
      <c r="J470" t="str">
        <f>IF(TabelaVendas[[#This Row],[Data da Venda]]=TabelaVendas[[#This Row],[Data do Vencimento]],"Sim","Não")</f>
        <v>Não</v>
      </c>
    </row>
    <row r="471" spans="1:10" x14ac:dyDescent="0.3">
      <c r="A471" s="2">
        <v>43682</v>
      </c>
      <c r="B471" s="5">
        <v>86657720216</v>
      </c>
      <c r="C471" s="4">
        <v>1035</v>
      </c>
      <c r="D471" s="2">
        <v>43712</v>
      </c>
      <c r="E471" s="2">
        <v>43747</v>
      </c>
      <c r="F471" s="3" t="s">
        <v>8</v>
      </c>
      <c r="G4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471">
        <f>MONTH(TabelaVendas[[#This Row],[Data da Venda]])</f>
        <v>8</v>
      </c>
      <c r="I471">
        <f>YEAR(TabelaVendas[[#This Row],[Data da Venda]])</f>
        <v>2019</v>
      </c>
      <c r="J471" t="str">
        <f>IF(TabelaVendas[[#This Row],[Data da Venda]]=TabelaVendas[[#This Row],[Data do Vencimento]],"Sim","Não")</f>
        <v>Não</v>
      </c>
    </row>
    <row r="472" spans="1:10" x14ac:dyDescent="0.3">
      <c r="A472" s="2">
        <v>43682</v>
      </c>
      <c r="B472" s="5">
        <v>86657720201</v>
      </c>
      <c r="C472" s="4">
        <v>1407</v>
      </c>
      <c r="D472" s="2">
        <v>43712</v>
      </c>
      <c r="E472" s="2">
        <v>43712</v>
      </c>
      <c r="F472" s="3" t="s">
        <v>8</v>
      </c>
      <c r="G4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72">
        <f>MONTH(TabelaVendas[[#This Row],[Data da Venda]])</f>
        <v>8</v>
      </c>
      <c r="I472">
        <f>YEAR(TabelaVendas[[#This Row],[Data da Venda]])</f>
        <v>2019</v>
      </c>
      <c r="J472" t="str">
        <f>IF(TabelaVendas[[#This Row],[Data da Venda]]=TabelaVendas[[#This Row],[Data do Vencimento]],"Sim","Não")</f>
        <v>Não</v>
      </c>
    </row>
    <row r="473" spans="1:10" x14ac:dyDescent="0.3">
      <c r="A473" s="2">
        <v>43683</v>
      </c>
      <c r="B473" s="5">
        <v>86657720256</v>
      </c>
      <c r="C473" s="4">
        <v>771</v>
      </c>
      <c r="D473" s="2">
        <v>43683</v>
      </c>
      <c r="E473" s="2">
        <v>43683</v>
      </c>
      <c r="F473" s="3" t="s">
        <v>7</v>
      </c>
      <c r="G4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73">
        <f>MONTH(TabelaVendas[[#This Row],[Data da Venda]])</f>
        <v>8</v>
      </c>
      <c r="I473">
        <f>YEAR(TabelaVendas[[#This Row],[Data da Venda]])</f>
        <v>2019</v>
      </c>
      <c r="J473" t="str">
        <f>IF(TabelaVendas[[#This Row],[Data da Venda]]=TabelaVendas[[#This Row],[Data do Vencimento]],"Sim","Não")</f>
        <v>Sim</v>
      </c>
    </row>
    <row r="474" spans="1:10" x14ac:dyDescent="0.3">
      <c r="A474" s="2">
        <v>43683</v>
      </c>
      <c r="B474" s="5">
        <v>86657720255</v>
      </c>
      <c r="C474" s="4">
        <v>672</v>
      </c>
      <c r="D474" s="2">
        <v>43773</v>
      </c>
      <c r="E474" s="2">
        <v>43773</v>
      </c>
      <c r="F474" s="3" t="s">
        <v>8</v>
      </c>
      <c r="G4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74">
        <f>MONTH(TabelaVendas[[#This Row],[Data da Venda]])</f>
        <v>8</v>
      </c>
      <c r="I474">
        <f>YEAR(TabelaVendas[[#This Row],[Data da Venda]])</f>
        <v>2019</v>
      </c>
      <c r="J474" t="str">
        <f>IF(TabelaVendas[[#This Row],[Data da Venda]]=TabelaVendas[[#This Row],[Data do Vencimento]],"Sim","Não")</f>
        <v>Não</v>
      </c>
    </row>
    <row r="475" spans="1:10" x14ac:dyDescent="0.3">
      <c r="A475" s="2">
        <v>43684</v>
      </c>
      <c r="B475" s="5">
        <v>86657720149</v>
      </c>
      <c r="C475" s="4">
        <v>766</v>
      </c>
      <c r="D475" s="2">
        <v>43744</v>
      </c>
      <c r="E475" s="2">
        <v>43765</v>
      </c>
      <c r="F475" s="3" t="s">
        <v>7</v>
      </c>
      <c r="G4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21</v>
      </c>
      <c r="H475">
        <f>MONTH(TabelaVendas[[#This Row],[Data da Venda]])</f>
        <v>8</v>
      </c>
      <c r="I475">
        <f>YEAR(TabelaVendas[[#This Row],[Data da Venda]])</f>
        <v>2019</v>
      </c>
      <c r="J475" t="str">
        <f>IF(TabelaVendas[[#This Row],[Data da Venda]]=TabelaVendas[[#This Row],[Data do Vencimento]],"Sim","Não")</f>
        <v>Não</v>
      </c>
    </row>
    <row r="476" spans="1:10" x14ac:dyDescent="0.3">
      <c r="A476" s="2">
        <v>43685</v>
      </c>
      <c r="B476" s="5">
        <v>86657720179</v>
      </c>
      <c r="C476" s="4">
        <v>689</v>
      </c>
      <c r="D476" s="2">
        <v>43745</v>
      </c>
      <c r="E476" s="2">
        <v>43745</v>
      </c>
      <c r="F476" s="3" t="s">
        <v>6</v>
      </c>
      <c r="G4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76">
        <f>MONTH(TabelaVendas[[#This Row],[Data da Venda]])</f>
        <v>8</v>
      </c>
      <c r="I476">
        <f>YEAR(TabelaVendas[[#This Row],[Data da Venda]])</f>
        <v>2019</v>
      </c>
      <c r="J476" t="str">
        <f>IF(TabelaVendas[[#This Row],[Data da Venda]]=TabelaVendas[[#This Row],[Data do Vencimento]],"Sim","Não")</f>
        <v>Não</v>
      </c>
    </row>
    <row r="477" spans="1:10" x14ac:dyDescent="0.3">
      <c r="A477" s="2">
        <v>43686</v>
      </c>
      <c r="B477" s="5">
        <v>86657720151</v>
      </c>
      <c r="C477" s="4">
        <v>358</v>
      </c>
      <c r="D477" s="2">
        <v>43686</v>
      </c>
      <c r="E477" s="2">
        <v>43717</v>
      </c>
      <c r="F477" s="3" t="s">
        <v>8</v>
      </c>
      <c r="G4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477">
        <f>MONTH(TabelaVendas[[#This Row],[Data da Venda]])</f>
        <v>8</v>
      </c>
      <c r="I477">
        <f>YEAR(TabelaVendas[[#This Row],[Data da Venda]])</f>
        <v>2019</v>
      </c>
      <c r="J477" t="str">
        <f>IF(TabelaVendas[[#This Row],[Data da Venda]]=TabelaVendas[[#This Row],[Data do Vencimento]],"Sim","Não")</f>
        <v>Sim</v>
      </c>
    </row>
    <row r="478" spans="1:10" x14ac:dyDescent="0.3">
      <c r="A478" s="2">
        <v>43686</v>
      </c>
      <c r="B478" s="5">
        <v>86657720198</v>
      </c>
      <c r="C478" s="4">
        <v>1001</v>
      </c>
      <c r="D478" s="2">
        <v>43686</v>
      </c>
      <c r="E478" s="2">
        <v>43686</v>
      </c>
      <c r="F478" s="3" t="s">
        <v>6</v>
      </c>
      <c r="G4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78">
        <f>MONTH(TabelaVendas[[#This Row],[Data da Venda]])</f>
        <v>8</v>
      </c>
      <c r="I478">
        <f>YEAR(TabelaVendas[[#This Row],[Data da Venda]])</f>
        <v>2019</v>
      </c>
      <c r="J478" t="str">
        <f>IF(TabelaVendas[[#This Row],[Data da Venda]]=TabelaVendas[[#This Row],[Data do Vencimento]],"Sim","Não")</f>
        <v>Sim</v>
      </c>
    </row>
    <row r="479" spans="1:10" x14ac:dyDescent="0.3">
      <c r="A479" s="2">
        <v>43686</v>
      </c>
      <c r="B479" s="5">
        <v>86657720228</v>
      </c>
      <c r="C479" s="4">
        <v>567</v>
      </c>
      <c r="D479" s="2">
        <v>43746</v>
      </c>
      <c r="E479" s="2">
        <v>43779</v>
      </c>
      <c r="F479" s="3" t="s">
        <v>8</v>
      </c>
      <c r="G4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33</v>
      </c>
      <c r="H479">
        <f>MONTH(TabelaVendas[[#This Row],[Data da Venda]])</f>
        <v>8</v>
      </c>
      <c r="I479">
        <f>YEAR(TabelaVendas[[#This Row],[Data da Venda]])</f>
        <v>2019</v>
      </c>
      <c r="J479" t="str">
        <f>IF(TabelaVendas[[#This Row],[Data da Venda]]=TabelaVendas[[#This Row],[Data do Vencimento]],"Sim","Não")</f>
        <v>Não</v>
      </c>
    </row>
    <row r="480" spans="1:10" x14ac:dyDescent="0.3">
      <c r="A480" s="2">
        <v>43687</v>
      </c>
      <c r="B480" s="5">
        <v>86657720182</v>
      </c>
      <c r="C480" s="4">
        <v>1418</v>
      </c>
      <c r="D480" s="2">
        <v>43747</v>
      </c>
      <c r="E480" s="2">
        <v>43747</v>
      </c>
      <c r="F480" s="3" t="s">
        <v>6</v>
      </c>
      <c r="G4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80">
        <f>MONTH(TabelaVendas[[#This Row],[Data da Venda]])</f>
        <v>8</v>
      </c>
      <c r="I480">
        <f>YEAR(TabelaVendas[[#This Row],[Data da Venda]])</f>
        <v>2019</v>
      </c>
      <c r="J480" t="str">
        <f>IF(TabelaVendas[[#This Row],[Data da Venda]]=TabelaVendas[[#This Row],[Data do Vencimento]],"Sim","Não")</f>
        <v>Não</v>
      </c>
    </row>
    <row r="481" spans="1:10" x14ac:dyDescent="0.3">
      <c r="A481" s="2">
        <v>43688</v>
      </c>
      <c r="B481" s="5">
        <v>86657720150</v>
      </c>
      <c r="C481" s="4">
        <v>1198</v>
      </c>
      <c r="D481" s="2">
        <v>43688</v>
      </c>
      <c r="E481" s="2">
        <v>43699</v>
      </c>
      <c r="F481" s="3" t="s">
        <v>6</v>
      </c>
      <c r="G4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11</v>
      </c>
      <c r="H481">
        <f>MONTH(TabelaVendas[[#This Row],[Data da Venda]])</f>
        <v>8</v>
      </c>
      <c r="I481">
        <f>YEAR(TabelaVendas[[#This Row],[Data da Venda]])</f>
        <v>2019</v>
      </c>
      <c r="J481" t="str">
        <f>IF(TabelaVendas[[#This Row],[Data da Venda]]=TabelaVendas[[#This Row],[Data do Vencimento]],"Sim","Não")</f>
        <v>Sim</v>
      </c>
    </row>
    <row r="482" spans="1:10" x14ac:dyDescent="0.3">
      <c r="A482" s="2">
        <v>43688</v>
      </c>
      <c r="B482" s="5">
        <v>86657720191</v>
      </c>
      <c r="C482" s="4">
        <v>486</v>
      </c>
      <c r="D482" s="2">
        <v>43748</v>
      </c>
      <c r="E482" s="2">
        <v>43748</v>
      </c>
      <c r="F482" s="3" t="s">
        <v>7</v>
      </c>
      <c r="G4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82">
        <f>MONTH(TabelaVendas[[#This Row],[Data da Venda]])</f>
        <v>8</v>
      </c>
      <c r="I482">
        <f>YEAR(TabelaVendas[[#This Row],[Data da Venda]])</f>
        <v>2019</v>
      </c>
      <c r="J482" t="str">
        <f>IF(TabelaVendas[[#This Row],[Data da Venda]]=TabelaVendas[[#This Row],[Data do Vencimento]],"Sim","Não")</f>
        <v>Não</v>
      </c>
    </row>
    <row r="483" spans="1:10" x14ac:dyDescent="0.3">
      <c r="A483" s="2">
        <v>43689</v>
      </c>
      <c r="B483" s="5">
        <v>86657720071</v>
      </c>
      <c r="C483" s="4">
        <v>1277</v>
      </c>
      <c r="D483" s="2">
        <v>43719</v>
      </c>
      <c r="E483" s="2">
        <v>43737</v>
      </c>
      <c r="F483" s="3" t="s">
        <v>6</v>
      </c>
      <c r="G4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18</v>
      </c>
      <c r="H483">
        <f>MONTH(TabelaVendas[[#This Row],[Data da Venda]])</f>
        <v>8</v>
      </c>
      <c r="I483">
        <f>YEAR(TabelaVendas[[#This Row],[Data da Venda]])</f>
        <v>2019</v>
      </c>
      <c r="J483" t="str">
        <f>IF(TabelaVendas[[#This Row],[Data da Venda]]=TabelaVendas[[#This Row],[Data do Vencimento]],"Sim","Não")</f>
        <v>Não</v>
      </c>
    </row>
    <row r="484" spans="1:10" x14ac:dyDescent="0.3">
      <c r="A484" s="2">
        <v>43689</v>
      </c>
      <c r="B484" s="5">
        <v>86657720131</v>
      </c>
      <c r="C484" s="4">
        <v>816</v>
      </c>
      <c r="D484" s="2">
        <v>43779</v>
      </c>
      <c r="E484" s="2">
        <v>43799</v>
      </c>
      <c r="F484" s="3" t="s">
        <v>7</v>
      </c>
      <c r="G4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484">
        <f>MONTH(TabelaVendas[[#This Row],[Data da Venda]])</f>
        <v>8</v>
      </c>
      <c r="I484">
        <f>YEAR(TabelaVendas[[#This Row],[Data da Venda]])</f>
        <v>2019</v>
      </c>
      <c r="J484" t="str">
        <f>IF(TabelaVendas[[#This Row],[Data da Venda]]=TabelaVendas[[#This Row],[Data do Vencimento]],"Sim","Não")</f>
        <v>Não</v>
      </c>
    </row>
    <row r="485" spans="1:10" x14ac:dyDescent="0.3">
      <c r="A485" s="2">
        <v>43689</v>
      </c>
      <c r="B485" s="5">
        <v>86657720169</v>
      </c>
      <c r="C485" s="4">
        <v>197</v>
      </c>
      <c r="D485" s="2">
        <v>43779</v>
      </c>
      <c r="E485" s="2">
        <v>43779</v>
      </c>
      <c r="F485" s="3" t="s">
        <v>7</v>
      </c>
      <c r="G4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85">
        <f>MONTH(TabelaVendas[[#This Row],[Data da Venda]])</f>
        <v>8</v>
      </c>
      <c r="I485">
        <f>YEAR(TabelaVendas[[#This Row],[Data da Venda]])</f>
        <v>2019</v>
      </c>
      <c r="J485" t="str">
        <f>IF(TabelaVendas[[#This Row],[Data da Venda]]=TabelaVendas[[#This Row],[Data do Vencimento]],"Sim","Não")</f>
        <v>Não</v>
      </c>
    </row>
    <row r="486" spans="1:10" x14ac:dyDescent="0.3">
      <c r="A486" s="2">
        <v>43690</v>
      </c>
      <c r="B486" s="5">
        <v>86657720070</v>
      </c>
      <c r="C486" s="4">
        <v>697</v>
      </c>
      <c r="D486" s="2">
        <v>43750</v>
      </c>
      <c r="E486" s="2">
        <v>43750</v>
      </c>
      <c r="F486" s="3" t="s">
        <v>7</v>
      </c>
      <c r="G4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86">
        <f>MONTH(TabelaVendas[[#This Row],[Data da Venda]])</f>
        <v>8</v>
      </c>
      <c r="I486">
        <f>YEAR(TabelaVendas[[#This Row],[Data da Venda]])</f>
        <v>2019</v>
      </c>
      <c r="J486" t="str">
        <f>IF(TabelaVendas[[#This Row],[Data da Venda]]=TabelaVendas[[#This Row],[Data do Vencimento]],"Sim","Não")</f>
        <v>Não</v>
      </c>
    </row>
    <row r="487" spans="1:10" x14ac:dyDescent="0.3">
      <c r="A487" s="2">
        <v>43691</v>
      </c>
      <c r="B487" s="5">
        <v>86657720259</v>
      </c>
      <c r="C487" s="4">
        <v>145</v>
      </c>
      <c r="D487" s="2">
        <v>43691</v>
      </c>
      <c r="E487" s="2">
        <v>43691</v>
      </c>
      <c r="F487" s="3" t="s">
        <v>7</v>
      </c>
      <c r="G4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87">
        <f>MONTH(TabelaVendas[[#This Row],[Data da Venda]])</f>
        <v>8</v>
      </c>
      <c r="I487">
        <f>YEAR(TabelaVendas[[#This Row],[Data da Venda]])</f>
        <v>2019</v>
      </c>
      <c r="J487" t="str">
        <f>IF(TabelaVendas[[#This Row],[Data da Venda]]=TabelaVendas[[#This Row],[Data do Vencimento]],"Sim","Não")</f>
        <v>Sim</v>
      </c>
    </row>
    <row r="488" spans="1:10" x14ac:dyDescent="0.3">
      <c r="A488" s="2">
        <v>43691</v>
      </c>
      <c r="B488" s="5">
        <v>86657720163</v>
      </c>
      <c r="C488" s="4">
        <v>309</v>
      </c>
      <c r="D488" s="2">
        <v>43691</v>
      </c>
      <c r="E488" s="2">
        <v>43703</v>
      </c>
      <c r="F488" s="3" t="s">
        <v>7</v>
      </c>
      <c r="G4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12</v>
      </c>
      <c r="H488">
        <f>MONTH(TabelaVendas[[#This Row],[Data da Venda]])</f>
        <v>8</v>
      </c>
      <c r="I488">
        <f>YEAR(TabelaVendas[[#This Row],[Data da Venda]])</f>
        <v>2019</v>
      </c>
      <c r="J488" t="str">
        <f>IF(TabelaVendas[[#This Row],[Data da Venda]]=TabelaVendas[[#This Row],[Data do Vencimento]],"Sim","Não")</f>
        <v>Sim</v>
      </c>
    </row>
    <row r="489" spans="1:10" x14ac:dyDescent="0.3">
      <c r="A489" s="2">
        <v>43692</v>
      </c>
      <c r="B489" s="5">
        <v>86657720254</v>
      </c>
      <c r="C489" s="4">
        <v>1498</v>
      </c>
      <c r="D489" s="2">
        <v>43722</v>
      </c>
      <c r="E489" s="2">
        <v>43722</v>
      </c>
      <c r="F489" s="3" t="s">
        <v>7</v>
      </c>
      <c r="G4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89">
        <f>MONTH(TabelaVendas[[#This Row],[Data da Venda]])</f>
        <v>8</v>
      </c>
      <c r="I489">
        <f>YEAR(TabelaVendas[[#This Row],[Data da Venda]])</f>
        <v>2019</v>
      </c>
      <c r="J489" t="str">
        <f>IF(TabelaVendas[[#This Row],[Data da Venda]]=TabelaVendas[[#This Row],[Data do Vencimento]],"Sim","Não")</f>
        <v>Não</v>
      </c>
    </row>
    <row r="490" spans="1:10" x14ac:dyDescent="0.3">
      <c r="A490" s="2">
        <v>43692</v>
      </c>
      <c r="B490" s="5">
        <v>86657720248</v>
      </c>
      <c r="C490" s="4">
        <v>1386</v>
      </c>
      <c r="D490" s="2">
        <v>43722</v>
      </c>
      <c r="E490" s="2">
        <v>43722</v>
      </c>
      <c r="F490" s="3" t="s">
        <v>7</v>
      </c>
      <c r="G4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90">
        <f>MONTH(TabelaVendas[[#This Row],[Data da Venda]])</f>
        <v>8</v>
      </c>
      <c r="I490">
        <f>YEAR(TabelaVendas[[#This Row],[Data da Venda]])</f>
        <v>2019</v>
      </c>
      <c r="J490" t="str">
        <f>IF(TabelaVendas[[#This Row],[Data da Venda]]=TabelaVendas[[#This Row],[Data do Vencimento]],"Sim","Não")</f>
        <v>Não</v>
      </c>
    </row>
    <row r="491" spans="1:10" x14ac:dyDescent="0.3">
      <c r="A491" s="2">
        <v>43693</v>
      </c>
      <c r="B491" s="5">
        <v>86657720136</v>
      </c>
      <c r="C491" s="4">
        <v>597</v>
      </c>
      <c r="D491" s="2">
        <v>43693</v>
      </c>
      <c r="E491" s="2">
        <v>43712</v>
      </c>
      <c r="F491" s="3" t="s">
        <v>8</v>
      </c>
      <c r="G4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491">
        <f>MONTH(TabelaVendas[[#This Row],[Data da Venda]])</f>
        <v>8</v>
      </c>
      <c r="I491">
        <f>YEAR(TabelaVendas[[#This Row],[Data da Venda]])</f>
        <v>2019</v>
      </c>
      <c r="J491" t="str">
        <f>IF(TabelaVendas[[#This Row],[Data da Venda]]=TabelaVendas[[#This Row],[Data do Vencimento]],"Sim","Não")</f>
        <v>Sim</v>
      </c>
    </row>
    <row r="492" spans="1:10" x14ac:dyDescent="0.3">
      <c r="A492" s="2">
        <v>43693</v>
      </c>
      <c r="B492" s="5">
        <v>86657720258</v>
      </c>
      <c r="C492" s="4">
        <v>1104</v>
      </c>
      <c r="D492" s="2">
        <v>43723</v>
      </c>
      <c r="E492" s="2">
        <v>43743</v>
      </c>
      <c r="F492" s="3" t="s">
        <v>7</v>
      </c>
      <c r="G4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492">
        <f>MONTH(TabelaVendas[[#This Row],[Data da Venda]])</f>
        <v>8</v>
      </c>
      <c r="I492">
        <f>YEAR(TabelaVendas[[#This Row],[Data da Venda]])</f>
        <v>2019</v>
      </c>
      <c r="J492" t="str">
        <f>IF(TabelaVendas[[#This Row],[Data da Venda]]=TabelaVendas[[#This Row],[Data do Vencimento]],"Sim","Não")</f>
        <v>Não</v>
      </c>
    </row>
    <row r="493" spans="1:10" x14ac:dyDescent="0.3">
      <c r="A493" s="2">
        <v>43693</v>
      </c>
      <c r="B493" s="5">
        <v>86657720171</v>
      </c>
      <c r="C493" s="4">
        <v>1257</v>
      </c>
      <c r="D493" s="2">
        <v>43753</v>
      </c>
      <c r="E493" s="2">
        <v>43787</v>
      </c>
      <c r="F493" s="3" t="s">
        <v>8</v>
      </c>
      <c r="G4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493">
        <f>MONTH(TabelaVendas[[#This Row],[Data da Venda]])</f>
        <v>8</v>
      </c>
      <c r="I493">
        <f>YEAR(TabelaVendas[[#This Row],[Data da Venda]])</f>
        <v>2019</v>
      </c>
      <c r="J493" t="str">
        <f>IF(TabelaVendas[[#This Row],[Data da Venda]]=TabelaVendas[[#This Row],[Data do Vencimento]],"Sim","Não")</f>
        <v>Não</v>
      </c>
    </row>
    <row r="494" spans="1:10" x14ac:dyDescent="0.3">
      <c r="A494" s="2">
        <v>43695</v>
      </c>
      <c r="B494" s="5">
        <v>86657720095</v>
      </c>
      <c r="C494" s="4">
        <v>64</v>
      </c>
      <c r="D494" s="2">
        <v>43695</v>
      </c>
      <c r="E494" s="2">
        <v>43695</v>
      </c>
      <c r="F494" s="3" t="s">
        <v>8</v>
      </c>
      <c r="G4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94">
        <f>MONTH(TabelaVendas[[#This Row],[Data da Venda]])</f>
        <v>8</v>
      </c>
      <c r="I494">
        <f>YEAR(TabelaVendas[[#This Row],[Data da Venda]])</f>
        <v>2019</v>
      </c>
      <c r="J494" t="str">
        <f>IF(TabelaVendas[[#This Row],[Data da Venda]]=TabelaVendas[[#This Row],[Data do Vencimento]],"Sim","Não")</f>
        <v>Sim</v>
      </c>
    </row>
    <row r="495" spans="1:10" x14ac:dyDescent="0.3">
      <c r="A495" s="2">
        <v>43695</v>
      </c>
      <c r="B495" s="5">
        <v>86657720219</v>
      </c>
      <c r="C495" s="4">
        <v>1267</v>
      </c>
      <c r="D495" s="2">
        <v>43695</v>
      </c>
      <c r="E495" s="2">
        <v>43695</v>
      </c>
      <c r="F495" s="3" t="s">
        <v>6</v>
      </c>
      <c r="G4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95">
        <f>MONTH(TabelaVendas[[#This Row],[Data da Venda]])</f>
        <v>8</v>
      </c>
      <c r="I495">
        <f>YEAR(TabelaVendas[[#This Row],[Data da Venda]])</f>
        <v>2019</v>
      </c>
      <c r="J495" t="str">
        <f>IF(TabelaVendas[[#This Row],[Data da Venda]]=TabelaVendas[[#This Row],[Data do Vencimento]],"Sim","Não")</f>
        <v>Sim</v>
      </c>
    </row>
    <row r="496" spans="1:10" x14ac:dyDescent="0.3">
      <c r="A496" s="2">
        <v>43695</v>
      </c>
      <c r="B496" s="5">
        <v>86657720215</v>
      </c>
      <c r="C496" s="4">
        <v>585</v>
      </c>
      <c r="D496" s="2">
        <v>43725</v>
      </c>
      <c r="E496" s="2">
        <v>43725</v>
      </c>
      <c r="F496" s="3" t="s">
        <v>6</v>
      </c>
      <c r="G4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96">
        <f>MONTH(TabelaVendas[[#This Row],[Data da Venda]])</f>
        <v>8</v>
      </c>
      <c r="I496">
        <f>YEAR(TabelaVendas[[#This Row],[Data da Venda]])</f>
        <v>2019</v>
      </c>
      <c r="J496" t="str">
        <f>IF(TabelaVendas[[#This Row],[Data da Venda]]=TabelaVendas[[#This Row],[Data do Vencimento]],"Sim","Não")</f>
        <v>Não</v>
      </c>
    </row>
    <row r="497" spans="1:10" x14ac:dyDescent="0.3">
      <c r="A497" s="2">
        <v>43695</v>
      </c>
      <c r="B497" s="5">
        <v>86657720218</v>
      </c>
      <c r="C497" s="4">
        <v>1287</v>
      </c>
      <c r="D497" s="2">
        <v>43725</v>
      </c>
      <c r="E497" s="2">
        <v>43725</v>
      </c>
      <c r="F497" s="3" t="s">
        <v>6</v>
      </c>
      <c r="G4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97">
        <f>MONTH(TabelaVendas[[#This Row],[Data da Venda]])</f>
        <v>8</v>
      </c>
      <c r="I497">
        <f>YEAR(TabelaVendas[[#This Row],[Data da Venda]])</f>
        <v>2019</v>
      </c>
      <c r="J497" t="str">
        <f>IF(TabelaVendas[[#This Row],[Data da Venda]]=TabelaVendas[[#This Row],[Data do Vencimento]],"Sim","Não")</f>
        <v>Não</v>
      </c>
    </row>
    <row r="498" spans="1:10" x14ac:dyDescent="0.3">
      <c r="A498" s="2">
        <v>43696</v>
      </c>
      <c r="B498" s="5">
        <v>86657720134</v>
      </c>
      <c r="C498" s="4">
        <v>324</v>
      </c>
      <c r="D498" s="2">
        <v>43696</v>
      </c>
      <c r="E498" s="2">
        <v>43721</v>
      </c>
      <c r="F498" s="3" t="s">
        <v>8</v>
      </c>
      <c r="G4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498">
        <f>MONTH(TabelaVendas[[#This Row],[Data da Venda]])</f>
        <v>8</v>
      </c>
      <c r="I498">
        <f>YEAR(TabelaVendas[[#This Row],[Data da Venda]])</f>
        <v>2019</v>
      </c>
      <c r="J498" t="str">
        <f>IF(TabelaVendas[[#This Row],[Data da Venda]]=TabelaVendas[[#This Row],[Data do Vencimento]],"Sim","Não")</f>
        <v>Sim</v>
      </c>
    </row>
    <row r="499" spans="1:10" x14ac:dyDescent="0.3">
      <c r="A499" s="2">
        <v>43697</v>
      </c>
      <c r="B499" s="5">
        <v>86657720247</v>
      </c>
      <c r="C499" s="4">
        <v>1410</v>
      </c>
      <c r="D499" s="2">
        <v>43697</v>
      </c>
      <c r="E499" s="2">
        <v>43697</v>
      </c>
      <c r="F499" s="3" t="s">
        <v>8</v>
      </c>
      <c r="G4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499">
        <f>MONTH(TabelaVendas[[#This Row],[Data da Venda]])</f>
        <v>8</v>
      </c>
      <c r="I499">
        <f>YEAR(TabelaVendas[[#This Row],[Data da Venda]])</f>
        <v>2019</v>
      </c>
      <c r="J499" t="str">
        <f>IF(TabelaVendas[[#This Row],[Data da Venda]]=TabelaVendas[[#This Row],[Data do Vencimento]],"Sim","Não")</f>
        <v>Sim</v>
      </c>
    </row>
    <row r="500" spans="1:10" x14ac:dyDescent="0.3">
      <c r="A500" s="2">
        <v>43697</v>
      </c>
      <c r="B500" s="5">
        <v>86657720210</v>
      </c>
      <c r="C500" s="4">
        <v>301</v>
      </c>
      <c r="D500" s="2">
        <v>43697</v>
      </c>
      <c r="E500" s="2">
        <v>43717</v>
      </c>
      <c r="F500" s="3" t="s">
        <v>6</v>
      </c>
      <c r="G5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500">
        <f>MONTH(TabelaVendas[[#This Row],[Data da Venda]])</f>
        <v>8</v>
      </c>
      <c r="I500">
        <f>YEAR(TabelaVendas[[#This Row],[Data da Venda]])</f>
        <v>2019</v>
      </c>
      <c r="J500" t="str">
        <f>IF(TabelaVendas[[#This Row],[Data da Venda]]=TabelaVendas[[#This Row],[Data do Vencimento]],"Sim","Não")</f>
        <v>Sim</v>
      </c>
    </row>
    <row r="501" spans="1:10" x14ac:dyDescent="0.3">
      <c r="A501" s="2">
        <v>43697</v>
      </c>
      <c r="B501" s="5">
        <v>86657720246</v>
      </c>
      <c r="C501" s="4">
        <v>1062</v>
      </c>
      <c r="D501" s="2">
        <v>43727</v>
      </c>
      <c r="E501" s="2">
        <v>43727</v>
      </c>
      <c r="F501" s="3" t="s">
        <v>8</v>
      </c>
      <c r="G5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01">
        <f>MONTH(TabelaVendas[[#This Row],[Data da Venda]])</f>
        <v>8</v>
      </c>
      <c r="I501">
        <f>YEAR(TabelaVendas[[#This Row],[Data da Venda]])</f>
        <v>2019</v>
      </c>
      <c r="J501" t="str">
        <f>IF(TabelaVendas[[#This Row],[Data da Venda]]=TabelaVendas[[#This Row],[Data do Vencimento]],"Sim","Não")</f>
        <v>Não</v>
      </c>
    </row>
    <row r="502" spans="1:10" x14ac:dyDescent="0.3">
      <c r="A502" s="2">
        <v>43697</v>
      </c>
      <c r="B502" s="5">
        <v>86657720172</v>
      </c>
      <c r="C502" s="4">
        <v>1040</v>
      </c>
      <c r="D502" s="2">
        <v>43757</v>
      </c>
      <c r="E502" s="2">
        <v>43757</v>
      </c>
      <c r="F502" s="3" t="s">
        <v>6</v>
      </c>
      <c r="G5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02">
        <f>MONTH(TabelaVendas[[#This Row],[Data da Venda]])</f>
        <v>8</v>
      </c>
      <c r="I502">
        <f>YEAR(TabelaVendas[[#This Row],[Data da Venda]])</f>
        <v>2019</v>
      </c>
      <c r="J502" t="str">
        <f>IF(TabelaVendas[[#This Row],[Data da Venda]]=TabelaVendas[[#This Row],[Data do Vencimento]],"Sim","Não")</f>
        <v>Não</v>
      </c>
    </row>
    <row r="503" spans="1:10" x14ac:dyDescent="0.3">
      <c r="A503" s="2">
        <v>43697</v>
      </c>
      <c r="B503" s="5">
        <v>86657720180</v>
      </c>
      <c r="C503" s="4">
        <v>745</v>
      </c>
      <c r="D503" s="2">
        <v>43757</v>
      </c>
      <c r="E503" s="2">
        <v>43766</v>
      </c>
      <c r="F503" s="3" t="s">
        <v>6</v>
      </c>
      <c r="G5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9</v>
      </c>
      <c r="H503">
        <f>MONTH(TabelaVendas[[#This Row],[Data da Venda]])</f>
        <v>8</v>
      </c>
      <c r="I503">
        <f>YEAR(TabelaVendas[[#This Row],[Data da Venda]])</f>
        <v>2019</v>
      </c>
      <c r="J503" t="str">
        <f>IF(TabelaVendas[[#This Row],[Data da Venda]]=TabelaVendas[[#This Row],[Data do Vencimento]],"Sim","Não")</f>
        <v>Não</v>
      </c>
    </row>
    <row r="504" spans="1:10" x14ac:dyDescent="0.3">
      <c r="A504" s="2">
        <v>43697</v>
      </c>
      <c r="B504" s="5">
        <v>86657720062</v>
      </c>
      <c r="C504" s="4">
        <v>143</v>
      </c>
      <c r="D504" s="2">
        <v>43757</v>
      </c>
      <c r="E504" s="2">
        <v>43757</v>
      </c>
      <c r="F504" s="3" t="s">
        <v>7</v>
      </c>
      <c r="G5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04">
        <f>MONTH(TabelaVendas[[#This Row],[Data da Venda]])</f>
        <v>8</v>
      </c>
      <c r="I504">
        <f>YEAR(TabelaVendas[[#This Row],[Data da Venda]])</f>
        <v>2019</v>
      </c>
      <c r="J504" t="str">
        <f>IF(TabelaVendas[[#This Row],[Data da Venda]]=TabelaVendas[[#This Row],[Data do Vencimento]],"Sim","Não")</f>
        <v>Não</v>
      </c>
    </row>
    <row r="505" spans="1:10" x14ac:dyDescent="0.3">
      <c r="A505" s="2">
        <v>43699</v>
      </c>
      <c r="B505" s="5">
        <v>86657720074</v>
      </c>
      <c r="C505" s="4">
        <v>560</v>
      </c>
      <c r="D505" s="2">
        <v>43729</v>
      </c>
      <c r="E505" s="2">
        <v>43729</v>
      </c>
      <c r="F505" s="3" t="s">
        <v>8</v>
      </c>
      <c r="G5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05">
        <f>MONTH(TabelaVendas[[#This Row],[Data da Venda]])</f>
        <v>8</v>
      </c>
      <c r="I505">
        <f>YEAR(TabelaVendas[[#This Row],[Data da Venda]])</f>
        <v>2019</v>
      </c>
      <c r="J505" t="str">
        <f>IF(TabelaVendas[[#This Row],[Data da Venda]]=TabelaVendas[[#This Row],[Data do Vencimento]],"Sim","Não")</f>
        <v>Não</v>
      </c>
    </row>
    <row r="506" spans="1:10" x14ac:dyDescent="0.3">
      <c r="A506" s="2">
        <v>43700</v>
      </c>
      <c r="B506" s="5">
        <v>86657720053</v>
      </c>
      <c r="C506" s="4">
        <v>460</v>
      </c>
      <c r="D506" s="2">
        <v>43700</v>
      </c>
      <c r="E506" s="2">
        <v>43700</v>
      </c>
      <c r="F506" s="3" t="s">
        <v>8</v>
      </c>
      <c r="G5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06">
        <f>MONTH(TabelaVendas[[#This Row],[Data da Venda]])</f>
        <v>8</v>
      </c>
      <c r="I506">
        <f>YEAR(TabelaVendas[[#This Row],[Data da Venda]])</f>
        <v>2019</v>
      </c>
      <c r="J506" t="str">
        <f>IF(TabelaVendas[[#This Row],[Data da Venda]]=TabelaVendas[[#This Row],[Data do Vencimento]],"Sim","Não")</f>
        <v>Sim</v>
      </c>
    </row>
    <row r="507" spans="1:10" x14ac:dyDescent="0.3">
      <c r="A507" s="2">
        <v>43700</v>
      </c>
      <c r="B507" s="5">
        <v>86657720198</v>
      </c>
      <c r="C507" s="4">
        <v>957</v>
      </c>
      <c r="D507" s="2">
        <v>43730</v>
      </c>
      <c r="E507" s="2">
        <v>43745</v>
      </c>
      <c r="F507" s="3" t="s">
        <v>7</v>
      </c>
      <c r="G5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15</v>
      </c>
      <c r="H507">
        <f>MONTH(TabelaVendas[[#This Row],[Data da Venda]])</f>
        <v>8</v>
      </c>
      <c r="I507">
        <f>YEAR(TabelaVendas[[#This Row],[Data da Venda]])</f>
        <v>2019</v>
      </c>
      <c r="J507" t="str">
        <f>IF(TabelaVendas[[#This Row],[Data da Venda]]=TabelaVendas[[#This Row],[Data do Vencimento]],"Sim","Não")</f>
        <v>Não</v>
      </c>
    </row>
    <row r="508" spans="1:10" x14ac:dyDescent="0.3">
      <c r="A508" s="2">
        <v>43701</v>
      </c>
      <c r="B508" s="5">
        <v>86657720168</v>
      </c>
      <c r="C508" s="4">
        <v>1186</v>
      </c>
      <c r="D508" s="2">
        <v>43701</v>
      </c>
      <c r="E508" s="2">
        <v>43701</v>
      </c>
      <c r="F508" s="3" t="s">
        <v>7</v>
      </c>
      <c r="G5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08">
        <f>MONTH(TabelaVendas[[#This Row],[Data da Venda]])</f>
        <v>8</v>
      </c>
      <c r="I508">
        <f>YEAR(TabelaVendas[[#This Row],[Data da Venda]])</f>
        <v>2019</v>
      </c>
      <c r="J508" t="str">
        <f>IF(TabelaVendas[[#This Row],[Data da Venda]]=TabelaVendas[[#This Row],[Data do Vencimento]],"Sim","Não")</f>
        <v>Sim</v>
      </c>
    </row>
    <row r="509" spans="1:10" x14ac:dyDescent="0.3">
      <c r="A509" s="2">
        <v>43701</v>
      </c>
      <c r="B509" s="5">
        <v>86657720158</v>
      </c>
      <c r="C509" s="4">
        <v>540</v>
      </c>
      <c r="D509" s="2">
        <v>43701</v>
      </c>
      <c r="E509" s="2">
        <v>43701</v>
      </c>
      <c r="F509" s="3" t="s">
        <v>8</v>
      </c>
      <c r="G5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09">
        <f>MONTH(TabelaVendas[[#This Row],[Data da Venda]])</f>
        <v>8</v>
      </c>
      <c r="I509">
        <f>YEAR(TabelaVendas[[#This Row],[Data da Venda]])</f>
        <v>2019</v>
      </c>
      <c r="J509" t="str">
        <f>IF(TabelaVendas[[#This Row],[Data da Venda]]=TabelaVendas[[#This Row],[Data do Vencimento]],"Sim","Não")</f>
        <v>Sim</v>
      </c>
    </row>
    <row r="510" spans="1:10" x14ac:dyDescent="0.3">
      <c r="A510" s="2">
        <v>43701</v>
      </c>
      <c r="B510" s="5">
        <v>86657720185</v>
      </c>
      <c r="C510" s="4">
        <v>675</v>
      </c>
      <c r="D510" s="2">
        <v>43731</v>
      </c>
      <c r="E510" s="2">
        <v>43731</v>
      </c>
      <c r="F510" s="3" t="s">
        <v>7</v>
      </c>
      <c r="G5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0">
        <f>MONTH(TabelaVendas[[#This Row],[Data da Venda]])</f>
        <v>8</v>
      </c>
      <c r="I510">
        <f>YEAR(TabelaVendas[[#This Row],[Data da Venda]])</f>
        <v>2019</v>
      </c>
      <c r="J510" t="str">
        <f>IF(TabelaVendas[[#This Row],[Data da Venda]]=TabelaVendas[[#This Row],[Data do Vencimento]],"Sim","Não")</f>
        <v>Não</v>
      </c>
    </row>
    <row r="511" spans="1:10" x14ac:dyDescent="0.3">
      <c r="A511" s="2">
        <v>43701</v>
      </c>
      <c r="B511" s="5">
        <v>86657720179</v>
      </c>
      <c r="C511" s="4">
        <v>301</v>
      </c>
      <c r="D511" s="2">
        <v>43761</v>
      </c>
      <c r="E511" s="2">
        <v>43761</v>
      </c>
      <c r="F511" s="3" t="s">
        <v>7</v>
      </c>
      <c r="G5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1">
        <f>MONTH(TabelaVendas[[#This Row],[Data da Venda]])</f>
        <v>8</v>
      </c>
      <c r="I511">
        <f>YEAR(TabelaVendas[[#This Row],[Data da Venda]])</f>
        <v>2019</v>
      </c>
      <c r="J511" t="str">
        <f>IF(TabelaVendas[[#This Row],[Data da Venda]]=TabelaVendas[[#This Row],[Data do Vencimento]],"Sim","Não")</f>
        <v>Não</v>
      </c>
    </row>
    <row r="512" spans="1:10" x14ac:dyDescent="0.3">
      <c r="A512" s="2">
        <v>43703</v>
      </c>
      <c r="B512" s="5">
        <v>86657720139</v>
      </c>
      <c r="C512" s="4">
        <v>1058</v>
      </c>
      <c r="D512" s="2">
        <v>43733</v>
      </c>
      <c r="E512" s="2">
        <v>43733</v>
      </c>
      <c r="F512" s="3" t="s">
        <v>7</v>
      </c>
      <c r="G5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2">
        <f>MONTH(TabelaVendas[[#This Row],[Data da Venda]])</f>
        <v>8</v>
      </c>
      <c r="I512">
        <f>YEAR(TabelaVendas[[#This Row],[Data da Venda]])</f>
        <v>2019</v>
      </c>
      <c r="J512" t="str">
        <f>IF(TabelaVendas[[#This Row],[Data da Venda]]=TabelaVendas[[#This Row],[Data do Vencimento]],"Sim","Não")</f>
        <v>Não</v>
      </c>
    </row>
    <row r="513" spans="1:10" x14ac:dyDescent="0.3">
      <c r="A513" s="2">
        <v>43703</v>
      </c>
      <c r="B513" s="5">
        <v>86657720179</v>
      </c>
      <c r="C513" s="4">
        <v>309</v>
      </c>
      <c r="D513" s="2">
        <v>43733</v>
      </c>
      <c r="E513" s="2">
        <v>43733</v>
      </c>
      <c r="F513" s="3" t="s">
        <v>6</v>
      </c>
      <c r="G5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3">
        <f>MONTH(TabelaVendas[[#This Row],[Data da Venda]])</f>
        <v>8</v>
      </c>
      <c r="I513">
        <f>YEAR(TabelaVendas[[#This Row],[Data da Venda]])</f>
        <v>2019</v>
      </c>
      <c r="J513" t="str">
        <f>IF(TabelaVendas[[#This Row],[Data da Venda]]=TabelaVendas[[#This Row],[Data do Vencimento]],"Sim","Não")</f>
        <v>Não</v>
      </c>
    </row>
    <row r="514" spans="1:10" x14ac:dyDescent="0.3">
      <c r="A514" s="2">
        <v>43705</v>
      </c>
      <c r="B514" s="5">
        <v>86657720119</v>
      </c>
      <c r="C514" s="4">
        <v>494</v>
      </c>
      <c r="D514" s="2">
        <v>43735</v>
      </c>
      <c r="E514" s="2">
        <v>43735</v>
      </c>
      <c r="F514" s="3" t="s">
        <v>6</v>
      </c>
      <c r="G5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4">
        <f>MONTH(TabelaVendas[[#This Row],[Data da Venda]])</f>
        <v>8</v>
      </c>
      <c r="I514">
        <f>YEAR(TabelaVendas[[#This Row],[Data da Venda]])</f>
        <v>2019</v>
      </c>
      <c r="J514" t="str">
        <f>IF(TabelaVendas[[#This Row],[Data da Venda]]=TabelaVendas[[#This Row],[Data do Vencimento]],"Sim","Não")</f>
        <v>Não</v>
      </c>
    </row>
    <row r="515" spans="1:10" x14ac:dyDescent="0.3">
      <c r="A515" s="2">
        <v>43705</v>
      </c>
      <c r="B515" s="5">
        <v>86657720094</v>
      </c>
      <c r="C515" s="4">
        <v>1255</v>
      </c>
      <c r="D515" s="2">
        <v>43735</v>
      </c>
      <c r="E515" s="2">
        <v>43735</v>
      </c>
      <c r="F515" s="3" t="s">
        <v>6</v>
      </c>
      <c r="G5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5">
        <f>MONTH(TabelaVendas[[#This Row],[Data da Venda]])</f>
        <v>8</v>
      </c>
      <c r="I515">
        <f>YEAR(TabelaVendas[[#This Row],[Data da Venda]])</f>
        <v>2019</v>
      </c>
      <c r="J515" t="str">
        <f>IF(TabelaVendas[[#This Row],[Data da Venda]]=TabelaVendas[[#This Row],[Data do Vencimento]],"Sim","Não")</f>
        <v>Não</v>
      </c>
    </row>
    <row r="516" spans="1:10" x14ac:dyDescent="0.3">
      <c r="A516" s="2">
        <v>43707</v>
      </c>
      <c r="B516" s="5">
        <v>86657720231</v>
      </c>
      <c r="C516" s="4">
        <v>955</v>
      </c>
      <c r="D516" s="2">
        <v>43737</v>
      </c>
      <c r="E516" s="2">
        <v>43737</v>
      </c>
      <c r="F516" s="3" t="s">
        <v>8</v>
      </c>
      <c r="G5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6">
        <f>MONTH(TabelaVendas[[#This Row],[Data da Venda]])</f>
        <v>8</v>
      </c>
      <c r="I516">
        <f>YEAR(TabelaVendas[[#This Row],[Data da Venda]])</f>
        <v>2019</v>
      </c>
      <c r="J516" t="str">
        <f>IF(TabelaVendas[[#This Row],[Data da Venda]]=TabelaVendas[[#This Row],[Data do Vencimento]],"Sim","Não")</f>
        <v>Não</v>
      </c>
    </row>
    <row r="517" spans="1:10" x14ac:dyDescent="0.3">
      <c r="A517" s="2">
        <v>43707</v>
      </c>
      <c r="B517" s="5">
        <v>86657720213</v>
      </c>
      <c r="C517" s="4">
        <v>194</v>
      </c>
      <c r="D517" s="2">
        <v>43767</v>
      </c>
      <c r="E517" s="2">
        <v>43767</v>
      </c>
      <c r="F517" s="3" t="s">
        <v>8</v>
      </c>
      <c r="G5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7">
        <f>MONTH(TabelaVendas[[#This Row],[Data da Venda]])</f>
        <v>8</v>
      </c>
      <c r="I517">
        <f>YEAR(TabelaVendas[[#This Row],[Data da Venda]])</f>
        <v>2019</v>
      </c>
      <c r="J517" t="str">
        <f>IF(TabelaVendas[[#This Row],[Data da Venda]]=TabelaVendas[[#This Row],[Data do Vencimento]],"Sim","Não")</f>
        <v>Não</v>
      </c>
    </row>
    <row r="518" spans="1:10" x14ac:dyDescent="0.3">
      <c r="A518" s="2">
        <v>43707</v>
      </c>
      <c r="B518" s="5">
        <v>86657720162</v>
      </c>
      <c r="C518" s="4">
        <v>1483</v>
      </c>
      <c r="D518" s="2">
        <v>43767</v>
      </c>
      <c r="E518" s="2">
        <v>43767</v>
      </c>
      <c r="F518" s="3" t="s">
        <v>6</v>
      </c>
      <c r="G5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18">
        <f>MONTH(TabelaVendas[[#This Row],[Data da Venda]])</f>
        <v>8</v>
      </c>
      <c r="I518">
        <f>YEAR(TabelaVendas[[#This Row],[Data da Venda]])</f>
        <v>2019</v>
      </c>
      <c r="J518" t="str">
        <f>IF(TabelaVendas[[#This Row],[Data da Venda]]=TabelaVendas[[#This Row],[Data do Vencimento]],"Sim","Não")</f>
        <v>Não</v>
      </c>
    </row>
    <row r="519" spans="1:10" x14ac:dyDescent="0.3">
      <c r="A519" s="2">
        <v>43707</v>
      </c>
      <c r="B519" s="5">
        <v>86657720214</v>
      </c>
      <c r="C519" s="4">
        <v>1478</v>
      </c>
      <c r="D519" s="2">
        <v>43767</v>
      </c>
      <c r="E519" s="2">
        <v>43792</v>
      </c>
      <c r="F519" s="3" t="s">
        <v>8</v>
      </c>
      <c r="G5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519">
        <f>MONTH(TabelaVendas[[#This Row],[Data da Venda]])</f>
        <v>8</v>
      </c>
      <c r="I519">
        <f>YEAR(TabelaVendas[[#This Row],[Data da Venda]])</f>
        <v>2019</v>
      </c>
      <c r="J519" t="str">
        <f>IF(TabelaVendas[[#This Row],[Data da Venda]]=TabelaVendas[[#This Row],[Data do Vencimento]],"Sim","Não")</f>
        <v>Não</v>
      </c>
    </row>
    <row r="520" spans="1:10" x14ac:dyDescent="0.3">
      <c r="A520" s="2">
        <v>43707</v>
      </c>
      <c r="B520" s="5">
        <v>86657720073</v>
      </c>
      <c r="C520" s="4">
        <v>713</v>
      </c>
      <c r="D520" s="2">
        <v>43797</v>
      </c>
      <c r="E520" s="2">
        <v>43797</v>
      </c>
      <c r="F520" s="3" t="s">
        <v>8</v>
      </c>
      <c r="G5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20">
        <f>MONTH(TabelaVendas[[#This Row],[Data da Venda]])</f>
        <v>8</v>
      </c>
      <c r="I520">
        <f>YEAR(TabelaVendas[[#This Row],[Data da Venda]])</f>
        <v>2019</v>
      </c>
      <c r="J520" t="str">
        <f>IF(TabelaVendas[[#This Row],[Data da Venda]]=TabelaVendas[[#This Row],[Data do Vencimento]],"Sim","Não")</f>
        <v>Não</v>
      </c>
    </row>
    <row r="521" spans="1:10" x14ac:dyDescent="0.3">
      <c r="A521" s="2">
        <v>43708</v>
      </c>
      <c r="B521" s="5">
        <v>86657720056</v>
      </c>
      <c r="C521" s="4">
        <v>1421</v>
      </c>
      <c r="D521" s="2">
        <v>43708</v>
      </c>
      <c r="E521" s="2">
        <v>43729</v>
      </c>
      <c r="F521" s="3" t="s">
        <v>7</v>
      </c>
      <c r="G5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21</v>
      </c>
      <c r="H521">
        <f>MONTH(TabelaVendas[[#This Row],[Data da Venda]])</f>
        <v>8</v>
      </c>
      <c r="I521">
        <f>YEAR(TabelaVendas[[#This Row],[Data da Venda]])</f>
        <v>2019</v>
      </c>
      <c r="J521" t="str">
        <f>IF(TabelaVendas[[#This Row],[Data da Venda]]=TabelaVendas[[#This Row],[Data do Vencimento]],"Sim","Não")</f>
        <v>Sim</v>
      </c>
    </row>
    <row r="522" spans="1:10" x14ac:dyDescent="0.3">
      <c r="A522" s="2">
        <v>43708</v>
      </c>
      <c r="B522" s="5">
        <v>86657720192</v>
      </c>
      <c r="C522" s="4">
        <v>1220</v>
      </c>
      <c r="D522" s="2">
        <v>43738</v>
      </c>
      <c r="E522" s="2">
        <v>43738</v>
      </c>
      <c r="F522" s="3" t="s">
        <v>7</v>
      </c>
      <c r="G5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22">
        <f>MONTH(TabelaVendas[[#This Row],[Data da Venda]])</f>
        <v>8</v>
      </c>
      <c r="I522">
        <f>YEAR(TabelaVendas[[#This Row],[Data da Venda]])</f>
        <v>2019</v>
      </c>
      <c r="J522" t="str">
        <f>IF(TabelaVendas[[#This Row],[Data da Venda]]=TabelaVendas[[#This Row],[Data do Vencimento]],"Sim","Não")</f>
        <v>Não</v>
      </c>
    </row>
    <row r="523" spans="1:10" x14ac:dyDescent="0.3">
      <c r="A523" s="2">
        <v>43709</v>
      </c>
      <c r="B523" s="5">
        <v>86657720196</v>
      </c>
      <c r="C523" s="4">
        <v>477</v>
      </c>
      <c r="D523" s="2">
        <v>43709</v>
      </c>
      <c r="E523" s="2">
        <v>43709</v>
      </c>
      <c r="F523" s="3" t="s">
        <v>6</v>
      </c>
      <c r="G5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23">
        <f>MONTH(TabelaVendas[[#This Row],[Data da Venda]])</f>
        <v>9</v>
      </c>
      <c r="I523">
        <f>YEAR(TabelaVendas[[#This Row],[Data da Venda]])</f>
        <v>2019</v>
      </c>
      <c r="J523" t="str">
        <f>IF(TabelaVendas[[#This Row],[Data da Venda]]=TabelaVendas[[#This Row],[Data do Vencimento]],"Sim","Não")</f>
        <v>Sim</v>
      </c>
    </row>
    <row r="524" spans="1:10" x14ac:dyDescent="0.3">
      <c r="A524" s="2">
        <v>43709</v>
      </c>
      <c r="B524" s="5">
        <v>86657720166</v>
      </c>
      <c r="C524" s="4">
        <v>1408</v>
      </c>
      <c r="D524" s="2">
        <v>43769</v>
      </c>
      <c r="E524" s="2">
        <v>43769</v>
      </c>
      <c r="F524" s="3" t="s">
        <v>7</v>
      </c>
      <c r="G5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24">
        <f>MONTH(TabelaVendas[[#This Row],[Data da Venda]])</f>
        <v>9</v>
      </c>
      <c r="I524">
        <f>YEAR(TabelaVendas[[#This Row],[Data da Venda]])</f>
        <v>2019</v>
      </c>
      <c r="J524" t="str">
        <f>IF(TabelaVendas[[#This Row],[Data da Venda]]=TabelaVendas[[#This Row],[Data do Vencimento]],"Sim","Não")</f>
        <v>Não</v>
      </c>
    </row>
    <row r="525" spans="1:10" x14ac:dyDescent="0.3">
      <c r="A525" s="2">
        <v>43709</v>
      </c>
      <c r="B525" s="5">
        <v>86657720150</v>
      </c>
      <c r="C525" s="4">
        <v>766</v>
      </c>
      <c r="D525" s="2">
        <v>43799</v>
      </c>
      <c r="E525" s="2">
        <v>43799</v>
      </c>
      <c r="F525" s="3" t="s">
        <v>6</v>
      </c>
      <c r="G5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25">
        <f>MONTH(TabelaVendas[[#This Row],[Data da Venda]])</f>
        <v>9</v>
      </c>
      <c r="I525">
        <f>YEAR(TabelaVendas[[#This Row],[Data da Venda]])</f>
        <v>2019</v>
      </c>
      <c r="J525" t="str">
        <f>IF(TabelaVendas[[#This Row],[Data da Venda]]=TabelaVendas[[#This Row],[Data do Vencimento]],"Sim","Não")</f>
        <v>Não</v>
      </c>
    </row>
    <row r="526" spans="1:10" x14ac:dyDescent="0.3">
      <c r="A526" s="2">
        <v>43710</v>
      </c>
      <c r="B526" s="5">
        <v>86657720163</v>
      </c>
      <c r="C526" s="4">
        <v>1155</v>
      </c>
      <c r="D526" s="2">
        <v>43740</v>
      </c>
      <c r="E526" s="2">
        <v>43771</v>
      </c>
      <c r="F526" s="3" t="s">
        <v>6</v>
      </c>
      <c r="G5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526">
        <f>MONTH(TabelaVendas[[#This Row],[Data da Venda]])</f>
        <v>9</v>
      </c>
      <c r="I526">
        <f>YEAR(TabelaVendas[[#This Row],[Data da Venda]])</f>
        <v>2019</v>
      </c>
      <c r="J526" t="str">
        <f>IF(TabelaVendas[[#This Row],[Data da Venda]]=TabelaVendas[[#This Row],[Data do Vencimento]],"Sim","Não")</f>
        <v>Não</v>
      </c>
    </row>
    <row r="527" spans="1:10" x14ac:dyDescent="0.3">
      <c r="A527" s="2">
        <v>43710</v>
      </c>
      <c r="B527" s="5">
        <v>86657720069</v>
      </c>
      <c r="C527" s="4">
        <v>1006</v>
      </c>
      <c r="D527" s="2">
        <v>43770</v>
      </c>
      <c r="E527" s="2">
        <v>43770</v>
      </c>
      <c r="F527" s="3" t="s">
        <v>7</v>
      </c>
      <c r="G5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27">
        <f>MONTH(TabelaVendas[[#This Row],[Data da Venda]])</f>
        <v>9</v>
      </c>
      <c r="I527">
        <f>YEAR(TabelaVendas[[#This Row],[Data da Venda]])</f>
        <v>2019</v>
      </c>
      <c r="J527" t="str">
        <f>IF(TabelaVendas[[#This Row],[Data da Venda]]=TabelaVendas[[#This Row],[Data do Vencimento]],"Sim","Não")</f>
        <v>Não</v>
      </c>
    </row>
    <row r="528" spans="1:10" x14ac:dyDescent="0.3">
      <c r="A528" s="2">
        <v>43710</v>
      </c>
      <c r="B528" s="5">
        <v>86657720241</v>
      </c>
      <c r="C528" s="4">
        <v>157</v>
      </c>
      <c r="D528" s="2">
        <v>43800</v>
      </c>
      <c r="E528" s="2">
        <v>43823</v>
      </c>
      <c r="F528" s="3" t="s">
        <v>8</v>
      </c>
      <c r="G5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23</v>
      </c>
      <c r="H528">
        <f>MONTH(TabelaVendas[[#This Row],[Data da Venda]])</f>
        <v>9</v>
      </c>
      <c r="I528">
        <f>YEAR(TabelaVendas[[#This Row],[Data da Venda]])</f>
        <v>2019</v>
      </c>
      <c r="J528" t="str">
        <f>IF(TabelaVendas[[#This Row],[Data da Venda]]=TabelaVendas[[#This Row],[Data do Vencimento]],"Sim","Não")</f>
        <v>Não</v>
      </c>
    </row>
    <row r="529" spans="1:10" x14ac:dyDescent="0.3">
      <c r="A529" s="2">
        <v>43711</v>
      </c>
      <c r="B529" s="5">
        <v>86657720229</v>
      </c>
      <c r="C529" s="4">
        <v>1286</v>
      </c>
      <c r="D529" s="2">
        <v>43741</v>
      </c>
      <c r="E529" s="2">
        <v>43741</v>
      </c>
      <c r="F529" s="3" t="s">
        <v>7</v>
      </c>
      <c r="G5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29">
        <f>MONTH(TabelaVendas[[#This Row],[Data da Venda]])</f>
        <v>9</v>
      </c>
      <c r="I529">
        <f>YEAR(TabelaVendas[[#This Row],[Data da Venda]])</f>
        <v>2019</v>
      </c>
      <c r="J529" t="str">
        <f>IF(TabelaVendas[[#This Row],[Data da Venda]]=TabelaVendas[[#This Row],[Data do Vencimento]],"Sim","Não")</f>
        <v>Não</v>
      </c>
    </row>
    <row r="530" spans="1:10" x14ac:dyDescent="0.3">
      <c r="A530" s="2">
        <v>43711</v>
      </c>
      <c r="B530" s="5">
        <v>86657720152</v>
      </c>
      <c r="C530" s="4">
        <v>60</v>
      </c>
      <c r="D530" s="2">
        <v>43771</v>
      </c>
      <c r="E530" s="2">
        <v>43771</v>
      </c>
      <c r="F530" s="3" t="s">
        <v>7</v>
      </c>
      <c r="G5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30">
        <f>MONTH(TabelaVendas[[#This Row],[Data da Venda]])</f>
        <v>9</v>
      </c>
      <c r="I530">
        <f>YEAR(TabelaVendas[[#This Row],[Data da Venda]])</f>
        <v>2019</v>
      </c>
      <c r="J530" t="str">
        <f>IF(TabelaVendas[[#This Row],[Data da Venda]]=TabelaVendas[[#This Row],[Data do Vencimento]],"Sim","Não")</f>
        <v>Não</v>
      </c>
    </row>
    <row r="531" spans="1:10" x14ac:dyDescent="0.3">
      <c r="A531" s="2">
        <v>43712</v>
      </c>
      <c r="B531" s="5">
        <v>86657720053</v>
      </c>
      <c r="C531" s="4">
        <v>503</v>
      </c>
      <c r="D531" s="2">
        <v>43712</v>
      </c>
      <c r="E531" s="2">
        <v>43712</v>
      </c>
      <c r="F531" s="3" t="s">
        <v>8</v>
      </c>
      <c r="G5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31">
        <f>MONTH(TabelaVendas[[#This Row],[Data da Venda]])</f>
        <v>9</v>
      </c>
      <c r="I531">
        <f>YEAR(TabelaVendas[[#This Row],[Data da Venda]])</f>
        <v>2019</v>
      </c>
      <c r="J531" t="str">
        <f>IF(TabelaVendas[[#This Row],[Data da Venda]]=TabelaVendas[[#This Row],[Data do Vencimento]],"Sim","Não")</f>
        <v>Sim</v>
      </c>
    </row>
    <row r="532" spans="1:10" x14ac:dyDescent="0.3">
      <c r="A532" s="2">
        <v>43714</v>
      </c>
      <c r="B532" s="5">
        <v>86657720102</v>
      </c>
      <c r="C532" s="4">
        <v>729</v>
      </c>
      <c r="D532" s="2">
        <v>43744</v>
      </c>
      <c r="E532" s="2">
        <v>43744</v>
      </c>
      <c r="F532" s="3" t="s">
        <v>8</v>
      </c>
      <c r="G5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32">
        <f>MONTH(TabelaVendas[[#This Row],[Data da Venda]])</f>
        <v>9</v>
      </c>
      <c r="I532">
        <f>YEAR(TabelaVendas[[#This Row],[Data da Venda]])</f>
        <v>2019</v>
      </c>
      <c r="J532" t="str">
        <f>IF(TabelaVendas[[#This Row],[Data da Venda]]=TabelaVendas[[#This Row],[Data do Vencimento]],"Sim","Não")</f>
        <v>Não</v>
      </c>
    </row>
    <row r="533" spans="1:10" x14ac:dyDescent="0.3">
      <c r="A533" s="2">
        <v>43714</v>
      </c>
      <c r="B533" s="5">
        <v>86657720209</v>
      </c>
      <c r="C533" s="4">
        <v>187</v>
      </c>
      <c r="D533" s="2">
        <v>43774</v>
      </c>
      <c r="E533" s="2">
        <v>43810</v>
      </c>
      <c r="F533" s="3" t="s">
        <v>8</v>
      </c>
      <c r="G5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533">
        <f>MONTH(TabelaVendas[[#This Row],[Data da Venda]])</f>
        <v>9</v>
      </c>
      <c r="I533">
        <f>YEAR(TabelaVendas[[#This Row],[Data da Venda]])</f>
        <v>2019</v>
      </c>
      <c r="J533" t="str">
        <f>IF(TabelaVendas[[#This Row],[Data da Venda]]=TabelaVendas[[#This Row],[Data do Vencimento]],"Sim","Não")</f>
        <v>Não</v>
      </c>
    </row>
    <row r="534" spans="1:10" x14ac:dyDescent="0.3">
      <c r="A534" s="2">
        <v>43714</v>
      </c>
      <c r="B534" s="5">
        <v>86657720116</v>
      </c>
      <c r="C534" s="4">
        <v>1049</v>
      </c>
      <c r="D534" s="2">
        <v>43804</v>
      </c>
      <c r="E534" s="2">
        <v>43829</v>
      </c>
      <c r="F534" s="3" t="s">
        <v>6</v>
      </c>
      <c r="G5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534">
        <f>MONTH(TabelaVendas[[#This Row],[Data da Venda]])</f>
        <v>9</v>
      </c>
      <c r="I534">
        <f>YEAR(TabelaVendas[[#This Row],[Data da Venda]])</f>
        <v>2019</v>
      </c>
      <c r="J534" t="str">
        <f>IF(TabelaVendas[[#This Row],[Data da Venda]]=TabelaVendas[[#This Row],[Data do Vencimento]],"Sim","Não")</f>
        <v>Não</v>
      </c>
    </row>
    <row r="535" spans="1:10" x14ac:dyDescent="0.3">
      <c r="A535" s="2">
        <v>43715</v>
      </c>
      <c r="B535" s="5">
        <v>86657720052</v>
      </c>
      <c r="C535" s="4">
        <v>694</v>
      </c>
      <c r="D535" s="2">
        <v>43775</v>
      </c>
      <c r="E535" s="2">
        <v>43775</v>
      </c>
      <c r="F535" s="3" t="s">
        <v>6</v>
      </c>
      <c r="G5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35">
        <f>MONTH(TabelaVendas[[#This Row],[Data da Venda]])</f>
        <v>9</v>
      </c>
      <c r="I535">
        <f>YEAR(TabelaVendas[[#This Row],[Data da Venda]])</f>
        <v>2019</v>
      </c>
      <c r="J535" t="str">
        <f>IF(TabelaVendas[[#This Row],[Data da Venda]]=TabelaVendas[[#This Row],[Data do Vencimento]],"Sim","Não")</f>
        <v>Não</v>
      </c>
    </row>
    <row r="536" spans="1:10" x14ac:dyDescent="0.3">
      <c r="A536" s="2">
        <v>43715</v>
      </c>
      <c r="B536" s="5">
        <v>86657720101</v>
      </c>
      <c r="C536" s="4">
        <v>1295</v>
      </c>
      <c r="D536" s="2">
        <v>43805</v>
      </c>
      <c r="E536" s="2">
        <v>43805</v>
      </c>
      <c r="F536" s="3" t="s">
        <v>6</v>
      </c>
      <c r="G5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36">
        <f>MONTH(TabelaVendas[[#This Row],[Data da Venda]])</f>
        <v>9</v>
      </c>
      <c r="I536">
        <f>YEAR(TabelaVendas[[#This Row],[Data da Venda]])</f>
        <v>2019</v>
      </c>
      <c r="J536" t="str">
        <f>IF(TabelaVendas[[#This Row],[Data da Venda]]=TabelaVendas[[#This Row],[Data do Vencimento]],"Sim","Não")</f>
        <v>Não</v>
      </c>
    </row>
    <row r="537" spans="1:10" x14ac:dyDescent="0.3">
      <c r="A537" s="2">
        <v>43716</v>
      </c>
      <c r="B537" s="5">
        <v>86657720161</v>
      </c>
      <c r="C537" s="4">
        <v>1390</v>
      </c>
      <c r="D537" s="2">
        <v>43716</v>
      </c>
      <c r="E537" s="2">
        <v>43716</v>
      </c>
      <c r="F537" s="3" t="s">
        <v>8</v>
      </c>
      <c r="G5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37">
        <f>MONTH(TabelaVendas[[#This Row],[Data da Venda]])</f>
        <v>9</v>
      </c>
      <c r="I537">
        <f>YEAR(TabelaVendas[[#This Row],[Data da Venda]])</f>
        <v>2019</v>
      </c>
      <c r="J537" t="str">
        <f>IF(TabelaVendas[[#This Row],[Data da Venda]]=TabelaVendas[[#This Row],[Data do Vencimento]],"Sim","Não")</f>
        <v>Sim</v>
      </c>
    </row>
    <row r="538" spans="1:10" x14ac:dyDescent="0.3">
      <c r="A538" s="2">
        <v>43716</v>
      </c>
      <c r="B538" s="5">
        <v>86657720207</v>
      </c>
      <c r="C538" s="4">
        <v>1443</v>
      </c>
      <c r="D538" s="2">
        <v>43776</v>
      </c>
      <c r="E538" s="2">
        <v>43798</v>
      </c>
      <c r="F538" s="3" t="s">
        <v>7</v>
      </c>
      <c r="G5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22</v>
      </c>
      <c r="H538">
        <f>MONTH(TabelaVendas[[#This Row],[Data da Venda]])</f>
        <v>9</v>
      </c>
      <c r="I538">
        <f>YEAR(TabelaVendas[[#This Row],[Data da Venda]])</f>
        <v>2019</v>
      </c>
      <c r="J538" t="str">
        <f>IF(TabelaVendas[[#This Row],[Data da Venda]]=TabelaVendas[[#This Row],[Data do Vencimento]],"Sim","Não")</f>
        <v>Não</v>
      </c>
    </row>
    <row r="539" spans="1:10" x14ac:dyDescent="0.3">
      <c r="A539" s="2">
        <v>43717</v>
      </c>
      <c r="B539" s="5">
        <v>86657720157</v>
      </c>
      <c r="C539" s="4">
        <v>1176</v>
      </c>
      <c r="D539" s="2">
        <v>43747</v>
      </c>
      <c r="E539" s="2">
        <v>43785</v>
      </c>
      <c r="F539" s="3" t="s">
        <v>7</v>
      </c>
      <c r="G5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539">
        <f>MONTH(TabelaVendas[[#This Row],[Data da Venda]])</f>
        <v>9</v>
      </c>
      <c r="I539">
        <f>YEAR(TabelaVendas[[#This Row],[Data da Venda]])</f>
        <v>2019</v>
      </c>
      <c r="J539" t="str">
        <f>IF(TabelaVendas[[#This Row],[Data da Venda]]=TabelaVendas[[#This Row],[Data do Vencimento]],"Sim","Não")</f>
        <v>Não</v>
      </c>
    </row>
    <row r="540" spans="1:10" x14ac:dyDescent="0.3">
      <c r="A540" s="2">
        <v>43717</v>
      </c>
      <c r="B540" s="5">
        <v>86657720182</v>
      </c>
      <c r="C540" s="4">
        <v>329</v>
      </c>
      <c r="D540" s="2">
        <v>43747</v>
      </c>
      <c r="E540" s="2">
        <v>43747</v>
      </c>
      <c r="F540" s="3" t="s">
        <v>8</v>
      </c>
      <c r="G5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0">
        <f>MONTH(TabelaVendas[[#This Row],[Data da Venda]])</f>
        <v>9</v>
      </c>
      <c r="I540">
        <f>YEAR(TabelaVendas[[#This Row],[Data da Venda]])</f>
        <v>2019</v>
      </c>
      <c r="J540" t="str">
        <f>IF(TabelaVendas[[#This Row],[Data da Venda]]=TabelaVendas[[#This Row],[Data do Vencimento]],"Sim","Não")</f>
        <v>Não</v>
      </c>
    </row>
    <row r="541" spans="1:10" x14ac:dyDescent="0.3">
      <c r="A541" s="2">
        <v>43717</v>
      </c>
      <c r="B541" s="5">
        <v>86657720213</v>
      </c>
      <c r="C541" s="4">
        <v>622</v>
      </c>
      <c r="D541" s="2">
        <v>43777</v>
      </c>
      <c r="E541" s="2">
        <v>43777</v>
      </c>
      <c r="F541" s="3" t="s">
        <v>7</v>
      </c>
      <c r="G5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1">
        <f>MONTH(TabelaVendas[[#This Row],[Data da Venda]])</f>
        <v>9</v>
      </c>
      <c r="I541">
        <f>YEAR(TabelaVendas[[#This Row],[Data da Venda]])</f>
        <v>2019</v>
      </c>
      <c r="J541" t="str">
        <f>IF(TabelaVendas[[#This Row],[Data da Venda]]=TabelaVendas[[#This Row],[Data do Vencimento]],"Sim","Não")</f>
        <v>Não</v>
      </c>
    </row>
    <row r="542" spans="1:10" x14ac:dyDescent="0.3">
      <c r="A542" s="2">
        <v>43717</v>
      </c>
      <c r="B542" s="5">
        <v>86657720254</v>
      </c>
      <c r="C542" s="4">
        <v>555</v>
      </c>
      <c r="D542" s="2">
        <v>43777</v>
      </c>
      <c r="E542" s="2">
        <v>43777</v>
      </c>
      <c r="F542" s="3" t="s">
        <v>8</v>
      </c>
      <c r="G5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2">
        <f>MONTH(TabelaVendas[[#This Row],[Data da Venda]])</f>
        <v>9</v>
      </c>
      <c r="I542">
        <f>YEAR(TabelaVendas[[#This Row],[Data da Venda]])</f>
        <v>2019</v>
      </c>
      <c r="J542" t="str">
        <f>IF(TabelaVendas[[#This Row],[Data da Venda]]=TabelaVendas[[#This Row],[Data do Vencimento]],"Sim","Não")</f>
        <v>Não</v>
      </c>
    </row>
    <row r="543" spans="1:10" x14ac:dyDescent="0.3">
      <c r="A543" s="2">
        <v>43719</v>
      </c>
      <c r="B543" s="5">
        <v>86657720190</v>
      </c>
      <c r="C543" s="4">
        <v>1001</v>
      </c>
      <c r="D543" s="2">
        <v>43749</v>
      </c>
      <c r="E543" s="2">
        <v>43749</v>
      </c>
      <c r="F543" s="3" t="s">
        <v>8</v>
      </c>
      <c r="G5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3">
        <f>MONTH(TabelaVendas[[#This Row],[Data da Venda]])</f>
        <v>9</v>
      </c>
      <c r="I543">
        <f>YEAR(TabelaVendas[[#This Row],[Data da Venda]])</f>
        <v>2019</v>
      </c>
      <c r="J543" t="str">
        <f>IF(TabelaVendas[[#This Row],[Data da Venda]]=TabelaVendas[[#This Row],[Data do Vencimento]],"Sim","Não")</f>
        <v>Não</v>
      </c>
    </row>
    <row r="544" spans="1:10" x14ac:dyDescent="0.3">
      <c r="A544" s="2">
        <v>43720</v>
      </c>
      <c r="B544" s="5">
        <v>86657720075</v>
      </c>
      <c r="C544" s="4">
        <v>85</v>
      </c>
      <c r="D544" s="2">
        <v>43750</v>
      </c>
      <c r="E544" s="2">
        <v>43750</v>
      </c>
      <c r="F544" s="3" t="s">
        <v>8</v>
      </c>
      <c r="G5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4">
        <f>MONTH(TabelaVendas[[#This Row],[Data da Venda]])</f>
        <v>9</v>
      </c>
      <c r="I544">
        <f>YEAR(TabelaVendas[[#This Row],[Data da Venda]])</f>
        <v>2019</v>
      </c>
      <c r="J544" t="str">
        <f>IF(TabelaVendas[[#This Row],[Data da Venda]]=TabelaVendas[[#This Row],[Data do Vencimento]],"Sim","Não")</f>
        <v>Não</v>
      </c>
    </row>
    <row r="545" spans="1:10" x14ac:dyDescent="0.3">
      <c r="A545" s="2">
        <v>43720</v>
      </c>
      <c r="B545" s="5">
        <v>86657720212</v>
      </c>
      <c r="C545" s="4">
        <v>806</v>
      </c>
      <c r="D545" s="2">
        <v>43780</v>
      </c>
      <c r="E545" s="2">
        <v>43806</v>
      </c>
      <c r="F545" s="3" t="s">
        <v>7</v>
      </c>
      <c r="G5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26</v>
      </c>
      <c r="H545">
        <f>MONTH(TabelaVendas[[#This Row],[Data da Venda]])</f>
        <v>9</v>
      </c>
      <c r="I545">
        <f>YEAR(TabelaVendas[[#This Row],[Data da Venda]])</f>
        <v>2019</v>
      </c>
      <c r="J545" t="str">
        <f>IF(TabelaVendas[[#This Row],[Data da Venda]]=TabelaVendas[[#This Row],[Data do Vencimento]],"Sim","Não")</f>
        <v>Não</v>
      </c>
    </row>
    <row r="546" spans="1:10" x14ac:dyDescent="0.3">
      <c r="A546" s="2">
        <v>43721</v>
      </c>
      <c r="B546" s="5">
        <v>86657720178</v>
      </c>
      <c r="C546" s="4">
        <v>1081</v>
      </c>
      <c r="D546" s="2">
        <v>43751</v>
      </c>
      <c r="E546" s="2">
        <v>43751</v>
      </c>
      <c r="F546" s="3" t="s">
        <v>6</v>
      </c>
      <c r="G5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6">
        <f>MONTH(TabelaVendas[[#This Row],[Data da Venda]])</f>
        <v>9</v>
      </c>
      <c r="I546">
        <f>YEAR(TabelaVendas[[#This Row],[Data da Venda]])</f>
        <v>2019</v>
      </c>
      <c r="J546" t="str">
        <f>IF(TabelaVendas[[#This Row],[Data da Venda]]=TabelaVendas[[#This Row],[Data do Vencimento]],"Sim","Não")</f>
        <v>Não</v>
      </c>
    </row>
    <row r="547" spans="1:10" x14ac:dyDescent="0.3">
      <c r="A547" s="2">
        <v>43721</v>
      </c>
      <c r="B547" s="5">
        <v>86657720115</v>
      </c>
      <c r="C547" s="4">
        <v>504</v>
      </c>
      <c r="D547" s="2">
        <v>43781</v>
      </c>
      <c r="E547" s="2">
        <v>43781</v>
      </c>
      <c r="F547" s="3" t="s">
        <v>7</v>
      </c>
      <c r="G5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7">
        <f>MONTH(TabelaVendas[[#This Row],[Data da Venda]])</f>
        <v>9</v>
      </c>
      <c r="I547">
        <f>YEAR(TabelaVendas[[#This Row],[Data da Venda]])</f>
        <v>2019</v>
      </c>
      <c r="J547" t="str">
        <f>IF(TabelaVendas[[#This Row],[Data da Venda]]=TabelaVendas[[#This Row],[Data do Vencimento]],"Sim","Não")</f>
        <v>Não</v>
      </c>
    </row>
    <row r="548" spans="1:10" x14ac:dyDescent="0.3">
      <c r="A548" s="2">
        <v>43722</v>
      </c>
      <c r="B548" s="5">
        <v>86657720245</v>
      </c>
      <c r="C548" s="4">
        <v>1377</v>
      </c>
      <c r="D548" s="2">
        <v>43752</v>
      </c>
      <c r="E548" s="2">
        <v>43789</v>
      </c>
      <c r="F548" s="3" t="s">
        <v>6</v>
      </c>
      <c r="G5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548">
        <f>MONTH(TabelaVendas[[#This Row],[Data da Venda]])</f>
        <v>9</v>
      </c>
      <c r="I548">
        <f>YEAR(TabelaVendas[[#This Row],[Data da Venda]])</f>
        <v>2019</v>
      </c>
      <c r="J548" t="str">
        <f>IF(TabelaVendas[[#This Row],[Data da Venda]]=TabelaVendas[[#This Row],[Data do Vencimento]],"Sim","Não")</f>
        <v>Não</v>
      </c>
    </row>
    <row r="549" spans="1:10" x14ac:dyDescent="0.3">
      <c r="A549" s="2">
        <v>43722</v>
      </c>
      <c r="B549" s="5">
        <v>86657720137</v>
      </c>
      <c r="C549" s="4">
        <v>1479</v>
      </c>
      <c r="D549" s="2">
        <v>43752</v>
      </c>
      <c r="E549" s="2">
        <v>43752</v>
      </c>
      <c r="F549" s="3" t="s">
        <v>8</v>
      </c>
      <c r="G5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49">
        <f>MONTH(TabelaVendas[[#This Row],[Data da Venda]])</f>
        <v>9</v>
      </c>
      <c r="I549">
        <f>YEAR(TabelaVendas[[#This Row],[Data da Venda]])</f>
        <v>2019</v>
      </c>
      <c r="J549" t="str">
        <f>IF(TabelaVendas[[#This Row],[Data da Venda]]=TabelaVendas[[#This Row],[Data do Vencimento]],"Sim","Não")</f>
        <v>Não</v>
      </c>
    </row>
    <row r="550" spans="1:10" x14ac:dyDescent="0.3">
      <c r="A550" s="2">
        <v>43723</v>
      </c>
      <c r="B550" s="5">
        <v>86657720177</v>
      </c>
      <c r="C550" s="4">
        <v>147</v>
      </c>
      <c r="D550" s="2">
        <v>43723</v>
      </c>
      <c r="E550" s="2">
        <v>43723</v>
      </c>
      <c r="F550" s="3" t="s">
        <v>7</v>
      </c>
      <c r="G5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0">
        <f>MONTH(TabelaVendas[[#This Row],[Data da Venda]])</f>
        <v>9</v>
      </c>
      <c r="I550">
        <f>YEAR(TabelaVendas[[#This Row],[Data da Venda]])</f>
        <v>2019</v>
      </c>
      <c r="J550" t="str">
        <f>IF(TabelaVendas[[#This Row],[Data da Venda]]=TabelaVendas[[#This Row],[Data do Vencimento]],"Sim","Não")</f>
        <v>Sim</v>
      </c>
    </row>
    <row r="551" spans="1:10" x14ac:dyDescent="0.3">
      <c r="A551" s="2">
        <v>43723</v>
      </c>
      <c r="B551" s="5">
        <v>86657720176</v>
      </c>
      <c r="C551" s="4">
        <v>826</v>
      </c>
      <c r="D551" s="2">
        <v>43753</v>
      </c>
      <c r="E551" s="2">
        <v>43753</v>
      </c>
      <c r="F551" s="3" t="s">
        <v>8</v>
      </c>
      <c r="G5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1">
        <f>MONTH(TabelaVendas[[#This Row],[Data da Venda]])</f>
        <v>9</v>
      </c>
      <c r="I551">
        <f>YEAR(TabelaVendas[[#This Row],[Data da Venda]])</f>
        <v>2019</v>
      </c>
      <c r="J551" t="str">
        <f>IF(TabelaVendas[[#This Row],[Data da Venda]]=TabelaVendas[[#This Row],[Data do Vencimento]],"Sim","Não")</f>
        <v>Não</v>
      </c>
    </row>
    <row r="552" spans="1:10" x14ac:dyDescent="0.3">
      <c r="A552" s="2">
        <v>43724</v>
      </c>
      <c r="B552" s="5">
        <v>86657720050</v>
      </c>
      <c r="C552" s="4">
        <v>1180</v>
      </c>
      <c r="D552" s="2">
        <v>43724</v>
      </c>
      <c r="E552" s="2">
        <v>43724</v>
      </c>
      <c r="F552" s="3" t="s">
        <v>7</v>
      </c>
      <c r="G5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2">
        <f>MONTH(TabelaVendas[[#This Row],[Data da Venda]])</f>
        <v>9</v>
      </c>
      <c r="I552">
        <f>YEAR(TabelaVendas[[#This Row],[Data da Venda]])</f>
        <v>2019</v>
      </c>
      <c r="J552" t="str">
        <f>IF(TabelaVendas[[#This Row],[Data da Venda]]=TabelaVendas[[#This Row],[Data do Vencimento]],"Sim","Não")</f>
        <v>Sim</v>
      </c>
    </row>
    <row r="553" spans="1:10" x14ac:dyDescent="0.3">
      <c r="A553" s="2">
        <v>43724</v>
      </c>
      <c r="B553" s="5">
        <v>86657720101</v>
      </c>
      <c r="C553" s="4">
        <v>302</v>
      </c>
      <c r="D553" s="2">
        <v>43754</v>
      </c>
      <c r="E553" s="2">
        <v>43754</v>
      </c>
      <c r="F553" s="3" t="s">
        <v>7</v>
      </c>
      <c r="G5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3">
        <f>MONTH(TabelaVendas[[#This Row],[Data da Venda]])</f>
        <v>9</v>
      </c>
      <c r="I553">
        <f>YEAR(TabelaVendas[[#This Row],[Data da Venda]])</f>
        <v>2019</v>
      </c>
      <c r="J553" t="str">
        <f>IF(TabelaVendas[[#This Row],[Data da Venda]]=TabelaVendas[[#This Row],[Data do Vencimento]],"Sim","Não")</f>
        <v>Não</v>
      </c>
    </row>
    <row r="554" spans="1:10" x14ac:dyDescent="0.3">
      <c r="A554" s="2">
        <v>43724</v>
      </c>
      <c r="B554" s="5">
        <v>86657720176</v>
      </c>
      <c r="C554" s="4">
        <v>351</v>
      </c>
      <c r="D554" s="2">
        <v>43814</v>
      </c>
      <c r="E554" s="2">
        <v>43814</v>
      </c>
      <c r="F554" s="3" t="s">
        <v>8</v>
      </c>
      <c r="G5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4">
        <f>MONTH(TabelaVendas[[#This Row],[Data da Venda]])</f>
        <v>9</v>
      </c>
      <c r="I554">
        <f>YEAR(TabelaVendas[[#This Row],[Data da Venda]])</f>
        <v>2019</v>
      </c>
      <c r="J554" t="str">
        <f>IF(TabelaVendas[[#This Row],[Data da Venda]]=TabelaVendas[[#This Row],[Data do Vencimento]],"Sim","Não")</f>
        <v>Não</v>
      </c>
    </row>
    <row r="555" spans="1:10" x14ac:dyDescent="0.3">
      <c r="A555" s="2">
        <v>43725</v>
      </c>
      <c r="B555" s="5">
        <v>86657720083</v>
      </c>
      <c r="C555" s="4">
        <v>1425</v>
      </c>
      <c r="D555" s="2">
        <v>43785</v>
      </c>
      <c r="E555" s="2">
        <v>43785</v>
      </c>
      <c r="F555" s="3" t="s">
        <v>7</v>
      </c>
      <c r="G5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5">
        <f>MONTH(TabelaVendas[[#This Row],[Data da Venda]])</f>
        <v>9</v>
      </c>
      <c r="I555">
        <f>YEAR(TabelaVendas[[#This Row],[Data da Venda]])</f>
        <v>2019</v>
      </c>
      <c r="J555" t="str">
        <f>IF(TabelaVendas[[#This Row],[Data da Venda]]=TabelaVendas[[#This Row],[Data do Vencimento]],"Sim","Não")</f>
        <v>Não</v>
      </c>
    </row>
    <row r="556" spans="1:10" x14ac:dyDescent="0.3">
      <c r="A556" s="2">
        <v>43725</v>
      </c>
      <c r="B556" s="5">
        <v>86657720183</v>
      </c>
      <c r="C556" s="4">
        <v>815</v>
      </c>
      <c r="D556" s="2">
        <v>43785</v>
      </c>
      <c r="E556" s="2">
        <v>43803</v>
      </c>
      <c r="F556" s="3" t="s">
        <v>8</v>
      </c>
      <c r="G5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18</v>
      </c>
      <c r="H556">
        <f>MONTH(TabelaVendas[[#This Row],[Data da Venda]])</f>
        <v>9</v>
      </c>
      <c r="I556">
        <f>YEAR(TabelaVendas[[#This Row],[Data da Venda]])</f>
        <v>2019</v>
      </c>
      <c r="J556" t="str">
        <f>IF(TabelaVendas[[#This Row],[Data da Venda]]=TabelaVendas[[#This Row],[Data do Vencimento]],"Sim","Não")</f>
        <v>Não</v>
      </c>
    </row>
    <row r="557" spans="1:10" x14ac:dyDescent="0.3">
      <c r="A557" s="2">
        <v>43727</v>
      </c>
      <c r="B557" s="5">
        <v>86657720155</v>
      </c>
      <c r="C557" s="4">
        <v>1285</v>
      </c>
      <c r="D557" s="2">
        <v>43757</v>
      </c>
      <c r="E557" s="2">
        <v>43757</v>
      </c>
      <c r="F557" s="3" t="s">
        <v>7</v>
      </c>
      <c r="G5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7">
        <f>MONTH(TabelaVendas[[#This Row],[Data da Venda]])</f>
        <v>9</v>
      </c>
      <c r="I557">
        <f>YEAR(TabelaVendas[[#This Row],[Data da Venda]])</f>
        <v>2019</v>
      </c>
      <c r="J557" t="str">
        <f>IF(TabelaVendas[[#This Row],[Data da Venda]]=TabelaVendas[[#This Row],[Data do Vencimento]],"Sim","Não")</f>
        <v>Não</v>
      </c>
    </row>
    <row r="558" spans="1:10" x14ac:dyDescent="0.3">
      <c r="A558" s="2">
        <v>43728</v>
      </c>
      <c r="B558" s="5">
        <v>86657720078</v>
      </c>
      <c r="C558" s="4">
        <v>933</v>
      </c>
      <c r="D558" s="2">
        <v>43758</v>
      </c>
      <c r="E558" s="2">
        <v>43758</v>
      </c>
      <c r="F558" s="3" t="s">
        <v>6</v>
      </c>
      <c r="G5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8">
        <f>MONTH(TabelaVendas[[#This Row],[Data da Venda]])</f>
        <v>9</v>
      </c>
      <c r="I558">
        <f>YEAR(TabelaVendas[[#This Row],[Data da Venda]])</f>
        <v>2019</v>
      </c>
      <c r="J558" t="str">
        <f>IF(TabelaVendas[[#This Row],[Data da Venda]]=TabelaVendas[[#This Row],[Data do Vencimento]],"Sim","Não")</f>
        <v>Não</v>
      </c>
    </row>
    <row r="559" spans="1:10" x14ac:dyDescent="0.3">
      <c r="A559" s="2">
        <v>43729</v>
      </c>
      <c r="B559" s="5">
        <v>86657720079</v>
      </c>
      <c r="C559" s="4">
        <v>211</v>
      </c>
      <c r="D559" s="2">
        <v>43729</v>
      </c>
      <c r="E559" s="2">
        <v>43729</v>
      </c>
      <c r="F559" s="3" t="s">
        <v>6</v>
      </c>
      <c r="G5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59">
        <f>MONTH(TabelaVendas[[#This Row],[Data da Venda]])</f>
        <v>9</v>
      </c>
      <c r="I559">
        <f>YEAR(TabelaVendas[[#This Row],[Data da Venda]])</f>
        <v>2019</v>
      </c>
      <c r="J559" t="str">
        <f>IF(TabelaVendas[[#This Row],[Data da Venda]]=TabelaVendas[[#This Row],[Data do Vencimento]],"Sim","Não")</f>
        <v>Sim</v>
      </c>
    </row>
    <row r="560" spans="1:10" x14ac:dyDescent="0.3">
      <c r="A560" s="2">
        <v>43729</v>
      </c>
      <c r="B560" s="5">
        <v>86657720156</v>
      </c>
      <c r="C560" s="4">
        <v>920</v>
      </c>
      <c r="D560" s="2">
        <v>43759</v>
      </c>
      <c r="E560" s="2">
        <v>43759</v>
      </c>
      <c r="F560" s="3" t="s">
        <v>7</v>
      </c>
      <c r="G5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60">
        <f>MONTH(TabelaVendas[[#This Row],[Data da Venda]])</f>
        <v>9</v>
      </c>
      <c r="I560">
        <f>YEAR(TabelaVendas[[#This Row],[Data da Venda]])</f>
        <v>2019</v>
      </c>
      <c r="J560" t="str">
        <f>IF(TabelaVendas[[#This Row],[Data da Venda]]=TabelaVendas[[#This Row],[Data do Vencimento]],"Sim","Não")</f>
        <v>Não</v>
      </c>
    </row>
    <row r="561" spans="1:10" x14ac:dyDescent="0.3">
      <c r="A561" s="2">
        <v>43729</v>
      </c>
      <c r="B561" s="5">
        <v>86657720191</v>
      </c>
      <c r="C561" s="4">
        <v>201</v>
      </c>
      <c r="D561" s="2">
        <v>43759</v>
      </c>
      <c r="E561" s="2">
        <v>43759</v>
      </c>
      <c r="F561" s="3" t="s">
        <v>7</v>
      </c>
      <c r="G5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61">
        <f>MONTH(TabelaVendas[[#This Row],[Data da Venda]])</f>
        <v>9</v>
      </c>
      <c r="I561">
        <f>YEAR(TabelaVendas[[#This Row],[Data da Venda]])</f>
        <v>2019</v>
      </c>
      <c r="J561" t="str">
        <f>IF(TabelaVendas[[#This Row],[Data da Venda]]=TabelaVendas[[#This Row],[Data do Vencimento]],"Sim","Não")</f>
        <v>Não</v>
      </c>
    </row>
    <row r="562" spans="1:10" x14ac:dyDescent="0.3">
      <c r="A562" s="2">
        <v>43730</v>
      </c>
      <c r="B562" s="5">
        <v>86657720175</v>
      </c>
      <c r="C562" s="4">
        <v>577</v>
      </c>
      <c r="D562" s="2">
        <v>43730</v>
      </c>
      <c r="E562" s="2">
        <v>43756</v>
      </c>
      <c r="F562" s="3" t="s">
        <v>7</v>
      </c>
      <c r="G5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26</v>
      </c>
      <c r="H562">
        <f>MONTH(TabelaVendas[[#This Row],[Data da Venda]])</f>
        <v>9</v>
      </c>
      <c r="I562">
        <f>YEAR(TabelaVendas[[#This Row],[Data da Venda]])</f>
        <v>2019</v>
      </c>
      <c r="J562" t="str">
        <f>IF(TabelaVendas[[#This Row],[Data da Venda]]=TabelaVendas[[#This Row],[Data do Vencimento]],"Sim","Não")</f>
        <v>Sim</v>
      </c>
    </row>
    <row r="563" spans="1:10" x14ac:dyDescent="0.3">
      <c r="A563" s="2">
        <v>43730</v>
      </c>
      <c r="B563" s="5">
        <v>86657720105</v>
      </c>
      <c r="C563" s="4">
        <v>441</v>
      </c>
      <c r="D563" s="2">
        <v>43730</v>
      </c>
      <c r="E563" s="2">
        <v>43730</v>
      </c>
      <c r="F563" s="3" t="s">
        <v>6</v>
      </c>
      <c r="G5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63">
        <f>MONTH(TabelaVendas[[#This Row],[Data da Venda]])</f>
        <v>9</v>
      </c>
      <c r="I563">
        <f>YEAR(TabelaVendas[[#This Row],[Data da Venda]])</f>
        <v>2019</v>
      </c>
      <c r="J563" t="str">
        <f>IF(TabelaVendas[[#This Row],[Data da Venda]]=TabelaVendas[[#This Row],[Data do Vencimento]],"Sim","Não")</f>
        <v>Sim</v>
      </c>
    </row>
    <row r="564" spans="1:10" x14ac:dyDescent="0.3">
      <c r="A564" s="2">
        <v>43730</v>
      </c>
      <c r="B564" s="5">
        <v>86657720177</v>
      </c>
      <c r="C564" s="4">
        <v>334</v>
      </c>
      <c r="D564" s="2">
        <v>43760</v>
      </c>
      <c r="E564" s="2">
        <v>43760</v>
      </c>
      <c r="F564" s="3" t="s">
        <v>7</v>
      </c>
      <c r="G5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64">
        <f>MONTH(TabelaVendas[[#This Row],[Data da Venda]])</f>
        <v>9</v>
      </c>
      <c r="I564">
        <f>YEAR(TabelaVendas[[#This Row],[Data da Venda]])</f>
        <v>2019</v>
      </c>
      <c r="J564" t="str">
        <f>IF(TabelaVendas[[#This Row],[Data da Venda]]=TabelaVendas[[#This Row],[Data do Vencimento]],"Sim","Não")</f>
        <v>Não</v>
      </c>
    </row>
    <row r="565" spans="1:10" x14ac:dyDescent="0.3">
      <c r="A565" s="2">
        <v>43731</v>
      </c>
      <c r="B565" s="5">
        <v>86657720250</v>
      </c>
      <c r="C565" s="4">
        <v>684</v>
      </c>
      <c r="D565" s="2">
        <v>43731</v>
      </c>
      <c r="E565" s="2">
        <v>43765</v>
      </c>
      <c r="F565" s="3" t="s">
        <v>7</v>
      </c>
      <c r="G5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565">
        <f>MONTH(TabelaVendas[[#This Row],[Data da Venda]])</f>
        <v>9</v>
      </c>
      <c r="I565">
        <f>YEAR(TabelaVendas[[#This Row],[Data da Venda]])</f>
        <v>2019</v>
      </c>
      <c r="J565" t="str">
        <f>IF(TabelaVendas[[#This Row],[Data da Venda]]=TabelaVendas[[#This Row],[Data do Vencimento]],"Sim","Não")</f>
        <v>Sim</v>
      </c>
    </row>
    <row r="566" spans="1:10" x14ac:dyDescent="0.3">
      <c r="A566" s="2">
        <v>43731</v>
      </c>
      <c r="B566" s="5">
        <v>86657720175</v>
      </c>
      <c r="C566" s="4">
        <v>401</v>
      </c>
      <c r="D566" s="2">
        <v>43761</v>
      </c>
      <c r="E566" s="2">
        <v>43761</v>
      </c>
      <c r="F566" s="3" t="s">
        <v>8</v>
      </c>
      <c r="G5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66">
        <f>MONTH(TabelaVendas[[#This Row],[Data da Venda]])</f>
        <v>9</v>
      </c>
      <c r="I566">
        <f>YEAR(TabelaVendas[[#This Row],[Data da Venda]])</f>
        <v>2019</v>
      </c>
      <c r="J566" t="str">
        <f>IF(TabelaVendas[[#This Row],[Data da Venda]]=TabelaVendas[[#This Row],[Data do Vencimento]],"Sim","Não")</f>
        <v>Não</v>
      </c>
    </row>
    <row r="567" spans="1:10" x14ac:dyDescent="0.3">
      <c r="A567" s="2">
        <v>43731</v>
      </c>
      <c r="B567" s="5">
        <v>86657720153</v>
      </c>
      <c r="C567" s="4">
        <v>224</v>
      </c>
      <c r="D567" s="2">
        <v>43761</v>
      </c>
      <c r="E567" s="2">
        <v>43761</v>
      </c>
      <c r="F567" s="3" t="s">
        <v>6</v>
      </c>
      <c r="G5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67">
        <f>MONTH(TabelaVendas[[#This Row],[Data da Venda]])</f>
        <v>9</v>
      </c>
      <c r="I567">
        <f>YEAR(TabelaVendas[[#This Row],[Data da Venda]])</f>
        <v>2019</v>
      </c>
      <c r="J567" t="str">
        <f>IF(TabelaVendas[[#This Row],[Data da Venda]]=TabelaVendas[[#This Row],[Data do Vencimento]],"Sim","Não")</f>
        <v>Não</v>
      </c>
    </row>
    <row r="568" spans="1:10" x14ac:dyDescent="0.3">
      <c r="A568" s="2">
        <v>43733</v>
      </c>
      <c r="B568" s="5">
        <v>86657720151</v>
      </c>
      <c r="C568" s="4">
        <v>448</v>
      </c>
      <c r="D568" s="2">
        <v>43763</v>
      </c>
      <c r="E568" s="2">
        <v>43803</v>
      </c>
      <c r="F568" s="3" t="s">
        <v>8</v>
      </c>
      <c r="G5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568">
        <f>MONTH(TabelaVendas[[#This Row],[Data da Venda]])</f>
        <v>9</v>
      </c>
      <c r="I568">
        <f>YEAR(TabelaVendas[[#This Row],[Data da Venda]])</f>
        <v>2019</v>
      </c>
      <c r="J568" t="str">
        <f>IF(TabelaVendas[[#This Row],[Data da Venda]]=TabelaVendas[[#This Row],[Data do Vencimento]],"Sim","Não")</f>
        <v>Não</v>
      </c>
    </row>
    <row r="569" spans="1:10" x14ac:dyDescent="0.3">
      <c r="A569" s="2">
        <v>43733</v>
      </c>
      <c r="B569" s="5">
        <v>86657720248</v>
      </c>
      <c r="C569" s="4">
        <v>981</v>
      </c>
      <c r="D569" s="2">
        <v>43793</v>
      </c>
      <c r="E569" s="2">
        <v>43793</v>
      </c>
      <c r="F569" s="3" t="s">
        <v>8</v>
      </c>
      <c r="G5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69">
        <f>MONTH(TabelaVendas[[#This Row],[Data da Venda]])</f>
        <v>9</v>
      </c>
      <c r="I569">
        <f>YEAR(TabelaVendas[[#This Row],[Data da Venda]])</f>
        <v>2019</v>
      </c>
      <c r="J569" t="str">
        <f>IF(TabelaVendas[[#This Row],[Data da Venda]]=TabelaVendas[[#This Row],[Data do Vencimento]],"Sim","Não")</f>
        <v>Não</v>
      </c>
    </row>
    <row r="570" spans="1:10" x14ac:dyDescent="0.3">
      <c r="A570" s="2">
        <v>43733</v>
      </c>
      <c r="B570" s="5">
        <v>86657720196</v>
      </c>
      <c r="C570" s="4">
        <v>465</v>
      </c>
      <c r="D570" s="2">
        <v>43793</v>
      </c>
      <c r="E570" s="2">
        <v>43793</v>
      </c>
      <c r="F570" s="3" t="s">
        <v>6</v>
      </c>
      <c r="G5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0">
        <f>MONTH(TabelaVendas[[#This Row],[Data da Venda]])</f>
        <v>9</v>
      </c>
      <c r="I570">
        <f>YEAR(TabelaVendas[[#This Row],[Data da Venda]])</f>
        <v>2019</v>
      </c>
      <c r="J570" t="str">
        <f>IF(TabelaVendas[[#This Row],[Data da Venda]]=TabelaVendas[[#This Row],[Data do Vencimento]],"Sim","Não")</f>
        <v>Não</v>
      </c>
    </row>
    <row r="571" spans="1:10" x14ac:dyDescent="0.3">
      <c r="A571" s="2">
        <v>43733</v>
      </c>
      <c r="B571" s="5">
        <v>86657720118</v>
      </c>
      <c r="C571" s="4">
        <v>666</v>
      </c>
      <c r="D571" s="2">
        <v>43793</v>
      </c>
      <c r="E571" s="2">
        <v>43793</v>
      </c>
      <c r="F571" s="3" t="s">
        <v>7</v>
      </c>
      <c r="G5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1">
        <f>MONTH(TabelaVendas[[#This Row],[Data da Venda]])</f>
        <v>9</v>
      </c>
      <c r="I571">
        <f>YEAR(TabelaVendas[[#This Row],[Data da Venda]])</f>
        <v>2019</v>
      </c>
      <c r="J571" t="str">
        <f>IF(TabelaVendas[[#This Row],[Data da Venda]]=TabelaVendas[[#This Row],[Data do Vencimento]],"Sim","Não")</f>
        <v>Não</v>
      </c>
    </row>
    <row r="572" spans="1:10" x14ac:dyDescent="0.3">
      <c r="A572" s="2">
        <v>43734</v>
      </c>
      <c r="B572" s="5">
        <v>86657720199</v>
      </c>
      <c r="C572" s="4">
        <v>696</v>
      </c>
      <c r="D572" s="2">
        <v>43764</v>
      </c>
      <c r="E572" s="2">
        <v>43764</v>
      </c>
      <c r="F572" s="3" t="s">
        <v>6</v>
      </c>
      <c r="G5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2">
        <f>MONTH(TabelaVendas[[#This Row],[Data da Venda]])</f>
        <v>9</v>
      </c>
      <c r="I572">
        <f>YEAR(TabelaVendas[[#This Row],[Data da Venda]])</f>
        <v>2019</v>
      </c>
      <c r="J572" t="str">
        <f>IF(TabelaVendas[[#This Row],[Data da Venda]]=TabelaVendas[[#This Row],[Data do Vencimento]],"Sim","Não")</f>
        <v>Não</v>
      </c>
    </row>
    <row r="573" spans="1:10" x14ac:dyDescent="0.3">
      <c r="A573" s="2">
        <v>43734</v>
      </c>
      <c r="B573" s="5">
        <v>86657720220</v>
      </c>
      <c r="C573" s="4">
        <v>1244</v>
      </c>
      <c r="D573" s="2">
        <v>43764</v>
      </c>
      <c r="E573" s="2">
        <v>43764</v>
      </c>
      <c r="F573" s="3" t="s">
        <v>8</v>
      </c>
      <c r="G5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3">
        <f>MONTH(TabelaVendas[[#This Row],[Data da Venda]])</f>
        <v>9</v>
      </c>
      <c r="I573">
        <f>YEAR(TabelaVendas[[#This Row],[Data da Venda]])</f>
        <v>2019</v>
      </c>
      <c r="J573" t="str">
        <f>IF(TabelaVendas[[#This Row],[Data da Venda]]=TabelaVendas[[#This Row],[Data do Vencimento]],"Sim","Não")</f>
        <v>Não</v>
      </c>
    </row>
    <row r="574" spans="1:10" x14ac:dyDescent="0.3">
      <c r="A574" s="2">
        <v>43734</v>
      </c>
      <c r="B574" s="5">
        <v>86657720229</v>
      </c>
      <c r="C574" s="4">
        <v>1458</v>
      </c>
      <c r="D574" s="2">
        <v>43764</v>
      </c>
      <c r="E574" s="2">
        <v>43764</v>
      </c>
      <c r="F574" s="3" t="s">
        <v>7</v>
      </c>
      <c r="G5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4">
        <f>MONTH(TabelaVendas[[#This Row],[Data da Venda]])</f>
        <v>9</v>
      </c>
      <c r="I574">
        <f>YEAR(TabelaVendas[[#This Row],[Data da Venda]])</f>
        <v>2019</v>
      </c>
      <c r="J574" t="str">
        <f>IF(TabelaVendas[[#This Row],[Data da Venda]]=TabelaVendas[[#This Row],[Data do Vencimento]],"Sim","Não")</f>
        <v>Não</v>
      </c>
    </row>
    <row r="575" spans="1:10" x14ac:dyDescent="0.3">
      <c r="A575" s="2">
        <v>43735</v>
      </c>
      <c r="B575" s="5">
        <v>86657720079</v>
      </c>
      <c r="C575" s="4">
        <v>1024</v>
      </c>
      <c r="D575" s="2">
        <v>43825</v>
      </c>
      <c r="E575" s="2">
        <v>43825</v>
      </c>
      <c r="F575" s="3" t="s">
        <v>6</v>
      </c>
      <c r="G5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5">
        <f>MONTH(TabelaVendas[[#This Row],[Data da Venda]])</f>
        <v>9</v>
      </c>
      <c r="I575">
        <f>YEAR(TabelaVendas[[#This Row],[Data da Venda]])</f>
        <v>2019</v>
      </c>
      <c r="J575" t="str">
        <f>IF(TabelaVendas[[#This Row],[Data da Venda]]=TabelaVendas[[#This Row],[Data do Vencimento]],"Sim","Não")</f>
        <v>Não</v>
      </c>
    </row>
    <row r="576" spans="1:10" x14ac:dyDescent="0.3">
      <c r="A576" s="2">
        <v>43738</v>
      </c>
      <c r="B576" s="5">
        <v>86657720257</v>
      </c>
      <c r="C576" s="4">
        <v>1230</v>
      </c>
      <c r="D576" s="2">
        <v>43738</v>
      </c>
      <c r="E576" s="2">
        <v>43778</v>
      </c>
      <c r="F576" s="3" t="s">
        <v>8</v>
      </c>
      <c r="G5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576">
        <f>MONTH(TabelaVendas[[#This Row],[Data da Venda]])</f>
        <v>9</v>
      </c>
      <c r="I576">
        <f>YEAR(TabelaVendas[[#This Row],[Data da Venda]])</f>
        <v>2019</v>
      </c>
      <c r="J576" t="str">
        <f>IF(TabelaVendas[[#This Row],[Data da Venda]]=TabelaVendas[[#This Row],[Data do Vencimento]],"Sim","Não")</f>
        <v>Sim</v>
      </c>
    </row>
    <row r="577" spans="1:10" x14ac:dyDescent="0.3">
      <c r="A577" s="2">
        <v>43739</v>
      </c>
      <c r="B577" s="5">
        <v>86657720143</v>
      </c>
      <c r="C577" s="4">
        <v>132</v>
      </c>
      <c r="D577" s="2">
        <v>43739</v>
      </c>
      <c r="E577" s="2">
        <v>43739</v>
      </c>
      <c r="F577" s="3" t="s">
        <v>6</v>
      </c>
      <c r="G5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7">
        <f>MONTH(TabelaVendas[[#This Row],[Data da Venda]])</f>
        <v>10</v>
      </c>
      <c r="I577">
        <f>YEAR(TabelaVendas[[#This Row],[Data da Venda]])</f>
        <v>2019</v>
      </c>
      <c r="J577" t="str">
        <f>IF(TabelaVendas[[#This Row],[Data da Venda]]=TabelaVendas[[#This Row],[Data do Vencimento]],"Sim","Não")</f>
        <v>Sim</v>
      </c>
    </row>
    <row r="578" spans="1:10" x14ac:dyDescent="0.3">
      <c r="A578" s="2">
        <v>43739</v>
      </c>
      <c r="B578" s="5">
        <v>86657720065</v>
      </c>
      <c r="C578" s="4">
        <v>877</v>
      </c>
      <c r="D578" s="2">
        <v>43769</v>
      </c>
      <c r="E578" s="2">
        <v>43769</v>
      </c>
      <c r="F578" s="3" t="s">
        <v>8</v>
      </c>
      <c r="G5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8">
        <f>MONTH(TabelaVendas[[#This Row],[Data da Venda]])</f>
        <v>10</v>
      </c>
      <c r="I578">
        <f>YEAR(TabelaVendas[[#This Row],[Data da Venda]])</f>
        <v>2019</v>
      </c>
      <c r="J578" t="str">
        <f>IF(TabelaVendas[[#This Row],[Data da Venda]]=TabelaVendas[[#This Row],[Data do Vencimento]],"Sim","Não")</f>
        <v>Não</v>
      </c>
    </row>
    <row r="579" spans="1:10" x14ac:dyDescent="0.3">
      <c r="A579" s="2">
        <v>43739</v>
      </c>
      <c r="B579" s="5">
        <v>86657720198</v>
      </c>
      <c r="C579" s="4">
        <v>700</v>
      </c>
      <c r="D579" s="2">
        <v>43769</v>
      </c>
      <c r="E579" s="2">
        <v>43769</v>
      </c>
      <c r="F579" s="3" t="s">
        <v>6</v>
      </c>
      <c r="G5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79">
        <f>MONTH(TabelaVendas[[#This Row],[Data da Venda]])</f>
        <v>10</v>
      </c>
      <c r="I579">
        <f>YEAR(TabelaVendas[[#This Row],[Data da Venda]])</f>
        <v>2019</v>
      </c>
      <c r="J579" t="str">
        <f>IF(TabelaVendas[[#This Row],[Data da Venda]]=TabelaVendas[[#This Row],[Data do Vencimento]],"Sim","Não")</f>
        <v>Não</v>
      </c>
    </row>
    <row r="580" spans="1:10" x14ac:dyDescent="0.3">
      <c r="A580" s="2">
        <v>43740</v>
      </c>
      <c r="B580" s="5">
        <v>86657720226</v>
      </c>
      <c r="C580" s="4">
        <v>1250</v>
      </c>
      <c r="D580" s="2">
        <v>43800</v>
      </c>
      <c r="E580" s="2">
        <v>43838</v>
      </c>
      <c r="F580" s="3" t="s">
        <v>7</v>
      </c>
      <c r="G5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580">
        <f>MONTH(TabelaVendas[[#This Row],[Data da Venda]])</f>
        <v>10</v>
      </c>
      <c r="I580">
        <f>YEAR(TabelaVendas[[#This Row],[Data da Venda]])</f>
        <v>2019</v>
      </c>
      <c r="J580" t="str">
        <f>IF(TabelaVendas[[#This Row],[Data da Venda]]=TabelaVendas[[#This Row],[Data do Vencimento]],"Sim","Não")</f>
        <v>Não</v>
      </c>
    </row>
    <row r="581" spans="1:10" x14ac:dyDescent="0.3">
      <c r="A581" s="2">
        <v>43741</v>
      </c>
      <c r="B581" s="5">
        <v>86657720154</v>
      </c>
      <c r="C581" s="4">
        <v>975</v>
      </c>
      <c r="D581" s="2">
        <v>43771</v>
      </c>
      <c r="E581" s="2">
        <v>43791</v>
      </c>
      <c r="F581" s="3" t="s">
        <v>8</v>
      </c>
      <c r="G5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581">
        <f>MONTH(TabelaVendas[[#This Row],[Data da Venda]])</f>
        <v>10</v>
      </c>
      <c r="I581">
        <f>YEAR(TabelaVendas[[#This Row],[Data da Venda]])</f>
        <v>2019</v>
      </c>
      <c r="J581" t="str">
        <f>IF(TabelaVendas[[#This Row],[Data da Venda]]=TabelaVendas[[#This Row],[Data do Vencimento]],"Sim","Não")</f>
        <v>Não</v>
      </c>
    </row>
    <row r="582" spans="1:10" x14ac:dyDescent="0.3">
      <c r="A582" s="2">
        <v>43742</v>
      </c>
      <c r="B582" s="5">
        <v>86657720093</v>
      </c>
      <c r="C582" s="4">
        <v>74</v>
      </c>
      <c r="D582" s="2">
        <v>43772</v>
      </c>
      <c r="E582" s="2">
        <v>43772</v>
      </c>
      <c r="F582" s="3" t="s">
        <v>7</v>
      </c>
      <c r="G5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82">
        <f>MONTH(TabelaVendas[[#This Row],[Data da Venda]])</f>
        <v>10</v>
      </c>
      <c r="I582">
        <f>YEAR(TabelaVendas[[#This Row],[Data da Venda]])</f>
        <v>2019</v>
      </c>
      <c r="J582" t="str">
        <f>IF(TabelaVendas[[#This Row],[Data da Venda]]=TabelaVendas[[#This Row],[Data do Vencimento]],"Sim","Não")</f>
        <v>Não</v>
      </c>
    </row>
    <row r="583" spans="1:10" x14ac:dyDescent="0.3">
      <c r="A583" s="2">
        <v>43742</v>
      </c>
      <c r="B583" s="5">
        <v>86657720116</v>
      </c>
      <c r="C583" s="4">
        <v>606</v>
      </c>
      <c r="D583" s="2">
        <v>43772</v>
      </c>
      <c r="E583" s="2">
        <v>43772</v>
      </c>
      <c r="F583" s="3" t="s">
        <v>8</v>
      </c>
      <c r="G5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83">
        <f>MONTH(TabelaVendas[[#This Row],[Data da Venda]])</f>
        <v>10</v>
      </c>
      <c r="I583">
        <f>YEAR(TabelaVendas[[#This Row],[Data da Venda]])</f>
        <v>2019</v>
      </c>
      <c r="J583" t="str">
        <f>IF(TabelaVendas[[#This Row],[Data da Venda]]=TabelaVendas[[#This Row],[Data do Vencimento]],"Sim","Não")</f>
        <v>Não</v>
      </c>
    </row>
    <row r="584" spans="1:10" x14ac:dyDescent="0.3">
      <c r="A584" s="2">
        <v>43743</v>
      </c>
      <c r="B584" s="5">
        <v>86657720240</v>
      </c>
      <c r="C584" s="4">
        <v>378</v>
      </c>
      <c r="D584" s="2">
        <v>43773</v>
      </c>
      <c r="E584" s="2">
        <v>43794</v>
      </c>
      <c r="F584" s="3" t="s">
        <v>7</v>
      </c>
      <c r="G5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21</v>
      </c>
      <c r="H584">
        <f>MONTH(TabelaVendas[[#This Row],[Data da Venda]])</f>
        <v>10</v>
      </c>
      <c r="I584">
        <f>YEAR(TabelaVendas[[#This Row],[Data da Venda]])</f>
        <v>2019</v>
      </c>
      <c r="J584" t="str">
        <f>IF(TabelaVendas[[#This Row],[Data da Venda]]=TabelaVendas[[#This Row],[Data do Vencimento]],"Sim","Não")</f>
        <v>Não</v>
      </c>
    </row>
    <row r="585" spans="1:10" x14ac:dyDescent="0.3">
      <c r="A585" s="2">
        <v>43743</v>
      </c>
      <c r="B585" s="5">
        <v>86657720219</v>
      </c>
      <c r="C585" s="4">
        <v>919</v>
      </c>
      <c r="D585" s="2">
        <v>43803</v>
      </c>
      <c r="E585" s="2">
        <v>43822</v>
      </c>
      <c r="F585" s="3" t="s">
        <v>6</v>
      </c>
      <c r="G5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585">
        <f>MONTH(TabelaVendas[[#This Row],[Data da Venda]])</f>
        <v>10</v>
      </c>
      <c r="I585">
        <f>YEAR(TabelaVendas[[#This Row],[Data da Venda]])</f>
        <v>2019</v>
      </c>
      <c r="J585" t="str">
        <f>IF(TabelaVendas[[#This Row],[Data da Venda]]=TabelaVendas[[#This Row],[Data do Vencimento]],"Sim","Não")</f>
        <v>Não</v>
      </c>
    </row>
    <row r="586" spans="1:10" x14ac:dyDescent="0.3">
      <c r="A586" s="2">
        <v>43744</v>
      </c>
      <c r="B586" s="5">
        <v>86657720188</v>
      </c>
      <c r="C586" s="4">
        <v>1497</v>
      </c>
      <c r="D586" s="2">
        <v>43744</v>
      </c>
      <c r="E586" s="2">
        <v>43744</v>
      </c>
      <c r="F586" s="3" t="s">
        <v>8</v>
      </c>
      <c r="G5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86">
        <f>MONTH(TabelaVendas[[#This Row],[Data da Venda]])</f>
        <v>10</v>
      </c>
      <c r="I586">
        <f>YEAR(TabelaVendas[[#This Row],[Data da Venda]])</f>
        <v>2019</v>
      </c>
      <c r="J586" t="str">
        <f>IF(TabelaVendas[[#This Row],[Data da Venda]]=TabelaVendas[[#This Row],[Data do Vencimento]],"Sim","Não")</f>
        <v>Sim</v>
      </c>
    </row>
    <row r="587" spans="1:10" x14ac:dyDescent="0.3">
      <c r="A587" s="2">
        <v>43744</v>
      </c>
      <c r="B587" s="5">
        <v>86657720108</v>
      </c>
      <c r="C587" s="4">
        <v>185</v>
      </c>
      <c r="D587" s="2">
        <v>43744</v>
      </c>
      <c r="E587" s="2">
        <v>43744</v>
      </c>
      <c r="F587" s="3" t="s">
        <v>7</v>
      </c>
      <c r="G5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87">
        <f>MONTH(TabelaVendas[[#This Row],[Data da Venda]])</f>
        <v>10</v>
      </c>
      <c r="I587">
        <f>YEAR(TabelaVendas[[#This Row],[Data da Venda]])</f>
        <v>2019</v>
      </c>
      <c r="J587" t="str">
        <f>IF(TabelaVendas[[#This Row],[Data da Venda]]=TabelaVendas[[#This Row],[Data do Vencimento]],"Sim","Não")</f>
        <v>Sim</v>
      </c>
    </row>
    <row r="588" spans="1:10" x14ac:dyDescent="0.3">
      <c r="A588" s="2">
        <v>43744</v>
      </c>
      <c r="B588" s="5">
        <v>86657720237</v>
      </c>
      <c r="C588" s="4">
        <v>709</v>
      </c>
      <c r="D588" s="2">
        <v>43834</v>
      </c>
      <c r="E588" s="2">
        <v>43834</v>
      </c>
      <c r="F588" s="3" t="s">
        <v>7</v>
      </c>
      <c r="G5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88">
        <f>MONTH(TabelaVendas[[#This Row],[Data da Venda]])</f>
        <v>10</v>
      </c>
      <c r="I588">
        <f>YEAR(TabelaVendas[[#This Row],[Data da Venda]])</f>
        <v>2019</v>
      </c>
      <c r="J588" t="str">
        <f>IF(TabelaVendas[[#This Row],[Data da Venda]]=TabelaVendas[[#This Row],[Data do Vencimento]],"Sim","Não")</f>
        <v>Não</v>
      </c>
    </row>
    <row r="589" spans="1:10" x14ac:dyDescent="0.3">
      <c r="A589" s="2">
        <v>43746</v>
      </c>
      <c r="B589" s="5">
        <v>86657720103</v>
      </c>
      <c r="C589" s="4">
        <v>757</v>
      </c>
      <c r="D589" s="2">
        <v>43776</v>
      </c>
      <c r="E589" s="2">
        <v>43776</v>
      </c>
      <c r="F589" s="3" t="s">
        <v>6</v>
      </c>
      <c r="G5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89">
        <f>MONTH(TabelaVendas[[#This Row],[Data da Venda]])</f>
        <v>10</v>
      </c>
      <c r="I589">
        <f>YEAR(TabelaVendas[[#This Row],[Data da Venda]])</f>
        <v>2019</v>
      </c>
      <c r="J589" t="str">
        <f>IF(TabelaVendas[[#This Row],[Data da Venda]]=TabelaVendas[[#This Row],[Data do Vencimento]],"Sim","Não")</f>
        <v>Não</v>
      </c>
    </row>
    <row r="590" spans="1:10" x14ac:dyDescent="0.3">
      <c r="A590" s="2">
        <v>43746</v>
      </c>
      <c r="B590" s="5">
        <v>86657720235</v>
      </c>
      <c r="C590" s="4">
        <v>440</v>
      </c>
      <c r="D590" s="2">
        <v>43776</v>
      </c>
      <c r="E590" s="2">
        <v>43797</v>
      </c>
      <c r="F590" s="3" t="s">
        <v>6</v>
      </c>
      <c r="G5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21</v>
      </c>
      <c r="H590">
        <f>MONTH(TabelaVendas[[#This Row],[Data da Venda]])</f>
        <v>10</v>
      </c>
      <c r="I590">
        <f>YEAR(TabelaVendas[[#This Row],[Data da Venda]])</f>
        <v>2019</v>
      </c>
      <c r="J590" t="str">
        <f>IF(TabelaVendas[[#This Row],[Data da Venda]]=TabelaVendas[[#This Row],[Data do Vencimento]],"Sim","Não")</f>
        <v>Não</v>
      </c>
    </row>
    <row r="591" spans="1:10" x14ac:dyDescent="0.3">
      <c r="A591" s="2">
        <v>43747</v>
      </c>
      <c r="B591" s="5">
        <v>86657720143</v>
      </c>
      <c r="C591" s="4">
        <v>109</v>
      </c>
      <c r="D591" s="2">
        <v>43777</v>
      </c>
      <c r="E591" s="2">
        <v>43777</v>
      </c>
      <c r="F591" s="3" t="s">
        <v>8</v>
      </c>
      <c r="G5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91">
        <f>MONTH(TabelaVendas[[#This Row],[Data da Venda]])</f>
        <v>10</v>
      </c>
      <c r="I591">
        <f>YEAR(TabelaVendas[[#This Row],[Data da Venda]])</f>
        <v>2019</v>
      </c>
      <c r="J591" t="str">
        <f>IF(TabelaVendas[[#This Row],[Data da Venda]]=TabelaVendas[[#This Row],[Data do Vencimento]],"Sim","Não")</f>
        <v>Não</v>
      </c>
    </row>
    <row r="592" spans="1:10" x14ac:dyDescent="0.3">
      <c r="A592" s="2">
        <v>43747</v>
      </c>
      <c r="B592" s="5">
        <v>86657720213</v>
      </c>
      <c r="C592" s="4">
        <v>1063</v>
      </c>
      <c r="D592" s="2">
        <v>43777</v>
      </c>
      <c r="E592" s="2">
        <v>43817</v>
      </c>
      <c r="F592" s="3" t="s">
        <v>8</v>
      </c>
      <c r="G5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592">
        <f>MONTH(TabelaVendas[[#This Row],[Data da Venda]])</f>
        <v>10</v>
      </c>
      <c r="I592">
        <f>YEAR(TabelaVendas[[#This Row],[Data da Venda]])</f>
        <v>2019</v>
      </c>
      <c r="J592" t="str">
        <f>IF(TabelaVendas[[#This Row],[Data da Venda]]=TabelaVendas[[#This Row],[Data do Vencimento]],"Sim","Não")</f>
        <v>Não</v>
      </c>
    </row>
    <row r="593" spans="1:10" x14ac:dyDescent="0.3">
      <c r="A593" s="2">
        <v>43747</v>
      </c>
      <c r="B593" s="5">
        <v>86657720143</v>
      </c>
      <c r="C593" s="4">
        <v>185</v>
      </c>
      <c r="D593" s="2">
        <v>43807</v>
      </c>
      <c r="E593" s="2">
        <v>43807</v>
      </c>
      <c r="F593" s="3" t="s">
        <v>7</v>
      </c>
      <c r="G5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93">
        <f>MONTH(TabelaVendas[[#This Row],[Data da Venda]])</f>
        <v>10</v>
      </c>
      <c r="I593">
        <f>YEAR(TabelaVendas[[#This Row],[Data da Venda]])</f>
        <v>2019</v>
      </c>
      <c r="J593" t="str">
        <f>IF(TabelaVendas[[#This Row],[Data da Venda]]=TabelaVendas[[#This Row],[Data do Vencimento]],"Sim","Não")</f>
        <v>Não</v>
      </c>
    </row>
    <row r="594" spans="1:10" x14ac:dyDescent="0.3">
      <c r="A594" s="2">
        <v>43747</v>
      </c>
      <c r="B594" s="5">
        <v>86657720140</v>
      </c>
      <c r="C594" s="4">
        <v>696</v>
      </c>
      <c r="D594" s="2">
        <v>43807</v>
      </c>
      <c r="E594" s="2">
        <v>43807</v>
      </c>
      <c r="F594" s="3" t="s">
        <v>7</v>
      </c>
      <c r="G5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94">
        <f>MONTH(TabelaVendas[[#This Row],[Data da Venda]])</f>
        <v>10</v>
      </c>
      <c r="I594">
        <f>YEAR(TabelaVendas[[#This Row],[Data da Venda]])</f>
        <v>2019</v>
      </c>
      <c r="J594" t="str">
        <f>IF(TabelaVendas[[#This Row],[Data da Venda]]=TabelaVendas[[#This Row],[Data do Vencimento]],"Sim","Não")</f>
        <v>Não</v>
      </c>
    </row>
    <row r="595" spans="1:10" x14ac:dyDescent="0.3">
      <c r="A595" s="2">
        <v>43748</v>
      </c>
      <c r="B595" s="5">
        <v>86657720125</v>
      </c>
      <c r="C595" s="4">
        <v>363</v>
      </c>
      <c r="D595" s="2">
        <v>43838</v>
      </c>
      <c r="E595" s="2">
        <v>43838</v>
      </c>
      <c r="F595" s="3" t="s">
        <v>7</v>
      </c>
      <c r="G5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95">
        <f>MONTH(TabelaVendas[[#This Row],[Data da Venda]])</f>
        <v>10</v>
      </c>
      <c r="I595">
        <f>YEAR(TabelaVendas[[#This Row],[Data da Venda]])</f>
        <v>2019</v>
      </c>
      <c r="J595" t="str">
        <f>IF(TabelaVendas[[#This Row],[Data da Venda]]=TabelaVendas[[#This Row],[Data do Vencimento]],"Sim","Não")</f>
        <v>Não</v>
      </c>
    </row>
    <row r="596" spans="1:10" x14ac:dyDescent="0.3">
      <c r="A596" s="2">
        <v>43749</v>
      </c>
      <c r="B596" s="5">
        <v>86657720163</v>
      </c>
      <c r="C596" s="4">
        <v>1396</v>
      </c>
      <c r="D596" s="2">
        <v>43809</v>
      </c>
      <c r="E596" s="2">
        <v>43809</v>
      </c>
      <c r="F596" s="3" t="s">
        <v>8</v>
      </c>
      <c r="G5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96">
        <f>MONTH(TabelaVendas[[#This Row],[Data da Venda]])</f>
        <v>10</v>
      </c>
      <c r="I596">
        <f>YEAR(TabelaVendas[[#This Row],[Data da Venda]])</f>
        <v>2019</v>
      </c>
      <c r="J596" t="str">
        <f>IF(TabelaVendas[[#This Row],[Data da Venda]]=TabelaVendas[[#This Row],[Data do Vencimento]],"Sim","Não")</f>
        <v>Não</v>
      </c>
    </row>
    <row r="597" spans="1:10" x14ac:dyDescent="0.3">
      <c r="A597" s="2">
        <v>43749</v>
      </c>
      <c r="B597" s="5">
        <v>86657720188</v>
      </c>
      <c r="C597" s="4">
        <v>769</v>
      </c>
      <c r="D597" s="2">
        <v>43839</v>
      </c>
      <c r="E597" s="2">
        <v>43839</v>
      </c>
      <c r="F597" s="3" t="s">
        <v>7</v>
      </c>
      <c r="G5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97">
        <f>MONTH(TabelaVendas[[#This Row],[Data da Venda]])</f>
        <v>10</v>
      </c>
      <c r="I597">
        <f>YEAR(TabelaVendas[[#This Row],[Data da Venda]])</f>
        <v>2019</v>
      </c>
      <c r="J597" t="str">
        <f>IF(TabelaVendas[[#This Row],[Data da Venda]]=TabelaVendas[[#This Row],[Data do Vencimento]],"Sim","Não")</f>
        <v>Não</v>
      </c>
    </row>
    <row r="598" spans="1:10" x14ac:dyDescent="0.3">
      <c r="A598" s="2">
        <v>43750</v>
      </c>
      <c r="B598" s="5">
        <v>86657720193</v>
      </c>
      <c r="C598" s="4">
        <v>785</v>
      </c>
      <c r="D598" s="2">
        <v>43750</v>
      </c>
      <c r="E598" s="2">
        <v>43750</v>
      </c>
      <c r="F598" s="3" t="s">
        <v>7</v>
      </c>
      <c r="G5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598">
        <f>MONTH(TabelaVendas[[#This Row],[Data da Venda]])</f>
        <v>10</v>
      </c>
      <c r="I598">
        <f>YEAR(TabelaVendas[[#This Row],[Data da Venda]])</f>
        <v>2019</v>
      </c>
      <c r="J598" t="str">
        <f>IF(TabelaVendas[[#This Row],[Data da Venda]]=TabelaVendas[[#This Row],[Data do Vencimento]],"Sim","Não")</f>
        <v>Sim</v>
      </c>
    </row>
    <row r="599" spans="1:10" x14ac:dyDescent="0.3">
      <c r="A599" s="2">
        <v>43750</v>
      </c>
      <c r="B599" s="5">
        <v>86657720191</v>
      </c>
      <c r="C599" s="4">
        <v>1082</v>
      </c>
      <c r="D599" s="2">
        <v>43750</v>
      </c>
      <c r="E599" s="2">
        <v>43760</v>
      </c>
      <c r="F599" s="3" t="s">
        <v>7</v>
      </c>
      <c r="G5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10</v>
      </c>
      <c r="H599">
        <f>MONTH(TabelaVendas[[#This Row],[Data da Venda]])</f>
        <v>10</v>
      </c>
      <c r="I599">
        <f>YEAR(TabelaVendas[[#This Row],[Data da Venda]])</f>
        <v>2019</v>
      </c>
      <c r="J599" t="str">
        <f>IF(TabelaVendas[[#This Row],[Data da Venda]]=TabelaVendas[[#This Row],[Data do Vencimento]],"Sim","Não")</f>
        <v>Sim</v>
      </c>
    </row>
    <row r="600" spans="1:10" x14ac:dyDescent="0.3">
      <c r="A600" s="2">
        <v>43750</v>
      </c>
      <c r="B600" s="5">
        <v>86657720143</v>
      </c>
      <c r="C600" s="4">
        <v>122</v>
      </c>
      <c r="D600" s="2">
        <v>43750</v>
      </c>
      <c r="E600" s="2">
        <v>43750</v>
      </c>
      <c r="F600" s="3" t="s">
        <v>6</v>
      </c>
      <c r="G6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00">
        <f>MONTH(TabelaVendas[[#This Row],[Data da Venda]])</f>
        <v>10</v>
      </c>
      <c r="I600">
        <f>YEAR(TabelaVendas[[#This Row],[Data da Venda]])</f>
        <v>2019</v>
      </c>
      <c r="J600" t="str">
        <f>IF(TabelaVendas[[#This Row],[Data da Venda]]=TabelaVendas[[#This Row],[Data do Vencimento]],"Sim","Não")</f>
        <v>Sim</v>
      </c>
    </row>
    <row r="601" spans="1:10" x14ac:dyDescent="0.3">
      <c r="A601" s="2">
        <v>43750</v>
      </c>
      <c r="B601" s="5">
        <v>86657720084</v>
      </c>
      <c r="C601" s="4">
        <v>341</v>
      </c>
      <c r="D601" s="2">
        <v>43840</v>
      </c>
      <c r="E601" s="2">
        <v>43840</v>
      </c>
      <c r="F601" s="3" t="s">
        <v>7</v>
      </c>
      <c r="G6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01">
        <f>MONTH(TabelaVendas[[#This Row],[Data da Venda]])</f>
        <v>10</v>
      </c>
      <c r="I601">
        <f>YEAR(TabelaVendas[[#This Row],[Data da Venda]])</f>
        <v>2019</v>
      </c>
      <c r="J601" t="str">
        <f>IF(TabelaVendas[[#This Row],[Data da Venda]]=TabelaVendas[[#This Row],[Data do Vencimento]],"Sim","Não")</f>
        <v>Não</v>
      </c>
    </row>
    <row r="602" spans="1:10" x14ac:dyDescent="0.3">
      <c r="A602" s="2">
        <v>43751</v>
      </c>
      <c r="B602" s="5">
        <v>86657720059</v>
      </c>
      <c r="C602" s="4">
        <v>544</v>
      </c>
      <c r="D602" s="2">
        <v>43751</v>
      </c>
      <c r="E602" s="2">
        <v>43751</v>
      </c>
      <c r="F602" s="3" t="s">
        <v>8</v>
      </c>
      <c r="G6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02">
        <f>MONTH(TabelaVendas[[#This Row],[Data da Venda]])</f>
        <v>10</v>
      </c>
      <c r="I602">
        <f>YEAR(TabelaVendas[[#This Row],[Data da Venda]])</f>
        <v>2019</v>
      </c>
      <c r="J602" t="str">
        <f>IF(TabelaVendas[[#This Row],[Data da Venda]]=TabelaVendas[[#This Row],[Data do Vencimento]],"Sim","Não")</f>
        <v>Sim</v>
      </c>
    </row>
    <row r="603" spans="1:10" x14ac:dyDescent="0.3">
      <c r="A603" s="2">
        <v>43751</v>
      </c>
      <c r="B603" s="5">
        <v>86657720208</v>
      </c>
      <c r="C603" s="4">
        <v>1064</v>
      </c>
      <c r="D603" s="2">
        <v>43841</v>
      </c>
      <c r="E603" s="2">
        <v>43841</v>
      </c>
      <c r="F603" s="3" t="s">
        <v>8</v>
      </c>
      <c r="G6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03">
        <f>MONTH(TabelaVendas[[#This Row],[Data da Venda]])</f>
        <v>10</v>
      </c>
      <c r="I603">
        <f>YEAR(TabelaVendas[[#This Row],[Data da Venda]])</f>
        <v>2019</v>
      </c>
      <c r="J603" t="str">
        <f>IF(TabelaVendas[[#This Row],[Data da Venda]]=TabelaVendas[[#This Row],[Data do Vencimento]],"Sim","Não")</f>
        <v>Não</v>
      </c>
    </row>
    <row r="604" spans="1:10" x14ac:dyDescent="0.3">
      <c r="A604" s="2">
        <v>43751</v>
      </c>
      <c r="B604" s="5">
        <v>86657720055</v>
      </c>
      <c r="C604" s="4">
        <v>267</v>
      </c>
      <c r="D604" s="2">
        <v>43841</v>
      </c>
      <c r="E604" s="2">
        <v>43841</v>
      </c>
      <c r="F604" s="3" t="s">
        <v>8</v>
      </c>
      <c r="G6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04">
        <f>MONTH(TabelaVendas[[#This Row],[Data da Venda]])</f>
        <v>10</v>
      </c>
      <c r="I604">
        <f>YEAR(TabelaVendas[[#This Row],[Data da Venda]])</f>
        <v>2019</v>
      </c>
      <c r="J604" t="str">
        <f>IF(TabelaVendas[[#This Row],[Data da Venda]]=TabelaVendas[[#This Row],[Data do Vencimento]],"Sim","Não")</f>
        <v>Não</v>
      </c>
    </row>
    <row r="605" spans="1:10" x14ac:dyDescent="0.3">
      <c r="A605" s="2">
        <v>43752</v>
      </c>
      <c r="B605" s="5">
        <v>86657720234</v>
      </c>
      <c r="C605" s="4">
        <v>1086</v>
      </c>
      <c r="D605" s="2">
        <v>43752</v>
      </c>
      <c r="E605" s="2">
        <v>43768</v>
      </c>
      <c r="F605" s="3" t="s">
        <v>7</v>
      </c>
      <c r="G6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605">
        <f>MONTH(TabelaVendas[[#This Row],[Data da Venda]])</f>
        <v>10</v>
      </c>
      <c r="I605">
        <f>YEAR(TabelaVendas[[#This Row],[Data da Venda]])</f>
        <v>2019</v>
      </c>
      <c r="J605" t="str">
        <f>IF(TabelaVendas[[#This Row],[Data da Venda]]=TabelaVendas[[#This Row],[Data do Vencimento]],"Sim","Não")</f>
        <v>Sim</v>
      </c>
    </row>
    <row r="606" spans="1:10" x14ac:dyDescent="0.3">
      <c r="A606" s="2">
        <v>43752</v>
      </c>
      <c r="B606" s="5">
        <v>86657720118</v>
      </c>
      <c r="C606" s="4">
        <v>1340</v>
      </c>
      <c r="D606" s="2">
        <v>43752</v>
      </c>
      <c r="E606" s="2">
        <v>43752</v>
      </c>
      <c r="F606" s="3" t="s">
        <v>7</v>
      </c>
      <c r="G6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06">
        <f>MONTH(TabelaVendas[[#This Row],[Data da Venda]])</f>
        <v>10</v>
      </c>
      <c r="I606">
        <f>YEAR(TabelaVendas[[#This Row],[Data da Venda]])</f>
        <v>2019</v>
      </c>
      <c r="J606" t="str">
        <f>IF(TabelaVendas[[#This Row],[Data da Venda]]=TabelaVendas[[#This Row],[Data do Vencimento]],"Sim","Não")</f>
        <v>Sim</v>
      </c>
    </row>
    <row r="607" spans="1:10" x14ac:dyDescent="0.3">
      <c r="A607" s="2">
        <v>43752</v>
      </c>
      <c r="B607" s="5">
        <v>86657720081</v>
      </c>
      <c r="C607" s="4">
        <v>892</v>
      </c>
      <c r="D607" s="2">
        <v>43782</v>
      </c>
      <c r="E607" s="2">
        <v>43782</v>
      </c>
      <c r="F607" s="3" t="s">
        <v>6</v>
      </c>
      <c r="G6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07">
        <f>MONTH(TabelaVendas[[#This Row],[Data da Venda]])</f>
        <v>10</v>
      </c>
      <c r="I607">
        <f>YEAR(TabelaVendas[[#This Row],[Data da Venda]])</f>
        <v>2019</v>
      </c>
      <c r="J607" t="str">
        <f>IF(TabelaVendas[[#This Row],[Data da Venda]]=TabelaVendas[[#This Row],[Data do Vencimento]],"Sim","Não")</f>
        <v>Não</v>
      </c>
    </row>
    <row r="608" spans="1:10" x14ac:dyDescent="0.3">
      <c r="A608" s="2">
        <v>43752</v>
      </c>
      <c r="B608" s="5">
        <v>86657720192</v>
      </c>
      <c r="C608" s="4">
        <v>1400</v>
      </c>
      <c r="D608" s="2">
        <v>43782</v>
      </c>
      <c r="E608" s="2">
        <v>43794</v>
      </c>
      <c r="F608" s="3" t="s">
        <v>7</v>
      </c>
      <c r="G6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12</v>
      </c>
      <c r="H608">
        <f>MONTH(TabelaVendas[[#This Row],[Data da Venda]])</f>
        <v>10</v>
      </c>
      <c r="I608">
        <f>YEAR(TabelaVendas[[#This Row],[Data da Venda]])</f>
        <v>2019</v>
      </c>
      <c r="J608" t="str">
        <f>IF(TabelaVendas[[#This Row],[Data da Venda]]=TabelaVendas[[#This Row],[Data do Vencimento]],"Sim","Não")</f>
        <v>Não</v>
      </c>
    </row>
    <row r="609" spans="1:10" x14ac:dyDescent="0.3">
      <c r="A609" s="2">
        <v>43753</v>
      </c>
      <c r="B609" s="5">
        <v>86657720110</v>
      </c>
      <c r="C609" s="4">
        <v>266</v>
      </c>
      <c r="D609" s="2">
        <v>43813</v>
      </c>
      <c r="E609" s="2">
        <v>43813</v>
      </c>
      <c r="F609" s="3" t="s">
        <v>7</v>
      </c>
      <c r="G6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09">
        <f>MONTH(TabelaVendas[[#This Row],[Data da Venda]])</f>
        <v>10</v>
      </c>
      <c r="I609">
        <f>YEAR(TabelaVendas[[#This Row],[Data da Venda]])</f>
        <v>2019</v>
      </c>
      <c r="J609" t="str">
        <f>IF(TabelaVendas[[#This Row],[Data da Venda]]=TabelaVendas[[#This Row],[Data do Vencimento]],"Sim","Não")</f>
        <v>Não</v>
      </c>
    </row>
    <row r="610" spans="1:10" x14ac:dyDescent="0.3">
      <c r="A610" s="2">
        <v>43755</v>
      </c>
      <c r="B610" s="5">
        <v>86657720053</v>
      </c>
      <c r="C610" s="4">
        <v>842</v>
      </c>
      <c r="D610" s="2">
        <v>43815</v>
      </c>
      <c r="E610" s="2">
        <v>43815</v>
      </c>
      <c r="F610" s="3" t="s">
        <v>8</v>
      </c>
      <c r="G6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10">
        <f>MONTH(TabelaVendas[[#This Row],[Data da Venda]])</f>
        <v>10</v>
      </c>
      <c r="I610">
        <f>YEAR(TabelaVendas[[#This Row],[Data da Venda]])</f>
        <v>2019</v>
      </c>
      <c r="J610" t="str">
        <f>IF(TabelaVendas[[#This Row],[Data da Venda]]=TabelaVendas[[#This Row],[Data do Vencimento]],"Sim","Não")</f>
        <v>Não</v>
      </c>
    </row>
    <row r="611" spans="1:10" x14ac:dyDescent="0.3">
      <c r="A611" s="2">
        <v>43756</v>
      </c>
      <c r="B611" s="5">
        <v>86657720153</v>
      </c>
      <c r="C611" s="4">
        <v>379</v>
      </c>
      <c r="D611" s="2">
        <v>43756</v>
      </c>
      <c r="E611" s="2">
        <v>43756</v>
      </c>
      <c r="F611" s="3" t="s">
        <v>6</v>
      </c>
      <c r="G6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11">
        <f>MONTH(TabelaVendas[[#This Row],[Data da Venda]])</f>
        <v>10</v>
      </c>
      <c r="I611">
        <f>YEAR(TabelaVendas[[#This Row],[Data da Venda]])</f>
        <v>2019</v>
      </c>
      <c r="J611" t="str">
        <f>IF(TabelaVendas[[#This Row],[Data da Venda]]=TabelaVendas[[#This Row],[Data do Vencimento]],"Sim","Não")</f>
        <v>Sim</v>
      </c>
    </row>
    <row r="612" spans="1:10" x14ac:dyDescent="0.3">
      <c r="A612" s="2">
        <v>43756</v>
      </c>
      <c r="B612" s="5">
        <v>86657720249</v>
      </c>
      <c r="C612" s="4">
        <v>377</v>
      </c>
      <c r="D612" s="2">
        <v>43786</v>
      </c>
      <c r="E612" s="2">
        <v>43786</v>
      </c>
      <c r="F612" s="3" t="s">
        <v>7</v>
      </c>
      <c r="G6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12">
        <f>MONTH(TabelaVendas[[#This Row],[Data da Venda]])</f>
        <v>10</v>
      </c>
      <c r="I612">
        <f>YEAR(TabelaVendas[[#This Row],[Data da Venda]])</f>
        <v>2019</v>
      </c>
      <c r="J612" t="str">
        <f>IF(TabelaVendas[[#This Row],[Data da Venda]]=TabelaVendas[[#This Row],[Data do Vencimento]],"Sim","Não")</f>
        <v>Não</v>
      </c>
    </row>
    <row r="613" spans="1:10" x14ac:dyDescent="0.3">
      <c r="A613" s="2">
        <v>43757</v>
      </c>
      <c r="B613" s="5">
        <v>86657720080</v>
      </c>
      <c r="C613" s="4">
        <v>1144</v>
      </c>
      <c r="D613" s="2">
        <v>43757</v>
      </c>
      <c r="E613" s="2">
        <v>43757</v>
      </c>
      <c r="F613" s="3" t="s">
        <v>7</v>
      </c>
      <c r="G6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13">
        <f>MONTH(TabelaVendas[[#This Row],[Data da Venda]])</f>
        <v>10</v>
      </c>
      <c r="I613">
        <f>YEAR(TabelaVendas[[#This Row],[Data da Venda]])</f>
        <v>2019</v>
      </c>
      <c r="J613" t="str">
        <f>IF(TabelaVendas[[#This Row],[Data da Venda]]=TabelaVendas[[#This Row],[Data do Vencimento]],"Sim","Não")</f>
        <v>Sim</v>
      </c>
    </row>
    <row r="614" spans="1:10" x14ac:dyDescent="0.3">
      <c r="A614" s="2">
        <v>43757</v>
      </c>
      <c r="B614" s="5">
        <v>86657720151</v>
      </c>
      <c r="C614" s="4">
        <v>82</v>
      </c>
      <c r="D614" s="2">
        <v>43787</v>
      </c>
      <c r="E614" s="2">
        <v>43803</v>
      </c>
      <c r="F614" s="3" t="s">
        <v>8</v>
      </c>
      <c r="G6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614">
        <f>MONTH(TabelaVendas[[#This Row],[Data da Venda]])</f>
        <v>10</v>
      </c>
      <c r="I614">
        <f>YEAR(TabelaVendas[[#This Row],[Data da Venda]])</f>
        <v>2019</v>
      </c>
      <c r="J614" t="str">
        <f>IF(TabelaVendas[[#This Row],[Data da Venda]]=TabelaVendas[[#This Row],[Data do Vencimento]],"Sim","Não")</f>
        <v>Não</v>
      </c>
    </row>
    <row r="615" spans="1:10" x14ac:dyDescent="0.3">
      <c r="A615" s="2">
        <v>43757</v>
      </c>
      <c r="B615" s="5">
        <v>86657720193</v>
      </c>
      <c r="C615" s="4">
        <v>932</v>
      </c>
      <c r="D615" s="2">
        <v>43787</v>
      </c>
      <c r="E615" s="2">
        <v>43821</v>
      </c>
      <c r="F615" s="3" t="s">
        <v>8</v>
      </c>
      <c r="G6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615">
        <f>MONTH(TabelaVendas[[#This Row],[Data da Venda]])</f>
        <v>10</v>
      </c>
      <c r="I615">
        <f>YEAR(TabelaVendas[[#This Row],[Data da Venda]])</f>
        <v>2019</v>
      </c>
      <c r="J615" t="str">
        <f>IF(TabelaVendas[[#This Row],[Data da Venda]]=TabelaVendas[[#This Row],[Data do Vencimento]],"Sim","Não")</f>
        <v>Não</v>
      </c>
    </row>
    <row r="616" spans="1:10" x14ac:dyDescent="0.3">
      <c r="A616" s="2">
        <v>43757</v>
      </c>
      <c r="B616" s="5">
        <v>86657720094</v>
      </c>
      <c r="C616" s="4">
        <v>577</v>
      </c>
      <c r="D616" s="2">
        <v>43787</v>
      </c>
      <c r="E616" s="2">
        <v>43817</v>
      </c>
      <c r="F616" s="3" t="s">
        <v>8</v>
      </c>
      <c r="G6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30</v>
      </c>
      <c r="H616">
        <f>MONTH(TabelaVendas[[#This Row],[Data da Venda]])</f>
        <v>10</v>
      </c>
      <c r="I616">
        <f>YEAR(TabelaVendas[[#This Row],[Data da Venda]])</f>
        <v>2019</v>
      </c>
      <c r="J616" t="str">
        <f>IF(TabelaVendas[[#This Row],[Data da Venda]]=TabelaVendas[[#This Row],[Data do Vencimento]],"Sim","Não")</f>
        <v>Não</v>
      </c>
    </row>
    <row r="617" spans="1:10" x14ac:dyDescent="0.3">
      <c r="A617" s="2">
        <v>43757</v>
      </c>
      <c r="B617" s="5">
        <v>86657720159</v>
      </c>
      <c r="C617" s="4">
        <v>1137</v>
      </c>
      <c r="D617" s="2">
        <v>43817</v>
      </c>
      <c r="E617" s="2">
        <v>43857</v>
      </c>
      <c r="F617" s="3" t="s">
        <v>8</v>
      </c>
      <c r="G6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617">
        <f>MONTH(TabelaVendas[[#This Row],[Data da Venda]])</f>
        <v>10</v>
      </c>
      <c r="I617">
        <f>YEAR(TabelaVendas[[#This Row],[Data da Venda]])</f>
        <v>2019</v>
      </c>
      <c r="J617" t="str">
        <f>IF(TabelaVendas[[#This Row],[Data da Venda]]=TabelaVendas[[#This Row],[Data do Vencimento]],"Sim","Não")</f>
        <v>Não</v>
      </c>
    </row>
    <row r="618" spans="1:10" x14ac:dyDescent="0.3">
      <c r="A618" s="2">
        <v>43758</v>
      </c>
      <c r="B618" s="5">
        <v>86657720103</v>
      </c>
      <c r="C618" s="4">
        <v>126</v>
      </c>
      <c r="D618" s="2">
        <v>43848</v>
      </c>
      <c r="E618" s="2">
        <v>43848</v>
      </c>
      <c r="F618" s="3" t="s">
        <v>8</v>
      </c>
      <c r="G6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18">
        <f>MONTH(TabelaVendas[[#This Row],[Data da Venda]])</f>
        <v>10</v>
      </c>
      <c r="I618">
        <f>YEAR(TabelaVendas[[#This Row],[Data da Venda]])</f>
        <v>2019</v>
      </c>
      <c r="J618" t="str">
        <f>IF(TabelaVendas[[#This Row],[Data da Venda]]=TabelaVendas[[#This Row],[Data do Vencimento]],"Sim","Não")</f>
        <v>Não</v>
      </c>
    </row>
    <row r="619" spans="1:10" x14ac:dyDescent="0.3">
      <c r="A619" s="2">
        <v>43759</v>
      </c>
      <c r="B619" s="5">
        <v>86657720244</v>
      </c>
      <c r="C619" s="4">
        <v>1045</v>
      </c>
      <c r="D619" s="2">
        <v>43759</v>
      </c>
      <c r="E619" s="2">
        <v>43759</v>
      </c>
      <c r="F619" s="3" t="s">
        <v>7</v>
      </c>
      <c r="G6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19">
        <f>MONTH(TabelaVendas[[#This Row],[Data da Venda]])</f>
        <v>10</v>
      </c>
      <c r="I619">
        <f>YEAR(TabelaVendas[[#This Row],[Data da Venda]])</f>
        <v>2019</v>
      </c>
      <c r="J619" t="str">
        <f>IF(TabelaVendas[[#This Row],[Data da Venda]]=TabelaVendas[[#This Row],[Data do Vencimento]],"Sim","Não")</f>
        <v>Sim</v>
      </c>
    </row>
    <row r="620" spans="1:10" x14ac:dyDescent="0.3">
      <c r="A620" s="2">
        <v>43759</v>
      </c>
      <c r="B620" s="5">
        <v>86657720221</v>
      </c>
      <c r="C620" s="4">
        <v>483</v>
      </c>
      <c r="D620" s="2">
        <v>43789</v>
      </c>
      <c r="E620" s="2">
        <v>43789</v>
      </c>
      <c r="F620" s="3" t="s">
        <v>6</v>
      </c>
      <c r="G6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0">
        <f>MONTH(TabelaVendas[[#This Row],[Data da Venda]])</f>
        <v>10</v>
      </c>
      <c r="I620">
        <f>YEAR(TabelaVendas[[#This Row],[Data da Venda]])</f>
        <v>2019</v>
      </c>
      <c r="J620" t="str">
        <f>IF(TabelaVendas[[#This Row],[Data da Venda]]=TabelaVendas[[#This Row],[Data do Vencimento]],"Sim","Não")</f>
        <v>Não</v>
      </c>
    </row>
    <row r="621" spans="1:10" x14ac:dyDescent="0.3">
      <c r="A621" s="2">
        <v>43759</v>
      </c>
      <c r="B621" s="5">
        <v>86657720260</v>
      </c>
      <c r="C621" s="4">
        <v>422</v>
      </c>
      <c r="D621" s="2">
        <v>43789</v>
      </c>
      <c r="E621" s="2">
        <v>43789</v>
      </c>
      <c r="F621" s="3" t="s">
        <v>6</v>
      </c>
      <c r="G6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1">
        <f>MONTH(TabelaVendas[[#This Row],[Data da Venda]])</f>
        <v>10</v>
      </c>
      <c r="I621">
        <f>YEAR(TabelaVendas[[#This Row],[Data da Venda]])</f>
        <v>2019</v>
      </c>
      <c r="J621" t="str">
        <f>IF(TabelaVendas[[#This Row],[Data da Venda]]=TabelaVendas[[#This Row],[Data do Vencimento]],"Sim","Não")</f>
        <v>Não</v>
      </c>
    </row>
    <row r="622" spans="1:10" x14ac:dyDescent="0.3">
      <c r="A622" s="2">
        <v>43759</v>
      </c>
      <c r="B622" s="5">
        <v>86657720230</v>
      </c>
      <c r="C622" s="4">
        <v>719</v>
      </c>
      <c r="D622" s="2">
        <v>43819</v>
      </c>
      <c r="E622" s="2">
        <v>43840</v>
      </c>
      <c r="F622" s="3" t="s">
        <v>6</v>
      </c>
      <c r="G6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21</v>
      </c>
      <c r="H622">
        <f>MONTH(TabelaVendas[[#This Row],[Data da Venda]])</f>
        <v>10</v>
      </c>
      <c r="I622">
        <f>YEAR(TabelaVendas[[#This Row],[Data da Venda]])</f>
        <v>2019</v>
      </c>
      <c r="J622" t="str">
        <f>IF(TabelaVendas[[#This Row],[Data da Venda]]=TabelaVendas[[#This Row],[Data do Vencimento]],"Sim","Não")</f>
        <v>Não</v>
      </c>
    </row>
    <row r="623" spans="1:10" x14ac:dyDescent="0.3">
      <c r="A623" s="2">
        <v>43760</v>
      </c>
      <c r="B623" s="5">
        <v>86657720085</v>
      </c>
      <c r="C623" s="4">
        <v>594</v>
      </c>
      <c r="D623" s="2">
        <v>43790</v>
      </c>
      <c r="E623" s="2">
        <v>43790</v>
      </c>
      <c r="F623" s="3" t="s">
        <v>6</v>
      </c>
      <c r="G6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3">
        <f>MONTH(TabelaVendas[[#This Row],[Data da Venda]])</f>
        <v>10</v>
      </c>
      <c r="I623">
        <f>YEAR(TabelaVendas[[#This Row],[Data da Venda]])</f>
        <v>2019</v>
      </c>
      <c r="J623" t="str">
        <f>IF(TabelaVendas[[#This Row],[Data da Venda]]=TabelaVendas[[#This Row],[Data do Vencimento]],"Sim","Não")</f>
        <v>Não</v>
      </c>
    </row>
    <row r="624" spans="1:10" x14ac:dyDescent="0.3">
      <c r="A624" s="2">
        <v>43760</v>
      </c>
      <c r="B624" s="5">
        <v>86657720095</v>
      </c>
      <c r="C624" s="4">
        <v>401</v>
      </c>
      <c r="D624" s="2">
        <v>43790</v>
      </c>
      <c r="E624" s="2">
        <v>43790</v>
      </c>
      <c r="F624" s="3" t="s">
        <v>7</v>
      </c>
      <c r="G6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4">
        <f>MONTH(TabelaVendas[[#This Row],[Data da Venda]])</f>
        <v>10</v>
      </c>
      <c r="I624">
        <f>YEAR(TabelaVendas[[#This Row],[Data da Venda]])</f>
        <v>2019</v>
      </c>
      <c r="J624" t="str">
        <f>IF(TabelaVendas[[#This Row],[Data da Venda]]=TabelaVendas[[#This Row],[Data do Vencimento]],"Sim","Não")</f>
        <v>Não</v>
      </c>
    </row>
    <row r="625" spans="1:10" x14ac:dyDescent="0.3">
      <c r="A625" s="2">
        <v>43760</v>
      </c>
      <c r="B625" s="5">
        <v>86657720059</v>
      </c>
      <c r="C625" s="4">
        <v>1221</v>
      </c>
      <c r="D625" s="2">
        <v>43850</v>
      </c>
      <c r="E625" s="2">
        <v>43850</v>
      </c>
      <c r="F625" s="3" t="s">
        <v>7</v>
      </c>
      <c r="G6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5">
        <f>MONTH(TabelaVendas[[#This Row],[Data da Venda]])</f>
        <v>10</v>
      </c>
      <c r="I625">
        <f>YEAR(TabelaVendas[[#This Row],[Data da Venda]])</f>
        <v>2019</v>
      </c>
      <c r="J625" t="str">
        <f>IF(TabelaVendas[[#This Row],[Data da Venda]]=TabelaVendas[[#This Row],[Data do Vencimento]],"Sim","Não")</f>
        <v>Não</v>
      </c>
    </row>
    <row r="626" spans="1:10" x14ac:dyDescent="0.3">
      <c r="A626" s="2">
        <v>43761</v>
      </c>
      <c r="B626" s="5">
        <v>86657720070</v>
      </c>
      <c r="C626" s="4">
        <v>251</v>
      </c>
      <c r="D626" s="2">
        <v>43791</v>
      </c>
      <c r="E626" s="2">
        <v>43791</v>
      </c>
      <c r="F626" s="3" t="s">
        <v>8</v>
      </c>
      <c r="G6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6">
        <f>MONTH(TabelaVendas[[#This Row],[Data da Venda]])</f>
        <v>10</v>
      </c>
      <c r="I626">
        <f>YEAR(TabelaVendas[[#This Row],[Data da Venda]])</f>
        <v>2019</v>
      </c>
      <c r="J626" t="str">
        <f>IF(TabelaVendas[[#This Row],[Data da Venda]]=TabelaVendas[[#This Row],[Data do Vencimento]],"Sim","Não")</f>
        <v>Não</v>
      </c>
    </row>
    <row r="627" spans="1:10" x14ac:dyDescent="0.3">
      <c r="A627" s="2">
        <v>43762</v>
      </c>
      <c r="B627" s="5">
        <v>86657720213</v>
      </c>
      <c r="C627" s="4">
        <v>350</v>
      </c>
      <c r="D627" s="2">
        <v>43762</v>
      </c>
      <c r="E627" s="2">
        <v>43762</v>
      </c>
      <c r="F627" s="3" t="s">
        <v>7</v>
      </c>
      <c r="G6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7">
        <f>MONTH(TabelaVendas[[#This Row],[Data da Venda]])</f>
        <v>10</v>
      </c>
      <c r="I627">
        <f>YEAR(TabelaVendas[[#This Row],[Data da Venda]])</f>
        <v>2019</v>
      </c>
      <c r="J627" t="str">
        <f>IF(TabelaVendas[[#This Row],[Data da Venda]]=TabelaVendas[[#This Row],[Data do Vencimento]],"Sim","Não")</f>
        <v>Sim</v>
      </c>
    </row>
    <row r="628" spans="1:10" x14ac:dyDescent="0.3">
      <c r="A628" s="2">
        <v>43762</v>
      </c>
      <c r="B628" s="5">
        <v>86657720140</v>
      </c>
      <c r="C628" s="4">
        <v>1090</v>
      </c>
      <c r="D628" s="2">
        <v>43792</v>
      </c>
      <c r="E628" s="2">
        <v>43792</v>
      </c>
      <c r="F628" s="3" t="s">
        <v>8</v>
      </c>
      <c r="G6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8">
        <f>MONTH(TabelaVendas[[#This Row],[Data da Venda]])</f>
        <v>10</v>
      </c>
      <c r="I628">
        <f>YEAR(TabelaVendas[[#This Row],[Data da Venda]])</f>
        <v>2019</v>
      </c>
      <c r="J628" t="str">
        <f>IF(TabelaVendas[[#This Row],[Data da Venda]]=TabelaVendas[[#This Row],[Data do Vencimento]],"Sim","Não")</f>
        <v>Não</v>
      </c>
    </row>
    <row r="629" spans="1:10" x14ac:dyDescent="0.3">
      <c r="A629" s="2">
        <v>43763</v>
      </c>
      <c r="B629" s="5">
        <v>86657720183</v>
      </c>
      <c r="C629" s="4">
        <v>862</v>
      </c>
      <c r="D629" s="2">
        <v>43853</v>
      </c>
      <c r="E629" s="2">
        <v>43853</v>
      </c>
      <c r="F629" s="3" t="s">
        <v>7</v>
      </c>
      <c r="G6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29">
        <f>MONTH(TabelaVendas[[#This Row],[Data da Venda]])</f>
        <v>10</v>
      </c>
      <c r="I629">
        <f>YEAR(TabelaVendas[[#This Row],[Data da Venda]])</f>
        <v>2019</v>
      </c>
      <c r="J629" t="str">
        <f>IF(TabelaVendas[[#This Row],[Data da Venda]]=TabelaVendas[[#This Row],[Data do Vencimento]],"Sim","Não")</f>
        <v>Não</v>
      </c>
    </row>
    <row r="630" spans="1:10" x14ac:dyDescent="0.3">
      <c r="A630" s="2">
        <v>43764</v>
      </c>
      <c r="B630" s="5">
        <v>86657720058</v>
      </c>
      <c r="C630" s="4">
        <v>429</v>
      </c>
      <c r="D630" s="2">
        <v>43794</v>
      </c>
      <c r="E630" s="2">
        <v>43794</v>
      </c>
      <c r="F630" s="3" t="s">
        <v>8</v>
      </c>
      <c r="G6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0">
        <f>MONTH(TabelaVendas[[#This Row],[Data da Venda]])</f>
        <v>10</v>
      </c>
      <c r="I630">
        <f>YEAR(TabelaVendas[[#This Row],[Data da Venda]])</f>
        <v>2019</v>
      </c>
      <c r="J630" t="str">
        <f>IF(TabelaVendas[[#This Row],[Data da Venda]]=TabelaVendas[[#This Row],[Data do Vencimento]],"Sim","Não")</f>
        <v>Não</v>
      </c>
    </row>
    <row r="631" spans="1:10" x14ac:dyDescent="0.3">
      <c r="A631" s="2">
        <v>43764</v>
      </c>
      <c r="B631" s="5">
        <v>86657720143</v>
      </c>
      <c r="C631" s="4">
        <v>367</v>
      </c>
      <c r="D631" s="2">
        <v>43824</v>
      </c>
      <c r="E631" s="2">
        <v>43824</v>
      </c>
      <c r="F631" s="3" t="s">
        <v>8</v>
      </c>
      <c r="G6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1">
        <f>MONTH(TabelaVendas[[#This Row],[Data da Venda]])</f>
        <v>10</v>
      </c>
      <c r="I631">
        <f>YEAR(TabelaVendas[[#This Row],[Data da Venda]])</f>
        <v>2019</v>
      </c>
      <c r="J631" t="str">
        <f>IF(TabelaVendas[[#This Row],[Data da Venda]]=TabelaVendas[[#This Row],[Data do Vencimento]],"Sim","Não")</f>
        <v>Não</v>
      </c>
    </row>
    <row r="632" spans="1:10" x14ac:dyDescent="0.3">
      <c r="A632" s="2">
        <v>43765</v>
      </c>
      <c r="B632" s="5">
        <v>86657720126</v>
      </c>
      <c r="C632" s="4">
        <v>324</v>
      </c>
      <c r="D632" s="2">
        <v>43765</v>
      </c>
      <c r="E632" s="2">
        <v>43765</v>
      </c>
      <c r="F632" s="3" t="s">
        <v>6</v>
      </c>
      <c r="G6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2">
        <f>MONTH(TabelaVendas[[#This Row],[Data da Venda]])</f>
        <v>10</v>
      </c>
      <c r="I632">
        <f>YEAR(TabelaVendas[[#This Row],[Data da Venda]])</f>
        <v>2019</v>
      </c>
      <c r="J632" t="str">
        <f>IF(TabelaVendas[[#This Row],[Data da Venda]]=TabelaVendas[[#This Row],[Data do Vencimento]],"Sim","Não")</f>
        <v>Sim</v>
      </c>
    </row>
    <row r="633" spans="1:10" x14ac:dyDescent="0.3">
      <c r="A633" s="2">
        <v>43765</v>
      </c>
      <c r="B633" s="5">
        <v>86657720092</v>
      </c>
      <c r="C633" s="4">
        <v>401</v>
      </c>
      <c r="D633" s="2">
        <v>43795</v>
      </c>
      <c r="E633" s="2">
        <v>43795</v>
      </c>
      <c r="F633" s="3" t="s">
        <v>7</v>
      </c>
      <c r="G6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3">
        <f>MONTH(TabelaVendas[[#This Row],[Data da Venda]])</f>
        <v>10</v>
      </c>
      <c r="I633">
        <f>YEAR(TabelaVendas[[#This Row],[Data da Venda]])</f>
        <v>2019</v>
      </c>
      <c r="J633" t="str">
        <f>IF(TabelaVendas[[#This Row],[Data da Venda]]=TabelaVendas[[#This Row],[Data do Vencimento]],"Sim","Não")</f>
        <v>Não</v>
      </c>
    </row>
    <row r="634" spans="1:10" x14ac:dyDescent="0.3">
      <c r="A634" s="2">
        <v>43766</v>
      </c>
      <c r="B634" s="5">
        <v>86657720073</v>
      </c>
      <c r="C634" s="4">
        <v>888</v>
      </c>
      <c r="D634" s="2">
        <v>43796</v>
      </c>
      <c r="E634" s="2">
        <v>43829</v>
      </c>
      <c r="F634" s="3" t="s">
        <v>7</v>
      </c>
      <c r="G6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33</v>
      </c>
      <c r="H634">
        <f>MONTH(TabelaVendas[[#This Row],[Data da Venda]])</f>
        <v>10</v>
      </c>
      <c r="I634">
        <f>YEAR(TabelaVendas[[#This Row],[Data da Venda]])</f>
        <v>2019</v>
      </c>
      <c r="J634" t="str">
        <f>IF(TabelaVendas[[#This Row],[Data da Venda]]=TabelaVendas[[#This Row],[Data do Vencimento]],"Sim","Não")</f>
        <v>Não</v>
      </c>
    </row>
    <row r="635" spans="1:10" x14ac:dyDescent="0.3">
      <c r="A635" s="2">
        <v>43767</v>
      </c>
      <c r="B635" s="5">
        <v>86657720050</v>
      </c>
      <c r="C635" s="4">
        <v>885</v>
      </c>
      <c r="D635" s="2">
        <v>43797</v>
      </c>
      <c r="E635" s="2">
        <v>43797</v>
      </c>
      <c r="F635" s="3" t="s">
        <v>7</v>
      </c>
      <c r="G6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5">
        <f>MONTH(TabelaVendas[[#This Row],[Data da Venda]])</f>
        <v>10</v>
      </c>
      <c r="I635">
        <f>YEAR(TabelaVendas[[#This Row],[Data da Venda]])</f>
        <v>2019</v>
      </c>
      <c r="J635" t="str">
        <f>IF(TabelaVendas[[#This Row],[Data da Venda]]=TabelaVendas[[#This Row],[Data do Vencimento]],"Sim","Não")</f>
        <v>Não</v>
      </c>
    </row>
    <row r="636" spans="1:10" x14ac:dyDescent="0.3">
      <c r="A636" s="2">
        <v>43767</v>
      </c>
      <c r="B636" s="5">
        <v>86657720104</v>
      </c>
      <c r="C636" s="4">
        <v>235</v>
      </c>
      <c r="D636" s="2">
        <v>43857</v>
      </c>
      <c r="E636" s="2">
        <v>43857</v>
      </c>
      <c r="F636" s="3" t="s">
        <v>6</v>
      </c>
      <c r="G6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6">
        <f>MONTH(TabelaVendas[[#This Row],[Data da Venda]])</f>
        <v>10</v>
      </c>
      <c r="I636">
        <f>YEAR(TabelaVendas[[#This Row],[Data da Venda]])</f>
        <v>2019</v>
      </c>
      <c r="J636" t="str">
        <f>IF(TabelaVendas[[#This Row],[Data da Venda]]=TabelaVendas[[#This Row],[Data do Vencimento]],"Sim","Não")</f>
        <v>Não</v>
      </c>
    </row>
    <row r="637" spans="1:10" x14ac:dyDescent="0.3">
      <c r="A637" s="2">
        <v>43768</v>
      </c>
      <c r="B637" s="5">
        <v>86657720137</v>
      </c>
      <c r="C637" s="4">
        <v>946</v>
      </c>
      <c r="D637" s="2">
        <v>43798</v>
      </c>
      <c r="E637" s="2">
        <v>43798</v>
      </c>
      <c r="F637" s="3" t="s">
        <v>8</v>
      </c>
      <c r="G6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7">
        <f>MONTH(TabelaVendas[[#This Row],[Data da Venda]])</f>
        <v>10</v>
      </c>
      <c r="I637">
        <f>YEAR(TabelaVendas[[#This Row],[Data da Venda]])</f>
        <v>2019</v>
      </c>
      <c r="J637" t="str">
        <f>IF(TabelaVendas[[#This Row],[Data da Venda]]=TabelaVendas[[#This Row],[Data do Vencimento]],"Sim","Não")</f>
        <v>Não</v>
      </c>
    </row>
    <row r="638" spans="1:10" x14ac:dyDescent="0.3">
      <c r="A638" s="2">
        <v>43768</v>
      </c>
      <c r="B638" s="5">
        <v>86657720156</v>
      </c>
      <c r="C638" s="4">
        <v>713</v>
      </c>
      <c r="D638" s="2">
        <v>43858</v>
      </c>
      <c r="E638" s="2">
        <v>43858</v>
      </c>
      <c r="F638" s="3" t="s">
        <v>7</v>
      </c>
      <c r="G6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8">
        <f>MONTH(TabelaVendas[[#This Row],[Data da Venda]])</f>
        <v>10</v>
      </c>
      <c r="I638">
        <f>YEAR(TabelaVendas[[#This Row],[Data da Venda]])</f>
        <v>2019</v>
      </c>
      <c r="J638" t="str">
        <f>IF(TabelaVendas[[#This Row],[Data da Venda]]=TabelaVendas[[#This Row],[Data do Vencimento]],"Sim","Não")</f>
        <v>Não</v>
      </c>
    </row>
    <row r="639" spans="1:10" x14ac:dyDescent="0.3">
      <c r="A639" s="2">
        <v>43769</v>
      </c>
      <c r="B639" s="5">
        <v>86657720222</v>
      </c>
      <c r="C639" s="4">
        <v>1286</v>
      </c>
      <c r="D639" s="2">
        <v>43799</v>
      </c>
      <c r="E639" s="2">
        <v>43799</v>
      </c>
      <c r="F639" s="3" t="s">
        <v>7</v>
      </c>
      <c r="G6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39">
        <f>MONTH(TabelaVendas[[#This Row],[Data da Venda]])</f>
        <v>10</v>
      </c>
      <c r="I639">
        <f>YEAR(TabelaVendas[[#This Row],[Data da Venda]])</f>
        <v>2019</v>
      </c>
      <c r="J639" t="str">
        <f>IF(TabelaVendas[[#This Row],[Data da Venda]]=TabelaVendas[[#This Row],[Data do Vencimento]],"Sim","Não")</f>
        <v>Não</v>
      </c>
    </row>
    <row r="640" spans="1:10" x14ac:dyDescent="0.3">
      <c r="A640" s="2">
        <v>43770</v>
      </c>
      <c r="B640" s="5">
        <v>86657720195</v>
      </c>
      <c r="C640" s="4">
        <v>535</v>
      </c>
      <c r="D640" s="2">
        <v>43770</v>
      </c>
      <c r="E640" s="2">
        <v>43770</v>
      </c>
      <c r="F640" s="3" t="s">
        <v>8</v>
      </c>
      <c r="G6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0">
        <f>MONTH(TabelaVendas[[#This Row],[Data da Venda]])</f>
        <v>11</v>
      </c>
      <c r="I640">
        <f>YEAR(TabelaVendas[[#This Row],[Data da Venda]])</f>
        <v>2019</v>
      </c>
      <c r="J640" t="str">
        <f>IF(TabelaVendas[[#This Row],[Data da Venda]]=TabelaVendas[[#This Row],[Data do Vencimento]],"Sim","Não")</f>
        <v>Sim</v>
      </c>
    </row>
    <row r="641" spans="1:10" x14ac:dyDescent="0.3">
      <c r="A641" s="2">
        <v>43770</v>
      </c>
      <c r="B641" s="5">
        <v>86657720088</v>
      </c>
      <c r="C641" s="4">
        <v>382</v>
      </c>
      <c r="D641" s="2">
        <v>43800</v>
      </c>
      <c r="E641" s="2">
        <v>43800</v>
      </c>
      <c r="F641" s="3" t="s">
        <v>8</v>
      </c>
      <c r="G6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1">
        <f>MONTH(TabelaVendas[[#This Row],[Data da Venda]])</f>
        <v>11</v>
      </c>
      <c r="I641">
        <f>YEAR(TabelaVendas[[#This Row],[Data da Venda]])</f>
        <v>2019</v>
      </c>
      <c r="J641" t="str">
        <f>IF(TabelaVendas[[#This Row],[Data da Venda]]=TabelaVendas[[#This Row],[Data do Vencimento]],"Sim","Não")</f>
        <v>Não</v>
      </c>
    </row>
    <row r="642" spans="1:10" x14ac:dyDescent="0.3">
      <c r="A642" s="2">
        <v>43770</v>
      </c>
      <c r="B642" s="5">
        <v>86657720259</v>
      </c>
      <c r="C642" s="4">
        <v>1060</v>
      </c>
      <c r="D642" s="2">
        <v>43830</v>
      </c>
      <c r="E642" s="2">
        <v>43830</v>
      </c>
      <c r="F642" s="3" t="s">
        <v>7</v>
      </c>
      <c r="G6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2">
        <f>MONTH(TabelaVendas[[#This Row],[Data da Venda]])</f>
        <v>11</v>
      </c>
      <c r="I642">
        <f>YEAR(TabelaVendas[[#This Row],[Data da Venda]])</f>
        <v>2019</v>
      </c>
      <c r="J642" t="str">
        <f>IF(TabelaVendas[[#This Row],[Data da Venda]]=TabelaVendas[[#This Row],[Data do Vencimento]],"Sim","Não")</f>
        <v>Não</v>
      </c>
    </row>
    <row r="643" spans="1:10" x14ac:dyDescent="0.3">
      <c r="A643" s="2">
        <v>43772</v>
      </c>
      <c r="B643" s="5">
        <v>86657720180</v>
      </c>
      <c r="C643" s="4">
        <v>567</v>
      </c>
      <c r="D643" s="2">
        <v>43802</v>
      </c>
      <c r="E643" s="2">
        <v>43802</v>
      </c>
      <c r="F643" s="3" t="s">
        <v>6</v>
      </c>
      <c r="G6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3">
        <f>MONTH(TabelaVendas[[#This Row],[Data da Venda]])</f>
        <v>11</v>
      </c>
      <c r="I643">
        <f>YEAR(TabelaVendas[[#This Row],[Data da Venda]])</f>
        <v>2019</v>
      </c>
      <c r="J643" t="str">
        <f>IF(TabelaVendas[[#This Row],[Data da Venda]]=TabelaVendas[[#This Row],[Data do Vencimento]],"Sim","Não")</f>
        <v>Não</v>
      </c>
    </row>
    <row r="644" spans="1:10" x14ac:dyDescent="0.3">
      <c r="A644" s="2">
        <v>43772</v>
      </c>
      <c r="B644" s="5">
        <v>86657720135</v>
      </c>
      <c r="C644" s="4">
        <v>445</v>
      </c>
      <c r="D644" s="2">
        <v>43832</v>
      </c>
      <c r="E644" s="2">
        <v>43832</v>
      </c>
      <c r="F644" s="3" t="s">
        <v>7</v>
      </c>
      <c r="G6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4">
        <f>MONTH(TabelaVendas[[#This Row],[Data da Venda]])</f>
        <v>11</v>
      </c>
      <c r="I644">
        <f>YEAR(TabelaVendas[[#This Row],[Data da Venda]])</f>
        <v>2019</v>
      </c>
      <c r="J644" t="str">
        <f>IF(TabelaVendas[[#This Row],[Data da Venda]]=TabelaVendas[[#This Row],[Data do Vencimento]],"Sim","Não")</f>
        <v>Não</v>
      </c>
    </row>
    <row r="645" spans="1:10" x14ac:dyDescent="0.3">
      <c r="A645" s="2">
        <v>43773</v>
      </c>
      <c r="B645" s="5">
        <v>86657720189</v>
      </c>
      <c r="C645" s="4">
        <v>517</v>
      </c>
      <c r="D645" s="2">
        <v>43773</v>
      </c>
      <c r="E645" s="2">
        <v>43813</v>
      </c>
      <c r="F645" s="3" t="s">
        <v>8</v>
      </c>
      <c r="G6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645">
        <f>MONTH(TabelaVendas[[#This Row],[Data da Venda]])</f>
        <v>11</v>
      </c>
      <c r="I645">
        <f>YEAR(TabelaVendas[[#This Row],[Data da Venda]])</f>
        <v>2019</v>
      </c>
      <c r="J645" t="str">
        <f>IF(TabelaVendas[[#This Row],[Data da Venda]]=TabelaVendas[[#This Row],[Data do Vencimento]],"Sim","Não")</f>
        <v>Sim</v>
      </c>
    </row>
    <row r="646" spans="1:10" x14ac:dyDescent="0.3">
      <c r="A646" s="2">
        <v>43773</v>
      </c>
      <c r="B646" s="5">
        <v>86657720086</v>
      </c>
      <c r="C646" s="4">
        <v>82</v>
      </c>
      <c r="D646" s="2">
        <v>43803</v>
      </c>
      <c r="E646" s="2">
        <v>43803</v>
      </c>
      <c r="F646" s="3" t="s">
        <v>6</v>
      </c>
      <c r="G6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6">
        <f>MONTH(TabelaVendas[[#This Row],[Data da Venda]])</f>
        <v>11</v>
      </c>
      <c r="I646">
        <f>YEAR(TabelaVendas[[#This Row],[Data da Venda]])</f>
        <v>2019</v>
      </c>
      <c r="J646" t="str">
        <f>IF(TabelaVendas[[#This Row],[Data da Venda]]=TabelaVendas[[#This Row],[Data do Vencimento]],"Sim","Não")</f>
        <v>Não</v>
      </c>
    </row>
    <row r="647" spans="1:10" x14ac:dyDescent="0.3">
      <c r="A647" s="2">
        <v>43773</v>
      </c>
      <c r="B647" s="5">
        <v>86657720082</v>
      </c>
      <c r="C647" s="4">
        <v>1072</v>
      </c>
      <c r="D647" s="2">
        <v>43833</v>
      </c>
      <c r="E647" s="2">
        <v>43833</v>
      </c>
      <c r="F647" s="3" t="s">
        <v>6</v>
      </c>
      <c r="G6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7">
        <f>MONTH(TabelaVendas[[#This Row],[Data da Venda]])</f>
        <v>11</v>
      </c>
      <c r="I647">
        <f>YEAR(TabelaVendas[[#This Row],[Data da Venda]])</f>
        <v>2019</v>
      </c>
      <c r="J647" t="str">
        <f>IF(TabelaVendas[[#This Row],[Data da Venda]]=TabelaVendas[[#This Row],[Data do Vencimento]],"Sim","Não")</f>
        <v>Não</v>
      </c>
    </row>
    <row r="648" spans="1:10" x14ac:dyDescent="0.3">
      <c r="A648" s="2">
        <v>43773</v>
      </c>
      <c r="B648" s="5">
        <v>86657720222</v>
      </c>
      <c r="C648" s="4">
        <v>124</v>
      </c>
      <c r="D648" s="2">
        <v>43863</v>
      </c>
      <c r="E648" s="2">
        <v>43863</v>
      </c>
      <c r="F648" s="3" t="s">
        <v>7</v>
      </c>
      <c r="G6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8">
        <f>MONTH(TabelaVendas[[#This Row],[Data da Venda]])</f>
        <v>11</v>
      </c>
      <c r="I648">
        <f>YEAR(TabelaVendas[[#This Row],[Data da Venda]])</f>
        <v>2019</v>
      </c>
      <c r="J648" t="str">
        <f>IF(TabelaVendas[[#This Row],[Data da Venda]]=TabelaVendas[[#This Row],[Data do Vencimento]],"Sim","Não")</f>
        <v>Não</v>
      </c>
    </row>
    <row r="649" spans="1:10" x14ac:dyDescent="0.3">
      <c r="A649" s="2">
        <v>43775</v>
      </c>
      <c r="B649" s="5">
        <v>86657720132</v>
      </c>
      <c r="C649" s="4">
        <v>851</v>
      </c>
      <c r="D649" s="2">
        <v>43805</v>
      </c>
      <c r="E649" s="2">
        <v>43805</v>
      </c>
      <c r="F649" s="3" t="s">
        <v>8</v>
      </c>
      <c r="G6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49">
        <f>MONTH(TabelaVendas[[#This Row],[Data da Venda]])</f>
        <v>11</v>
      </c>
      <c r="I649">
        <f>YEAR(TabelaVendas[[#This Row],[Data da Venda]])</f>
        <v>2019</v>
      </c>
      <c r="J649" t="str">
        <f>IF(TabelaVendas[[#This Row],[Data da Venda]]=TabelaVendas[[#This Row],[Data do Vencimento]],"Sim","Não")</f>
        <v>Não</v>
      </c>
    </row>
    <row r="650" spans="1:10" x14ac:dyDescent="0.3">
      <c r="A650" s="2">
        <v>43776</v>
      </c>
      <c r="B650" s="5">
        <v>86657720051</v>
      </c>
      <c r="C650" s="4">
        <v>318</v>
      </c>
      <c r="D650" s="2">
        <v>43806</v>
      </c>
      <c r="E650" s="2">
        <v>43806</v>
      </c>
      <c r="F650" s="3" t="s">
        <v>8</v>
      </c>
      <c r="G6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0">
        <f>MONTH(TabelaVendas[[#This Row],[Data da Venda]])</f>
        <v>11</v>
      </c>
      <c r="I650">
        <f>YEAR(TabelaVendas[[#This Row],[Data da Venda]])</f>
        <v>2019</v>
      </c>
      <c r="J650" t="str">
        <f>IF(TabelaVendas[[#This Row],[Data da Venda]]=TabelaVendas[[#This Row],[Data do Vencimento]],"Sim","Não")</f>
        <v>Não</v>
      </c>
    </row>
    <row r="651" spans="1:10" x14ac:dyDescent="0.3">
      <c r="A651" s="2">
        <v>43776</v>
      </c>
      <c r="B651" s="5">
        <v>86657720148</v>
      </c>
      <c r="C651" s="4">
        <v>1070</v>
      </c>
      <c r="D651" s="2">
        <v>43836</v>
      </c>
      <c r="E651" s="2">
        <v>43836</v>
      </c>
      <c r="F651" s="3" t="s">
        <v>6</v>
      </c>
      <c r="G6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1">
        <f>MONTH(TabelaVendas[[#This Row],[Data da Venda]])</f>
        <v>11</v>
      </c>
      <c r="I651">
        <f>YEAR(TabelaVendas[[#This Row],[Data da Venda]])</f>
        <v>2019</v>
      </c>
      <c r="J651" t="str">
        <f>IF(TabelaVendas[[#This Row],[Data da Venda]]=TabelaVendas[[#This Row],[Data do Vencimento]],"Sim","Não")</f>
        <v>Não</v>
      </c>
    </row>
    <row r="652" spans="1:10" x14ac:dyDescent="0.3">
      <c r="A652" s="2">
        <v>43777</v>
      </c>
      <c r="B652" s="5">
        <v>86657720126</v>
      </c>
      <c r="C652" s="4">
        <v>104</v>
      </c>
      <c r="D652" s="2">
        <v>43837</v>
      </c>
      <c r="E652" s="2">
        <v>43837</v>
      </c>
      <c r="F652" s="3" t="s">
        <v>7</v>
      </c>
      <c r="G6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2">
        <f>MONTH(TabelaVendas[[#This Row],[Data da Venda]])</f>
        <v>11</v>
      </c>
      <c r="I652">
        <f>YEAR(TabelaVendas[[#This Row],[Data da Venda]])</f>
        <v>2019</v>
      </c>
      <c r="J652" t="str">
        <f>IF(TabelaVendas[[#This Row],[Data da Venda]]=TabelaVendas[[#This Row],[Data do Vencimento]],"Sim","Não")</f>
        <v>Não</v>
      </c>
    </row>
    <row r="653" spans="1:10" x14ac:dyDescent="0.3">
      <c r="A653" s="2">
        <v>43778</v>
      </c>
      <c r="B653" s="5">
        <v>86657720125</v>
      </c>
      <c r="C653" s="4">
        <v>1188</v>
      </c>
      <c r="D653" s="2">
        <v>43808</v>
      </c>
      <c r="E653" s="2">
        <v>43808</v>
      </c>
      <c r="F653" s="3" t="s">
        <v>6</v>
      </c>
      <c r="G6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3">
        <f>MONTH(TabelaVendas[[#This Row],[Data da Venda]])</f>
        <v>11</v>
      </c>
      <c r="I653">
        <f>YEAR(TabelaVendas[[#This Row],[Data da Venda]])</f>
        <v>2019</v>
      </c>
      <c r="J653" t="str">
        <f>IF(TabelaVendas[[#This Row],[Data da Venda]]=TabelaVendas[[#This Row],[Data do Vencimento]],"Sim","Não")</f>
        <v>Não</v>
      </c>
    </row>
    <row r="654" spans="1:10" x14ac:dyDescent="0.3">
      <c r="A654" s="2">
        <v>43778</v>
      </c>
      <c r="B654" s="5">
        <v>86657720198</v>
      </c>
      <c r="C654" s="4">
        <v>1095</v>
      </c>
      <c r="D654" s="2">
        <v>43808</v>
      </c>
      <c r="E654" s="2">
        <v>43808</v>
      </c>
      <c r="F654" s="3" t="s">
        <v>7</v>
      </c>
      <c r="G6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4">
        <f>MONTH(TabelaVendas[[#This Row],[Data da Venda]])</f>
        <v>11</v>
      </c>
      <c r="I654">
        <f>YEAR(TabelaVendas[[#This Row],[Data da Venda]])</f>
        <v>2019</v>
      </c>
      <c r="J654" t="str">
        <f>IF(TabelaVendas[[#This Row],[Data da Venda]]=TabelaVendas[[#This Row],[Data do Vencimento]],"Sim","Não")</f>
        <v>Não</v>
      </c>
    </row>
    <row r="655" spans="1:10" x14ac:dyDescent="0.3">
      <c r="A655" s="2">
        <v>43778</v>
      </c>
      <c r="B655" s="5">
        <v>86657720086</v>
      </c>
      <c r="C655" s="4">
        <v>1468</v>
      </c>
      <c r="D655" s="2">
        <v>43868</v>
      </c>
      <c r="E655" s="2">
        <v>43908</v>
      </c>
      <c r="F655" s="3" t="s">
        <v>8</v>
      </c>
      <c r="G6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40</v>
      </c>
      <c r="H655">
        <f>MONTH(TabelaVendas[[#This Row],[Data da Venda]])</f>
        <v>11</v>
      </c>
      <c r="I655">
        <f>YEAR(TabelaVendas[[#This Row],[Data da Venda]])</f>
        <v>2019</v>
      </c>
      <c r="J655" t="str">
        <f>IF(TabelaVendas[[#This Row],[Data da Venda]]=TabelaVendas[[#This Row],[Data do Vencimento]],"Sim","Não")</f>
        <v>Não</v>
      </c>
    </row>
    <row r="656" spans="1:10" x14ac:dyDescent="0.3">
      <c r="A656" s="2">
        <v>43779</v>
      </c>
      <c r="B656" s="5">
        <v>86657720147</v>
      </c>
      <c r="C656" s="4">
        <v>1246</v>
      </c>
      <c r="D656" s="2">
        <v>43779</v>
      </c>
      <c r="E656" s="2">
        <v>43779</v>
      </c>
      <c r="F656" s="3" t="s">
        <v>6</v>
      </c>
      <c r="G6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6">
        <f>MONTH(TabelaVendas[[#This Row],[Data da Venda]])</f>
        <v>11</v>
      </c>
      <c r="I656">
        <f>YEAR(TabelaVendas[[#This Row],[Data da Venda]])</f>
        <v>2019</v>
      </c>
      <c r="J656" t="str">
        <f>IF(TabelaVendas[[#This Row],[Data da Venda]]=TabelaVendas[[#This Row],[Data do Vencimento]],"Sim","Não")</f>
        <v>Sim</v>
      </c>
    </row>
    <row r="657" spans="1:10" x14ac:dyDescent="0.3">
      <c r="A657" s="2">
        <v>43779</v>
      </c>
      <c r="B657" s="5">
        <v>86657720217</v>
      </c>
      <c r="C657" s="4">
        <v>1472</v>
      </c>
      <c r="D657" s="2">
        <v>43809</v>
      </c>
      <c r="E657" s="2">
        <v>43818</v>
      </c>
      <c r="F657" s="3" t="s">
        <v>7</v>
      </c>
      <c r="G6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9</v>
      </c>
      <c r="H657">
        <f>MONTH(TabelaVendas[[#This Row],[Data da Venda]])</f>
        <v>11</v>
      </c>
      <c r="I657">
        <f>YEAR(TabelaVendas[[#This Row],[Data da Venda]])</f>
        <v>2019</v>
      </c>
      <c r="J657" t="str">
        <f>IF(TabelaVendas[[#This Row],[Data da Venda]]=TabelaVendas[[#This Row],[Data do Vencimento]],"Sim","Não")</f>
        <v>Não</v>
      </c>
    </row>
    <row r="658" spans="1:10" x14ac:dyDescent="0.3">
      <c r="A658" s="2">
        <v>43779</v>
      </c>
      <c r="B658" s="5">
        <v>86657720219</v>
      </c>
      <c r="C658" s="4">
        <v>1392</v>
      </c>
      <c r="D658" s="2">
        <v>43839</v>
      </c>
      <c r="E658" s="2">
        <v>43839</v>
      </c>
      <c r="F658" s="3" t="s">
        <v>6</v>
      </c>
      <c r="G6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8">
        <f>MONTH(TabelaVendas[[#This Row],[Data da Venda]])</f>
        <v>11</v>
      </c>
      <c r="I658">
        <f>YEAR(TabelaVendas[[#This Row],[Data da Venda]])</f>
        <v>2019</v>
      </c>
      <c r="J658" t="str">
        <f>IF(TabelaVendas[[#This Row],[Data da Venda]]=TabelaVendas[[#This Row],[Data do Vencimento]],"Sim","Não")</f>
        <v>Não</v>
      </c>
    </row>
    <row r="659" spans="1:10" x14ac:dyDescent="0.3">
      <c r="A659" s="2">
        <v>43780</v>
      </c>
      <c r="B659" s="5">
        <v>86657720061</v>
      </c>
      <c r="C659" s="4">
        <v>499</v>
      </c>
      <c r="D659" s="2">
        <v>43810</v>
      </c>
      <c r="E659" s="2">
        <v>43810</v>
      </c>
      <c r="F659" s="3" t="s">
        <v>6</v>
      </c>
      <c r="G6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59">
        <f>MONTH(TabelaVendas[[#This Row],[Data da Venda]])</f>
        <v>11</v>
      </c>
      <c r="I659">
        <f>YEAR(TabelaVendas[[#This Row],[Data da Venda]])</f>
        <v>2019</v>
      </c>
      <c r="J659" t="str">
        <f>IF(TabelaVendas[[#This Row],[Data da Venda]]=TabelaVendas[[#This Row],[Data do Vencimento]],"Sim","Não")</f>
        <v>Não</v>
      </c>
    </row>
    <row r="660" spans="1:10" x14ac:dyDescent="0.3">
      <c r="A660" s="2">
        <v>43781</v>
      </c>
      <c r="B660" s="5">
        <v>86657720171</v>
      </c>
      <c r="C660" s="4">
        <v>1432</v>
      </c>
      <c r="D660" s="2">
        <v>43811</v>
      </c>
      <c r="E660" s="2">
        <v>43811</v>
      </c>
      <c r="F660" s="3" t="s">
        <v>8</v>
      </c>
      <c r="G6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60">
        <f>MONTH(TabelaVendas[[#This Row],[Data da Venda]])</f>
        <v>11</v>
      </c>
      <c r="I660">
        <f>YEAR(TabelaVendas[[#This Row],[Data da Venda]])</f>
        <v>2019</v>
      </c>
      <c r="J660" t="str">
        <f>IF(TabelaVendas[[#This Row],[Data da Venda]]=TabelaVendas[[#This Row],[Data do Vencimento]],"Sim","Não")</f>
        <v>Não</v>
      </c>
    </row>
    <row r="661" spans="1:10" x14ac:dyDescent="0.3">
      <c r="A661" s="2">
        <v>43781</v>
      </c>
      <c r="B661" s="5">
        <v>86657720175</v>
      </c>
      <c r="C661" s="4">
        <v>734</v>
      </c>
      <c r="D661" s="2">
        <v>43841</v>
      </c>
      <c r="E661" s="2">
        <v>43841</v>
      </c>
      <c r="F661" s="3" t="s">
        <v>8</v>
      </c>
      <c r="G6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61">
        <f>MONTH(TabelaVendas[[#This Row],[Data da Venda]])</f>
        <v>11</v>
      </c>
      <c r="I661">
        <f>YEAR(TabelaVendas[[#This Row],[Data da Venda]])</f>
        <v>2019</v>
      </c>
      <c r="J661" t="str">
        <f>IF(TabelaVendas[[#This Row],[Data da Venda]]=TabelaVendas[[#This Row],[Data do Vencimento]],"Sim","Não")</f>
        <v>Não</v>
      </c>
    </row>
    <row r="662" spans="1:10" x14ac:dyDescent="0.3">
      <c r="A662" s="2">
        <v>43782</v>
      </c>
      <c r="B662" s="5">
        <v>86657720089</v>
      </c>
      <c r="C662" s="4">
        <v>1427</v>
      </c>
      <c r="D662" s="2">
        <v>43812</v>
      </c>
      <c r="E662" s="2">
        <v>43829</v>
      </c>
      <c r="F662" s="3" t="s">
        <v>6</v>
      </c>
      <c r="G6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662">
        <f>MONTH(TabelaVendas[[#This Row],[Data da Venda]])</f>
        <v>11</v>
      </c>
      <c r="I662">
        <f>YEAR(TabelaVendas[[#This Row],[Data da Venda]])</f>
        <v>2019</v>
      </c>
      <c r="J662" t="str">
        <f>IF(TabelaVendas[[#This Row],[Data da Venda]]=TabelaVendas[[#This Row],[Data do Vencimento]],"Sim","Não")</f>
        <v>Não</v>
      </c>
    </row>
    <row r="663" spans="1:10" x14ac:dyDescent="0.3">
      <c r="A663" s="2">
        <v>43782</v>
      </c>
      <c r="B663" s="5">
        <v>86657720070</v>
      </c>
      <c r="C663" s="4">
        <v>937</v>
      </c>
      <c r="D663" s="2">
        <v>43812</v>
      </c>
      <c r="E663" s="2">
        <v>43837</v>
      </c>
      <c r="F663" s="3" t="s">
        <v>8</v>
      </c>
      <c r="G6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663">
        <f>MONTH(TabelaVendas[[#This Row],[Data da Venda]])</f>
        <v>11</v>
      </c>
      <c r="I663">
        <f>YEAR(TabelaVendas[[#This Row],[Data da Venda]])</f>
        <v>2019</v>
      </c>
      <c r="J663" t="str">
        <f>IF(TabelaVendas[[#This Row],[Data da Venda]]=TabelaVendas[[#This Row],[Data do Vencimento]],"Sim","Não")</f>
        <v>Não</v>
      </c>
    </row>
    <row r="664" spans="1:10" x14ac:dyDescent="0.3">
      <c r="A664" s="2">
        <v>43782</v>
      </c>
      <c r="B664" s="5">
        <v>86657720248</v>
      </c>
      <c r="C664" s="4">
        <v>416</v>
      </c>
      <c r="D664" s="2">
        <v>43842</v>
      </c>
      <c r="E664" s="2">
        <v>43842</v>
      </c>
      <c r="F664" s="3" t="s">
        <v>7</v>
      </c>
      <c r="G6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64">
        <f>MONTH(TabelaVendas[[#This Row],[Data da Venda]])</f>
        <v>11</v>
      </c>
      <c r="I664">
        <f>YEAR(TabelaVendas[[#This Row],[Data da Venda]])</f>
        <v>2019</v>
      </c>
      <c r="J664" t="str">
        <f>IF(TabelaVendas[[#This Row],[Data da Venda]]=TabelaVendas[[#This Row],[Data do Vencimento]],"Sim","Não")</f>
        <v>Não</v>
      </c>
    </row>
    <row r="665" spans="1:10" x14ac:dyDescent="0.3">
      <c r="A665" s="2">
        <v>43782</v>
      </c>
      <c r="B665" s="5">
        <v>86657720114</v>
      </c>
      <c r="C665" s="4">
        <v>191</v>
      </c>
      <c r="D665" s="2">
        <v>43842</v>
      </c>
      <c r="E665" s="2">
        <v>43842</v>
      </c>
      <c r="F665" s="3" t="s">
        <v>8</v>
      </c>
      <c r="G6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65">
        <f>MONTH(TabelaVendas[[#This Row],[Data da Venda]])</f>
        <v>11</v>
      </c>
      <c r="I665">
        <f>YEAR(TabelaVendas[[#This Row],[Data da Venda]])</f>
        <v>2019</v>
      </c>
      <c r="J665" t="str">
        <f>IF(TabelaVendas[[#This Row],[Data da Venda]]=TabelaVendas[[#This Row],[Data do Vencimento]],"Sim","Não")</f>
        <v>Não</v>
      </c>
    </row>
    <row r="666" spans="1:10" x14ac:dyDescent="0.3">
      <c r="A666" s="2">
        <v>43782</v>
      </c>
      <c r="B666" s="5">
        <v>86657720141</v>
      </c>
      <c r="C666" s="4">
        <v>175</v>
      </c>
      <c r="D666" s="2">
        <v>43872</v>
      </c>
      <c r="E666" s="2">
        <v>43885</v>
      </c>
      <c r="F666" s="3" t="s">
        <v>7</v>
      </c>
      <c r="G6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13</v>
      </c>
      <c r="H666">
        <f>MONTH(TabelaVendas[[#This Row],[Data da Venda]])</f>
        <v>11</v>
      </c>
      <c r="I666">
        <f>YEAR(TabelaVendas[[#This Row],[Data da Venda]])</f>
        <v>2019</v>
      </c>
      <c r="J666" t="str">
        <f>IF(TabelaVendas[[#This Row],[Data da Venda]]=TabelaVendas[[#This Row],[Data do Vencimento]],"Sim","Não")</f>
        <v>Não</v>
      </c>
    </row>
    <row r="667" spans="1:10" x14ac:dyDescent="0.3">
      <c r="A667" s="2">
        <v>43783</v>
      </c>
      <c r="B667" s="5">
        <v>86657720061</v>
      </c>
      <c r="C667" s="4">
        <v>289</v>
      </c>
      <c r="D667" s="2">
        <v>43813</v>
      </c>
      <c r="E667" s="2">
        <v>43838</v>
      </c>
      <c r="F667" s="3" t="s">
        <v>7</v>
      </c>
      <c r="G6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667">
        <f>MONTH(TabelaVendas[[#This Row],[Data da Venda]])</f>
        <v>11</v>
      </c>
      <c r="I667">
        <f>YEAR(TabelaVendas[[#This Row],[Data da Venda]])</f>
        <v>2019</v>
      </c>
      <c r="J667" t="str">
        <f>IF(TabelaVendas[[#This Row],[Data da Venda]]=TabelaVendas[[#This Row],[Data do Vencimento]],"Sim","Não")</f>
        <v>Não</v>
      </c>
    </row>
    <row r="668" spans="1:10" x14ac:dyDescent="0.3">
      <c r="A668" s="2">
        <v>43783</v>
      </c>
      <c r="B668" s="5">
        <v>86657720058</v>
      </c>
      <c r="C668" s="4">
        <v>290</v>
      </c>
      <c r="D668" s="2">
        <v>43813</v>
      </c>
      <c r="E668" s="2">
        <v>43813</v>
      </c>
      <c r="F668" s="3" t="s">
        <v>8</v>
      </c>
      <c r="G6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68">
        <f>MONTH(TabelaVendas[[#This Row],[Data da Venda]])</f>
        <v>11</v>
      </c>
      <c r="I668">
        <f>YEAR(TabelaVendas[[#This Row],[Data da Venda]])</f>
        <v>2019</v>
      </c>
      <c r="J668" t="str">
        <f>IF(TabelaVendas[[#This Row],[Data da Venda]]=TabelaVendas[[#This Row],[Data do Vencimento]],"Sim","Não")</f>
        <v>Não</v>
      </c>
    </row>
    <row r="669" spans="1:10" x14ac:dyDescent="0.3">
      <c r="A669" s="2">
        <v>43783</v>
      </c>
      <c r="B669" s="5">
        <v>86657720197</v>
      </c>
      <c r="C669" s="4">
        <v>441</v>
      </c>
      <c r="D669" s="2">
        <v>43873</v>
      </c>
      <c r="E669" s="2">
        <v>43873</v>
      </c>
      <c r="F669" s="3" t="s">
        <v>6</v>
      </c>
      <c r="G6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69">
        <f>MONTH(TabelaVendas[[#This Row],[Data da Venda]])</f>
        <v>11</v>
      </c>
      <c r="I669">
        <f>YEAR(TabelaVendas[[#This Row],[Data da Venda]])</f>
        <v>2019</v>
      </c>
      <c r="J669" t="str">
        <f>IF(TabelaVendas[[#This Row],[Data da Venda]]=TabelaVendas[[#This Row],[Data do Vencimento]],"Sim","Não")</f>
        <v>Não</v>
      </c>
    </row>
    <row r="670" spans="1:10" x14ac:dyDescent="0.3">
      <c r="A670" s="2">
        <v>43784</v>
      </c>
      <c r="B670" s="5">
        <v>86657720089</v>
      </c>
      <c r="C670" s="4">
        <v>1276</v>
      </c>
      <c r="D670" s="2">
        <v>43874</v>
      </c>
      <c r="E670" s="2">
        <v>43874</v>
      </c>
      <c r="F670" s="3" t="s">
        <v>7</v>
      </c>
      <c r="G6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70">
        <f>MONTH(TabelaVendas[[#This Row],[Data da Venda]])</f>
        <v>11</v>
      </c>
      <c r="I670">
        <f>YEAR(TabelaVendas[[#This Row],[Data da Venda]])</f>
        <v>2019</v>
      </c>
      <c r="J670" t="str">
        <f>IF(TabelaVendas[[#This Row],[Data da Venda]]=TabelaVendas[[#This Row],[Data do Vencimento]],"Sim","Não")</f>
        <v>Não</v>
      </c>
    </row>
    <row r="671" spans="1:10" x14ac:dyDescent="0.3">
      <c r="A671" s="2">
        <v>43787</v>
      </c>
      <c r="B671" s="5">
        <v>86657720240</v>
      </c>
      <c r="C671" s="4">
        <v>588</v>
      </c>
      <c r="D671" s="2">
        <v>43817</v>
      </c>
      <c r="E671" s="2">
        <v>43817</v>
      </c>
      <c r="F671" s="3" t="s">
        <v>6</v>
      </c>
      <c r="G6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71">
        <f>MONTH(TabelaVendas[[#This Row],[Data da Venda]])</f>
        <v>11</v>
      </c>
      <c r="I671">
        <f>YEAR(TabelaVendas[[#This Row],[Data da Venda]])</f>
        <v>2019</v>
      </c>
      <c r="J671" t="str">
        <f>IF(TabelaVendas[[#This Row],[Data da Venda]]=TabelaVendas[[#This Row],[Data do Vencimento]],"Sim","Não")</f>
        <v>Não</v>
      </c>
    </row>
    <row r="672" spans="1:10" x14ac:dyDescent="0.3">
      <c r="A672" s="2">
        <v>43788</v>
      </c>
      <c r="B672" s="5">
        <v>86657720090</v>
      </c>
      <c r="C672" s="4">
        <v>136</v>
      </c>
      <c r="D672" s="2">
        <v>43788</v>
      </c>
      <c r="E672" s="2">
        <v>43798</v>
      </c>
      <c r="F672" s="3" t="s">
        <v>6</v>
      </c>
      <c r="G6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10</v>
      </c>
      <c r="H672">
        <f>MONTH(TabelaVendas[[#This Row],[Data da Venda]])</f>
        <v>11</v>
      </c>
      <c r="I672">
        <f>YEAR(TabelaVendas[[#This Row],[Data da Venda]])</f>
        <v>2019</v>
      </c>
      <c r="J672" t="str">
        <f>IF(TabelaVendas[[#This Row],[Data da Venda]]=TabelaVendas[[#This Row],[Data do Vencimento]],"Sim","Não")</f>
        <v>Sim</v>
      </c>
    </row>
    <row r="673" spans="1:10" x14ac:dyDescent="0.3">
      <c r="A673" s="2">
        <v>43790</v>
      </c>
      <c r="B673" s="5">
        <v>86657720218</v>
      </c>
      <c r="C673" s="4">
        <v>1170</v>
      </c>
      <c r="D673" s="2">
        <v>43790</v>
      </c>
      <c r="E673" s="2">
        <v>43790</v>
      </c>
      <c r="F673" s="3" t="s">
        <v>8</v>
      </c>
      <c r="G6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73">
        <f>MONTH(TabelaVendas[[#This Row],[Data da Venda]])</f>
        <v>11</v>
      </c>
      <c r="I673">
        <f>YEAR(TabelaVendas[[#This Row],[Data da Venda]])</f>
        <v>2019</v>
      </c>
      <c r="J673" t="str">
        <f>IF(TabelaVendas[[#This Row],[Data da Venda]]=TabelaVendas[[#This Row],[Data do Vencimento]],"Sim","Não")</f>
        <v>Sim</v>
      </c>
    </row>
    <row r="674" spans="1:10" x14ac:dyDescent="0.3">
      <c r="A674" s="2">
        <v>43790</v>
      </c>
      <c r="B674" s="5">
        <v>86657720158</v>
      </c>
      <c r="C674" s="4">
        <v>1386</v>
      </c>
      <c r="D674" s="2">
        <v>43850</v>
      </c>
      <c r="E674" s="2">
        <v>43850</v>
      </c>
      <c r="F674" s="3" t="s">
        <v>6</v>
      </c>
      <c r="G6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74">
        <f>MONTH(TabelaVendas[[#This Row],[Data da Venda]])</f>
        <v>11</v>
      </c>
      <c r="I674">
        <f>YEAR(TabelaVendas[[#This Row],[Data da Venda]])</f>
        <v>2019</v>
      </c>
      <c r="J674" t="str">
        <f>IF(TabelaVendas[[#This Row],[Data da Venda]]=TabelaVendas[[#This Row],[Data do Vencimento]],"Sim","Não")</f>
        <v>Não</v>
      </c>
    </row>
    <row r="675" spans="1:10" x14ac:dyDescent="0.3">
      <c r="A675" s="2">
        <v>43791</v>
      </c>
      <c r="B675" s="5">
        <v>86657720195</v>
      </c>
      <c r="C675" s="4">
        <v>1435</v>
      </c>
      <c r="D675" s="2">
        <v>43821</v>
      </c>
      <c r="E675" s="2">
        <v>43840</v>
      </c>
      <c r="F675" s="3" t="s">
        <v>8</v>
      </c>
      <c r="G6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675">
        <f>MONTH(TabelaVendas[[#This Row],[Data da Venda]])</f>
        <v>11</v>
      </c>
      <c r="I675">
        <f>YEAR(TabelaVendas[[#This Row],[Data da Venda]])</f>
        <v>2019</v>
      </c>
      <c r="J675" t="str">
        <f>IF(TabelaVendas[[#This Row],[Data da Venda]]=TabelaVendas[[#This Row],[Data do Vencimento]],"Sim","Não")</f>
        <v>Não</v>
      </c>
    </row>
    <row r="676" spans="1:10" x14ac:dyDescent="0.3">
      <c r="A676" s="2">
        <v>43791</v>
      </c>
      <c r="B676" s="5">
        <v>86657720219</v>
      </c>
      <c r="C676" s="4">
        <v>323</v>
      </c>
      <c r="D676" s="2">
        <v>43821</v>
      </c>
      <c r="E676" s="2">
        <v>43821</v>
      </c>
      <c r="F676" s="3" t="s">
        <v>8</v>
      </c>
      <c r="G6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76">
        <f>MONTH(TabelaVendas[[#This Row],[Data da Venda]])</f>
        <v>11</v>
      </c>
      <c r="I676">
        <f>YEAR(TabelaVendas[[#This Row],[Data da Venda]])</f>
        <v>2019</v>
      </c>
      <c r="J676" t="str">
        <f>IF(TabelaVendas[[#This Row],[Data da Venda]]=TabelaVendas[[#This Row],[Data do Vencimento]],"Sim","Não")</f>
        <v>Não</v>
      </c>
    </row>
    <row r="677" spans="1:10" x14ac:dyDescent="0.3">
      <c r="A677" s="2">
        <v>43791</v>
      </c>
      <c r="B677" s="5">
        <v>86657720195</v>
      </c>
      <c r="C677" s="4">
        <v>365</v>
      </c>
      <c r="D677" s="2">
        <v>43821</v>
      </c>
      <c r="E677" s="2">
        <v>43821</v>
      </c>
      <c r="F677" s="3" t="s">
        <v>8</v>
      </c>
      <c r="G6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77">
        <f>MONTH(TabelaVendas[[#This Row],[Data da Venda]])</f>
        <v>11</v>
      </c>
      <c r="I677">
        <f>YEAR(TabelaVendas[[#This Row],[Data da Venda]])</f>
        <v>2019</v>
      </c>
      <c r="J677" t="str">
        <f>IF(TabelaVendas[[#This Row],[Data da Venda]]=TabelaVendas[[#This Row],[Data do Vencimento]],"Sim","Não")</f>
        <v>Não</v>
      </c>
    </row>
    <row r="678" spans="1:10" x14ac:dyDescent="0.3">
      <c r="A678" s="2">
        <v>43791</v>
      </c>
      <c r="B678" s="5">
        <v>86657720109</v>
      </c>
      <c r="C678" s="4">
        <v>703</v>
      </c>
      <c r="D678" s="2">
        <v>43821</v>
      </c>
      <c r="E678" s="2">
        <v>43854</v>
      </c>
      <c r="F678" s="3" t="s">
        <v>7</v>
      </c>
      <c r="G6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33</v>
      </c>
      <c r="H678">
        <f>MONTH(TabelaVendas[[#This Row],[Data da Venda]])</f>
        <v>11</v>
      </c>
      <c r="I678">
        <f>YEAR(TabelaVendas[[#This Row],[Data da Venda]])</f>
        <v>2019</v>
      </c>
      <c r="J678" t="str">
        <f>IF(TabelaVendas[[#This Row],[Data da Venda]]=TabelaVendas[[#This Row],[Data do Vencimento]],"Sim","Não")</f>
        <v>Não</v>
      </c>
    </row>
    <row r="679" spans="1:10" x14ac:dyDescent="0.3">
      <c r="A679" s="2">
        <v>43792</v>
      </c>
      <c r="B679" s="5">
        <v>86657720206</v>
      </c>
      <c r="C679" s="4">
        <v>591</v>
      </c>
      <c r="D679" s="2">
        <v>43822</v>
      </c>
      <c r="E679" s="2">
        <v>43822</v>
      </c>
      <c r="F679" s="3" t="s">
        <v>6</v>
      </c>
      <c r="G6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79">
        <f>MONTH(TabelaVendas[[#This Row],[Data da Venda]])</f>
        <v>11</v>
      </c>
      <c r="I679">
        <f>YEAR(TabelaVendas[[#This Row],[Data da Venda]])</f>
        <v>2019</v>
      </c>
      <c r="J679" t="str">
        <f>IF(TabelaVendas[[#This Row],[Data da Venda]]=TabelaVendas[[#This Row],[Data do Vencimento]],"Sim","Não")</f>
        <v>Não</v>
      </c>
    </row>
    <row r="680" spans="1:10" x14ac:dyDescent="0.3">
      <c r="A680" s="2">
        <v>43792</v>
      </c>
      <c r="B680" s="5">
        <v>86657720250</v>
      </c>
      <c r="C680" s="4">
        <v>211</v>
      </c>
      <c r="D680" s="2">
        <v>43852</v>
      </c>
      <c r="E680" s="2">
        <v>43852</v>
      </c>
      <c r="F680" s="3" t="s">
        <v>7</v>
      </c>
      <c r="G6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80">
        <f>MONTH(TabelaVendas[[#This Row],[Data da Venda]])</f>
        <v>11</v>
      </c>
      <c r="I680">
        <f>YEAR(TabelaVendas[[#This Row],[Data da Venda]])</f>
        <v>2019</v>
      </c>
      <c r="J680" t="str">
        <f>IF(TabelaVendas[[#This Row],[Data da Venda]]=TabelaVendas[[#This Row],[Data do Vencimento]],"Sim","Não")</f>
        <v>Não</v>
      </c>
    </row>
    <row r="681" spans="1:10" x14ac:dyDescent="0.3">
      <c r="A681" s="2">
        <v>43793</v>
      </c>
      <c r="B681" s="5">
        <v>86657720115</v>
      </c>
      <c r="C681" s="4">
        <v>518</v>
      </c>
      <c r="D681" s="2">
        <v>43793</v>
      </c>
      <c r="E681" s="2">
        <v>43793</v>
      </c>
      <c r="F681" s="3" t="s">
        <v>7</v>
      </c>
      <c r="G6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81">
        <f>MONTH(TabelaVendas[[#This Row],[Data da Venda]])</f>
        <v>11</v>
      </c>
      <c r="I681">
        <f>YEAR(TabelaVendas[[#This Row],[Data da Venda]])</f>
        <v>2019</v>
      </c>
      <c r="J681" t="str">
        <f>IF(TabelaVendas[[#This Row],[Data da Venda]]=TabelaVendas[[#This Row],[Data do Vencimento]],"Sim","Não")</f>
        <v>Sim</v>
      </c>
    </row>
    <row r="682" spans="1:10" x14ac:dyDescent="0.3">
      <c r="A682" s="2">
        <v>43793</v>
      </c>
      <c r="B682" s="5">
        <v>86657720225</v>
      </c>
      <c r="C682" s="4">
        <v>99</v>
      </c>
      <c r="D682" s="2">
        <v>43823</v>
      </c>
      <c r="E682" s="2">
        <v>43823</v>
      </c>
      <c r="F682" s="3" t="s">
        <v>6</v>
      </c>
      <c r="G6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82">
        <f>MONTH(TabelaVendas[[#This Row],[Data da Venda]])</f>
        <v>11</v>
      </c>
      <c r="I682">
        <f>YEAR(TabelaVendas[[#This Row],[Data da Venda]])</f>
        <v>2019</v>
      </c>
      <c r="J682" t="str">
        <f>IF(TabelaVendas[[#This Row],[Data da Venda]]=TabelaVendas[[#This Row],[Data do Vencimento]],"Sim","Não")</f>
        <v>Não</v>
      </c>
    </row>
    <row r="683" spans="1:10" x14ac:dyDescent="0.3">
      <c r="A683" s="2">
        <v>43795</v>
      </c>
      <c r="B683" s="5">
        <v>86657720111</v>
      </c>
      <c r="C683" s="4">
        <v>915</v>
      </c>
      <c r="D683" s="2">
        <v>43795</v>
      </c>
      <c r="E683" s="2">
        <v>43795</v>
      </c>
      <c r="F683" s="3" t="s">
        <v>8</v>
      </c>
      <c r="G6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83">
        <f>MONTH(TabelaVendas[[#This Row],[Data da Venda]])</f>
        <v>11</v>
      </c>
      <c r="I683">
        <f>YEAR(TabelaVendas[[#This Row],[Data da Venda]])</f>
        <v>2019</v>
      </c>
      <c r="J683" t="str">
        <f>IF(TabelaVendas[[#This Row],[Data da Venda]]=TabelaVendas[[#This Row],[Data do Vencimento]],"Sim","Não")</f>
        <v>Sim</v>
      </c>
    </row>
    <row r="684" spans="1:10" x14ac:dyDescent="0.3">
      <c r="A684" s="2">
        <v>43795</v>
      </c>
      <c r="B684" s="5">
        <v>86657720159</v>
      </c>
      <c r="C684" s="4">
        <v>439</v>
      </c>
      <c r="D684" s="2">
        <v>43795</v>
      </c>
      <c r="E684" s="2">
        <v>43825</v>
      </c>
      <c r="F684" s="3" t="s">
        <v>8</v>
      </c>
      <c r="G6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30</v>
      </c>
      <c r="H684">
        <f>MONTH(TabelaVendas[[#This Row],[Data da Venda]])</f>
        <v>11</v>
      </c>
      <c r="I684">
        <f>YEAR(TabelaVendas[[#This Row],[Data da Venda]])</f>
        <v>2019</v>
      </c>
      <c r="J684" t="str">
        <f>IF(TabelaVendas[[#This Row],[Data da Venda]]=TabelaVendas[[#This Row],[Data do Vencimento]],"Sim","Não")</f>
        <v>Sim</v>
      </c>
    </row>
    <row r="685" spans="1:10" x14ac:dyDescent="0.3">
      <c r="A685" s="2">
        <v>43795</v>
      </c>
      <c r="B685" s="5">
        <v>86657720178</v>
      </c>
      <c r="C685" s="4">
        <v>1290</v>
      </c>
      <c r="D685" s="2">
        <v>43825</v>
      </c>
      <c r="E685" s="2">
        <v>43825</v>
      </c>
      <c r="F685" s="3" t="s">
        <v>7</v>
      </c>
      <c r="G6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85">
        <f>MONTH(TabelaVendas[[#This Row],[Data da Venda]])</f>
        <v>11</v>
      </c>
      <c r="I685">
        <f>YEAR(TabelaVendas[[#This Row],[Data da Venda]])</f>
        <v>2019</v>
      </c>
      <c r="J685" t="str">
        <f>IF(TabelaVendas[[#This Row],[Data da Venda]]=TabelaVendas[[#This Row],[Data do Vencimento]],"Sim","Não")</f>
        <v>Não</v>
      </c>
    </row>
    <row r="686" spans="1:10" x14ac:dyDescent="0.3">
      <c r="A686" s="2">
        <v>43795</v>
      </c>
      <c r="B686" s="5">
        <v>86657720155</v>
      </c>
      <c r="C686" s="4">
        <v>1042</v>
      </c>
      <c r="D686" s="2">
        <v>43825</v>
      </c>
      <c r="E686" s="2">
        <v>43864</v>
      </c>
      <c r="F686" s="3" t="s">
        <v>7</v>
      </c>
      <c r="G6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39</v>
      </c>
      <c r="H686">
        <f>MONTH(TabelaVendas[[#This Row],[Data da Venda]])</f>
        <v>11</v>
      </c>
      <c r="I686">
        <f>YEAR(TabelaVendas[[#This Row],[Data da Venda]])</f>
        <v>2019</v>
      </c>
      <c r="J686" t="str">
        <f>IF(TabelaVendas[[#This Row],[Data da Venda]]=TabelaVendas[[#This Row],[Data do Vencimento]],"Sim","Não")</f>
        <v>Não</v>
      </c>
    </row>
    <row r="687" spans="1:10" x14ac:dyDescent="0.3">
      <c r="A687" s="2">
        <v>43795</v>
      </c>
      <c r="B687" s="5">
        <v>86657720077</v>
      </c>
      <c r="C687" s="4">
        <v>61</v>
      </c>
      <c r="D687" s="2">
        <v>43855</v>
      </c>
      <c r="E687" s="2">
        <v>43886</v>
      </c>
      <c r="F687" s="3" t="s">
        <v>7</v>
      </c>
      <c r="G6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687">
        <f>MONTH(TabelaVendas[[#This Row],[Data da Venda]])</f>
        <v>11</v>
      </c>
      <c r="I687">
        <f>YEAR(TabelaVendas[[#This Row],[Data da Venda]])</f>
        <v>2019</v>
      </c>
      <c r="J687" t="str">
        <f>IF(TabelaVendas[[#This Row],[Data da Venda]]=TabelaVendas[[#This Row],[Data do Vencimento]],"Sim","Não")</f>
        <v>Não</v>
      </c>
    </row>
    <row r="688" spans="1:10" x14ac:dyDescent="0.3">
      <c r="A688" s="2">
        <v>43795</v>
      </c>
      <c r="B688" s="5">
        <v>86657720243</v>
      </c>
      <c r="C688" s="4">
        <v>1493</v>
      </c>
      <c r="D688" s="2">
        <v>43855</v>
      </c>
      <c r="E688" s="2">
        <v>43855</v>
      </c>
      <c r="F688" s="3" t="s">
        <v>8</v>
      </c>
      <c r="G6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88">
        <f>MONTH(TabelaVendas[[#This Row],[Data da Venda]])</f>
        <v>11</v>
      </c>
      <c r="I688">
        <f>YEAR(TabelaVendas[[#This Row],[Data da Venda]])</f>
        <v>2019</v>
      </c>
      <c r="J688" t="str">
        <f>IF(TabelaVendas[[#This Row],[Data da Venda]]=TabelaVendas[[#This Row],[Data do Vencimento]],"Sim","Não")</f>
        <v>Não</v>
      </c>
    </row>
    <row r="689" spans="1:10" x14ac:dyDescent="0.3">
      <c r="A689" s="2">
        <v>43796</v>
      </c>
      <c r="B689" s="5">
        <v>86657720206</v>
      </c>
      <c r="C689" s="4">
        <v>1104</v>
      </c>
      <c r="D689" s="2">
        <v>43826</v>
      </c>
      <c r="E689" s="2">
        <v>43826</v>
      </c>
      <c r="F689" s="3" t="s">
        <v>7</v>
      </c>
      <c r="G6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89">
        <f>MONTH(TabelaVendas[[#This Row],[Data da Venda]])</f>
        <v>11</v>
      </c>
      <c r="I689">
        <f>YEAR(TabelaVendas[[#This Row],[Data da Venda]])</f>
        <v>2019</v>
      </c>
      <c r="J689" t="str">
        <f>IF(TabelaVendas[[#This Row],[Data da Venda]]=TabelaVendas[[#This Row],[Data do Vencimento]],"Sim","Não")</f>
        <v>Não</v>
      </c>
    </row>
    <row r="690" spans="1:10" x14ac:dyDescent="0.3">
      <c r="A690" s="2">
        <v>43798</v>
      </c>
      <c r="B690" s="5">
        <v>86657720077</v>
      </c>
      <c r="C690" s="4">
        <v>1138</v>
      </c>
      <c r="D690" s="2">
        <v>43828</v>
      </c>
      <c r="E690" s="2">
        <v>43828</v>
      </c>
      <c r="F690" s="3" t="s">
        <v>6</v>
      </c>
      <c r="G6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90">
        <f>MONTH(TabelaVendas[[#This Row],[Data da Venda]])</f>
        <v>11</v>
      </c>
      <c r="I690">
        <f>YEAR(TabelaVendas[[#This Row],[Data da Venda]])</f>
        <v>2019</v>
      </c>
      <c r="J690" t="str">
        <f>IF(TabelaVendas[[#This Row],[Data da Venda]]=TabelaVendas[[#This Row],[Data do Vencimento]],"Sim","Não")</f>
        <v>Não</v>
      </c>
    </row>
    <row r="691" spans="1:10" x14ac:dyDescent="0.3">
      <c r="A691" s="2">
        <v>43799</v>
      </c>
      <c r="B691" s="5">
        <v>86657720134</v>
      </c>
      <c r="C691" s="4">
        <v>1053</v>
      </c>
      <c r="D691" s="2">
        <v>43829</v>
      </c>
      <c r="E691" s="2">
        <v>43836</v>
      </c>
      <c r="F691" s="3" t="s">
        <v>8</v>
      </c>
      <c r="G6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7</v>
      </c>
      <c r="H691">
        <f>MONTH(TabelaVendas[[#This Row],[Data da Venda]])</f>
        <v>11</v>
      </c>
      <c r="I691">
        <f>YEAR(TabelaVendas[[#This Row],[Data da Venda]])</f>
        <v>2019</v>
      </c>
      <c r="J691" t="str">
        <f>IF(TabelaVendas[[#This Row],[Data da Venda]]=TabelaVendas[[#This Row],[Data do Vencimento]],"Sim","Não")</f>
        <v>Não</v>
      </c>
    </row>
    <row r="692" spans="1:10" x14ac:dyDescent="0.3">
      <c r="A692" s="2">
        <v>43799</v>
      </c>
      <c r="B692" s="5">
        <v>86657720131</v>
      </c>
      <c r="C692" s="4">
        <v>178</v>
      </c>
      <c r="D692" s="2">
        <v>43829</v>
      </c>
      <c r="E692" s="2">
        <v>43829</v>
      </c>
      <c r="F692" s="3" t="s">
        <v>7</v>
      </c>
      <c r="G6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92">
        <f>MONTH(TabelaVendas[[#This Row],[Data da Venda]])</f>
        <v>11</v>
      </c>
      <c r="I692">
        <f>YEAR(TabelaVendas[[#This Row],[Data da Venda]])</f>
        <v>2019</v>
      </c>
      <c r="J692" t="str">
        <f>IF(TabelaVendas[[#This Row],[Data da Venda]]=TabelaVendas[[#This Row],[Data do Vencimento]],"Sim","Não")</f>
        <v>Não</v>
      </c>
    </row>
    <row r="693" spans="1:10" x14ac:dyDescent="0.3">
      <c r="A693" s="2">
        <v>43799</v>
      </c>
      <c r="B693" s="5">
        <v>86657720170</v>
      </c>
      <c r="C693" s="4">
        <v>811</v>
      </c>
      <c r="D693" s="2">
        <v>43859</v>
      </c>
      <c r="E693" s="2">
        <v>43859</v>
      </c>
      <c r="F693" s="3" t="s">
        <v>8</v>
      </c>
      <c r="G6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93">
        <f>MONTH(TabelaVendas[[#This Row],[Data da Venda]])</f>
        <v>11</v>
      </c>
      <c r="I693">
        <f>YEAR(TabelaVendas[[#This Row],[Data da Venda]])</f>
        <v>2019</v>
      </c>
      <c r="J693" t="str">
        <f>IF(TabelaVendas[[#This Row],[Data da Venda]]=TabelaVendas[[#This Row],[Data do Vencimento]],"Sim","Não")</f>
        <v>Não</v>
      </c>
    </row>
    <row r="694" spans="1:10" x14ac:dyDescent="0.3">
      <c r="A694" s="2">
        <v>43800</v>
      </c>
      <c r="B694" s="5">
        <v>86657720072</v>
      </c>
      <c r="C694" s="4">
        <v>1054</v>
      </c>
      <c r="D694" s="2">
        <v>43800</v>
      </c>
      <c r="E694" s="2">
        <v>43832</v>
      </c>
      <c r="F694" s="3" t="s">
        <v>8</v>
      </c>
      <c r="G6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694">
        <f>MONTH(TabelaVendas[[#This Row],[Data da Venda]])</f>
        <v>12</v>
      </c>
      <c r="I694">
        <f>YEAR(TabelaVendas[[#This Row],[Data da Venda]])</f>
        <v>2019</v>
      </c>
      <c r="J694" t="str">
        <f>IF(TabelaVendas[[#This Row],[Data da Venda]]=TabelaVendas[[#This Row],[Data do Vencimento]],"Sim","Não")</f>
        <v>Sim</v>
      </c>
    </row>
    <row r="695" spans="1:10" x14ac:dyDescent="0.3">
      <c r="A695" s="2">
        <v>43801</v>
      </c>
      <c r="B695" s="5">
        <v>86657720223</v>
      </c>
      <c r="C695" s="4">
        <v>439</v>
      </c>
      <c r="D695" s="2">
        <v>43831</v>
      </c>
      <c r="E695" s="2">
        <v>43831</v>
      </c>
      <c r="F695" s="3" t="s">
        <v>6</v>
      </c>
      <c r="G6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95">
        <f>MONTH(TabelaVendas[[#This Row],[Data da Venda]])</f>
        <v>12</v>
      </c>
      <c r="I695">
        <f>YEAR(TabelaVendas[[#This Row],[Data da Venda]])</f>
        <v>2019</v>
      </c>
      <c r="J695" t="str">
        <f>IF(TabelaVendas[[#This Row],[Data da Venda]]=TabelaVendas[[#This Row],[Data do Vencimento]],"Sim","Não")</f>
        <v>Não</v>
      </c>
    </row>
    <row r="696" spans="1:10" x14ac:dyDescent="0.3">
      <c r="A696" s="2">
        <v>43802</v>
      </c>
      <c r="B696" s="5">
        <v>86657720084</v>
      </c>
      <c r="C696" s="4">
        <v>179</v>
      </c>
      <c r="D696" s="2">
        <v>43832</v>
      </c>
      <c r="E696" s="2">
        <v>43832</v>
      </c>
      <c r="F696" s="3" t="s">
        <v>8</v>
      </c>
      <c r="G6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96">
        <f>MONTH(TabelaVendas[[#This Row],[Data da Venda]])</f>
        <v>12</v>
      </c>
      <c r="I696">
        <f>YEAR(TabelaVendas[[#This Row],[Data da Venda]])</f>
        <v>2019</v>
      </c>
      <c r="J696" t="str">
        <f>IF(TabelaVendas[[#This Row],[Data da Venda]]=TabelaVendas[[#This Row],[Data do Vencimento]],"Sim","Não")</f>
        <v>Não</v>
      </c>
    </row>
    <row r="697" spans="1:10" x14ac:dyDescent="0.3">
      <c r="A697" s="2">
        <v>43802</v>
      </c>
      <c r="B697" s="5">
        <v>86657720213</v>
      </c>
      <c r="C697" s="4">
        <v>57</v>
      </c>
      <c r="D697" s="2">
        <v>43832</v>
      </c>
      <c r="E697" s="2">
        <v>43866</v>
      </c>
      <c r="F697" s="3" t="s">
        <v>7</v>
      </c>
      <c r="G6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697">
        <f>MONTH(TabelaVendas[[#This Row],[Data da Venda]])</f>
        <v>12</v>
      </c>
      <c r="I697">
        <f>YEAR(TabelaVendas[[#This Row],[Data da Venda]])</f>
        <v>2019</v>
      </c>
      <c r="J697" t="str">
        <f>IF(TabelaVendas[[#This Row],[Data da Venda]]=TabelaVendas[[#This Row],[Data do Vencimento]],"Sim","Não")</f>
        <v>Não</v>
      </c>
    </row>
    <row r="698" spans="1:10" x14ac:dyDescent="0.3">
      <c r="A698" s="2">
        <v>43803</v>
      </c>
      <c r="B698" s="5">
        <v>86657720066</v>
      </c>
      <c r="C698" s="4">
        <v>1039</v>
      </c>
      <c r="D698" s="2">
        <v>43803</v>
      </c>
      <c r="E698" s="2">
        <v>43808</v>
      </c>
      <c r="F698" s="3" t="s">
        <v>8</v>
      </c>
      <c r="G6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5</v>
      </c>
      <c r="H698">
        <f>MONTH(TabelaVendas[[#This Row],[Data da Venda]])</f>
        <v>12</v>
      </c>
      <c r="I698">
        <f>YEAR(TabelaVendas[[#This Row],[Data da Venda]])</f>
        <v>2019</v>
      </c>
      <c r="J698" t="str">
        <f>IF(TabelaVendas[[#This Row],[Data da Venda]]=TabelaVendas[[#This Row],[Data do Vencimento]],"Sim","Não")</f>
        <v>Sim</v>
      </c>
    </row>
    <row r="699" spans="1:10" x14ac:dyDescent="0.3">
      <c r="A699" s="2">
        <v>43803</v>
      </c>
      <c r="B699" s="5">
        <v>86657720174</v>
      </c>
      <c r="C699" s="4">
        <v>298</v>
      </c>
      <c r="D699" s="2">
        <v>43833</v>
      </c>
      <c r="E699" s="2">
        <v>43833</v>
      </c>
      <c r="F699" s="3" t="s">
        <v>7</v>
      </c>
      <c r="G6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699">
        <f>MONTH(TabelaVendas[[#This Row],[Data da Venda]])</f>
        <v>12</v>
      </c>
      <c r="I699">
        <f>YEAR(TabelaVendas[[#This Row],[Data da Venda]])</f>
        <v>2019</v>
      </c>
      <c r="J699" t="str">
        <f>IF(TabelaVendas[[#This Row],[Data da Venda]]=TabelaVendas[[#This Row],[Data do Vencimento]],"Sim","Não")</f>
        <v>Não</v>
      </c>
    </row>
    <row r="700" spans="1:10" x14ac:dyDescent="0.3">
      <c r="A700" s="2">
        <v>43804</v>
      </c>
      <c r="B700" s="5">
        <v>86657720063</v>
      </c>
      <c r="C700" s="4">
        <v>741</v>
      </c>
      <c r="D700" s="2">
        <v>43804</v>
      </c>
      <c r="E700" s="2">
        <v>43804</v>
      </c>
      <c r="F700" s="3" t="s">
        <v>6</v>
      </c>
      <c r="G7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0">
        <f>MONTH(TabelaVendas[[#This Row],[Data da Venda]])</f>
        <v>12</v>
      </c>
      <c r="I700">
        <f>YEAR(TabelaVendas[[#This Row],[Data da Venda]])</f>
        <v>2019</v>
      </c>
      <c r="J700" t="str">
        <f>IF(TabelaVendas[[#This Row],[Data da Venda]]=TabelaVendas[[#This Row],[Data do Vencimento]],"Sim","Não")</f>
        <v>Sim</v>
      </c>
    </row>
    <row r="701" spans="1:10" x14ac:dyDescent="0.3">
      <c r="A701" s="2">
        <v>43804</v>
      </c>
      <c r="B701" s="5">
        <v>86657720130</v>
      </c>
      <c r="C701" s="4">
        <v>1198</v>
      </c>
      <c r="D701" s="2">
        <v>43804</v>
      </c>
      <c r="E701" s="2">
        <v>43804</v>
      </c>
      <c r="F701" s="3" t="s">
        <v>6</v>
      </c>
      <c r="G7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1">
        <f>MONTH(TabelaVendas[[#This Row],[Data da Venda]])</f>
        <v>12</v>
      </c>
      <c r="I701">
        <f>YEAR(TabelaVendas[[#This Row],[Data da Venda]])</f>
        <v>2019</v>
      </c>
      <c r="J701" t="str">
        <f>IF(TabelaVendas[[#This Row],[Data da Venda]]=TabelaVendas[[#This Row],[Data do Vencimento]],"Sim","Não")</f>
        <v>Sim</v>
      </c>
    </row>
    <row r="702" spans="1:10" x14ac:dyDescent="0.3">
      <c r="A702" s="2">
        <v>43804</v>
      </c>
      <c r="B702" s="5">
        <v>86657720152</v>
      </c>
      <c r="C702" s="4">
        <v>894</v>
      </c>
      <c r="D702" s="2">
        <v>43834</v>
      </c>
      <c r="E702" s="2">
        <v>43834</v>
      </c>
      <c r="F702" s="3" t="s">
        <v>7</v>
      </c>
      <c r="G7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2">
        <f>MONTH(TabelaVendas[[#This Row],[Data da Venda]])</f>
        <v>12</v>
      </c>
      <c r="I702">
        <f>YEAR(TabelaVendas[[#This Row],[Data da Venda]])</f>
        <v>2019</v>
      </c>
      <c r="J702" t="str">
        <f>IF(TabelaVendas[[#This Row],[Data da Venda]]=TabelaVendas[[#This Row],[Data do Vencimento]],"Sim","Não")</f>
        <v>Não</v>
      </c>
    </row>
    <row r="703" spans="1:10" x14ac:dyDescent="0.3">
      <c r="A703" s="2">
        <v>43804</v>
      </c>
      <c r="B703" s="5">
        <v>86657720054</v>
      </c>
      <c r="C703" s="4">
        <v>181</v>
      </c>
      <c r="D703" s="2">
        <v>43864</v>
      </c>
      <c r="E703" s="2">
        <v>43864</v>
      </c>
      <c r="F703" s="3" t="s">
        <v>7</v>
      </c>
      <c r="G7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3">
        <f>MONTH(TabelaVendas[[#This Row],[Data da Venda]])</f>
        <v>12</v>
      </c>
      <c r="I703">
        <f>YEAR(TabelaVendas[[#This Row],[Data da Venda]])</f>
        <v>2019</v>
      </c>
      <c r="J703" t="str">
        <f>IF(TabelaVendas[[#This Row],[Data da Venda]]=TabelaVendas[[#This Row],[Data do Vencimento]],"Sim","Não")</f>
        <v>Não</v>
      </c>
    </row>
    <row r="704" spans="1:10" x14ac:dyDescent="0.3">
      <c r="A704" s="2">
        <v>43804</v>
      </c>
      <c r="B704" s="5">
        <v>86657720064</v>
      </c>
      <c r="C704" s="4">
        <v>474</v>
      </c>
      <c r="D704" s="2">
        <v>43894</v>
      </c>
      <c r="E704" s="2">
        <v>43894</v>
      </c>
      <c r="F704" s="3" t="s">
        <v>8</v>
      </c>
      <c r="G7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4">
        <f>MONTH(TabelaVendas[[#This Row],[Data da Venda]])</f>
        <v>12</v>
      </c>
      <c r="I704">
        <f>YEAR(TabelaVendas[[#This Row],[Data da Venda]])</f>
        <v>2019</v>
      </c>
      <c r="J704" t="str">
        <f>IF(TabelaVendas[[#This Row],[Data da Venda]]=TabelaVendas[[#This Row],[Data do Vencimento]],"Sim","Não")</f>
        <v>Não</v>
      </c>
    </row>
    <row r="705" spans="1:10" x14ac:dyDescent="0.3">
      <c r="A705" s="2">
        <v>43805</v>
      </c>
      <c r="B705" s="5">
        <v>86657720080</v>
      </c>
      <c r="C705" s="4">
        <v>1477</v>
      </c>
      <c r="D705" s="2">
        <v>43805</v>
      </c>
      <c r="E705" s="2">
        <v>43805</v>
      </c>
      <c r="F705" s="3" t="s">
        <v>8</v>
      </c>
      <c r="G7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5">
        <f>MONTH(TabelaVendas[[#This Row],[Data da Venda]])</f>
        <v>12</v>
      </c>
      <c r="I705">
        <f>YEAR(TabelaVendas[[#This Row],[Data da Venda]])</f>
        <v>2019</v>
      </c>
      <c r="J705" t="str">
        <f>IF(TabelaVendas[[#This Row],[Data da Venda]]=TabelaVendas[[#This Row],[Data do Vencimento]],"Sim","Não")</f>
        <v>Sim</v>
      </c>
    </row>
    <row r="706" spans="1:10" x14ac:dyDescent="0.3">
      <c r="A706" s="2">
        <v>43805</v>
      </c>
      <c r="B706" s="5">
        <v>86657720150</v>
      </c>
      <c r="C706" s="4">
        <v>374</v>
      </c>
      <c r="D706" s="2">
        <v>43835</v>
      </c>
      <c r="E706" s="2">
        <v>43835</v>
      </c>
      <c r="F706" s="3" t="s">
        <v>7</v>
      </c>
      <c r="G7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6">
        <f>MONTH(TabelaVendas[[#This Row],[Data da Venda]])</f>
        <v>12</v>
      </c>
      <c r="I706">
        <f>YEAR(TabelaVendas[[#This Row],[Data da Venda]])</f>
        <v>2019</v>
      </c>
      <c r="J706" t="str">
        <f>IF(TabelaVendas[[#This Row],[Data da Venda]]=TabelaVendas[[#This Row],[Data do Vencimento]],"Sim","Não")</f>
        <v>Não</v>
      </c>
    </row>
    <row r="707" spans="1:10" x14ac:dyDescent="0.3">
      <c r="A707" s="2">
        <v>43805</v>
      </c>
      <c r="B707" s="5">
        <v>86657720114</v>
      </c>
      <c r="C707" s="4">
        <v>740</v>
      </c>
      <c r="D707" s="2">
        <v>43835</v>
      </c>
      <c r="E707" s="2">
        <v>43835</v>
      </c>
      <c r="F707" s="3" t="s">
        <v>7</v>
      </c>
      <c r="G7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7">
        <f>MONTH(TabelaVendas[[#This Row],[Data da Venda]])</f>
        <v>12</v>
      </c>
      <c r="I707">
        <f>YEAR(TabelaVendas[[#This Row],[Data da Venda]])</f>
        <v>2019</v>
      </c>
      <c r="J707" t="str">
        <f>IF(TabelaVendas[[#This Row],[Data da Venda]]=TabelaVendas[[#This Row],[Data do Vencimento]],"Sim","Não")</f>
        <v>Não</v>
      </c>
    </row>
    <row r="708" spans="1:10" x14ac:dyDescent="0.3">
      <c r="A708" s="2">
        <v>43805</v>
      </c>
      <c r="B708" s="5">
        <v>86657720137</v>
      </c>
      <c r="C708" s="4">
        <v>1086</v>
      </c>
      <c r="D708" s="2">
        <v>43865</v>
      </c>
      <c r="E708" s="2">
        <v>43865</v>
      </c>
      <c r="F708" s="3" t="s">
        <v>6</v>
      </c>
      <c r="G7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8">
        <f>MONTH(TabelaVendas[[#This Row],[Data da Venda]])</f>
        <v>12</v>
      </c>
      <c r="I708">
        <f>YEAR(TabelaVendas[[#This Row],[Data da Venda]])</f>
        <v>2019</v>
      </c>
      <c r="J708" t="str">
        <f>IF(TabelaVendas[[#This Row],[Data da Venda]]=TabelaVendas[[#This Row],[Data do Vencimento]],"Sim","Não")</f>
        <v>Não</v>
      </c>
    </row>
    <row r="709" spans="1:10" x14ac:dyDescent="0.3">
      <c r="A709" s="2">
        <v>43808</v>
      </c>
      <c r="B709" s="5">
        <v>86657720116</v>
      </c>
      <c r="C709" s="4">
        <v>1175</v>
      </c>
      <c r="D709" s="2">
        <v>43808</v>
      </c>
      <c r="E709" s="2">
        <v>43808</v>
      </c>
      <c r="F709" s="3" t="s">
        <v>8</v>
      </c>
      <c r="G7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09">
        <f>MONTH(TabelaVendas[[#This Row],[Data da Venda]])</f>
        <v>12</v>
      </c>
      <c r="I709">
        <f>YEAR(TabelaVendas[[#This Row],[Data da Venda]])</f>
        <v>2019</v>
      </c>
      <c r="J709" t="str">
        <f>IF(TabelaVendas[[#This Row],[Data da Venda]]=TabelaVendas[[#This Row],[Data do Vencimento]],"Sim","Não")</f>
        <v>Sim</v>
      </c>
    </row>
    <row r="710" spans="1:10" x14ac:dyDescent="0.3">
      <c r="A710" s="2">
        <v>43808</v>
      </c>
      <c r="B710" s="5">
        <v>86657720141</v>
      </c>
      <c r="C710" s="4">
        <v>1261</v>
      </c>
      <c r="D710" s="2">
        <v>43838</v>
      </c>
      <c r="E710" s="2">
        <v>43838</v>
      </c>
      <c r="F710" s="3" t="s">
        <v>8</v>
      </c>
      <c r="G7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0">
        <f>MONTH(TabelaVendas[[#This Row],[Data da Venda]])</f>
        <v>12</v>
      </c>
      <c r="I710">
        <f>YEAR(TabelaVendas[[#This Row],[Data da Venda]])</f>
        <v>2019</v>
      </c>
      <c r="J710" t="str">
        <f>IF(TabelaVendas[[#This Row],[Data da Venda]]=TabelaVendas[[#This Row],[Data do Vencimento]],"Sim","Não")</f>
        <v>Não</v>
      </c>
    </row>
    <row r="711" spans="1:10" x14ac:dyDescent="0.3">
      <c r="A711" s="2">
        <v>43808</v>
      </c>
      <c r="B711" s="5">
        <v>86657720051</v>
      </c>
      <c r="C711" s="4">
        <v>917</v>
      </c>
      <c r="D711" s="2">
        <v>43838</v>
      </c>
      <c r="E711" s="2">
        <v>43838</v>
      </c>
      <c r="F711" s="3" t="s">
        <v>7</v>
      </c>
      <c r="G7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1">
        <f>MONTH(TabelaVendas[[#This Row],[Data da Venda]])</f>
        <v>12</v>
      </c>
      <c r="I711">
        <f>YEAR(TabelaVendas[[#This Row],[Data da Venda]])</f>
        <v>2019</v>
      </c>
      <c r="J711" t="str">
        <f>IF(TabelaVendas[[#This Row],[Data da Venda]]=TabelaVendas[[#This Row],[Data do Vencimento]],"Sim","Não")</f>
        <v>Não</v>
      </c>
    </row>
    <row r="712" spans="1:10" x14ac:dyDescent="0.3">
      <c r="A712" s="2">
        <v>43808</v>
      </c>
      <c r="B712" s="5">
        <v>86657720140</v>
      </c>
      <c r="C712" s="4">
        <v>1347</v>
      </c>
      <c r="D712" s="2">
        <v>43838</v>
      </c>
      <c r="E712" s="2">
        <v>43838</v>
      </c>
      <c r="F712" s="3" t="s">
        <v>6</v>
      </c>
      <c r="G7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2">
        <f>MONTH(TabelaVendas[[#This Row],[Data da Venda]])</f>
        <v>12</v>
      </c>
      <c r="I712">
        <f>YEAR(TabelaVendas[[#This Row],[Data da Venda]])</f>
        <v>2019</v>
      </c>
      <c r="J712" t="str">
        <f>IF(TabelaVendas[[#This Row],[Data da Venda]]=TabelaVendas[[#This Row],[Data do Vencimento]],"Sim","Não")</f>
        <v>Não</v>
      </c>
    </row>
    <row r="713" spans="1:10" x14ac:dyDescent="0.3">
      <c r="A713" s="2">
        <v>43808</v>
      </c>
      <c r="B713" s="5">
        <v>86657720137</v>
      </c>
      <c r="C713" s="4">
        <v>694</v>
      </c>
      <c r="D713" s="2">
        <v>43868</v>
      </c>
      <c r="E713" s="2">
        <v>43868</v>
      </c>
      <c r="F713" s="3" t="s">
        <v>7</v>
      </c>
      <c r="G7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3">
        <f>MONTH(TabelaVendas[[#This Row],[Data da Venda]])</f>
        <v>12</v>
      </c>
      <c r="I713">
        <f>YEAR(TabelaVendas[[#This Row],[Data da Venda]])</f>
        <v>2019</v>
      </c>
      <c r="J713" t="str">
        <f>IF(TabelaVendas[[#This Row],[Data da Venda]]=TabelaVendas[[#This Row],[Data do Vencimento]],"Sim","Não")</f>
        <v>Não</v>
      </c>
    </row>
    <row r="714" spans="1:10" x14ac:dyDescent="0.3">
      <c r="A714" s="2">
        <v>43809</v>
      </c>
      <c r="B714" s="5">
        <v>86657720107</v>
      </c>
      <c r="C714" s="4">
        <v>1459</v>
      </c>
      <c r="D714" s="2">
        <v>43809</v>
      </c>
      <c r="E714" s="2">
        <v>43809</v>
      </c>
      <c r="F714" s="3" t="s">
        <v>8</v>
      </c>
      <c r="G7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4">
        <f>MONTH(TabelaVendas[[#This Row],[Data da Venda]])</f>
        <v>12</v>
      </c>
      <c r="I714">
        <f>YEAR(TabelaVendas[[#This Row],[Data da Venda]])</f>
        <v>2019</v>
      </c>
      <c r="J714" t="str">
        <f>IF(TabelaVendas[[#This Row],[Data da Venda]]=TabelaVendas[[#This Row],[Data do Vencimento]],"Sim","Não")</f>
        <v>Sim</v>
      </c>
    </row>
    <row r="715" spans="1:10" x14ac:dyDescent="0.3">
      <c r="A715" s="2">
        <v>43809</v>
      </c>
      <c r="B715" s="5">
        <v>86657720080</v>
      </c>
      <c r="C715" s="4">
        <v>431</v>
      </c>
      <c r="D715" s="2">
        <v>43869</v>
      </c>
      <c r="E715" s="2">
        <v>43869</v>
      </c>
      <c r="F715" s="3" t="s">
        <v>8</v>
      </c>
      <c r="G7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5">
        <f>MONTH(TabelaVendas[[#This Row],[Data da Venda]])</f>
        <v>12</v>
      </c>
      <c r="I715">
        <f>YEAR(TabelaVendas[[#This Row],[Data da Venda]])</f>
        <v>2019</v>
      </c>
      <c r="J715" t="str">
        <f>IF(TabelaVendas[[#This Row],[Data da Venda]]=TabelaVendas[[#This Row],[Data do Vencimento]],"Sim","Não")</f>
        <v>Não</v>
      </c>
    </row>
    <row r="716" spans="1:10" x14ac:dyDescent="0.3">
      <c r="A716" s="2">
        <v>43810</v>
      </c>
      <c r="B716" s="5">
        <v>86657720110</v>
      </c>
      <c r="C716" s="4">
        <v>701</v>
      </c>
      <c r="D716" s="2">
        <v>43840</v>
      </c>
      <c r="E716" s="2">
        <v>43840</v>
      </c>
      <c r="F716" s="3" t="s">
        <v>6</v>
      </c>
      <c r="G7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6">
        <f>MONTH(TabelaVendas[[#This Row],[Data da Venda]])</f>
        <v>12</v>
      </c>
      <c r="I716">
        <f>YEAR(TabelaVendas[[#This Row],[Data da Venda]])</f>
        <v>2019</v>
      </c>
      <c r="J716" t="str">
        <f>IF(TabelaVendas[[#This Row],[Data da Venda]]=TabelaVendas[[#This Row],[Data do Vencimento]],"Sim","Não")</f>
        <v>Não</v>
      </c>
    </row>
    <row r="717" spans="1:10" x14ac:dyDescent="0.3">
      <c r="A717" s="2">
        <v>43810</v>
      </c>
      <c r="B717" s="5">
        <v>86657720096</v>
      </c>
      <c r="C717" s="4">
        <v>608</v>
      </c>
      <c r="D717" s="2">
        <v>43870</v>
      </c>
      <c r="E717" s="2">
        <v>43870</v>
      </c>
      <c r="F717" s="3" t="s">
        <v>6</v>
      </c>
      <c r="G7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7">
        <f>MONTH(TabelaVendas[[#This Row],[Data da Venda]])</f>
        <v>12</v>
      </c>
      <c r="I717">
        <f>YEAR(TabelaVendas[[#This Row],[Data da Venda]])</f>
        <v>2019</v>
      </c>
      <c r="J717" t="str">
        <f>IF(TabelaVendas[[#This Row],[Data da Venda]]=TabelaVendas[[#This Row],[Data do Vencimento]],"Sim","Não")</f>
        <v>Não</v>
      </c>
    </row>
    <row r="718" spans="1:10" x14ac:dyDescent="0.3">
      <c r="A718" s="2">
        <v>43813</v>
      </c>
      <c r="B718" s="5">
        <v>86657720129</v>
      </c>
      <c r="C718" s="4">
        <v>1461</v>
      </c>
      <c r="D718" s="2">
        <v>43843</v>
      </c>
      <c r="E718" s="2">
        <v>43875</v>
      </c>
      <c r="F718" s="3" t="s">
        <v>7</v>
      </c>
      <c r="G7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718">
        <f>MONTH(TabelaVendas[[#This Row],[Data da Venda]])</f>
        <v>12</v>
      </c>
      <c r="I718">
        <f>YEAR(TabelaVendas[[#This Row],[Data da Venda]])</f>
        <v>2019</v>
      </c>
      <c r="J718" t="str">
        <f>IF(TabelaVendas[[#This Row],[Data da Venda]]=TabelaVendas[[#This Row],[Data do Vencimento]],"Sim","Não")</f>
        <v>Não</v>
      </c>
    </row>
    <row r="719" spans="1:10" x14ac:dyDescent="0.3">
      <c r="A719" s="2">
        <v>43813</v>
      </c>
      <c r="B719" s="5">
        <v>86657720211</v>
      </c>
      <c r="C719" s="4">
        <v>373</v>
      </c>
      <c r="D719" s="2">
        <v>43903</v>
      </c>
      <c r="E719" s="2">
        <v>43903</v>
      </c>
      <c r="F719" s="3" t="s">
        <v>6</v>
      </c>
      <c r="G7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19">
        <f>MONTH(TabelaVendas[[#This Row],[Data da Venda]])</f>
        <v>12</v>
      </c>
      <c r="I719">
        <f>YEAR(TabelaVendas[[#This Row],[Data da Venda]])</f>
        <v>2019</v>
      </c>
      <c r="J719" t="str">
        <f>IF(TabelaVendas[[#This Row],[Data da Venda]]=TabelaVendas[[#This Row],[Data do Vencimento]],"Sim","Não")</f>
        <v>Não</v>
      </c>
    </row>
    <row r="720" spans="1:10" x14ac:dyDescent="0.3">
      <c r="A720" s="2">
        <v>43814</v>
      </c>
      <c r="B720" s="5">
        <v>86657720193</v>
      </c>
      <c r="C720" s="4">
        <v>835</v>
      </c>
      <c r="D720" s="2">
        <v>43874</v>
      </c>
      <c r="E720" s="2">
        <v>43874</v>
      </c>
      <c r="F720" s="3" t="s">
        <v>7</v>
      </c>
      <c r="G7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20">
        <f>MONTH(TabelaVendas[[#This Row],[Data da Venda]])</f>
        <v>12</v>
      </c>
      <c r="I720">
        <f>YEAR(TabelaVendas[[#This Row],[Data da Venda]])</f>
        <v>2019</v>
      </c>
      <c r="J720" t="str">
        <f>IF(TabelaVendas[[#This Row],[Data da Venda]]=TabelaVendas[[#This Row],[Data do Vencimento]],"Sim","Não")</f>
        <v>Não</v>
      </c>
    </row>
    <row r="721" spans="1:10" x14ac:dyDescent="0.3">
      <c r="A721" s="2">
        <v>43815</v>
      </c>
      <c r="B721" s="5">
        <v>86657720204</v>
      </c>
      <c r="C721" s="4">
        <v>220</v>
      </c>
      <c r="D721" s="2">
        <v>43815</v>
      </c>
      <c r="E721" s="2">
        <v>43825</v>
      </c>
      <c r="F721" s="3" t="s">
        <v>7</v>
      </c>
      <c r="G7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10</v>
      </c>
      <c r="H721">
        <f>MONTH(TabelaVendas[[#This Row],[Data da Venda]])</f>
        <v>12</v>
      </c>
      <c r="I721">
        <f>YEAR(TabelaVendas[[#This Row],[Data da Venda]])</f>
        <v>2019</v>
      </c>
      <c r="J721" t="str">
        <f>IF(TabelaVendas[[#This Row],[Data da Venda]]=TabelaVendas[[#This Row],[Data do Vencimento]],"Sim","Não")</f>
        <v>Sim</v>
      </c>
    </row>
    <row r="722" spans="1:10" x14ac:dyDescent="0.3">
      <c r="A722" s="2">
        <v>43816</v>
      </c>
      <c r="B722" s="5">
        <v>86657720163</v>
      </c>
      <c r="C722" s="4">
        <v>409</v>
      </c>
      <c r="D722" s="2">
        <v>43876</v>
      </c>
      <c r="E722" s="2">
        <v>43913</v>
      </c>
      <c r="F722" s="3" t="s">
        <v>8</v>
      </c>
      <c r="G7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722">
        <f>MONTH(TabelaVendas[[#This Row],[Data da Venda]])</f>
        <v>12</v>
      </c>
      <c r="I722">
        <f>YEAR(TabelaVendas[[#This Row],[Data da Venda]])</f>
        <v>2019</v>
      </c>
      <c r="J722" t="str">
        <f>IF(TabelaVendas[[#This Row],[Data da Venda]]=TabelaVendas[[#This Row],[Data do Vencimento]],"Sim","Não")</f>
        <v>Não</v>
      </c>
    </row>
    <row r="723" spans="1:10" x14ac:dyDescent="0.3">
      <c r="A723" s="2">
        <v>43816</v>
      </c>
      <c r="B723" s="5">
        <v>86657720255</v>
      </c>
      <c r="C723" s="4">
        <v>1345</v>
      </c>
      <c r="D723" s="2">
        <v>43906</v>
      </c>
      <c r="E723" s="2">
        <v>43906</v>
      </c>
      <c r="F723" s="3" t="s">
        <v>7</v>
      </c>
      <c r="G7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23">
        <f>MONTH(TabelaVendas[[#This Row],[Data da Venda]])</f>
        <v>12</v>
      </c>
      <c r="I723">
        <f>YEAR(TabelaVendas[[#This Row],[Data da Venda]])</f>
        <v>2019</v>
      </c>
      <c r="J723" t="str">
        <f>IF(TabelaVendas[[#This Row],[Data da Venda]]=TabelaVendas[[#This Row],[Data do Vencimento]],"Sim","Não")</f>
        <v>Não</v>
      </c>
    </row>
    <row r="724" spans="1:10" x14ac:dyDescent="0.3">
      <c r="A724" s="2">
        <v>43816</v>
      </c>
      <c r="B724" s="5">
        <v>86657720114</v>
      </c>
      <c r="C724" s="4">
        <v>1130</v>
      </c>
      <c r="D724" s="2">
        <v>43906</v>
      </c>
      <c r="E724" s="2">
        <v>43933</v>
      </c>
      <c r="F724" s="3" t="s">
        <v>7</v>
      </c>
      <c r="G7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27</v>
      </c>
      <c r="H724">
        <f>MONTH(TabelaVendas[[#This Row],[Data da Venda]])</f>
        <v>12</v>
      </c>
      <c r="I724">
        <f>YEAR(TabelaVendas[[#This Row],[Data da Venda]])</f>
        <v>2019</v>
      </c>
      <c r="J724" t="str">
        <f>IF(TabelaVendas[[#This Row],[Data da Venda]]=TabelaVendas[[#This Row],[Data do Vencimento]],"Sim","Não")</f>
        <v>Não</v>
      </c>
    </row>
    <row r="725" spans="1:10" x14ac:dyDescent="0.3">
      <c r="A725" s="2">
        <v>43818</v>
      </c>
      <c r="B725" s="5">
        <v>86657720058</v>
      </c>
      <c r="C725" s="4">
        <v>506</v>
      </c>
      <c r="D725" s="2">
        <v>43848</v>
      </c>
      <c r="E725" s="2">
        <v>43848</v>
      </c>
      <c r="F725" s="3" t="s">
        <v>8</v>
      </c>
      <c r="G7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25">
        <f>MONTH(TabelaVendas[[#This Row],[Data da Venda]])</f>
        <v>12</v>
      </c>
      <c r="I725">
        <f>YEAR(TabelaVendas[[#This Row],[Data da Venda]])</f>
        <v>2019</v>
      </c>
      <c r="J725" t="str">
        <f>IF(TabelaVendas[[#This Row],[Data da Venda]]=TabelaVendas[[#This Row],[Data do Vencimento]],"Sim","Não")</f>
        <v>Não</v>
      </c>
    </row>
    <row r="726" spans="1:10" x14ac:dyDescent="0.3">
      <c r="A726" s="2">
        <v>43818</v>
      </c>
      <c r="B726" s="5">
        <v>86657720164</v>
      </c>
      <c r="C726" s="4">
        <v>550</v>
      </c>
      <c r="D726" s="2">
        <v>43878</v>
      </c>
      <c r="E726" s="2">
        <v>43878</v>
      </c>
      <c r="F726" s="3" t="s">
        <v>6</v>
      </c>
      <c r="G7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26">
        <f>MONTH(TabelaVendas[[#This Row],[Data da Venda]])</f>
        <v>12</v>
      </c>
      <c r="I726">
        <f>YEAR(TabelaVendas[[#This Row],[Data da Venda]])</f>
        <v>2019</v>
      </c>
      <c r="J726" t="str">
        <f>IF(TabelaVendas[[#This Row],[Data da Venda]]=TabelaVendas[[#This Row],[Data do Vencimento]],"Sim","Não")</f>
        <v>Não</v>
      </c>
    </row>
    <row r="727" spans="1:10" x14ac:dyDescent="0.3">
      <c r="A727" s="2">
        <v>43818</v>
      </c>
      <c r="B727" s="5">
        <v>86657720080</v>
      </c>
      <c r="C727" s="4">
        <v>718</v>
      </c>
      <c r="D727" s="2">
        <v>43878</v>
      </c>
      <c r="E727" s="2">
        <v>43878</v>
      </c>
      <c r="F727" s="3" t="s">
        <v>8</v>
      </c>
      <c r="G7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27">
        <f>MONTH(TabelaVendas[[#This Row],[Data da Venda]])</f>
        <v>12</v>
      </c>
      <c r="I727">
        <f>YEAR(TabelaVendas[[#This Row],[Data da Venda]])</f>
        <v>2019</v>
      </c>
      <c r="J727" t="str">
        <f>IF(TabelaVendas[[#This Row],[Data da Venda]]=TabelaVendas[[#This Row],[Data do Vencimento]],"Sim","Não")</f>
        <v>Não</v>
      </c>
    </row>
    <row r="728" spans="1:10" x14ac:dyDescent="0.3">
      <c r="A728" s="2">
        <v>43819</v>
      </c>
      <c r="B728" s="5">
        <v>86657720213</v>
      </c>
      <c r="C728" s="4">
        <v>1340</v>
      </c>
      <c r="D728" s="2">
        <v>43909</v>
      </c>
      <c r="E728" s="2">
        <v>43909</v>
      </c>
      <c r="F728" s="3" t="s">
        <v>8</v>
      </c>
      <c r="G7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28">
        <f>MONTH(TabelaVendas[[#This Row],[Data da Venda]])</f>
        <v>12</v>
      </c>
      <c r="I728">
        <f>YEAR(TabelaVendas[[#This Row],[Data da Venda]])</f>
        <v>2019</v>
      </c>
      <c r="J728" t="str">
        <f>IF(TabelaVendas[[#This Row],[Data da Venda]]=TabelaVendas[[#This Row],[Data do Vencimento]],"Sim","Não")</f>
        <v>Não</v>
      </c>
    </row>
    <row r="729" spans="1:10" x14ac:dyDescent="0.3">
      <c r="A729" s="2">
        <v>43820</v>
      </c>
      <c r="B729" s="5">
        <v>86657720102</v>
      </c>
      <c r="C729" s="4">
        <v>650</v>
      </c>
      <c r="D729" s="2">
        <v>43820</v>
      </c>
      <c r="E729" s="2">
        <v>43820</v>
      </c>
      <c r="F729" s="3" t="s">
        <v>7</v>
      </c>
      <c r="G7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29">
        <f>MONTH(TabelaVendas[[#This Row],[Data da Venda]])</f>
        <v>12</v>
      </c>
      <c r="I729">
        <f>YEAR(TabelaVendas[[#This Row],[Data da Venda]])</f>
        <v>2019</v>
      </c>
      <c r="J729" t="str">
        <f>IF(TabelaVendas[[#This Row],[Data da Venda]]=TabelaVendas[[#This Row],[Data do Vencimento]],"Sim","Não")</f>
        <v>Sim</v>
      </c>
    </row>
    <row r="730" spans="1:10" x14ac:dyDescent="0.3">
      <c r="A730" s="2">
        <v>43820</v>
      </c>
      <c r="B730" s="5">
        <v>86657720130</v>
      </c>
      <c r="C730" s="4">
        <v>596</v>
      </c>
      <c r="D730" s="2">
        <v>43850</v>
      </c>
      <c r="E730" s="2">
        <v>43850</v>
      </c>
      <c r="F730" s="3" t="s">
        <v>6</v>
      </c>
      <c r="G7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30">
        <f>MONTH(TabelaVendas[[#This Row],[Data da Venda]])</f>
        <v>12</v>
      </c>
      <c r="I730">
        <f>YEAR(TabelaVendas[[#This Row],[Data da Venda]])</f>
        <v>2019</v>
      </c>
      <c r="J730" t="str">
        <f>IF(TabelaVendas[[#This Row],[Data da Venda]]=TabelaVendas[[#This Row],[Data do Vencimento]],"Sim","Não")</f>
        <v>Não</v>
      </c>
    </row>
    <row r="731" spans="1:10" x14ac:dyDescent="0.3">
      <c r="A731" s="2">
        <v>43820</v>
      </c>
      <c r="B731" s="5">
        <v>86657720193</v>
      </c>
      <c r="C731" s="4">
        <v>576</v>
      </c>
      <c r="D731" s="2">
        <v>43910</v>
      </c>
      <c r="E731" s="2">
        <v>43947</v>
      </c>
      <c r="F731" s="3" t="s">
        <v>8</v>
      </c>
      <c r="G7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731">
        <f>MONTH(TabelaVendas[[#This Row],[Data da Venda]])</f>
        <v>12</v>
      </c>
      <c r="I731">
        <f>YEAR(TabelaVendas[[#This Row],[Data da Venda]])</f>
        <v>2019</v>
      </c>
      <c r="J731" t="str">
        <f>IF(TabelaVendas[[#This Row],[Data da Venda]]=TabelaVendas[[#This Row],[Data do Vencimento]],"Sim","Não")</f>
        <v>Não</v>
      </c>
    </row>
    <row r="732" spans="1:10" x14ac:dyDescent="0.3">
      <c r="A732" s="2">
        <v>43821</v>
      </c>
      <c r="B732" s="5">
        <v>86657720137</v>
      </c>
      <c r="C732" s="4">
        <v>961</v>
      </c>
      <c r="D732" s="2">
        <v>43821</v>
      </c>
      <c r="E732" s="2">
        <v>43844</v>
      </c>
      <c r="F732" s="3" t="s">
        <v>7</v>
      </c>
      <c r="G7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23</v>
      </c>
      <c r="H732">
        <f>MONTH(TabelaVendas[[#This Row],[Data da Venda]])</f>
        <v>12</v>
      </c>
      <c r="I732">
        <f>YEAR(TabelaVendas[[#This Row],[Data da Venda]])</f>
        <v>2019</v>
      </c>
      <c r="J732" t="str">
        <f>IF(TabelaVendas[[#This Row],[Data da Venda]]=TabelaVendas[[#This Row],[Data do Vencimento]],"Sim","Não")</f>
        <v>Sim</v>
      </c>
    </row>
    <row r="733" spans="1:10" x14ac:dyDescent="0.3">
      <c r="A733" s="2">
        <v>43821</v>
      </c>
      <c r="B733" s="5">
        <v>86657720141</v>
      </c>
      <c r="C733" s="4">
        <v>843</v>
      </c>
      <c r="D733" s="2">
        <v>43851</v>
      </c>
      <c r="E733" s="2">
        <v>43851</v>
      </c>
      <c r="F733" s="3" t="s">
        <v>7</v>
      </c>
      <c r="G7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33">
        <f>MONTH(TabelaVendas[[#This Row],[Data da Venda]])</f>
        <v>12</v>
      </c>
      <c r="I733">
        <f>YEAR(TabelaVendas[[#This Row],[Data da Venda]])</f>
        <v>2019</v>
      </c>
      <c r="J733" t="str">
        <f>IF(TabelaVendas[[#This Row],[Data da Venda]]=TabelaVendas[[#This Row],[Data do Vencimento]],"Sim","Não")</f>
        <v>Não</v>
      </c>
    </row>
    <row r="734" spans="1:10" x14ac:dyDescent="0.3">
      <c r="A734" s="2">
        <v>43822</v>
      </c>
      <c r="B734" s="5">
        <v>86657720258</v>
      </c>
      <c r="C734" s="4">
        <v>593</v>
      </c>
      <c r="D734" s="2">
        <v>43852</v>
      </c>
      <c r="E734" s="2">
        <v>43871</v>
      </c>
      <c r="F734" s="3" t="s">
        <v>6</v>
      </c>
      <c r="G7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734">
        <f>MONTH(TabelaVendas[[#This Row],[Data da Venda]])</f>
        <v>12</v>
      </c>
      <c r="I734">
        <f>YEAR(TabelaVendas[[#This Row],[Data da Venda]])</f>
        <v>2019</v>
      </c>
      <c r="J734" t="str">
        <f>IF(TabelaVendas[[#This Row],[Data da Venda]]=TabelaVendas[[#This Row],[Data do Vencimento]],"Sim","Não")</f>
        <v>Não</v>
      </c>
    </row>
    <row r="735" spans="1:10" x14ac:dyDescent="0.3">
      <c r="A735" s="2">
        <v>43822</v>
      </c>
      <c r="B735" s="5">
        <v>86657720257</v>
      </c>
      <c r="C735" s="4">
        <v>1098</v>
      </c>
      <c r="D735" s="2">
        <v>43852</v>
      </c>
      <c r="E735" s="2">
        <v>43852</v>
      </c>
      <c r="F735" s="3" t="s">
        <v>8</v>
      </c>
      <c r="G7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35">
        <f>MONTH(TabelaVendas[[#This Row],[Data da Venda]])</f>
        <v>12</v>
      </c>
      <c r="I735">
        <f>YEAR(TabelaVendas[[#This Row],[Data da Venda]])</f>
        <v>2019</v>
      </c>
      <c r="J735" t="str">
        <f>IF(TabelaVendas[[#This Row],[Data da Venda]]=TabelaVendas[[#This Row],[Data do Vencimento]],"Sim","Não")</f>
        <v>Não</v>
      </c>
    </row>
    <row r="736" spans="1:10" x14ac:dyDescent="0.3">
      <c r="A736" s="2">
        <v>43823</v>
      </c>
      <c r="B736" s="5">
        <v>86657720142</v>
      </c>
      <c r="C736" s="4">
        <v>58</v>
      </c>
      <c r="D736" s="2">
        <v>43853</v>
      </c>
      <c r="E736" s="2">
        <v>43878</v>
      </c>
      <c r="F736" s="3" t="s">
        <v>8</v>
      </c>
      <c r="G7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736">
        <f>MONTH(TabelaVendas[[#This Row],[Data da Venda]])</f>
        <v>12</v>
      </c>
      <c r="I736">
        <f>YEAR(TabelaVendas[[#This Row],[Data da Venda]])</f>
        <v>2019</v>
      </c>
      <c r="J736" t="str">
        <f>IF(TabelaVendas[[#This Row],[Data da Venda]]=TabelaVendas[[#This Row],[Data do Vencimento]],"Sim","Não")</f>
        <v>Não</v>
      </c>
    </row>
    <row r="737" spans="1:10" x14ac:dyDescent="0.3">
      <c r="A737" s="2">
        <v>43823</v>
      </c>
      <c r="B737" s="5">
        <v>86657720134</v>
      </c>
      <c r="C737" s="4">
        <v>596</v>
      </c>
      <c r="D737" s="2">
        <v>43853</v>
      </c>
      <c r="E737" s="2">
        <v>43853</v>
      </c>
      <c r="F737" s="3" t="s">
        <v>8</v>
      </c>
      <c r="G7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37">
        <f>MONTH(TabelaVendas[[#This Row],[Data da Venda]])</f>
        <v>12</v>
      </c>
      <c r="I737">
        <f>YEAR(TabelaVendas[[#This Row],[Data da Venda]])</f>
        <v>2019</v>
      </c>
      <c r="J737" t="str">
        <f>IF(TabelaVendas[[#This Row],[Data da Venda]]=TabelaVendas[[#This Row],[Data do Vencimento]],"Sim","Não")</f>
        <v>Não</v>
      </c>
    </row>
    <row r="738" spans="1:10" x14ac:dyDescent="0.3">
      <c r="A738" s="2">
        <v>43824</v>
      </c>
      <c r="B738" s="5">
        <v>86657720181</v>
      </c>
      <c r="C738" s="4">
        <v>269</v>
      </c>
      <c r="D738" s="2">
        <v>43854</v>
      </c>
      <c r="E738" s="2">
        <v>43854</v>
      </c>
      <c r="F738" s="3" t="s">
        <v>8</v>
      </c>
      <c r="G7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38">
        <f>MONTH(TabelaVendas[[#This Row],[Data da Venda]])</f>
        <v>12</v>
      </c>
      <c r="I738">
        <f>YEAR(TabelaVendas[[#This Row],[Data da Venda]])</f>
        <v>2019</v>
      </c>
      <c r="J738" t="str">
        <f>IF(TabelaVendas[[#This Row],[Data da Venda]]=TabelaVendas[[#This Row],[Data do Vencimento]],"Sim","Não")</f>
        <v>Não</v>
      </c>
    </row>
    <row r="739" spans="1:10" x14ac:dyDescent="0.3">
      <c r="A739" s="2">
        <v>43825</v>
      </c>
      <c r="B739" s="5">
        <v>86657720160</v>
      </c>
      <c r="C739" s="4">
        <v>1052</v>
      </c>
      <c r="D739" s="2">
        <v>43855</v>
      </c>
      <c r="E739" s="2">
        <v>43855</v>
      </c>
      <c r="F739" s="3" t="s">
        <v>7</v>
      </c>
      <c r="G7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39">
        <f>MONTH(TabelaVendas[[#This Row],[Data da Venda]])</f>
        <v>12</v>
      </c>
      <c r="I739">
        <f>YEAR(TabelaVendas[[#This Row],[Data da Venda]])</f>
        <v>2019</v>
      </c>
      <c r="J739" t="str">
        <f>IF(TabelaVendas[[#This Row],[Data da Venda]]=TabelaVendas[[#This Row],[Data do Vencimento]],"Sim","Não")</f>
        <v>Não</v>
      </c>
    </row>
    <row r="740" spans="1:10" x14ac:dyDescent="0.3">
      <c r="A740" s="2">
        <v>43825</v>
      </c>
      <c r="B740" s="5">
        <v>86657720151</v>
      </c>
      <c r="C740" s="4">
        <v>674</v>
      </c>
      <c r="D740" s="2">
        <v>43855</v>
      </c>
      <c r="E740" s="2">
        <v>43873</v>
      </c>
      <c r="F740" s="3" t="s">
        <v>7</v>
      </c>
      <c r="G7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18</v>
      </c>
      <c r="H740">
        <f>MONTH(TabelaVendas[[#This Row],[Data da Venda]])</f>
        <v>12</v>
      </c>
      <c r="I740">
        <f>YEAR(TabelaVendas[[#This Row],[Data da Venda]])</f>
        <v>2019</v>
      </c>
      <c r="J740" t="str">
        <f>IF(TabelaVendas[[#This Row],[Data da Venda]]=TabelaVendas[[#This Row],[Data do Vencimento]],"Sim","Não")</f>
        <v>Não</v>
      </c>
    </row>
    <row r="741" spans="1:10" x14ac:dyDescent="0.3">
      <c r="A741" s="2">
        <v>43825</v>
      </c>
      <c r="B741" s="5">
        <v>86657720233</v>
      </c>
      <c r="C741" s="4">
        <v>202</v>
      </c>
      <c r="D741" s="2">
        <v>43885</v>
      </c>
      <c r="E741" s="2">
        <v>43885</v>
      </c>
      <c r="F741" s="3" t="s">
        <v>7</v>
      </c>
      <c r="G7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41">
        <f>MONTH(TabelaVendas[[#This Row],[Data da Venda]])</f>
        <v>12</v>
      </c>
      <c r="I741">
        <f>YEAR(TabelaVendas[[#This Row],[Data da Venda]])</f>
        <v>2019</v>
      </c>
      <c r="J741" t="str">
        <f>IF(TabelaVendas[[#This Row],[Data da Venda]]=TabelaVendas[[#This Row],[Data do Vencimento]],"Sim","Não")</f>
        <v>Não</v>
      </c>
    </row>
    <row r="742" spans="1:10" x14ac:dyDescent="0.3">
      <c r="A742" s="2">
        <v>43825</v>
      </c>
      <c r="B742" s="5">
        <v>86657720246</v>
      </c>
      <c r="C742" s="4">
        <v>1364</v>
      </c>
      <c r="D742" s="2">
        <v>43885</v>
      </c>
      <c r="E742" s="2">
        <v>43904</v>
      </c>
      <c r="F742" s="3" t="s">
        <v>7</v>
      </c>
      <c r="G7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742">
        <f>MONTH(TabelaVendas[[#This Row],[Data da Venda]])</f>
        <v>12</v>
      </c>
      <c r="I742">
        <f>YEAR(TabelaVendas[[#This Row],[Data da Venda]])</f>
        <v>2019</v>
      </c>
      <c r="J742" t="str">
        <f>IF(TabelaVendas[[#This Row],[Data da Venda]]=TabelaVendas[[#This Row],[Data do Vencimento]],"Sim","Não")</f>
        <v>Não</v>
      </c>
    </row>
    <row r="743" spans="1:10" x14ac:dyDescent="0.3">
      <c r="A743" s="2">
        <v>43825</v>
      </c>
      <c r="B743" s="5">
        <v>86657720085</v>
      </c>
      <c r="C743" s="4">
        <v>1117</v>
      </c>
      <c r="D743" s="2">
        <v>43885</v>
      </c>
      <c r="E743" s="2">
        <v>43910</v>
      </c>
      <c r="F743" s="3" t="s">
        <v>7</v>
      </c>
      <c r="G7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743">
        <f>MONTH(TabelaVendas[[#This Row],[Data da Venda]])</f>
        <v>12</v>
      </c>
      <c r="I743">
        <f>YEAR(TabelaVendas[[#This Row],[Data da Venda]])</f>
        <v>2019</v>
      </c>
      <c r="J743" t="str">
        <f>IF(TabelaVendas[[#This Row],[Data da Venda]]=TabelaVendas[[#This Row],[Data do Vencimento]],"Sim","Não")</f>
        <v>Não</v>
      </c>
    </row>
    <row r="744" spans="1:10" x14ac:dyDescent="0.3">
      <c r="A744" s="2">
        <v>43825</v>
      </c>
      <c r="B744" s="5">
        <v>86657720095</v>
      </c>
      <c r="C744" s="4">
        <v>873</v>
      </c>
      <c r="D744" s="2">
        <v>43915</v>
      </c>
      <c r="E744" s="2">
        <v>43946</v>
      </c>
      <c r="F744" s="3" t="s">
        <v>7</v>
      </c>
      <c r="G7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744">
        <f>MONTH(TabelaVendas[[#This Row],[Data da Venda]])</f>
        <v>12</v>
      </c>
      <c r="I744">
        <f>YEAR(TabelaVendas[[#This Row],[Data da Venda]])</f>
        <v>2019</v>
      </c>
      <c r="J744" t="str">
        <f>IF(TabelaVendas[[#This Row],[Data da Venda]]=TabelaVendas[[#This Row],[Data do Vencimento]],"Sim","Não")</f>
        <v>Não</v>
      </c>
    </row>
    <row r="745" spans="1:10" x14ac:dyDescent="0.3">
      <c r="A745" s="2">
        <v>43826</v>
      </c>
      <c r="B745" s="5">
        <v>86657720087</v>
      </c>
      <c r="C745" s="4">
        <v>1307</v>
      </c>
      <c r="D745" s="2">
        <v>43826</v>
      </c>
      <c r="E745" s="2">
        <v>43861</v>
      </c>
      <c r="F745" s="3" t="s">
        <v>6</v>
      </c>
      <c r="G7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745">
        <f>MONTH(TabelaVendas[[#This Row],[Data da Venda]])</f>
        <v>12</v>
      </c>
      <c r="I745">
        <f>YEAR(TabelaVendas[[#This Row],[Data da Venda]])</f>
        <v>2019</v>
      </c>
      <c r="J745" t="str">
        <f>IF(TabelaVendas[[#This Row],[Data da Venda]]=TabelaVendas[[#This Row],[Data do Vencimento]],"Sim","Não")</f>
        <v>Sim</v>
      </c>
    </row>
    <row r="746" spans="1:10" x14ac:dyDescent="0.3">
      <c r="A746" s="2">
        <v>43826</v>
      </c>
      <c r="B746" s="5">
        <v>86657720105</v>
      </c>
      <c r="C746" s="4">
        <v>330</v>
      </c>
      <c r="D746" s="2">
        <v>43886</v>
      </c>
      <c r="E746" s="2">
        <v>43924</v>
      </c>
      <c r="F746" s="3" t="s">
        <v>7</v>
      </c>
      <c r="G7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746">
        <f>MONTH(TabelaVendas[[#This Row],[Data da Venda]])</f>
        <v>12</v>
      </c>
      <c r="I746">
        <f>YEAR(TabelaVendas[[#This Row],[Data da Venda]])</f>
        <v>2019</v>
      </c>
      <c r="J746" t="str">
        <f>IF(TabelaVendas[[#This Row],[Data da Venda]]=TabelaVendas[[#This Row],[Data do Vencimento]],"Sim","Não")</f>
        <v>Não</v>
      </c>
    </row>
    <row r="747" spans="1:10" x14ac:dyDescent="0.3">
      <c r="A747" s="2">
        <v>43827</v>
      </c>
      <c r="B747" s="5">
        <v>86657720053</v>
      </c>
      <c r="C747" s="4">
        <v>1411</v>
      </c>
      <c r="D747" s="2">
        <v>43857</v>
      </c>
      <c r="E747" s="2">
        <v>43875</v>
      </c>
      <c r="F747" s="3" t="s">
        <v>7</v>
      </c>
      <c r="G7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18</v>
      </c>
      <c r="H747">
        <f>MONTH(TabelaVendas[[#This Row],[Data da Venda]])</f>
        <v>12</v>
      </c>
      <c r="I747">
        <f>YEAR(TabelaVendas[[#This Row],[Data da Venda]])</f>
        <v>2019</v>
      </c>
      <c r="J747" t="str">
        <f>IF(TabelaVendas[[#This Row],[Data da Venda]]=TabelaVendas[[#This Row],[Data do Vencimento]],"Sim","Não")</f>
        <v>Não</v>
      </c>
    </row>
    <row r="748" spans="1:10" x14ac:dyDescent="0.3">
      <c r="A748" s="2">
        <v>43827</v>
      </c>
      <c r="B748" s="5">
        <v>86657720094</v>
      </c>
      <c r="C748" s="4">
        <v>516</v>
      </c>
      <c r="D748" s="2">
        <v>43857</v>
      </c>
      <c r="E748" s="2">
        <v>43889</v>
      </c>
      <c r="F748" s="3" t="s">
        <v>8</v>
      </c>
      <c r="G7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748">
        <f>MONTH(TabelaVendas[[#This Row],[Data da Venda]])</f>
        <v>12</v>
      </c>
      <c r="I748">
        <f>YEAR(TabelaVendas[[#This Row],[Data da Venda]])</f>
        <v>2019</v>
      </c>
      <c r="J748" t="str">
        <f>IF(TabelaVendas[[#This Row],[Data da Venda]]=TabelaVendas[[#This Row],[Data do Vencimento]],"Sim","Não")</f>
        <v>Não</v>
      </c>
    </row>
    <row r="749" spans="1:10" x14ac:dyDescent="0.3">
      <c r="A749" s="2">
        <v>43828</v>
      </c>
      <c r="B749" s="5">
        <v>86657720162</v>
      </c>
      <c r="C749" s="4">
        <v>1092</v>
      </c>
      <c r="D749" s="2">
        <v>43828</v>
      </c>
      <c r="E749" s="2">
        <v>43828</v>
      </c>
      <c r="F749" s="3" t="s">
        <v>6</v>
      </c>
      <c r="G7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49">
        <f>MONTH(TabelaVendas[[#This Row],[Data da Venda]])</f>
        <v>12</v>
      </c>
      <c r="I749">
        <f>YEAR(TabelaVendas[[#This Row],[Data da Venda]])</f>
        <v>2019</v>
      </c>
      <c r="J749" t="str">
        <f>IF(TabelaVendas[[#This Row],[Data da Venda]]=TabelaVendas[[#This Row],[Data do Vencimento]],"Sim","Não")</f>
        <v>Sim</v>
      </c>
    </row>
    <row r="750" spans="1:10" x14ac:dyDescent="0.3">
      <c r="A750" s="2">
        <v>43828</v>
      </c>
      <c r="B750" s="5">
        <v>86657720115</v>
      </c>
      <c r="C750" s="4">
        <v>1108</v>
      </c>
      <c r="D750" s="2">
        <v>43918</v>
      </c>
      <c r="E750" s="2">
        <v>43918</v>
      </c>
      <c r="F750" s="3" t="s">
        <v>7</v>
      </c>
      <c r="G7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0">
        <f>MONTH(TabelaVendas[[#This Row],[Data da Venda]])</f>
        <v>12</v>
      </c>
      <c r="I750">
        <f>YEAR(TabelaVendas[[#This Row],[Data da Venda]])</f>
        <v>2019</v>
      </c>
      <c r="J750" t="str">
        <f>IF(TabelaVendas[[#This Row],[Data da Venda]]=TabelaVendas[[#This Row],[Data do Vencimento]],"Sim","Não")</f>
        <v>Não</v>
      </c>
    </row>
    <row r="751" spans="1:10" x14ac:dyDescent="0.3">
      <c r="A751" s="2">
        <v>43829</v>
      </c>
      <c r="B751" s="5">
        <v>86657720108</v>
      </c>
      <c r="C751" s="4">
        <v>634</v>
      </c>
      <c r="D751" s="2">
        <v>43859</v>
      </c>
      <c r="E751" s="2">
        <v>43859</v>
      </c>
      <c r="F751" s="3" t="s">
        <v>8</v>
      </c>
      <c r="G7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1">
        <f>MONTH(TabelaVendas[[#This Row],[Data da Venda]])</f>
        <v>12</v>
      </c>
      <c r="I751">
        <f>YEAR(TabelaVendas[[#This Row],[Data da Venda]])</f>
        <v>2019</v>
      </c>
      <c r="J751" t="str">
        <f>IF(TabelaVendas[[#This Row],[Data da Venda]]=TabelaVendas[[#This Row],[Data do Vencimento]],"Sim","Não")</f>
        <v>Não</v>
      </c>
    </row>
    <row r="752" spans="1:10" x14ac:dyDescent="0.3">
      <c r="A752" s="2">
        <v>43831</v>
      </c>
      <c r="B752" s="5">
        <v>86657720213</v>
      </c>
      <c r="C752" s="4">
        <v>1038</v>
      </c>
      <c r="D752" s="2">
        <v>43831</v>
      </c>
      <c r="E752" s="2">
        <v>43831</v>
      </c>
      <c r="F752" s="3" t="s">
        <v>7</v>
      </c>
      <c r="G7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2">
        <f>MONTH(TabelaVendas[[#This Row],[Data da Venda]])</f>
        <v>1</v>
      </c>
      <c r="I752">
        <f>YEAR(TabelaVendas[[#This Row],[Data da Venda]])</f>
        <v>2020</v>
      </c>
      <c r="J752" t="str">
        <f>IF(TabelaVendas[[#This Row],[Data da Venda]]=TabelaVendas[[#This Row],[Data do Vencimento]],"Sim","Não")</f>
        <v>Sim</v>
      </c>
    </row>
    <row r="753" spans="1:10" x14ac:dyDescent="0.3">
      <c r="A753" s="2">
        <v>43831</v>
      </c>
      <c r="B753" s="5">
        <v>86657720159</v>
      </c>
      <c r="C753" s="4">
        <v>794</v>
      </c>
      <c r="D753" s="2">
        <v>43831</v>
      </c>
      <c r="E753" s="2">
        <v>43831</v>
      </c>
      <c r="F753" s="3" t="s">
        <v>6</v>
      </c>
      <c r="G7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3">
        <f>MONTH(TabelaVendas[[#This Row],[Data da Venda]])</f>
        <v>1</v>
      </c>
      <c r="I753">
        <f>YEAR(TabelaVendas[[#This Row],[Data da Venda]])</f>
        <v>2020</v>
      </c>
      <c r="J753" t="str">
        <f>IF(TabelaVendas[[#This Row],[Data da Venda]]=TabelaVendas[[#This Row],[Data do Vencimento]],"Sim","Não")</f>
        <v>Sim</v>
      </c>
    </row>
    <row r="754" spans="1:10" x14ac:dyDescent="0.3">
      <c r="A754" s="2">
        <v>43831</v>
      </c>
      <c r="B754" s="5">
        <v>86657720056</v>
      </c>
      <c r="C754" s="4">
        <v>1105</v>
      </c>
      <c r="D754" s="2">
        <v>43861</v>
      </c>
      <c r="E754" s="2">
        <v>43861</v>
      </c>
      <c r="F754" s="3" t="s">
        <v>8</v>
      </c>
      <c r="G7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4">
        <f>MONTH(TabelaVendas[[#This Row],[Data da Venda]])</f>
        <v>1</v>
      </c>
      <c r="I754">
        <f>YEAR(TabelaVendas[[#This Row],[Data da Venda]])</f>
        <v>2020</v>
      </c>
      <c r="J754" t="str">
        <f>IF(TabelaVendas[[#This Row],[Data da Venda]]=TabelaVendas[[#This Row],[Data do Vencimento]],"Sim","Não")</f>
        <v>Não</v>
      </c>
    </row>
    <row r="755" spans="1:10" x14ac:dyDescent="0.3">
      <c r="A755" s="2">
        <v>43832</v>
      </c>
      <c r="B755" s="5">
        <v>86657720252</v>
      </c>
      <c r="C755" s="4">
        <v>1330</v>
      </c>
      <c r="D755" s="2">
        <v>43892</v>
      </c>
      <c r="E755" s="2">
        <v>43892</v>
      </c>
      <c r="F755" s="3" t="s">
        <v>7</v>
      </c>
      <c r="G7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5">
        <f>MONTH(TabelaVendas[[#This Row],[Data da Venda]])</f>
        <v>1</v>
      </c>
      <c r="I755">
        <f>YEAR(TabelaVendas[[#This Row],[Data da Venda]])</f>
        <v>2020</v>
      </c>
      <c r="J755" t="str">
        <f>IF(TabelaVendas[[#This Row],[Data da Venda]]=TabelaVendas[[#This Row],[Data do Vencimento]],"Sim","Não")</f>
        <v>Não</v>
      </c>
    </row>
    <row r="756" spans="1:10" x14ac:dyDescent="0.3">
      <c r="A756" s="2">
        <v>43833</v>
      </c>
      <c r="B756" s="5">
        <v>86657720211</v>
      </c>
      <c r="C756" s="4">
        <v>1070</v>
      </c>
      <c r="D756" s="2">
        <v>43863</v>
      </c>
      <c r="E756" s="2">
        <v>43863</v>
      </c>
      <c r="F756" s="3" t="s">
        <v>8</v>
      </c>
      <c r="G7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6">
        <f>MONTH(TabelaVendas[[#This Row],[Data da Venda]])</f>
        <v>1</v>
      </c>
      <c r="I756">
        <f>YEAR(TabelaVendas[[#This Row],[Data da Venda]])</f>
        <v>2020</v>
      </c>
      <c r="J756" t="str">
        <f>IF(TabelaVendas[[#This Row],[Data da Venda]]=TabelaVendas[[#This Row],[Data do Vencimento]],"Sim","Não")</f>
        <v>Não</v>
      </c>
    </row>
    <row r="757" spans="1:10" x14ac:dyDescent="0.3">
      <c r="A757" s="2">
        <v>43833</v>
      </c>
      <c r="B757" s="5">
        <v>86657720163</v>
      </c>
      <c r="C757" s="4">
        <v>430</v>
      </c>
      <c r="D757" s="2">
        <v>43863</v>
      </c>
      <c r="E757" s="2">
        <v>43863</v>
      </c>
      <c r="F757" s="3" t="s">
        <v>8</v>
      </c>
      <c r="G7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7">
        <f>MONTH(TabelaVendas[[#This Row],[Data da Venda]])</f>
        <v>1</v>
      </c>
      <c r="I757">
        <f>YEAR(TabelaVendas[[#This Row],[Data da Venda]])</f>
        <v>2020</v>
      </c>
      <c r="J757" t="str">
        <f>IF(TabelaVendas[[#This Row],[Data da Venda]]=TabelaVendas[[#This Row],[Data do Vencimento]],"Sim","Não")</f>
        <v>Não</v>
      </c>
    </row>
    <row r="758" spans="1:10" x14ac:dyDescent="0.3">
      <c r="A758" s="2">
        <v>43834</v>
      </c>
      <c r="B758" s="5">
        <v>86657720080</v>
      </c>
      <c r="C758" s="4">
        <v>1325</v>
      </c>
      <c r="D758" s="2">
        <v>43894</v>
      </c>
      <c r="E758" s="2">
        <v>43894</v>
      </c>
      <c r="F758" s="3" t="s">
        <v>7</v>
      </c>
      <c r="G7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58">
        <f>MONTH(TabelaVendas[[#This Row],[Data da Venda]])</f>
        <v>1</v>
      </c>
      <c r="I758">
        <f>YEAR(TabelaVendas[[#This Row],[Data da Venda]])</f>
        <v>2020</v>
      </c>
      <c r="J758" t="str">
        <f>IF(TabelaVendas[[#This Row],[Data da Venda]]=TabelaVendas[[#This Row],[Data do Vencimento]],"Sim","Não")</f>
        <v>Não</v>
      </c>
    </row>
    <row r="759" spans="1:10" x14ac:dyDescent="0.3">
      <c r="A759" s="2">
        <v>43834</v>
      </c>
      <c r="B759" s="5">
        <v>86657720204</v>
      </c>
      <c r="C759" s="4">
        <v>783</v>
      </c>
      <c r="D759" s="2">
        <v>43894</v>
      </c>
      <c r="E759" s="2">
        <v>43929</v>
      </c>
      <c r="F759" s="3" t="s">
        <v>7</v>
      </c>
      <c r="G7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759">
        <f>MONTH(TabelaVendas[[#This Row],[Data da Venda]])</f>
        <v>1</v>
      </c>
      <c r="I759">
        <f>YEAR(TabelaVendas[[#This Row],[Data da Venda]])</f>
        <v>2020</v>
      </c>
      <c r="J759" t="str">
        <f>IF(TabelaVendas[[#This Row],[Data da Venda]]=TabelaVendas[[#This Row],[Data do Vencimento]],"Sim","Não")</f>
        <v>Não</v>
      </c>
    </row>
    <row r="760" spans="1:10" x14ac:dyDescent="0.3">
      <c r="A760" s="2">
        <v>43834</v>
      </c>
      <c r="B760" s="5">
        <v>86657720078</v>
      </c>
      <c r="C760" s="4">
        <v>169</v>
      </c>
      <c r="D760" s="2">
        <v>43894</v>
      </c>
      <c r="E760" s="2">
        <v>43894</v>
      </c>
      <c r="F760" s="3" t="s">
        <v>7</v>
      </c>
      <c r="G7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0">
        <f>MONTH(TabelaVendas[[#This Row],[Data da Venda]])</f>
        <v>1</v>
      </c>
      <c r="I760">
        <f>YEAR(TabelaVendas[[#This Row],[Data da Venda]])</f>
        <v>2020</v>
      </c>
      <c r="J760" t="str">
        <f>IF(TabelaVendas[[#This Row],[Data da Venda]]=TabelaVendas[[#This Row],[Data do Vencimento]],"Sim","Não")</f>
        <v>Não</v>
      </c>
    </row>
    <row r="761" spans="1:10" x14ac:dyDescent="0.3">
      <c r="A761" s="2">
        <v>43835</v>
      </c>
      <c r="B761" s="5">
        <v>86657720175</v>
      </c>
      <c r="C761" s="4">
        <v>1117</v>
      </c>
      <c r="D761" s="2">
        <v>43835</v>
      </c>
      <c r="E761" s="2">
        <v>43835</v>
      </c>
      <c r="F761" s="3" t="s">
        <v>7</v>
      </c>
      <c r="G7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1">
        <f>MONTH(TabelaVendas[[#This Row],[Data da Venda]])</f>
        <v>1</v>
      </c>
      <c r="I761">
        <f>YEAR(TabelaVendas[[#This Row],[Data da Venda]])</f>
        <v>2020</v>
      </c>
      <c r="J761" t="str">
        <f>IF(TabelaVendas[[#This Row],[Data da Venda]]=TabelaVendas[[#This Row],[Data do Vencimento]],"Sim","Não")</f>
        <v>Sim</v>
      </c>
    </row>
    <row r="762" spans="1:10" x14ac:dyDescent="0.3">
      <c r="A762" s="2">
        <v>43835</v>
      </c>
      <c r="B762" s="5">
        <v>86657720173</v>
      </c>
      <c r="C762" s="4">
        <v>779</v>
      </c>
      <c r="D762" s="2">
        <v>43865</v>
      </c>
      <c r="E762" s="2">
        <v>43865</v>
      </c>
      <c r="F762" s="3" t="s">
        <v>6</v>
      </c>
      <c r="G7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2">
        <f>MONTH(TabelaVendas[[#This Row],[Data da Venda]])</f>
        <v>1</v>
      </c>
      <c r="I762">
        <f>YEAR(TabelaVendas[[#This Row],[Data da Venda]])</f>
        <v>2020</v>
      </c>
      <c r="J762" t="str">
        <f>IF(TabelaVendas[[#This Row],[Data da Venda]]=TabelaVendas[[#This Row],[Data do Vencimento]],"Sim","Não")</f>
        <v>Não</v>
      </c>
    </row>
    <row r="763" spans="1:10" x14ac:dyDescent="0.3">
      <c r="A763" s="2">
        <v>43836</v>
      </c>
      <c r="B763" s="5">
        <v>86657720169</v>
      </c>
      <c r="C763" s="4">
        <v>229</v>
      </c>
      <c r="D763" s="2">
        <v>43896</v>
      </c>
      <c r="E763" s="2">
        <v>43931</v>
      </c>
      <c r="F763" s="3" t="s">
        <v>8</v>
      </c>
      <c r="G7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763">
        <f>MONTH(TabelaVendas[[#This Row],[Data da Venda]])</f>
        <v>1</v>
      </c>
      <c r="I763">
        <f>YEAR(TabelaVendas[[#This Row],[Data da Venda]])</f>
        <v>2020</v>
      </c>
      <c r="J763" t="str">
        <f>IF(TabelaVendas[[#This Row],[Data da Venda]]=TabelaVendas[[#This Row],[Data do Vencimento]],"Sim","Não")</f>
        <v>Não</v>
      </c>
    </row>
    <row r="764" spans="1:10" x14ac:dyDescent="0.3">
      <c r="A764" s="2">
        <v>43836</v>
      </c>
      <c r="B764" s="5">
        <v>86657720243</v>
      </c>
      <c r="C764" s="4">
        <v>179</v>
      </c>
      <c r="D764" s="2">
        <v>43896</v>
      </c>
      <c r="E764" s="2">
        <v>43896</v>
      </c>
      <c r="F764" s="3" t="s">
        <v>7</v>
      </c>
      <c r="G7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4">
        <f>MONTH(TabelaVendas[[#This Row],[Data da Venda]])</f>
        <v>1</v>
      </c>
      <c r="I764">
        <f>YEAR(TabelaVendas[[#This Row],[Data da Venda]])</f>
        <v>2020</v>
      </c>
      <c r="J764" t="str">
        <f>IF(TabelaVendas[[#This Row],[Data da Venda]]=TabelaVendas[[#This Row],[Data do Vencimento]],"Sim","Não")</f>
        <v>Não</v>
      </c>
    </row>
    <row r="765" spans="1:10" x14ac:dyDescent="0.3">
      <c r="A765" s="2">
        <v>43837</v>
      </c>
      <c r="B765" s="5">
        <v>86657720118</v>
      </c>
      <c r="C765" s="4">
        <v>517</v>
      </c>
      <c r="D765" s="2">
        <v>43927</v>
      </c>
      <c r="E765" s="2">
        <v>43927</v>
      </c>
      <c r="F765" s="3" t="s">
        <v>7</v>
      </c>
      <c r="G7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5">
        <f>MONTH(TabelaVendas[[#This Row],[Data da Venda]])</f>
        <v>1</v>
      </c>
      <c r="I765">
        <f>YEAR(TabelaVendas[[#This Row],[Data da Venda]])</f>
        <v>2020</v>
      </c>
      <c r="J765" t="str">
        <f>IF(TabelaVendas[[#This Row],[Data da Venda]]=TabelaVendas[[#This Row],[Data do Vencimento]],"Sim","Não")</f>
        <v>Não</v>
      </c>
    </row>
    <row r="766" spans="1:10" x14ac:dyDescent="0.3">
      <c r="A766" s="2">
        <v>43838</v>
      </c>
      <c r="B766" s="5">
        <v>86657720141</v>
      </c>
      <c r="C766" s="4">
        <v>635</v>
      </c>
      <c r="D766" s="2">
        <v>43838</v>
      </c>
      <c r="E766" s="2">
        <v>43838</v>
      </c>
      <c r="F766" s="3" t="s">
        <v>7</v>
      </c>
      <c r="G7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6">
        <f>MONTH(TabelaVendas[[#This Row],[Data da Venda]])</f>
        <v>1</v>
      </c>
      <c r="I766">
        <f>YEAR(TabelaVendas[[#This Row],[Data da Venda]])</f>
        <v>2020</v>
      </c>
      <c r="J766" t="str">
        <f>IF(TabelaVendas[[#This Row],[Data da Venda]]=TabelaVendas[[#This Row],[Data do Vencimento]],"Sim","Não")</f>
        <v>Sim</v>
      </c>
    </row>
    <row r="767" spans="1:10" x14ac:dyDescent="0.3">
      <c r="A767" s="2">
        <v>43838</v>
      </c>
      <c r="B767" s="5">
        <v>86657720164</v>
      </c>
      <c r="C767" s="4">
        <v>220</v>
      </c>
      <c r="D767" s="2">
        <v>43868</v>
      </c>
      <c r="E767" s="2">
        <v>43868</v>
      </c>
      <c r="F767" s="3" t="s">
        <v>7</v>
      </c>
      <c r="G7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7">
        <f>MONTH(TabelaVendas[[#This Row],[Data da Venda]])</f>
        <v>1</v>
      </c>
      <c r="I767">
        <f>YEAR(TabelaVendas[[#This Row],[Data da Venda]])</f>
        <v>2020</v>
      </c>
      <c r="J767" t="str">
        <f>IF(TabelaVendas[[#This Row],[Data da Venda]]=TabelaVendas[[#This Row],[Data do Vencimento]],"Sim","Não")</f>
        <v>Não</v>
      </c>
    </row>
    <row r="768" spans="1:10" x14ac:dyDescent="0.3">
      <c r="A768" s="2">
        <v>43838</v>
      </c>
      <c r="B768" s="5">
        <v>86657720088</v>
      </c>
      <c r="C768" s="4">
        <v>804</v>
      </c>
      <c r="D768" s="2">
        <v>43868</v>
      </c>
      <c r="E768" s="2">
        <v>43868</v>
      </c>
      <c r="F768" s="3" t="s">
        <v>7</v>
      </c>
      <c r="G7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8">
        <f>MONTH(TabelaVendas[[#This Row],[Data da Venda]])</f>
        <v>1</v>
      </c>
      <c r="I768">
        <f>YEAR(TabelaVendas[[#This Row],[Data da Venda]])</f>
        <v>2020</v>
      </c>
      <c r="J768" t="str">
        <f>IF(TabelaVendas[[#This Row],[Data da Venda]]=TabelaVendas[[#This Row],[Data do Vencimento]],"Sim","Não")</f>
        <v>Não</v>
      </c>
    </row>
    <row r="769" spans="1:10" x14ac:dyDescent="0.3">
      <c r="A769" s="2">
        <v>43838</v>
      </c>
      <c r="B769" s="5">
        <v>86657720109</v>
      </c>
      <c r="C769" s="4">
        <v>601</v>
      </c>
      <c r="D769" s="2">
        <v>43928</v>
      </c>
      <c r="E769" s="2">
        <v>43928</v>
      </c>
      <c r="F769" s="3" t="s">
        <v>8</v>
      </c>
      <c r="G7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69">
        <f>MONTH(TabelaVendas[[#This Row],[Data da Venda]])</f>
        <v>1</v>
      </c>
      <c r="I769">
        <f>YEAR(TabelaVendas[[#This Row],[Data da Venda]])</f>
        <v>2020</v>
      </c>
      <c r="J769" t="str">
        <f>IF(TabelaVendas[[#This Row],[Data da Venda]]=TabelaVendas[[#This Row],[Data do Vencimento]],"Sim","Não")</f>
        <v>Não</v>
      </c>
    </row>
    <row r="770" spans="1:10" x14ac:dyDescent="0.3">
      <c r="A770" s="2">
        <v>43839</v>
      </c>
      <c r="B770" s="5">
        <v>86657720250</v>
      </c>
      <c r="C770" s="4">
        <v>1496</v>
      </c>
      <c r="D770" s="2">
        <v>43839</v>
      </c>
      <c r="E770" s="2">
        <v>43839</v>
      </c>
      <c r="F770" s="3" t="s">
        <v>8</v>
      </c>
      <c r="G7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0">
        <f>MONTH(TabelaVendas[[#This Row],[Data da Venda]])</f>
        <v>1</v>
      </c>
      <c r="I770">
        <f>YEAR(TabelaVendas[[#This Row],[Data da Venda]])</f>
        <v>2020</v>
      </c>
      <c r="J770" t="str">
        <f>IF(TabelaVendas[[#This Row],[Data da Venda]]=TabelaVendas[[#This Row],[Data do Vencimento]],"Sim","Não")</f>
        <v>Sim</v>
      </c>
    </row>
    <row r="771" spans="1:10" x14ac:dyDescent="0.3">
      <c r="A771" s="2">
        <v>43839</v>
      </c>
      <c r="B771" s="5">
        <v>86657720055</v>
      </c>
      <c r="C771" s="4">
        <v>1435</v>
      </c>
      <c r="D771" s="2">
        <v>43899</v>
      </c>
      <c r="E771" s="2">
        <v>43899</v>
      </c>
      <c r="F771" s="3" t="s">
        <v>7</v>
      </c>
      <c r="G7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1">
        <f>MONTH(TabelaVendas[[#This Row],[Data da Venda]])</f>
        <v>1</v>
      </c>
      <c r="I771">
        <f>YEAR(TabelaVendas[[#This Row],[Data da Venda]])</f>
        <v>2020</v>
      </c>
      <c r="J771" t="str">
        <f>IF(TabelaVendas[[#This Row],[Data da Venda]]=TabelaVendas[[#This Row],[Data do Vencimento]],"Sim","Não")</f>
        <v>Não</v>
      </c>
    </row>
    <row r="772" spans="1:10" x14ac:dyDescent="0.3">
      <c r="A772" s="2">
        <v>43840</v>
      </c>
      <c r="B772" s="5">
        <v>86657720125</v>
      </c>
      <c r="C772" s="4">
        <v>1169</v>
      </c>
      <c r="D772" s="2">
        <v>43840</v>
      </c>
      <c r="E772" s="2">
        <v>43840</v>
      </c>
      <c r="F772" s="3" t="s">
        <v>7</v>
      </c>
      <c r="G7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2">
        <f>MONTH(TabelaVendas[[#This Row],[Data da Venda]])</f>
        <v>1</v>
      </c>
      <c r="I772">
        <f>YEAR(TabelaVendas[[#This Row],[Data da Venda]])</f>
        <v>2020</v>
      </c>
      <c r="J772" t="str">
        <f>IF(TabelaVendas[[#This Row],[Data da Venda]]=TabelaVendas[[#This Row],[Data do Vencimento]],"Sim","Não")</f>
        <v>Sim</v>
      </c>
    </row>
    <row r="773" spans="1:10" x14ac:dyDescent="0.3">
      <c r="A773" s="2">
        <v>43840</v>
      </c>
      <c r="B773" s="5">
        <v>86657720205</v>
      </c>
      <c r="C773" s="4">
        <v>1303</v>
      </c>
      <c r="D773" s="2">
        <v>43870</v>
      </c>
      <c r="E773" s="2">
        <v>43870</v>
      </c>
      <c r="F773" s="3" t="s">
        <v>7</v>
      </c>
      <c r="G7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3">
        <f>MONTH(TabelaVendas[[#This Row],[Data da Venda]])</f>
        <v>1</v>
      </c>
      <c r="I773">
        <f>YEAR(TabelaVendas[[#This Row],[Data da Venda]])</f>
        <v>2020</v>
      </c>
      <c r="J773" t="str">
        <f>IF(TabelaVendas[[#This Row],[Data da Venda]]=TabelaVendas[[#This Row],[Data do Vencimento]],"Sim","Não")</f>
        <v>Não</v>
      </c>
    </row>
    <row r="774" spans="1:10" x14ac:dyDescent="0.3">
      <c r="A774" s="2">
        <v>43840</v>
      </c>
      <c r="B774" s="5">
        <v>86657720231</v>
      </c>
      <c r="C774" s="4">
        <v>73</v>
      </c>
      <c r="D774" s="2">
        <v>43900</v>
      </c>
      <c r="E774" s="2">
        <v>43900</v>
      </c>
      <c r="F774" s="3" t="s">
        <v>8</v>
      </c>
      <c r="G7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4">
        <f>MONTH(TabelaVendas[[#This Row],[Data da Venda]])</f>
        <v>1</v>
      </c>
      <c r="I774">
        <f>YEAR(TabelaVendas[[#This Row],[Data da Venda]])</f>
        <v>2020</v>
      </c>
      <c r="J774" t="str">
        <f>IF(TabelaVendas[[#This Row],[Data da Venda]]=TabelaVendas[[#This Row],[Data do Vencimento]],"Sim","Não")</f>
        <v>Não</v>
      </c>
    </row>
    <row r="775" spans="1:10" x14ac:dyDescent="0.3">
      <c r="A775" s="2">
        <v>43840</v>
      </c>
      <c r="B775" s="5">
        <v>86657720129</v>
      </c>
      <c r="C775" s="4">
        <v>153</v>
      </c>
      <c r="D775" s="2">
        <v>43930</v>
      </c>
      <c r="E775" s="2">
        <v>43930</v>
      </c>
      <c r="F775" s="3" t="s">
        <v>8</v>
      </c>
      <c r="G7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5">
        <f>MONTH(TabelaVendas[[#This Row],[Data da Venda]])</f>
        <v>1</v>
      </c>
      <c r="I775">
        <f>YEAR(TabelaVendas[[#This Row],[Data da Venda]])</f>
        <v>2020</v>
      </c>
      <c r="J775" t="str">
        <f>IF(TabelaVendas[[#This Row],[Data da Venda]]=TabelaVendas[[#This Row],[Data do Vencimento]],"Sim","Não")</f>
        <v>Não</v>
      </c>
    </row>
    <row r="776" spans="1:10" x14ac:dyDescent="0.3">
      <c r="A776" s="2">
        <v>43840</v>
      </c>
      <c r="B776" s="5">
        <v>86657720107</v>
      </c>
      <c r="C776" s="4">
        <v>997</v>
      </c>
      <c r="D776" s="2">
        <v>43930</v>
      </c>
      <c r="E776" s="2">
        <v>43930</v>
      </c>
      <c r="F776" s="3" t="s">
        <v>6</v>
      </c>
      <c r="G7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6">
        <f>MONTH(TabelaVendas[[#This Row],[Data da Venda]])</f>
        <v>1</v>
      </c>
      <c r="I776">
        <f>YEAR(TabelaVendas[[#This Row],[Data da Venda]])</f>
        <v>2020</v>
      </c>
      <c r="J776" t="str">
        <f>IF(TabelaVendas[[#This Row],[Data da Venda]]=TabelaVendas[[#This Row],[Data do Vencimento]],"Sim","Não")</f>
        <v>Não</v>
      </c>
    </row>
    <row r="777" spans="1:10" x14ac:dyDescent="0.3">
      <c r="A777" s="2">
        <v>43840</v>
      </c>
      <c r="B777" s="5">
        <v>86657720093</v>
      </c>
      <c r="C777" s="4">
        <v>1070</v>
      </c>
      <c r="D777" s="2">
        <v>43930</v>
      </c>
      <c r="E777" s="2">
        <v>43957</v>
      </c>
      <c r="F777" s="3" t="s">
        <v>6</v>
      </c>
      <c r="G7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27</v>
      </c>
      <c r="H777">
        <f>MONTH(TabelaVendas[[#This Row],[Data da Venda]])</f>
        <v>1</v>
      </c>
      <c r="I777">
        <f>YEAR(TabelaVendas[[#This Row],[Data da Venda]])</f>
        <v>2020</v>
      </c>
      <c r="J777" t="str">
        <f>IF(TabelaVendas[[#This Row],[Data da Venda]]=TabelaVendas[[#This Row],[Data do Vencimento]],"Sim","Não")</f>
        <v>Não</v>
      </c>
    </row>
    <row r="778" spans="1:10" x14ac:dyDescent="0.3">
      <c r="A778" s="2">
        <v>43841</v>
      </c>
      <c r="B778" s="5">
        <v>86657720065</v>
      </c>
      <c r="C778" s="4">
        <v>1233</v>
      </c>
      <c r="D778" s="2">
        <v>43871</v>
      </c>
      <c r="E778" s="2">
        <v>43886</v>
      </c>
      <c r="F778" s="3" t="s">
        <v>8</v>
      </c>
      <c r="G7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15</v>
      </c>
      <c r="H778">
        <f>MONTH(TabelaVendas[[#This Row],[Data da Venda]])</f>
        <v>1</v>
      </c>
      <c r="I778">
        <f>YEAR(TabelaVendas[[#This Row],[Data da Venda]])</f>
        <v>2020</v>
      </c>
      <c r="J778" t="str">
        <f>IF(TabelaVendas[[#This Row],[Data da Venda]]=TabelaVendas[[#This Row],[Data do Vencimento]],"Sim","Não")</f>
        <v>Não</v>
      </c>
    </row>
    <row r="779" spans="1:10" x14ac:dyDescent="0.3">
      <c r="A779" s="2">
        <v>43841</v>
      </c>
      <c r="B779" s="5">
        <v>86657720258</v>
      </c>
      <c r="C779" s="4">
        <v>1054</v>
      </c>
      <c r="D779" s="2">
        <v>43901</v>
      </c>
      <c r="E779" s="2">
        <v>43901</v>
      </c>
      <c r="F779" s="3" t="s">
        <v>8</v>
      </c>
      <c r="G7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79">
        <f>MONTH(TabelaVendas[[#This Row],[Data da Venda]])</f>
        <v>1</v>
      </c>
      <c r="I779">
        <f>YEAR(TabelaVendas[[#This Row],[Data da Venda]])</f>
        <v>2020</v>
      </c>
      <c r="J779" t="str">
        <f>IF(TabelaVendas[[#This Row],[Data da Venda]]=TabelaVendas[[#This Row],[Data do Vencimento]],"Sim","Não")</f>
        <v>Não</v>
      </c>
    </row>
    <row r="780" spans="1:10" x14ac:dyDescent="0.3">
      <c r="A780" s="2">
        <v>43841</v>
      </c>
      <c r="B780" s="5">
        <v>86657720180</v>
      </c>
      <c r="C780" s="4">
        <v>1107</v>
      </c>
      <c r="D780" s="2">
        <v>43931</v>
      </c>
      <c r="E780" s="2">
        <v>43931</v>
      </c>
      <c r="F780" s="3" t="s">
        <v>7</v>
      </c>
      <c r="G7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0">
        <f>MONTH(TabelaVendas[[#This Row],[Data da Venda]])</f>
        <v>1</v>
      </c>
      <c r="I780">
        <f>YEAR(TabelaVendas[[#This Row],[Data da Venda]])</f>
        <v>2020</v>
      </c>
      <c r="J780" t="str">
        <f>IF(TabelaVendas[[#This Row],[Data da Venda]]=TabelaVendas[[#This Row],[Data do Vencimento]],"Sim","Não")</f>
        <v>Não</v>
      </c>
    </row>
    <row r="781" spans="1:10" x14ac:dyDescent="0.3">
      <c r="A781" s="2">
        <v>43841</v>
      </c>
      <c r="B781" s="5">
        <v>86657720165</v>
      </c>
      <c r="C781" s="4">
        <v>1324</v>
      </c>
      <c r="D781" s="2">
        <v>43931</v>
      </c>
      <c r="E781" s="2">
        <v>43931</v>
      </c>
      <c r="F781" s="3" t="s">
        <v>8</v>
      </c>
      <c r="G7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1">
        <f>MONTH(TabelaVendas[[#This Row],[Data da Venda]])</f>
        <v>1</v>
      </c>
      <c r="I781">
        <f>YEAR(TabelaVendas[[#This Row],[Data da Venda]])</f>
        <v>2020</v>
      </c>
      <c r="J781" t="str">
        <f>IF(TabelaVendas[[#This Row],[Data da Venda]]=TabelaVendas[[#This Row],[Data do Vencimento]],"Sim","Não")</f>
        <v>Não</v>
      </c>
    </row>
    <row r="782" spans="1:10" x14ac:dyDescent="0.3">
      <c r="A782" s="2">
        <v>43842</v>
      </c>
      <c r="B782" s="5">
        <v>86657720141</v>
      </c>
      <c r="C782" s="4">
        <v>932</v>
      </c>
      <c r="D782" s="2">
        <v>43872</v>
      </c>
      <c r="E782" s="2">
        <v>43872</v>
      </c>
      <c r="F782" s="3" t="s">
        <v>7</v>
      </c>
      <c r="G7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2">
        <f>MONTH(TabelaVendas[[#This Row],[Data da Venda]])</f>
        <v>1</v>
      </c>
      <c r="I782">
        <f>YEAR(TabelaVendas[[#This Row],[Data da Venda]])</f>
        <v>2020</v>
      </c>
      <c r="J782" t="str">
        <f>IF(TabelaVendas[[#This Row],[Data da Venda]]=TabelaVendas[[#This Row],[Data do Vencimento]],"Sim","Não")</f>
        <v>Não</v>
      </c>
    </row>
    <row r="783" spans="1:10" x14ac:dyDescent="0.3">
      <c r="A783" s="2">
        <v>43842</v>
      </c>
      <c r="B783" s="5">
        <v>86657720229</v>
      </c>
      <c r="C783" s="4">
        <v>166</v>
      </c>
      <c r="D783" s="2">
        <v>43902</v>
      </c>
      <c r="E783" s="2">
        <v>43902</v>
      </c>
      <c r="F783" s="3" t="s">
        <v>7</v>
      </c>
      <c r="G7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3">
        <f>MONTH(TabelaVendas[[#This Row],[Data da Venda]])</f>
        <v>1</v>
      </c>
      <c r="I783">
        <f>YEAR(TabelaVendas[[#This Row],[Data da Venda]])</f>
        <v>2020</v>
      </c>
      <c r="J783" t="str">
        <f>IF(TabelaVendas[[#This Row],[Data da Venda]]=TabelaVendas[[#This Row],[Data do Vencimento]],"Sim","Não")</f>
        <v>Não</v>
      </c>
    </row>
    <row r="784" spans="1:10" x14ac:dyDescent="0.3">
      <c r="A784" s="2">
        <v>43842</v>
      </c>
      <c r="B784" s="5">
        <v>86657720096</v>
      </c>
      <c r="C784" s="4">
        <v>869</v>
      </c>
      <c r="D784" s="2">
        <v>43932</v>
      </c>
      <c r="E784" s="2">
        <v>43932</v>
      </c>
      <c r="F784" s="3" t="s">
        <v>7</v>
      </c>
      <c r="G7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4">
        <f>MONTH(TabelaVendas[[#This Row],[Data da Venda]])</f>
        <v>1</v>
      </c>
      <c r="I784">
        <f>YEAR(TabelaVendas[[#This Row],[Data da Venda]])</f>
        <v>2020</v>
      </c>
      <c r="J784" t="str">
        <f>IF(TabelaVendas[[#This Row],[Data da Venda]]=TabelaVendas[[#This Row],[Data do Vencimento]],"Sim","Não")</f>
        <v>Não</v>
      </c>
    </row>
    <row r="785" spans="1:10" x14ac:dyDescent="0.3">
      <c r="A785" s="2">
        <v>43843</v>
      </c>
      <c r="B785" s="5">
        <v>86657720243</v>
      </c>
      <c r="C785" s="4">
        <v>1173</v>
      </c>
      <c r="D785" s="2">
        <v>43873</v>
      </c>
      <c r="E785" s="2">
        <v>43907</v>
      </c>
      <c r="F785" s="3" t="s">
        <v>8</v>
      </c>
      <c r="G7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785">
        <f>MONTH(TabelaVendas[[#This Row],[Data da Venda]])</f>
        <v>1</v>
      </c>
      <c r="I785">
        <f>YEAR(TabelaVendas[[#This Row],[Data da Venda]])</f>
        <v>2020</v>
      </c>
      <c r="J785" t="str">
        <f>IF(TabelaVendas[[#This Row],[Data da Venda]]=TabelaVendas[[#This Row],[Data do Vencimento]],"Sim","Não")</f>
        <v>Não</v>
      </c>
    </row>
    <row r="786" spans="1:10" x14ac:dyDescent="0.3">
      <c r="A786" s="2">
        <v>43843</v>
      </c>
      <c r="B786" s="5">
        <v>86657720235</v>
      </c>
      <c r="C786" s="4">
        <v>843</v>
      </c>
      <c r="D786" s="2">
        <v>43903</v>
      </c>
      <c r="E786" s="2">
        <v>43903</v>
      </c>
      <c r="F786" s="3" t="s">
        <v>8</v>
      </c>
      <c r="G7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6">
        <f>MONTH(TabelaVendas[[#This Row],[Data da Venda]])</f>
        <v>1</v>
      </c>
      <c r="I786">
        <f>YEAR(TabelaVendas[[#This Row],[Data da Venda]])</f>
        <v>2020</v>
      </c>
      <c r="J786" t="str">
        <f>IF(TabelaVendas[[#This Row],[Data da Venda]]=TabelaVendas[[#This Row],[Data do Vencimento]],"Sim","Não")</f>
        <v>Não</v>
      </c>
    </row>
    <row r="787" spans="1:10" x14ac:dyDescent="0.3">
      <c r="A787" s="2">
        <v>43843</v>
      </c>
      <c r="B787" s="5">
        <v>86657720226</v>
      </c>
      <c r="C787" s="4">
        <v>1051</v>
      </c>
      <c r="D787" s="2">
        <v>43933</v>
      </c>
      <c r="E787" s="2">
        <v>43933</v>
      </c>
      <c r="F787" s="3" t="s">
        <v>6</v>
      </c>
      <c r="G7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7">
        <f>MONTH(TabelaVendas[[#This Row],[Data da Venda]])</f>
        <v>1</v>
      </c>
      <c r="I787">
        <f>YEAR(TabelaVendas[[#This Row],[Data da Venda]])</f>
        <v>2020</v>
      </c>
      <c r="J787" t="str">
        <f>IF(TabelaVendas[[#This Row],[Data da Venda]]=TabelaVendas[[#This Row],[Data do Vencimento]],"Sim","Não")</f>
        <v>Não</v>
      </c>
    </row>
    <row r="788" spans="1:10" x14ac:dyDescent="0.3">
      <c r="A788" s="2">
        <v>43844</v>
      </c>
      <c r="B788" s="5">
        <v>86657720156</v>
      </c>
      <c r="C788" s="4">
        <v>908</v>
      </c>
      <c r="D788" s="2">
        <v>43844</v>
      </c>
      <c r="E788" s="2">
        <v>43844</v>
      </c>
      <c r="F788" s="3" t="s">
        <v>6</v>
      </c>
      <c r="G7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8">
        <f>MONTH(TabelaVendas[[#This Row],[Data da Venda]])</f>
        <v>1</v>
      </c>
      <c r="I788">
        <f>YEAR(TabelaVendas[[#This Row],[Data da Venda]])</f>
        <v>2020</v>
      </c>
      <c r="J788" t="str">
        <f>IF(TabelaVendas[[#This Row],[Data da Venda]]=TabelaVendas[[#This Row],[Data do Vencimento]],"Sim","Não")</f>
        <v>Sim</v>
      </c>
    </row>
    <row r="789" spans="1:10" x14ac:dyDescent="0.3">
      <c r="A789" s="2">
        <v>43844</v>
      </c>
      <c r="B789" s="5">
        <v>86657720166</v>
      </c>
      <c r="C789" s="4">
        <v>444</v>
      </c>
      <c r="D789" s="2">
        <v>43874</v>
      </c>
      <c r="E789" s="2">
        <v>43874</v>
      </c>
      <c r="F789" s="3" t="s">
        <v>6</v>
      </c>
      <c r="G7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89">
        <f>MONTH(TabelaVendas[[#This Row],[Data da Venda]])</f>
        <v>1</v>
      </c>
      <c r="I789">
        <f>YEAR(TabelaVendas[[#This Row],[Data da Venda]])</f>
        <v>2020</v>
      </c>
      <c r="J789" t="str">
        <f>IF(TabelaVendas[[#This Row],[Data da Venda]]=TabelaVendas[[#This Row],[Data do Vencimento]],"Sim","Não")</f>
        <v>Não</v>
      </c>
    </row>
    <row r="790" spans="1:10" x14ac:dyDescent="0.3">
      <c r="A790" s="2">
        <v>43845</v>
      </c>
      <c r="B790" s="5">
        <v>86657720064</v>
      </c>
      <c r="C790" s="4">
        <v>1292</v>
      </c>
      <c r="D790" s="2">
        <v>43875</v>
      </c>
      <c r="E790" s="2">
        <v>43875</v>
      </c>
      <c r="F790" s="3" t="s">
        <v>7</v>
      </c>
      <c r="G7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90">
        <f>MONTH(TabelaVendas[[#This Row],[Data da Venda]])</f>
        <v>1</v>
      </c>
      <c r="I790">
        <f>YEAR(TabelaVendas[[#This Row],[Data da Venda]])</f>
        <v>2020</v>
      </c>
      <c r="J790" t="str">
        <f>IF(TabelaVendas[[#This Row],[Data da Venda]]=TabelaVendas[[#This Row],[Data do Vencimento]],"Sim","Não")</f>
        <v>Não</v>
      </c>
    </row>
    <row r="791" spans="1:10" x14ac:dyDescent="0.3">
      <c r="A791" s="2">
        <v>43845</v>
      </c>
      <c r="B791" s="5">
        <v>86657720222</v>
      </c>
      <c r="C791" s="4">
        <v>538</v>
      </c>
      <c r="D791" s="2">
        <v>43875</v>
      </c>
      <c r="E791" s="2">
        <v>43875</v>
      </c>
      <c r="F791" s="3" t="s">
        <v>8</v>
      </c>
      <c r="G7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91">
        <f>MONTH(TabelaVendas[[#This Row],[Data da Venda]])</f>
        <v>1</v>
      </c>
      <c r="I791">
        <f>YEAR(TabelaVendas[[#This Row],[Data da Venda]])</f>
        <v>2020</v>
      </c>
      <c r="J791" t="str">
        <f>IF(TabelaVendas[[#This Row],[Data da Venda]]=TabelaVendas[[#This Row],[Data do Vencimento]],"Sim","Não")</f>
        <v>Não</v>
      </c>
    </row>
    <row r="792" spans="1:10" x14ac:dyDescent="0.3">
      <c r="A792" s="2">
        <v>43845</v>
      </c>
      <c r="B792" s="5">
        <v>86657720239</v>
      </c>
      <c r="C792" s="4">
        <v>363</v>
      </c>
      <c r="D792" s="2">
        <v>43875</v>
      </c>
      <c r="E792" s="2">
        <v>43912</v>
      </c>
      <c r="F792" s="3" t="s">
        <v>7</v>
      </c>
      <c r="G7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792">
        <f>MONTH(TabelaVendas[[#This Row],[Data da Venda]])</f>
        <v>1</v>
      </c>
      <c r="I792">
        <f>YEAR(TabelaVendas[[#This Row],[Data da Venda]])</f>
        <v>2020</v>
      </c>
      <c r="J792" t="str">
        <f>IF(TabelaVendas[[#This Row],[Data da Venda]]=TabelaVendas[[#This Row],[Data do Vencimento]],"Sim","Não")</f>
        <v>Não</v>
      </c>
    </row>
    <row r="793" spans="1:10" x14ac:dyDescent="0.3">
      <c r="A793" s="2">
        <v>43845</v>
      </c>
      <c r="B793" s="5">
        <v>86657720095</v>
      </c>
      <c r="C793" s="4">
        <v>693</v>
      </c>
      <c r="D793" s="2">
        <v>43905</v>
      </c>
      <c r="E793" s="2">
        <v>43905</v>
      </c>
      <c r="F793" s="3" t="s">
        <v>6</v>
      </c>
      <c r="G7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93">
        <f>MONTH(TabelaVendas[[#This Row],[Data da Venda]])</f>
        <v>1</v>
      </c>
      <c r="I793">
        <f>YEAR(TabelaVendas[[#This Row],[Data da Venda]])</f>
        <v>2020</v>
      </c>
      <c r="J793" t="str">
        <f>IF(TabelaVendas[[#This Row],[Data da Venda]]=TabelaVendas[[#This Row],[Data do Vencimento]],"Sim","Não")</f>
        <v>Não</v>
      </c>
    </row>
    <row r="794" spans="1:10" x14ac:dyDescent="0.3">
      <c r="A794" s="2">
        <v>43847</v>
      </c>
      <c r="B794" s="5">
        <v>86657720240</v>
      </c>
      <c r="C794" s="4">
        <v>1155</v>
      </c>
      <c r="D794" s="2">
        <v>43847</v>
      </c>
      <c r="E794" s="2">
        <v>43866</v>
      </c>
      <c r="F794" s="3" t="s">
        <v>7</v>
      </c>
      <c r="G7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794">
        <f>MONTH(TabelaVendas[[#This Row],[Data da Venda]])</f>
        <v>1</v>
      </c>
      <c r="I794">
        <f>YEAR(TabelaVendas[[#This Row],[Data da Venda]])</f>
        <v>2020</v>
      </c>
      <c r="J794" t="str">
        <f>IF(TabelaVendas[[#This Row],[Data da Venda]]=TabelaVendas[[#This Row],[Data do Vencimento]],"Sim","Não")</f>
        <v>Sim</v>
      </c>
    </row>
    <row r="795" spans="1:10" x14ac:dyDescent="0.3">
      <c r="A795" s="2">
        <v>43847</v>
      </c>
      <c r="B795" s="5">
        <v>86657720181</v>
      </c>
      <c r="C795" s="4">
        <v>1304</v>
      </c>
      <c r="D795" s="2">
        <v>43847</v>
      </c>
      <c r="E795" s="2">
        <v>43879</v>
      </c>
      <c r="F795" s="3" t="s">
        <v>7</v>
      </c>
      <c r="G7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795">
        <f>MONTH(TabelaVendas[[#This Row],[Data da Venda]])</f>
        <v>1</v>
      </c>
      <c r="I795">
        <f>YEAR(TabelaVendas[[#This Row],[Data da Venda]])</f>
        <v>2020</v>
      </c>
      <c r="J795" t="str">
        <f>IF(TabelaVendas[[#This Row],[Data da Venda]]=TabelaVendas[[#This Row],[Data do Vencimento]],"Sim","Não")</f>
        <v>Sim</v>
      </c>
    </row>
    <row r="796" spans="1:10" x14ac:dyDescent="0.3">
      <c r="A796" s="2">
        <v>43847</v>
      </c>
      <c r="B796" s="5">
        <v>86657720254</v>
      </c>
      <c r="C796" s="4">
        <v>71</v>
      </c>
      <c r="D796" s="2">
        <v>43847</v>
      </c>
      <c r="E796" s="2">
        <v>43886</v>
      </c>
      <c r="F796" s="3" t="s">
        <v>6</v>
      </c>
      <c r="G7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39</v>
      </c>
      <c r="H796">
        <f>MONTH(TabelaVendas[[#This Row],[Data da Venda]])</f>
        <v>1</v>
      </c>
      <c r="I796">
        <f>YEAR(TabelaVendas[[#This Row],[Data da Venda]])</f>
        <v>2020</v>
      </c>
      <c r="J796" t="str">
        <f>IF(TabelaVendas[[#This Row],[Data da Venda]]=TabelaVendas[[#This Row],[Data do Vencimento]],"Sim","Não")</f>
        <v>Sim</v>
      </c>
    </row>
    <row r="797" spans="1:10" x14ac:dyDescent="0.3">
      <c r="A797" s="2">
        <v>43847</v>
      </c>
      <c r="B797" s="5">
        <v>86657720202</v>
      </c>
      <c r="C797" s="4">
        <v>1422</v>
      </c>
      <c r="D797" s="2">
        <v>43847</v>
      </c>
      <c r="E797" s="2">
        <v>43852</v>
      </c>
      <c r="F797" s="3" t="s">
        <v>7</v>
      </c>
      <c r="G7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5</v>
      </c>
      <c r="H797">
        <f>MONTH(TabelaVendas[[#This Row],[Data da Venda]])</f>
        <v>1</v>
      </c>
      <c r="I797">
        <f>YEAR(TabelaVendas[[#This Row],[Data da Venda]])</f>
        <v>2020</v>
      </c>
      <c r="J797" t="str">
        <f>IF(TabelaVendas[[#This Row],[Data da Venda]]=TabelaVendas[[#This Row],[Data do Vencimento]],"Sim","Não")</f>
        <v>Sim</v>
      </c>
    </row>
    <row r="798" spans="1:10" x14ac:dyDescent="0.3">
      <c r="A798" s="2">
        <v>43847</v>
      </c>
      <c r="B798" s="5">
        <v>86657720100</v>
      </c>
      <c r="C798" s="4">
        <v>1371</v>
      </c>
      <c r="D798" s="2">
        <v>43847</v>
      </c>
      <c r="E798" s="2">
        <v>43877</v>
      </c>
      <c r="F798" s="3" t="s">
        <v>6</v>
      </c>
      <c r="G7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30</v>
      </c>
      <c r="H798">
        <f>MONTH(TabelaVendas[[#This Row],[Data da Venda]])</f>
        <v>1</v>
      </c>
      <c r="I798">
        <f>YEAR(TabelaVendas[[#This Row],[Data da Venda]])</f>
        <v>2020</v>
      </c>
      <c r="J798" t="str">
        <f>IF(TabelaVendas[[#This Row],[Data da Venda]]=TabelaVendas[[#This Row],[Data do Vencimento]],"Sim","Não")</f>
        <v>Sim</v>
      </c>
    </row>
    <row r="799" spans="1:10" x14ac:dyDescent="0.3">
      <c r="A799" s="2">
        <v>43847</v>
      </c>
      <c r="B799" s="5">
        <v>86657720196</v>
      </c>
      <c r="C799" s="4">
        <v>231</v>
      </c>
      <c r="D799" s="2">
        <v>43877</v>
      </c>
      <c r="E799" s="2">
        <v>43877</v>
      </c>
      <c r="F799" s="3" t="s">
        <v>8</v>
      </c>
      <c r="G7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799">
        <f>MONTH(TabelaVendas[[#This Row],[Data da Venda]])</f>
        <v>1</v>
      </c>
      <c r="I799">
        <f>YEAR(TabelaVendas[[#This Row],[Data da Venda]])</f>
        <v>2020</v>
      </c>
      <c r="J799" t="str">
        <f>IF(TabelaVendas[[#This Row],[Data da Venda]]=TabelaVendas[[#This Row],[Data do Vencimento]],"Sim","Não")</f>
        <v>Não</v>
      </c>
    </row>
    <row r="800" spans="1:10" x14ac:dyDescent="0.3">
      <c r="A800" s="2">
        <v>43847</v>
      </c>
      <c r="B800" s="5">
        <v>86657720101</v>
      </c>
      <c r="C800" s="4">
        <v>1183</v>
      </c>
      <c r="D800" s="2">
        <v>43937</v>
      </c>
      <c r="E800" s="2">
        <v>43956</v>
      </c>
      <c r="F800" s="3" t="s">
        <v>7</v>
      </c>
      <c r="G8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800">
        <f>MONTH(TabelaVendas[[#This Row],[Data da Venda]])</f>
        <v>1</v>
      </c>
      <c r="I800">
        <f>YEAR(TabelaVendas[[#This Row],[Data da Venda]])</f>
        <v>2020</v>
      </c>
      <c r="J800" t="str">
        <f>IF(TabelaVendas[[#This Row],[Data da Venda]]=TabelaVendas[[#This Row],[Data do Vencimento]],"Sim","Não")</f>
        <v>Não</v>
      </c>
    </row>
    <row r="801" spans="1:10" x14ac:dyDescent="0.3">
      <c r="A801" s="2">
        <v>43848</v>
      </c>
      <c r="B801" s="5">
        <v>86657720233</v>
      </c>
      <c r="C801" s="4">
        <v>1381</v>
      </c>
      <c r="D801" s="2">
        <v>43848</v>
      </c>
      <c r="E801" s="2">
        <v>43848</v>
      </c>
      <c r="F801" s="3" t="s">
        <v>6</v>
      </c>
      <c r="G8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01">
        <f>MONTH(TabelaVendas[[#This Row],[Data da Venda]])</f>
        <v>1</v>
      </c>
      <c r="I801">
        <f>YEAR(TabelaVendas[[#This Row],[Data da Venda]])</f>
        <v>2020</v>
      </c>
      <c r="J801" t="str">
        <f>IF(TabelaVendas[[#This Row],[Data da Venda]]=TabelaVendas[[#This Row],[Data do Vencimento]],"Sim","Não")</f>
        <v>Sim</v>
      </c>
    </row>
    <row r="802" spans="1:10" x14ac:dyDescent="0.3">
      <c r="A802" s="2">
        <v>43848</v>
      </c>
      <c r="B802" s="5">
        <v>86657720155</v>
      </c>
      <c r="C802" s="4">
        <v>405</v>
      </c>
      <c r="D802" s="2">
        <v>43878</v>
      </c>
      <c r="E802" s="2">
        <v>43878</v>
      </c>
      <c r="F802" s="3" t="s">
        <v>6</v>
      </c>
      <c r="G8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02">
        <f>MONTH(TabelaVendas[[#This Row],[Data da Venda]])</f>
        <v>1</v>
      </c>
      <c r="I802">
        <f>YEAR(TabelaVendas[[#This Row],[Data da Venda]])</f>
        <v>2020</v>
      </c>
      <c r="J802" t="str">
        <f>IF(TabelaVendas[[#This Row],[Data da Venda]]=TabelaVendas[[#This Row],[Data do Vencimento]],"Sim","Não")</f>
        <v>Não</v>
      </c>
    </row>
    <row r="803" spans="1:10" x14ac:dyDescent="0.3">
      <c r="A803" s="2">
        <v>43848</v>
      </c>
      <c r="B803" s="5">
        <v>86657720221</v>
      </c>
      <c r="C803" s="4">
        <v>1400</v>
      </c>
      <c r="D803" s="2">
        <v>43938</v>
      </c>
      <c r="E803" s="2">
        <v>43938</v>
      </c>
      <c r="F803" s="3" t="s">
        <v>6</v>
      </c>
      <c r="G8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03">
        <f>MONTH(TabelaVendas[[#This Row],[Data da Venda]])</f>
        <v>1</v>
      </c>
      <c r="I803">
        <f>YEAR(TabelaVendas[[#This Row],[Data da Venda]])</f>
        <v>2020</v>
      </c>
      <c r="J803" t="str">
        <f>IF(TabelaVendas[[#This Row],[Data da Venda]]=TabelaVendas[[#This Row],[Data do Vencimento]],"Sim","Não")</f>
        <v>Não</v>
      </c>
    </row>
    <row r="804" spans="1:10" x14ac:dyDescent="0.3">
      <c r="A804" s="2">
        <v>43849</v>
      </c>
      <c r="B804" s="5">
        <v>86657720075</v>
      </c>
      <c r="C804" s="4">
        <v>1324</v>
      </c>
      <c r="D804" s="2">
        <v>43909</v>
      </c>
      <c r="E804" s="2">
        <v>43909</v>
      </c>
      <c r="F804" s="3" t="s">
        <v>8</v>
      </c>
      <c r="G8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04">
        <f>MONTH(TabelaVendas[[#This Row],[Data da Venda]])</f>
        <v>1</v>
      </c>
      <c r="I804">
        <f>YEAR(TabelaVendas[[#This Row],[Data da Venda]])</f>
        <v>2020</v>
      </c>
      <c r="J804" t="str">
        <f>IF(TabelaVendas[[#This Row],[Data da Venda]]=TabelaVendas[[#This Row],[Data do Vencimento]],"Sim","Não")</f>
        <v>Não</v>
      </c>
    </row>
    <row r="805" spans="1:10" x14ac:dyDescent="0.3">
      <c r="A805" s="2">
        <v>43849</v>
      </c>
      <c r="B805" s="5">
        <v>86657720215</v>
      </c>
      <c r="C805" s="4">
        <v>1179</v>
      </c>
      <c r="D805" s="2">
        <v>43909</v>
      </c>
      <c r="E805" s="2">
        <v>43932</v>
      </c>
      <c r="F805" s="3" t="s">
        <v>7</v>
      </c>
      <c r="G8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23</v>
      </c>
      <c r="H805">
        <f>MONTH(TabelaVendas[[#This Row],[Data da Venda]])</f>
        <v>1</v>
      </c>
      <c r="I805">
        <f>YEAR(TabelaVendas[[#This Row],[Data da Venda]])</f>
        <v>2020</v>
      </c>
      <c r="J805" t="str">
        <f>IF(TabelaVendas[[#This Row],[Data da Venda]]=TabelaVendas[[#This Row],[Data do Vencimento]],"Sim","Não")</f>
        <v>Não</v>
      </c>
    </row>
    <row r="806" spans="1:10" x14ac:dyDescent="0.3">
      <c r="A806" s="2">
        <v>43850</v>
      </c>
      <c r="B806" s="5">
        <v>86657720193</v>
      </c>
      <c r="C806" s="4">
        <v>794</v>
      </c>
      <c r="D806" s="2">
        <v>43910</v>
      </c>
      <c r="E806" s="2">
        <v>43930</v>
      </c>
      <c r="F806" s="3" t="s">
        <v>8</v>
      </c>
      <c r="G8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806">
        <f>MONTH(TabelaVendas[[#This Row],[Data da Venda]])</f>
        <v>1</v>
      </c>
      <c r="I806">
        <f>YEAR(TabelaVendas[[#This Row],[Data da Venda]])</f>
        <v>2020</v>
      </c>
      <c r="J806" t="str">
        <f>IF(TabelaVendas[[#This Row],[Data da Venda]]=TabelaVendas[[#This Row],[Data do Vencimento]],"Sim","Não")</f>
        <v>Não</v>
      </c>
    </row>
    <row r="807" spans="1:10" x14ac:dyDescent="0.3">
      <c r="A807" s="2">
        <v>43850</v>
      </c>
      <c r="B807" s="5">
        <v>86657720232</v>
      </c>
      <c r="C807" s="4">
        <v>332</v>
      </c>
      <c r="D807" s="2">
        <v>43910</v>
      </c>
      <c r="E807" s="2">
        <v>43910</v>
      </c>
      <c r="F807" s="3" t="s">
        <v>7</v>
      </c>
      <c r="G8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07">
        <f>MONTH(TabelaVendas[[#This Row],[Data da Venda]])</f>
        <v>1</v>
      </c>
      <c r="I807">
        <f>YEAR(TabelaVendas[[#This Row],[Data da Venda]])</f>
        <v>2020</v>
      </c>
      <c r="J807" t="str">
        <f>IF(TabelaVendas[[#This Row],[Data da Venda]]=TabelaVendas[[#This Row],[Data do Vencimento]],"Sim","Não")</f>
        <v>Não</v>
      </c>
    </row>
    <row r="808" spans="1:10" x14ac:dyDescent="0.3">
      <c r="A808" s="2">
        <v>43851</v>
      </c>
      <c r="B808" s="5">
        <v>86657720189</v>
      </c>
      <c r="C808" s="4">
        <v>365</v>
      </c>
      <c r="D808" s="2">
        <v>43881</v>
      </c>
      <c r="E808" s="2">
        <v>43912</v>
      </c>
      <c r="F808" s="3" t="s">
        <v>8</v>
      </c>
      <c r="G8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808">
        <f>MONTH(TabelaVendas[[#This Row],[Data da Venda]])</f>
        <v>1</v>
      </c>
      <c r="I808">
        <f>YEAR(TabelaVendas[[#This Row],[Data da Venda]])</f>
        <v>2020</v>
      </c>
      <c r="J808" t="str">
        <f>IF(TabelaVendas[[#This Row],[Data da Venda]]=TabelaVendas[[#This Row],[Data do Vencimento]],"Sim","Não")</f>
        <v>Não</v>
      </c>
    </row>
    <row r="809" spans="1:10" x14ac:dyDescent="0.3">
      <c r="A809" s="2">
        <v>43851</v>
      </c>
      <c r="B809" s="5">
        <v>86657720114</v>
      </c>
      <c r="C809" s="4">
        <v>243</v>
      </c>
      <c r="D809" s="2">
        <v>43881</v>
      </c>
      <c r="E809" s="2">
        <v>43902</v>
      </c>
      <c r="F809" s="3" t="s">
        <v>7</v>
      </c>
      <c r="G8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21</v>
      </c>
      <c r="H809">
        <f>MONTH(TabelaVendas[[#This Row],[Data da Venda]])</f>
        <v>1</v>
      </c>
      <c r="I809">
        <f>YEAR(TabelaVendas[[#This Row],[Data da Venda]])</f>
        <v>2020</v>
      </c>
      <c r="J809" t="str">
        <f>IF(TabelaVendas[[#This Row],[Data da Venda]]=TabelaVendas[[#This Row],[Data do Vencimento]],"Sim","Não")</f>
        <v>Não</v>
      </c>
    </row>
    <row r="810" spans="1:10" x14ac:dyDescent="0.3">
      <c r="A810" s="2">
        <v>43852</v>
      </c>
      <c r="B810" s="5">
        <v>86657720085</v>
      </c>
      <c r="C810" s="4">
        <v>838</v>
      </c>
      <c r="D810" s="2">
        <v>43882</v>
      </c>
      <c r="E810" s="2">
        <v>43882</v>
      </c>
      <c r="F810" s="3" t="s">
        <v>6</v>
      </c>
      <c r="G8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0">
        <f>MONTH(TabelaVendas[[#This Row],[Data da Venda]])</f>
        <v>1</v>
      </c>
      <c r="I810">
        <f>YEAR(TabelaVendas[[#This Row],[Data da Venda]])</f>
        <v>2020</v>
      </c>
      <c r="J810" t="str">
        <f>IF(TabelaVendas[[#This Row],[Data da Venda]]=TabelaVendas[[#This Row],[Data do Vencimento]],"Sim","Não")</f>
        <v>Não</v>
      </c>
    </row>
    <row r="811" spans="1:10" x14ac:dyDescent="0.3">
      <c r="A811" s="2">
        <v>43852</v>
      </c>
      <c r="B811" s="5">
        <v>86657720197</v>
      </c>
      <c r="C811" s="4">
        <v>709</v>
      </c>
      <c r="D811" s="2">
        <v>43882</v>
      </c>
      <c r="E811" s="2">
        <v>43882</v>
      </c>
      <c r="F811" s="3" t="s">
        <v>8</v>
      </c>
      <c r="G8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1">
        <f>MONTH(TabelaVendas[[#This Row],[Data da Venda]])</f>
        <v>1</v>
      </c>
      <c r="I811">
        <f>YEAR(TabelaVendas[[#This Row],[Data da Venda]])</f>
        <v>2020</v>
      </c>
      <c r="J811" t="str">
        <f>IF(TabelaVendas[[#This Row],[Data da Venda]]=TabelaVendas[[#This Row],[Data do Vencimento]],"Sim","Não")</f>
        <v>Não</v>
      </c>
    </row>
    <row r="812" spans="1:10" x14ac:dyDescent="0.3">
      <c r="A812" s="2">
        <v>43852</v>
      </c>
      <c r="B812" s="5">
        <v>86657720213</v>
      </c>
      <c r="C812" s="4">
        <v>303</v>
      </c>
      <c r="D812" s="2">
        <v>43912</v>
      </c>
      <c r="E812" s="2">
        <v>43927</v>
      </c>
      <c r="F812" s="3" t="s">
        <v>7</v>
      </c>
      <c r="G8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15</v>
      </c>
      <c r="H812">
        <f>MONTH(TabelaVendas[[#This Row],[Data da Venda]])</f>
        <v>1</v>
      </c>
      <c r="I812">
        <f>YEAR(TabelaVendas[[#This Row],[Data da Venda]])</f>
        <v>2020</v>
      </c>
      <c r="J812" t="str">
        <f>IF(TabelaVendas[[#This Row],[Data da Venda]]=TabelaVendas[[#This Row],[Data do Vencimento]],"Sim","Não")</f>
        <v>Não</v>
      </c>
    </row>
    <row r="813" spans="1:10" x14ac:dyDescent="0.3">
      <c r="A813" s="2">
        <v>43853</v>
      </c>
      <c r="B813" s="5">
        <v>86657720075</v>
      </c>
      <c r="C813" s="4">
        <v>595</v>
      </c>
      <c r="D813" s="2">
        <v>43883</v>
      </c>
      <c r="E813" s="2">
        <v>43883</v>
      </c>
      <c r="F813" s="3" t="s">
        <v>7</v>
      </c>
      <c r="G8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3">
        <f>MONTH(TabelaVendas[[#This Row],[Data da Venda]])</f>
        <v>1</v>
      </c>
      <c r="I813">
        <f>YEAR(TabelaVendas[[#This Row],[Data da Venda]])</f>
        <v>2020</v>
      </c>
      <c r="J813" t="str">
        <f>IF(TabelaVendas[[#This Row],[Data da Venda]]=TabelaVendas[[#This Row],[Data do Vencimento]],"Sim","Não")</f>
        <v>Não</v>
      </c>
    </row>
    <row r="814" spans="1:10" x14ac:dyDescent="0.3">
      <c r="A814" s="2">
        <v>43853</v>
      </c>
      <c r="B814" s="5">
        <v>86657720099</v>
      </c>
      <c r="C814" s="4">
        <v>1090</v>
      </c>
      <c r="D814" s="2">
        <v>43913</v>
      </c>
      <c r="E814" s="2">
        <v>43924</v>
      </c>
      <c r="F814" s="3" t="s">
        <v>7</v>
      </c>
      <c r="G8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11</v>
      </c>
      <c r="H814">
        <f>MONTH(TabelaVendas[[#This Row],[Data da Venda]])</f>
        <v>1</v>
      </c>
      <c r="I814">
        <f>YEAR(TabelaVendas[[#This Row],[Data da Venda]])</f>
        <v>2020</v>
      </c>
      <c r="J814" t="str">
        <f>IF(TabelaVendas[[#This Row],[Data da Venda]]=TabelaVendas[[#This Row],[Data do Vencimento]],"Sim","Não")</f>
        <v>Não</v>
      </c>
    </row>
    <row r="815" spans="1:10" x14ac:dyDescent="0.3">
      <c r="A815" s="2">
        <v>43853</v>
      </c>
      <c r="B815" s="5">
        <v>86657720099</v>
      </c>
      <c r="C815" s="4">
        <v>1460</v>
      </c>
      <c r="D815" s="2">
        <v>43913</v>
      </c>
      <c r="E815" s="2">
        <v>43913</v>
      </c>
      <c r="F815" s="3" t="s">
        <v>8</v>
      </c>
      <c r="G8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5">
        <f>MONTH(TabelaVendas[[#This Row],[Data da Venda]])</f>
        <v>1</v>
      </c>
      <c r="I815">
        <f>YEAR(TabelaVendas[[#This Row],[Data da Venda]])</f>
        <v>2020</v>
      </c>
      <c r="J815" t="str">
        <f>IF(TabelaVendas[[#This Row],[Data da Venda]]=TabelaVendas[[#This Row],[Data do Vencimento]],"Sim","Não")</f>
        <v>Não</v>
      </c>
    </row>
    <row r="816" spans="1:10" x14ac:dyDescent="0.3">
      <c r="A816" s="2">
        <v>43854</v>
      </c>
      <c r="B816" s="5">
        <v>86657720258</v>
      </c>
      <c r="C816" s="4">
        <v>849</v>
      </c>
      <c r="D816" s="2">
        <v>43944</v>
      </c>
      <c r="E816" s="2">
        <v>43944</v>
      </c>
      <c r="F816" s="3" t="s">
        <v>7</v>
      </c>
      <c r="G8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6">
        <f>MONTH(TabelaVendas[[#This Row],[Data da Venda]])</f>
        <v>1</v>
      </c>
      <c r="I816">
        <f>YEAR(TabelaVendas[[#This Row],[Data da Venda]])</f>
        <v>2020</v>
      </c>
      <c r="J816" t="str">
        <f>IF(TabelaVendas[[#This Row],[Data da Venda]]=TabelaVendas[[#This Row],[Data do Vencimento]],"Sim","Não")</f>
        <v>Não</v>
      </c>
    </row>
    <row r="817" spans="1:10" x14ac:dyDescent="0.3">
      <c r="A817" s="2">
        <v>43855</v>
      </c>
      <c r="B817" s="5">
        <v>86657720203</v>
      </c>
      <c r="C817" s="4">
        <v>1421</v>
      </c>
      <c r="D817" s="2">
        <v>43885</v>
      </c>
      <c r="E817" s="2">
        <v>43885</v>
      </c>
      <c r="F817" s="3" t="s">
        <v>6</v>
      </c>
      <c r="G8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7">
        <f>MONTH(TabelaVendas[[#This Row],[Data da Venda]])</f>
        <v>1</v>
      </c>
      <c r="I817">
        <f>YEAR(TabelaVendas[[#This Row],[Data da Venda]])</f>
        <v>2020</v>
      </c>
      <c r="J817" t="str">
        <f>IF(TabelaVendas[[#This Row],[Data da Venda]]=TabelaVendas[[#This Row],[Data do Vencimento]],"Sim","Não")</f>
        <v>Não</v>
      </c>
    </row>
    <row r="818" spans="1:10" x14ac:dyDescent="0.3">
      <c r="A818" s="2">
        <v>43855</v>
      </c>
      <c r="B818" s="5">
        <v>86657720231</v>
      </c>
      <c r="C818" s="4">
        <v>183</v>
      </c>
      <c r="D818" s="2">
        <v>43885</v>
      </c>
      <c r="E818" s="2">
        <v>43885</v>
      </c>
      <c r="F818" s="3" t="s">
        <v>7</v>
      </c>
      <c r="G8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8">
        <f>MONTH(TabelaVendas[[#This Row],[Data da Venda]])</f>
        <v>1</v>
      </c>
      <c r="I818">
        <f>YEAR(TabelaVendas[[#This Row],[Data da Venda]])</f>
        <v>2020</v>
      </c>
      <c r="J818" t="str">
        <f>IF(TabelaVendas[[#This Row],[Data da Venda]]=TabelaVendas[[#This Row],[Data do Vencimento]],"Sim","Não")</f>
        <v>Não</v>
      </c>
    </row>
    <row r="819" spans="1:10" x14ac:dyDescent="0.3">
      <c r="A819" s="2">
        <v>43855</v>
      </c>
      <c r="B819" s="5">
        <v>86657720076</v>
      </c>
      <c r="C819" s="4">
        <v>1201</v>
      </c>
      <c r="D819" s="2">
        <v>43885</v>
      </c>
      <c r="E819" s="2">
        <v>43885</v>
      </c>
      <c r="F819" s="3" t="s">
        <v>6</v>
      </c>
      <c r="G8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19">
        <f>MONTH(TabelaVendas[[#This Row],[Data da Venda]])</f>
        <v>1</v>
      </c>
      <c r="I819">
        <f>YEAR(TabelaVendas[[#This Row],[Data da Venda]])</f>
        <v>2020</v>
      </c>
      <c r="J819" t="str">
        <f>IF(TabelaVendas[[#This Row],[Data da Venda]]=TabelaVendas[[#This Row],[Data do Vencimento]],"Sim","Não")</f>
        <v>Não</v>
      </c>
    </row>
    <row r="820" spans="1:10" x14ac:dyDescent="0.3">
      <c r="A820" s="2">
        <v>43856</v>
      </c>
      <c r="B820" s="5">
        <v>86657720210</v>
      </c>
      <c r="C820" s="4">
        <v>1423</v>
      </c>
      <c r="D820" s="2">
        <v>43916</v>
      </c>
      <c r="E820" s="2">
        <v>43916</v>
      </c>
      <c r="F820" s="3" t="s">
        <v>7</v>
      </c>
      <c r="G8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0">
        <f>MONTH(TabelaVendas[[#This Row],[Data da Venda]])</f>
        <v>1</v>
      </c>
      <c r="I820">
        <f>YEAR(TabelaVendas[[#This Row],[Data da Venda]])</f>
        <v>2020</v>
      </c>
      <c r="J820" t="str">
        <f>IF(TabelaVendas[[#This Row],[Data da Venda]]=TabelaVendas[[#This Row],[Data do Vencimento]],"Sim","Não")</f>
        <v>Não</v>
      </c>
    </row>
    <row r="821" spans="1:10" x14ac:dyDescent="0.3">
      <c r="A821" s="2">
        <v>43856</v>
      </c>
      <c r="B821" s="5">
        <v>86657720243</v>
      </c>
      <c r="C821" s="4">
        <v>1272</v>
      </c>
      <c r="D821" s="2">
        <v>43916</v>
      </c>
      <c r="E821" s="2">
        <v>43916</v>
      </c>
      <c r="F821" s="3" t="s">
        <v>7</v>
      </c>
      <c r="G8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1">
        <f>MONTH(TabelaVendas[[#This Row],[Data da Venda]])</f>
        <v>1</v>
      </c>
      <c r="I821">
        <f>YEAR(TabelaVendas[[#This Row],[Data da Venda]])</f>
        <v>2020</v>
      </c>
      <c r="J821" t="str">
        <f>IF(TabelaVendas[[#This Row],[Data da Venda]]=TabelaVendas[[#This Row],[Data do Vencimento]],"Sim","Não")</f>
        <v>Não</v>
      </c>
    </row>
    <row r="822" spans="1:10" x14ac:dyDescent="0.3">
      <c r="A822" s="2">
        <v>43858</v>
      </c>
      <c r="B822" s="5">
        <v>86657720259</v>
      </c>
      <c r="C822" s="4">
        <v>758</v>
      </c>
      <c r="D822" s="2">
        <v>43888</v>
      </c>
      <c r="E822" s="2">
        <v>43888</v>
      </c>
      <c r="F822" s="3" t="s">
        <v>7</v>
      </c>
      <c r="G8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2">
        <f>MONTH(TabelaVendas[[#This Row],[Data da Venda]])</f>
        <v>1</v>
      </c>
      <c r="I822">
        <f>YEAR(TabelaVendas[[#This Row],[Data da Venda]])</f>
        <v>2020</v>
      </c>
      <c r="J822" t="str">
        <f>IF(TabelaVendas[[#This Row],[Data da Venda]]=TabelaVendas[[#This Row],[Data do Vencimento]],"Sim","Não")</f>
        <v>Não</v>
      </c>
    </row>
    <row r="823" spans="1:10" x14ac:dyDescent="0.3">
      <c r="A823" s="2">
        <v>43858</v>
      </c>
      <c r="B823" s="5">
        <v>86657720231</v>
      </c>
      <c r="C823" s="4">
        <v>1347</v>
      </c>
      <c r="D823" s="2">
        <v>43918</v>
      </c>
      <c r="E823" s="2">
        <v>43918</v>
      </c>
      <c r="F823" s="3" t="s">
        <v>7</v>
      </c>
      <c r="G8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3">
        <f>MONTH(TabelaVendas[[#This Row],[Data da Venda]])</f>
        <v>1</v>
      </c>
      <c r="I823">
        <f>YEAR(TabelaVendas[[#This Row],[Data da Venda]])</f>
        <v>2020</v>
      </c>
      <c r="J823" t="str">
        <f>IF(TabelaVendas[[#This Row],[Data da Venda]]=TabelaVendas[[#This Row],[Data do Vencimento]],"Sim","Não")</f>
        <v>Não</v>
      </c>
    </row>
    <row r="824" spans="1:10" x14ac:dyDescent="0.3">
      <c r="A824" s="2">
        <v>43858</v>
      </c>
      <c r="B824" s="5">
        <v>86657720159</v>
      </c>
      <c r="C824" s="4">
        <v>1087</v>
      </c>
      <c r="D824" s="2">
        <v>43918</v>
      </c>
      <c r="E824" s="2">
        <v>43918</v>
      </c>
      <c r="F824" s="3" t="s">
        <v>7</v>
      </c>
      <c r="G8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4">
        <f>MONTH(TabelaVendas[[#This Row],[Data da Venda]])</f>
        <v>1</v>
      </c>
      <c r="I824">
        <f>YEAR(TabelaVendas[[#This Row],[Data da Venda]])</f>
        <v>2020</v>
      </c>
      <c r="J824" t="str">
        <f>IF(TabelaVendas[[#This Row],[Data da Venda]]=TabelaVendas[[#This Row],[Data do Vencimento]],"Sim","Não")</f>
        <v>Não</v>
      </c>
    </row>
    <row r="825" spans="1:10" x14ac:dyDescent="0.3">
      <c r="A825" s="2">
        <v>43858</v>
      </c>
      <c r="B825" s="5">
        <v>86657720107</v>
      </c>
      <c r="C825" s="4">
        <v>217</v>
      </c>
      <c r="D825" s="2">
        <v>43948</v>
      </c>
      <c r="E825" s="2">
        <v>43948</v>
      </c>
      <c r="F825" s="3" t="s">
        <v>6</v>
      </c>
      <c r="G8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5">
        <f>MONTH(TabelaVendas[[#This Row],[Data da Venda]])</f>
        <v>1</v>
      </c>
      <c r="I825">
        <f>YEAR(TabelaVendas[[#This Row],[Data da Venda]])</f>
        <v>2020</v>
      </c>
      <c r="J825" t="str">
        <f>IF(TabelaVendas[[#This Row],[Data da Venda]]=TabelaVendas[[#This Row],[Data do Vencimento]],"Sim","Não")</f>
        <v>Não</v>
      </c>
    </row>
    <row r="826" spans="1:10" x14ac:dyDescent="0.3">
      <c r="A826" s="2">
        <v>43859</v>
      </c>
      <c r="B826" s="5">
        <v>86657720052</v>
      </c>
      <c r="C826" s="4">
        <v>185</v>
      </c>
      <c r="D826" s="2">
        <v>43889</v>
      </c>
      <c r="E826" s="2">
        <v>43921</v>
      </c>
      <c r="F826" s="3" t="s">
        <v>8</v>
      </c>
      <c r="G8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826">
        <f>MONTH(TabelaVendas[[#This Row],[Data da Venda]])</f>
        <v>1</v>
      </c>
      <c r="I826">
        <f>YEAR(TabelaVendas[[#This Row],[Data da Venda]])</f>
        <v>2020</v>
      </c>
      <c r="J826" t="str">
        <f>IF(TabelaVendas[[#This Row],[Data da Venda]]=TabelaVendas[[#This Row],[Data do Vencimento]],"Sim","Não")</f>
        <v>Não</v>
      </c>
    </row>
    <row r="827" spans="1:10" x14ac:dyDescent="0.3">
      <c r="A827" s="2">
        <v>43859</v>
      </c>
      <c r="B827" s="5">
        <v>86657720145</v>
      </c>
      <c r="C827" s="4">
        <v>856</v>
      </c>
      <c r="D827" s="2">
        <v>43919</v>
      </c>
      <c r="E827" s="2">
        <v>43937</v>
      </c>
      <c r="F827" s="3" t="s">
        <v>8</v>
      </c>
      <c r="G8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18</v>
      </c>
      <c r="H827">
        <f>MONTH(TabelaVendas[[#This Row],[Data da Venda]])</f>
        <v>1</v>
      </c>
      <c r="I827">
        <f>YEAR(TabelaVendas[[#This Row],[Data da Venda]])</f>
        <v>2020</v>
      </c>
      <c r="J827" t="str">
        <f>IF(TabelaVendas[[#This Row],[Data da Venda]]=TabelaVendas[[#This Row],[Data do Vencimento]],"Sim","Não")</f>
        <v>Não</v>
      </c>
    </row>
    <row r="828" spans="1:10" x14ac:dyDescent="0.3">
      <c r="A828" s="2">
        <v>43860</v>
      </c>
      <c r="B828" s="5">
        <v>86657720257</v>
      </c>
      <c r="C828" s="4">
        <v>893</v>
      </c>
      <c r="D828" s="2">
        <v>43950</v>
      </c>
      <c r="E828" s="2">
        <v>43950</v>
      </c>
      <c r="F828" s="3" t="s">
        <v>6</v>
      </c>
      <c r="G8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8">
        <f>MONTH(TabelaVendas[[#This Row],[Data da Venda]])</f>
        <v>1</v>
      </c>
      <c r="I828">
        <f>YEAR(TabelaVendas[[#This Row],[Data da Venda]])</f>
        <v>2020</v>
      </c>
      <c r="J828" t="str">
        <f>IF(TabelaVendas[[#This Row],[Data da Venda]]=TabelaVendas[[#This Row],[Data do Vencimento]],"Sim","Não")</f>
        <v>Não</v>
      </c>
    </row>
    <row r="829" spans="1:10" x14ac:dyDescent="0.3">
      <c r="A829" s="2">
        <v>43861</v>
      </c>
      <c r="B829" s="5">
        <v>86657720148</v>
      </c>
      <c r="C829" s="4">
        <v>251</v>
      </c>
      <c r="D829" s="2">
        <v>43891</v>
      </c>
      <c r="E829" s="2">
        <v>43891</v>
      </c>
      <c r="F829" s="3" t="s">
        <v>7</v>
      </c>
      <c r="G8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29">
        <f>MONTH(TabelaVendas[[#This Row],[Data da Venda]])</f>
        <v>1</v>
      </c>
      <c r="I829">
        <f>YEAR(TabelaVendas[[#This Row],[Data da Venda]])</f>
        <v>2020</v>
      </c>
      <c r="J829" t="str">
        <f>IF(TabelaVendas[[#This Row],[Data da Venda]]=TabelaVendas[[#This Row],[Data do Vencimento]],"Sim","Não")</f>
        <v>Não</v>
      </c>
    </row>
    <row r="830" spans="1:10" x14ac:dyDescent="0.3">
      <c r="A830" s="2">
        <v>43861</v>
      </c>
      <c r="B830" s="5">
        <v>86657720099</v>
      </c>
      <c r="C830" s="4">
        <v>785</v>
      </c>
      <c r="D830" s="2">
        <v>43921</v>
      </c>
      <c r="E830" s="2">
        <v>43921</v>
      </c>
      <c r="F830" s="3" t="s">
        <v>6</v>
      </c>
      <c r="G8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30">
        <f>MONTH(TabelaVendas[[#This Row],[Data da Venda]])</f>
        <v>1</v>
      </c>
      <c r="I830">
        <f>YEAR(TabelaVendas[[#This Row],[Data da Venda]])</f>
        <v>2020</v>
      </c>
      <c r="J830" t="str">
        <f>IF(TabelaVendas[[#This Row],[Data da Venda]]=TabelaVendas[[#This Row],[Data do Vencimento]],"Sim","Não")</f>
        <v>Não</v>
      </c>
    </row>
    <row r="831" spans="1:10" x14ac:dyDescent="0.3">
      <c r="A831" s="2">
        <v>43862</v>
      </c>
      <c r="B831" s="5">
        <v>86657720112</v>
      </c>
      <c r="C831" s="4">
        <v>950</v>
      </c>
      <c r="D831" s="2">
        <v>43862</v>
      </c>
      <c r="E831" s="2">
        <v>43885</v>
      </c>
      <c r="F831" s="3" t="s">
        <v>8</v>
      </c>
      <c r="G8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23</v>
      </c>
      <c r="H831">
        <f>MONTH(TabelaVendas[[#This Row],[Data da Venda]])</f>
        <v>2</v>
      </c>
      <c r="I831">
        <f>YEAR(TabelaVendas[[#This Row],[Data da Venda]])</f>
        <v>2020</v>
      </c>
      <c r="J831" t="str">
        <f>IF(TabelaVendas[[#This Row],[Data da Venda]]=TabelaVendas[[#This Row],[Data do Vencimento]],"Sim","Não")</f>
        <v>Sim</v>
      </c>
    </row>
    <row r="832" spans="1:10" x14ac:dyDescent="0.3">
      <c r="A832" s="2">
        <v>43862</v>
      </c>
      <c r="B832" s="5">
        <v>86657720080</v>
      </c>
      <c r="C832" s="4">
        <v>991</v>
      </c>
      <c r="D832" s="2">
        <v>43922</v>
      </c>
      <c r="E832" s="2">
        <v>43922</v>
      </c>
      <c r="F832" s="3" t="s">
        <v>8</v>
      </c>
      <c r="G8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32">
        <f>MONTH(TabelaVendas[[#This Row],[Data da Venda]])</f>
        <v>2</v>
      </c>
      <c r="I832">
        <f>YEAR(TabelaVendas[[#This Row],[Data da Venda]])</f>
        <v>2020</v>
      </c>
      <c r="J832" t="str">
        <f>IF(TabelaVendas[[#This Row],[Data da Venda]]=TabelaVendas[[#This Row],[Data do Vencimento]],"Sim","Não")</f>
        <v>Não</v>
      </c>
    </row>
    <row r="833" spans="1:10" x14ac:dyDescent="0.3">
      <c r="A833" s="2">
        <v>43862</v>
      </c>
      <c r="B833" s="5">
        <v>86657720130</v>
      </c>
      <c r="C833" s="4">
        <v>490</v>
      </c>
      <c r="D833" s="2">
        <v>43952</v>
      </c>
      <c r="E833" s="2">
        <v>43978</v>
      </c>
      <c r="F833" s="3" t="s">
        <v>6</v>
      </c>
      <c r="G8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26</v>
      </c>
      <c r="H833">
        <f>MONTH(TabelaVendas[[#This Row],[Data da Venda]])</f>
        <v>2</v>
      </c>
      <c r="I833">
        <f>YEAR(TabelaVendas[[#This Row],[Data da Venda]])</f>
        <v>2020</v>
      </c>
      <c r="J833" t="str">
        <f>IF(TabelaVendas[[#This Row],[Data da Venda]]=TabelaVendas[[#This Row],[Data do Vencimento]],"Sim","Não")</f>
        <v>Não</v>
      </c>
    </row>
    <row r="834" spans="1:10" x14ac:dyDescent="0.3">
      <c r="A834" s="2">
        <v>43862</v>
      </c>
      <c r="B834" s="5">
        <v>86657720125</v>
      </c>
      <c r="C834" s="4">
        <v>212</v>
      </c>
      <c r="D834" s="2">
        <v>43952</v>
      </c>
      <c r="E834" s="2">
        <v>43952</v>
      </c>
      <c r="F834" s="3" t="s">
        <v>8</v>
      </c>
      <c r="G8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34">
        <f>MONTH(TabelaVendas[[#This Row],[Data da Venda]])</f>
        <v>2</v>
      </c>
      <c r="I834">
        <f>YEAR(TabelaVendas[[#This Row],[Data da Venda]])</f>
        <v>2020</v>
      </c>
      <c r="J834" t="str">
        <f>IF(TabelaVendas[[#This Row],[Data da Venda]]=TabelaVendas[[#This Row],[Data do Vencimento]],"Sim","Não")</f>
        <v>Não</v>
      </c>
    </row>
    <row r="835" spans="1:10" x14ac:dyDescent="0.3">
      <c r="A835" s="2">
        <v>43863</v>
      </c>
      <c r="B835" s="5">
        <v>86657720192</v>
      </c>
      <c r="C835" s="4">
        <v>290</v>
      </c>
      <c r="D835" s="2">
        <v>43893</v>
      </c>
      <c r="E835" s="2">
        <v>43893</v>
      </c>
      <c r="F835" s="3" t="s">
        <v>6</v>
      </c>
      <c r="G8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35">
        <f>MONTH(TabelaVendas[[#This Row],[Data da Venda]])</f>
        <v>2</v>
      </c>
      <c r="I835">
        <f>YEAR(TabelaVendas[[#This Row],[Data da Venda]])</f>
        <v>2020</v>
      </c>
      <c r="J835" t="str">
        <f>IF(TabelaVendas[[#This Row],[Data da Venda]]=TabelaVendas[[#This Row],[Data do Vencimento]],"Sim","Não")</f>
        <v>Não</v>
      </c>
    </row>
    <row r="836" spans="1:10" x14ac:dyDescent="0.3">
      <c r="A836" s="2">
        <v>43863</v>
      </c>
      <c r="B836" s="5">
        <v>86657720166</v>
      </c>
      <c r="C836" s="4">
        <v>215</v>
      </c>
      <c r="D836" s="2">
        <v>43893</v>
      </c>
      <c r="E836" s="2">
        <v>43893</v>
      </c>
      <c r="F836" s="3" t="s">
        <v>6</v>
      </c>
      <c r="G8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36">
        <f>MONTH(TabelaVendas[[#This Row],[Data da Venda]])</f>
        <v>2</v>
      </c>
      <c r="I836">
        <f>YEAR(TabelaVendas[[#This Row],[Data da Venda]])</f>
        <v>2020</v>
      </c>
      <c r="J836" t="str">
        <f>IF(TabelaVendas[[#This Row],[Data da Venda]]=TabelaVendas[[#This Row],[Data do Vencimento]],"Sim","Não")</f>
        <v>Não</v>
      </c>
    </row>
    <row r="837" spans="1:10" x14ac:dyDescent="0.3">
      <c r="A837" s="2">
        <v>43865</v>
      </c>
      <c r="B837" s="5">
        <v>86657720079</v>
      </c>
      <c r="C837" s="4">
        <v>1454</v>
      </c>
      <c r="D837" s="2">
        <v>43895</v>
      </c>
      <c r="E837" s="2">
        <v>43895</v>
      </c>
      <c r="F837" s="3" t="s">
        <v>6</v>
      </c>
      <c r="G8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37">
        <f>MONTH(TabelaVendas[[#This Row],[Data da Venda]])</f>
        <v>2</v>
      </c>
      <c r="I837">
        <f>YEAR(TabelaVendas[[#This Row],[Data da Venda]])</f>
        <v>2020</v>
      </c>
      <c r="J837" t="str">
        <f>IF(TabelaVendas[[#This Row],[Data da Venda]]=TabelaVendas[[#This Row],[Data do Vencimento]],"Sim","Não")</f>
        <v>Não</v>
      </c>
    </row>
    <row r="838" spans="1:10" x14ac:dyDescent="0.3">
      <c r="A838" s="2">
        <v>43866</v>
      </c>
      <c r="B838" s="5">
        <v>86657720053</v>
      </c>
      <c r="C838" s="4">
        <v>567</v>
      </c>
      <c r="D838" s="2">
        <v>43896</v>
      </c>
      <c r="E838" s="2">
        <v>43924</v>
      </c>
      <c r="F838" s="3" t="s">
        <v>7</v>
      </c>
      <c r="G8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28</v>
      </c>
      <c r="H838">
        <f>MONTH(TabelaVendas[[#This Row],[Data da Venda]])</f>
        <v>2</v>
      </c>
      <c r="I838">
        <f>YEAR(TabelaVendas[[#This Row],[Data da Venda]])</f>
        <v>2020</v>
      </c>
      <c r="J838" t="str">
        <f>IF(TabelaVendas[[#This Row],[Data da Venda]]=TabelaVendas[[#This Row],[Data do Vencimento]],"Sim","Não")</f>
        <v>Não</v>
      </c>
    </row>
    <row r="839" spans="1:10" x14ac:dyDescent="0.3">
      <c r="A839" s="2">
        <v>43866</v>
      </c>
      <c r="B839" s="5">
        <v>86657720240</v>
      </c>
      <c r="C839" s="4">
        <v>1401</v>
      </c>
      <c r="D839" s="2">
        <v>43896</v>
      </c>
      <c r="E839" s="2">
        <v>43896</v>
      </c>
      <c r="F839" s="3" t="s">
        <v>8</v>
      </c>
      <c r="G8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39">
        <f>MONTH(TabelaVendas[[#This Row],[Data da Venda]])</f>
        <v>2</v>
      </c>
      <c r="I839">
        <f>YEAR(TabelaVendas[[#This Row],[Data da Venda]])</f>
        <v>2020</v>
      </c>
      <c r="J839" t="str">
        <f>IF(TabelaVendas[[#This Row],[Data da Venda]]=TabelaVendas[[#This Row],[Data do Vencimento]],"Sim","Não")</f>
        <v>Não</v>
      </c>
    </row>
    <row r="840" spans="1:10" x14ac:dyDescent="0.3">
      <c r="A840" s="2">
        <v>43866</v>
      </c>
      <c r="B840" s="5">
        <v>86657720148</v>
      </c>
      <c r="C840" s="4">
        <v>440</v>
      </c>
      <c r="D840" s="2">
        <v>43896</v>
      </c>
      <c r="E840" s="2">
        <v>43896</v>
      </c>
      <c r="F840" s="3" t="s">
        <v>7</v>
      </c>
      <c r="G8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40">
        <f>MONTH(TabelaVendas[[#This Row],[Data da Venda]])</f>
        <v>2</v>
      </c>
      <c r="I840">
        <f>YEAR(TabelaVendas[[#This Row],[Data da Venda]])</f>
        <v>2020</v>
      </c>
      <c r="J840" t="str">
        <f>IF(TabelaVendas[[#This Row],[Data da Venda]]=TabelaVendas[[#This Row],[Data do Vencimento]],"Sim","Não")</f>
        <v>Não</v>
      </c>
    </row>
    <row r="841" spans="1:10" x14ac:dyDescent="0.3">
      <c r="A841" s="2">
        <v>43867</v>
      </c>
      <c r="B841" s="5">
        <v>86657720253</v>
      </c>
      <c r="C841" s="4">
        <v>1378</v>
      </c>
      <c r="D841" s="2">
        <v>43867</v>
      </c>
      <c r="E841" s="2">
        <v>43867</v>
      </c>
      <c r="F841" s="3" t="s">
        <v>8</v>
      </c>
      <c r="G8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41">
        <f>MONTH(TabelaVendas[[#This Row],[Data da Venda]])</f>
        <v>2</v>
      </c>
      <c r="I841">
        <f>YEAR(TabelaVendas[[#This Row],[Data da Venda]])</f>
        <v>2020</v>
      </c>
      <c r="J841" t="str">
        <f>IF(TabelaVendas[[#This Row],[Data da Venda]]=TabelaVendas[[#This Row],[Data do Vencimento]],"Sim","Não")</f>
        <v>Sim</v>
      </c>
    </row>
    <row r="842" spans="1:10" x14ac:dyDescent="0.3">
      <c r="A842" s="2">
        <v>43867</v>
      </c>
      <c r="B842" s="5">
        <v>86657720055</v>
      </c>
      <c r="C842" s="4">
        <v>719</v>
      </c>
      <c r="D842" s="2">
        <v>43897</v>
      </c>
      <c r="E842" s="2">
        <v>43906</v>
      </c>
      <c r="F842" s="3" t="s">
        <v>6</v>
      </c>
      <c r="G8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9</v>
      </c>
      <c r="H842">
        <f>MONTH(TabelaVendas[[#This Row],[Data da Venda]])</f>
        <v>2</v>
      </c>
      <c r="I842">
        <f>YEAR(TabelaVendas[[#This Row],[Data da Venda]])</f>
        <v>2020</v>
      </c>
      <c r="J842" t="str">
        <f>IF(TabelaVendas[[#This Row],[Data da Venda]]=TabelaVendas[[#This Row],[Data do Vencimento]],"Sim","Não")</f>
        <v>Não</v>
      </c>
    </row>
    <row r="843" spans="1:10" x14ac:dyDescent="0.3">
      <c r="A843" s="2">
        <v>43867</v>
      </c>
      <c r="B843" s="5">
        <v>86657720054</v>
      </c>
      <c r="C843" s="4">
        <v>141</v>
      </c>
      <c r="D843" s="2">
        <v>43897</v>
      </c>
      <c r="E843" s="2">
        <v>43922</v>
      </c>
      <c r="F843" s="3" t="s">
        <v>8</v>
      </c>
      <c r="G8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25</v>
      </c>
      <c r="H843">
        <f>MONTH(TabelaVendas[[#This Row],[Data da Venda]])</f>
        <v>2</v>
      </c>
      <c r="I843">
        <f>YEAR(TabelaVendas[[#This Row],[Data da Venda]])</f>
        <v>2020</v>
      </c>
      <c r="J843" t="str">
        <f>IF(TabelaVendas[[#This Row],[Data da Venda]]=TabelaVendas[[#This Row],[Data do Vencimento]],"Sim","Não")</f>
        <v>Não</v>
      </c>
    </row>
    <row r="844" spans="1:10" x14ac:dyDescent="0.3">
      <c r="A844" s="2">
        <v>43867</v>
      </c>
      <c r="B844" s="5">
        <v>86657720206</v>
      </c>
      <c r="C844" s="4">
        <v>330</v>
      </c>
      <c r="D844" s="2">
        <v>43927</v>
      </c>
      <c r="E844" s="2">
        <v>43927</v>
      </c>
      <c r="F844" s="3" t="s">
        <v>8</v>
      </c>
      <c r="G8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44">
        <f>MONTH(TabelaVendas[[#This Row],[Data da Venda]])</f>
        <v>2</v>
      </c>
      <c r="I844">
        <f>YEAR(TabelaVendas[[#This Row],[Data da Venda]])</f>
        <v>2020</v>
      </c>
      <c r="J844" t="str">
        <f>IF(TabelaVendas[[#This Row],[Data da Venda]]=TabelaVendas[[#This Row],[Data do Vencimento]],"Sim","Não")</f>
        <v>Não</v>
      </c>
    </row>
    <row r="845" spans="1:10" x14ac:dyDescent="0.3">
      <c r="A845" s="2">
        <v>43868</v>
      </c>
      <c r="B845" s="5">
        <v>86657720187</v>
      </c>
      <c r="C845" s="4">
        <v>802</v>
      </c>
      <c r="D845" s="2">
        <v>43868</v>
      </c>
      <c r="E845" s="2">
        <v>43900</v>
      </c>
      <c r="F845" s="3" t="s">
        <v>8</v>
      </c>
      <c r="G8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845">
        <f>MONTH(TabelaVendas[[#This Row],[Data da Venda]])</f>
        <v>2</v>
      </c>
      <c r="I845">
        <f>YEAR(TabelaVendas[[#This Row],[Data da Venda]])</f>
        <v>2020</v>
      </c>
      <c r="J845" t="str">
        <f>IF(TabelaVendas[[#This Row],[Data da Venda]]=TabelaVendas[[#This Row],[Data do Vencimento]],"Sim","Não")</f>
        <v>Sim</v>
      </c>
    </row>
    <row r="846" spans="1:10" x14ac:dyDescent="0.3">
      <c r="A846" s="2">
        <v>43868</v>
      </c>
      <c r="B846" s="5">
        <v>86657720148</v>
      </c>
      <c r="C846" s="4">
        <v>568</v>
      </c>
      <c r="D846" s="2">
        <v>43898</v>
      </c>
      <c r="E846" s="2">
        <v>43918</v>
      </c>
      <c r="F846" s="3" t="s">
        <v>8</v>
      </c>
      <c r="G8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846">
        <f>MONTH(TabelaVendas[[#This Row],[Data da Venda]])</f>
        <v>2</v>
      </c>
      <c r="I846">
        <f>YEAR(TabelaVendas[[#This Row],[Data da Venda]])</f>
        <v>2020</v>
      </c>
      <c r="J846" t="str">
        <f>IF(TabelaVendas[[#This Row],[Data da Venda]]=TabelaVendas[[#This Row],[Data do Vencimento]],"Sim","Não")</f>
        <v>Não</v>
      </c>
    </row>
    <row r="847" spans="1:10" x14ac:dyDescent="0.3">
      <c r="A847" s="2">
        <v>43868</v>
      </c>
      <c r="B847" s="5">
        <v>86657720101</v>
      </c>
      <c r="C847" s="4">
        <v>860</v>
      </c>
      <c r="D847" s="2">
        <v>43898</v>
      </c>
      <c r="E847" s="2">
        <v>43898</v>
      </c>
      <c r="F847" s="3" t="s">
        <v>8</v>
      </c>
      <c r="G8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47">
        <f>MONTH(TabelaVendas[[#This Row],[Data da Venda]])</f>
        <v>2</v>
      </c>
      <c r="I847">
        <f>YEAR(TabelaVendas[[#This Row],[Data da Venda]])</f>
        <v>2020</v>
      </c>
      <c r="J847" t="str">
        <f>IF(TabelaVendas[[#This Row],[Data da Venda]]=TabelaVendas[[#This Row],[Data do Vencimento]],"Sim","Não")</f>
        <v>Não</v>
      </c>
    </row>
    <row r="848" spans="1:10" x14ac:dyDescent="0.3">
      <c r="A848" s="2">
        <v>43869</v>
      </c>
      <c r="B848" s="5">
        <v>86657720251</v>
      </c>
      <c r="C848" s="4">
        <v>1493</v>
      </c>
      <c r="D848" s="2">
        <v>43869</v>
      </c>
      <c r="E848" s="2">
        <v>43897</v>
      </c>
      <c r="F848" s="3" t="s">
        <v>7</v>
      </c>
      <c r="G8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28</v>
      </c>
      <c r="H848">
        <f>MONTH(TabelaVendas[[#This Row],[Data da Venda]])</f>
        <v>2</v>
      </c>
      <c r="I848">
        <f>YEAR(TabelaVendas[[#This Row],[Data da Venda]])</f>
        <v>2020</v>
      </c>
      <c r="J848" t="str">
        <f>IF(TabelaVendas[[#This Row],[Data da Venda]]=TabelaVendas[[#This Row],[Data do Vencimento]],"Sim","Não")</f>
        <v>Sim</v>
      </c>
    </row>
    <row r="849" spans="1:10" x14ac:dyDescent="0.3">
      <c r="A849" s="2">
        <v>43869</v>
      </c>
      <c r="B849" s="5">
        <v>86657720075</v>
      </c>
      <c r="C849" s="4">
        <v>641</v>
      </c>
      <c r="D849" s="2">
        <v>43899</v>
      </c>
      <c r="E849" s="2">
        <v>43899</v>
      </c>
      <c r="F849" s="3" t="s">
        <v>6</v>
      </c>
      <c r="G8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49">
        <f>MONTH(TabelaVendas[[#This Row],[Data da Venda]])</f>
        <v>2</v>
      </c>
      <c r="I849">
        <f>YEAR(TabelaVendas[[#This Row],[Data da Venda]])</f>
        <v>2020</v>
      </c>
      <c r="J849" t="str">
        <f>IF(TabelaVendas[[#This Row],[Data da Venda]]=TabelaVendas[[#This Row],[Data do Vencimento]],"Sim","Não")</f>
        <v>Não</v>
      </c>
    </row>
    <row r="850" spans="1:10" x14ac:dyDescent="0.3">
      <c r="A850" s="2">
        <v>43870</v>
      </c>
      <c r="B850" s="5">
        <v>86657720186</v>
      </c>
      <c r="C850" s="4">
        <v>922</v>
      </c>
      <c r="D850" s="2">
        <v>43930</v>
      </c>
      <c r="E850" s="2">
        <v>43968</v>
      </c>
      <c r="F850" s="3" t="s">
        <v>6</v>
      </c>
      <c r="G8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850">
        <f>MONTH(TabelaVendas[[#This Row],[Data da Venda]])</f>
        <v>2</v>
      </c>
      <c r="I850">
        <f>YEAR(TabelaVendas[[#This Row],[Data da Venda]])</f>
        <v>2020</v>
      </c>
      <c r="J850" t="str">
        <f>IF(TabelaVendas[[#This Row],[Data da Venda]]=TabelaVendas[[#This Row],[Data do Vencimento]],"Sim","Não")</f>
        <v>Não</v>
      </c>
    </row>
    <row r="851" spans="1:10" x14ac:dyDescent="0.3">
      <c r="A851" s="2">
        <v>43870</v>
      </c>
      <c r="B851" s="5">
        <v>86657720254</v>
      </c>
      <c r="C851" s="4">
        <v>1388</v>
      </c>
      <c r="D851" s="2">
        <v>43930</v>
      </c>
      <c r="E851" s="2">
        <v>43949</v>
      </c>
      <c r="F851" s="3" t="s">
        <v>6</v>
      </c>
      <c r="G8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851">
        <f>MONTH(TabelaVendas[[#This Row],[Data da Venda]])</f>
        <v>2</v>
      </c>
      <c r="I851">
        <f>YEAR(TabelaVendas[[#This Row],[Data da Venda]])</f>
        <v>2020</v>
      </c>
      <c r="J851" t="str">
        <f>IF(TabelaVendas[[#This Row],[Data da Venda]]=TabelaVendas[[#This Row],[Data do Vencimento]],"Sim","Não")</f>
        <v>Não</v>
      </c>
    </row>
    <row r="852" spans="1:10" x14ac:dyDescent="0.3">
      <c r="A852" s="2">
        <v>43870</v>
      </c>
      <c r="B852" s="5">
        <v>86657720225</v>
      </c>
      <c r="C852" s="4">
        <v>1155</v>
      </c>
      <c r="D852" s="2">
        <v>43930</v>
      </c>
      <c r="E852" s="2">
        <v>43930</v>
      </c>
      <c r="F852" s="3" t="s">
        <v>7</v>
      </c>
      <c r="G8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52">
        <f>MONTH(TabelaVendas[[#This Row],[Data da Venda]])</f>
        <v>2</v>
      </c>
      <c r="I852">
        <f>YEAR(TabelaVendas[[#This Row],[Data da Venda]])</f>
        <v>2020</v>
      </c>
      <c r="J852" t="str">
        <f>IF(TabelaVendas[[#This Row],[Data da Venda]]=TabelaVendas[[#This Row],[Data do Vencimento]],"Sim","Não")</f>
        <v>Não</v>
      </c>
    </row>
    <row r="853" spans="1:10" x14ac:dyDescent="0.3">
      <c r="A853" s="2">
        <v>43870</v>
      </c>
      <c r="B853" s="5">
        <v>86657720222</v>
      </c>
      <c r="C853" s="4">
        <v>819</v>
      </c>
      <c r="D853" s="2">
        <v>43930</v>
      </c>
      <c r="E853" s="2">
        <v>43930</v>
      </c>
      <c r="F853" s="3" t="s">
        <v>8</v>
      </c>
      <c r="G8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53">
        <f>MONTH(TabelaVendas[[#This Row],[Data da Venda]])</f>
        <v>2</v>
      </c>
      <c r="I853">
        <f>YEAR(TabelaVendas[[#This Row],[Data da Venda]])</f>
        <v>2020</v>
      </c>
      <c r="J853" t="str">
        <f>IF(TabelaVendas[[#This Row],[Data da Venda]]=TabelaVendas[[#This Row],[Data do Vencimento]],"Sim","Não")</f>
        <v>Não</v>
      </c>
    </row>
    <row r="854" spans="1:10" x14ac:dyDescent="0.3">
      <c r="A854" s="2">
        <v>43871</v>
      </c>
      <c r="B854" s="5">
        <v>86657720199</v>
      </c>
      <c r="C854" s="4">
        <v>507</v>
      </c>
      <c r="D854" s="2">
        <v>43901</v>
      </c>
      <c r="E854" s="2">
        <v>43901</v>
      </c>
      <c r="F854" s="3" t="s">
        <v>8</v>
      </c>
      <c r="G8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54">
        <f>MONTH(TabelaVendas[[#This Row],[Data da Venda]])</f>
        <v>2</v>
      </c>
      <c r="I854">
        <f>YEAR(TabelaVendas[[#This Row],[Data da Venda]])</f>
        <v>2020</v>
      </c>
      <c r="J854" t="str">
        <f>IF(TabelaVendas[[#This Row],[Data da Venda]]=TabelaVendas[[#This Row],[Data do Vencimento]],"Sim","Não")</f>
        <v>Não</v>
      </c>
    </row>
    <row r="855" spans="1:10" x14ac:dyDescent="0.3">
      <c r="A855" s="2">
        <v>43871</v>
      </c>
      <c r="B855" s="5">
        <v>86657720207</v>
      </c>
      <c r="C855" s="4">
        <v>413</v>
      </c>
      <c r="D855" s="2">
        <v>43931</v>
      </c>
      <c r="E855" s="2">
        <v>43931</v>
      </c>
      <c r="F855" s="3" t="s">
        <v>7</v>
      </c>
      <c r="G8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55">
        <f>MONTH(TabelaVendas[[#This Row],[Data da Venda]])</f>
        <v>2</v>
      </c>
      <c r="I855">
        <f>YEAR(TabelaVendas[[#This Row],[Data da Venda]])</f>
        <v>2020</v>
      </c>
      <c r="J855" t="str">
        <f>IF(TabelaVendas[[#This Row],[Data da Venda]]=TabelaVendas[[#This Row],[Data do Vencimento]],"Sim","Não")</f>
        <v>Não</v>
      </c>
    </row>
    <row r="856" spans="1:10" x14ac:dyDescent="0.3">
      <c r="A856" s="2">
        <v>43871</v>
      </c>
      <c r="B856" s="5">
        <v>86657720180</v>
      </c>
      <c r="C856" s="4">
        <v>386</v>
      </c>
      <c r="D856" s="2">
        <v>43931</v>
      </c>
      <c r="E856" s="2">
        <v>43931</v>
      </c>
      <c r="F856" s="3" t="s">
        <v>8</v>
      </c>
      <c r="G8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56">
        <f>MONTH(TabelaVendas[[#This Row],[Data da Venda]])</f>
        <v>2</v>
      </c>
      <c r="I856">
        <f>YEAR(TabelaVendas[[#This Row],[Data da Venda]])</f>
        <v>2020</v>
      </c>
      <c r="J856" t="str">
        <f>IF(TabelaVendas[[#This Row],[Data da Venda]]=TabelaVendas[[#This Row],[Data do Vencimento]],"Sim","Não")</f>
        <v>Não</v>
      </c>
    </row>
    <row r="857" spans="1:10" x14ac:dyDescent="0.3">
      <c r="A857" s="2">
        <v>43872</v>
      </c>
      <c r="B857" s="5">
        <v>86657720051</v>
      </c>
      <c r="C857" s="4">
        <v>1434</v>
      </c>
      <c r="D857" s="2">
        <v>43932</v>
      </c>
      <c r="E857" s="2">
        <v>43932</v>
      </c>
      <c r="F857" s="3" t="s">
        <v>6</v>
      </c>
      <c r="G8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57">
        <f>MONTH(TabelaVendas[[#This Row],[Data da Venda]])</f>
        <v>2</v>
      </c>
      <c r="I857">
        <f>YEAR(TabelaVendas[[#This Row],[Data da Venda]])</f>
        <v>2020</v>
      </c>
      <c r="J857" t="str">
        <f>IF(TabelaVendas[[#This Row],[Data da Venda]]=TabelaVendas[[#This Row],[Data do Vencimento]],"Sim","Não")</f>
        <v>Não</v>
      </c>
    </row>
    <row r="858" spans="1:10" x14ac:dyDescent="0.3">
      <c r="A858" s="2">
        <v>43873</v>
      </c>
      <c r="B858" s="5">
        <v>86657720163</v>
      </c>
      <c r="C858" s="4">
        <v>875</v>
      </c>
      <c r="D858" s="2">
        <v>43933</v>
      </c>
      <c r="E858" s="2">
        <v>43969</v>
      </c>
      <c r="F858" s="3" t="s">
        <v>6</v>
      </c>
      <c r="G8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858">
        <f>MONTH(TabelaVendas[[#This Row],[Data da Venda]])</f>
        <v>2</v>
      </c>
      <c r="I858">
        <f>YEAR(TabelaVendas[[#This Row],[Data da Venda]])</f>
        <v>2020</v>
      </c>
      <c r="J858" t="str">
        <f>IF(TabelaVendas[[#This Row],[Data da Venda]]=TabelaVendas[[#This Row],[Data do Vencimento]],"Sim","Não")</f>
        <v>Não</v>
      </c>
    </row>
    <row r="859" spans="1:10" x14ac:dyDescent="0.3">
      <c r="A859" s="2">
        <v>43876</v>
      </c>
      <c r="B859" s="5">
        <v>86657720218</v>
      </c>
      <c r="C859" s="4">
        <v>108</v>
      </c>
      <c r="D859" s="2">
        <v>43906</v>
      </c>
      <c r="E859" s="2">
        <v>43906</v>
      </c>
      <c r="F859" s="3" t="s">
        <v>6</v>
      </c>
      <c r="G8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59">
        <f>MONTH(TabelaVendas[[#This Row],[Data da Venda]])</f>
        <v>2</v>
      </c>
      <c r="I859">
        <f>YEAR(TabelaVendas[[#This Row],[Data da Venda]])</f>
        <v>2020</v>
      </c>
      <c r="J859" t="str">
        <f>IF(TabelaVendas[[#This Row],[Data da Venda]]=TabelaVendas[[#This Row],[Data do Vencimento]],"Sim","Não")</f>
        <v>Não</v>
      </c>
    </row>
    <row r="860" spans="1:10" x14ac:dyDescent="0.3">
      <c r="A860" s="2">
        <v>43876</v>
      </c>
      <c r="B860" s="5">
        <v>86657720240</v>
      </c>
      <c r="C860" s="4">
        <v>532</v>
      </c>
      <c r="D860" s="2">
        <v>43936</v>
      </c>
      <c r="E860" s="2">
        <v>43936</v>
      </c>
      <c r="F860" s="3" t="s">
        <v>7</v>
      </c>
      <c r="G8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60">
        <f>MONTH(TabelaVendas[[#This Row],[Data da Venda]])</f>
        <v>2</v>
      </c>
      <c r="I860">
        <f>YEAR(TabelaVendas[[#This Row],[Data da Venda]])</f>
        <v>2020</v>
      </c>
      <c r="J860" t="str">
        <f>IF(TabelaVendas[[#This Row],[Data da Venda]]=TabelaVendas[[#This Row],[Data do Vencimento]],"Sim","Não")</f>
        <v>Não</v>
      </c>
    </row>
    <row r="861" spans="1:10" x14ac:dyDescent="0.3">
      <c r="A861" s="2">
        <v>43876</v>
      </c>
      <c r="B861" s="5">
        <v>86657720181</v>
      </c>
      <c r="C861" s="4">
        <v>509</v>
      </c>
      <c r="D861" s="2">
        <v>43936</v>
      </c>
      <c r="E861" s="2">
        <v>43973</v>
      </c>
      <c r="F861" s="3" t="s">
        <v>6</v>
      </c>
      <c r="G8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861">
        <f>MONTH(TabelaVendas[[#This Row],[Data da Venda]])</f>
        <v>2</v>
      </c>
      <c r="I861">
        <f>YEAR(TabelaVendas[[#This Row],[Data da Venda]])</f>
        <v>2020</v>
      </c>
      <c r="J861" t="str">
        <f>IF(TabelaVendas[[#This Row],[Data da Venda]]=TabelaVendas[[#This Row],[Data do Vencimento]],"Sim","Não")</f>
        <v>Não</v>
      </c>
    </row>
    <row r="862" spans="1:10" x14ac:dyDescent="0.3">
      <c r="A862" s="2">
        <v>43877</v>
      </c>
      <c r="B862" s="5">
        <v>86657720099</v>
      </c>
      <c r="C862" s="4">
        <v>807</v>
      </c>
      <c r="D862" s="2">
        <v>43907</v>
      </c>
      <c r="E862" s="2">
        <v>43907</v>
      </c>
      <c r="F862" s="3" t="s">
        <v>7</v>
      </c>
      <c r="G8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62">
        <f>MONTH(TabelaVendas[[#This Row],[Data da Venda]])</f>
        <v>2</v>
      </c>
      <c r="I862">
        <f>YEAR(TabelaVendas[[#This Row],[Data da Venda]])</f>
        <v>2020</v>
      </c>
      <c r="J862" t="str">
        <f>IF(TabelaVendas[[#This Row],[Data da Venda]]=TabelaVendas[[#This Row],[Data do Vencimento]],"Sim","Não")</f>
        <v>Não</v>
      </c>
    </row>
    <row r="863" spans="1:10" x14ac:dyDescent="0.3">
      <c r="A863" s="2">
        <v>43877</v>
      </c>
      <c r="B863" s="5">
        <v>86657720159</v>
      </c>
      <c r="C863" s="4">
        <v>897</v>
      </c>
      <c r="D863" s="2">
        <v>43937</v>
      </c>
      <c r="E863" s="2">
        <v>43937</v>
      </c>
      <c r="F863" s="3" t="s">
        <v>7</v>
      </c>
      <c r="G8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63">
        <f>MONTH(TabelaVendas[[#This Row],[Data da Venda]])</f>
        <v>2</v>
      </c>
      <c r="I863">
        <f>YEAR(TabelaVendas[[#This Row],[Data da Venda]])</f>
        <v>2020</v>
      </c>
      <c r="J863" t="str">
        <f>IF(TabelaVendas[[#This Row],[Data da Venda]]=TabelaVendas[[#This Row],[Data do Vencimento]],"Sim","Não")</f>
        <v>Não</v>
      </c>
    </row>
    <row r="864" spans="1:10" x14ac:dyDescent="0.3">
      <c r="A864" s="2">
        <v>43878</v>
      </c>
      <c r="B864" s="5">
        <v>86657720183</v>
      </c>
      <c r="C864" s="4">
        <v>1407</v>
      </c>
      <c r="D864" s="2">
        <v>43908</v>
      </c>
      <c r="E864" s="2">
        <v>43908</v>
      </c>
      <c r="F864" s="3" t="s">
        <v>7</v>
      </c>
      <c r="G8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64">
        <f>MONTH(TabelaVendas[[#This Row],[Data da Venda]])</f>
        <v>2</v>
      </c>
      <c r="I864">
        <f>YEAR(TabelaVendas[[#This Row],[Data da Venda]])</f>
        <v>2020</v>
      </c>
      <c r="J864" t="str">
        <f>IF(TabelaVendas[[#This Row],[Data da Venda]]=TabelaVendas[[#This Row],[Data do Vencimento]],"Sim","Não")</f>
        <v>Não</v>
      </c>
    </row>
    <row r="865" spans="1:10" x14ac:dyDescent="0.3">
      <c r="A865" s="2">
        <v>43878</v>
      </c>
      <c r="B865" s="5">
        <v>86657720090</v>
      </c>
      <c r="C865" s="4">
        <v>622</v>
      </c>
      <c r="D865" s="2">
        <v>43938</v>
      </c>
      <c r="E865" s="2">
        <v>43947</v>
      </c>
      <c r="F865" s="3" t="s">
        <v>6</v>
      </c>
      <c r="G8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9</v>
      </c>
      <c r="H865">
        <f>MONTH(TabelaVendas[[#This Row],[Data da Venda]])</f>
        <v>2</v>
      </c>
      <c r="I865">
        <f>YEAR(TabelaVendas[[#This Row],[Data da Venda]])</f>
        <v>2020</v>
      </c>
      <c r="J865" t="str">
        <f>IF(TabelaVendas[[#This Row],[Data da Venda]]=TabelaVendas[[#This Row],[Data do Vencimento]],"Sim","Não")</f>
        <v>Não</v>
      </c>
    </row>
    <row r="866" spans="1:10" x14ac:dyDescent="0.3">
      <c r="A866" s="2">
        <v>43879</v>
      </c>
      <c r="B866" s="5">
        <v>86657720086</v>
      </c>
      <c r="C866" s="4">
        <v>971</v>
      </c>
      <c r="D866" s="2">
        <v>43939</v>
      </c>
      <c r="E866" s="2">
        <v>43939</v>
      </c>
      <c r="F866" s="3" t="s">
        <v>8</v>
      </c>
      <c r="G8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66">
        <f>MONTH(TabelaVendas[[#This Row],[Data da Venda]])</f>
        <v>2</v>
      </c>
      <c r="I866">
        <f>YEAR(TabelaVendas[[#This Row],[Data da Venda]])</f>
        <v>2020</v>
      </c>
      <c r="J866" t="str">
        <f>IF(TabelaVendas[[#This Row],[Data da Venda]]=TabelaVendas[[#This Row],[Data do Vencimento]],"Sim","Não")</f>
        <v>Não</v>
      </c>
    </row>
    <row r="867" spans="1:10" x14ac:dyDescent="0.3">
      <c r="A867" s="2">
        <v>43880</v>
      </c>
      <c r="B867" s="5">
        <v>86657720055</v>
      </c>
      <c r="C867" s="4">
        <v>1446</v>
      </c>
      <c r="D867" s="2">
        <v>43880</v>
      </c>
      <c r="E867" s="2">
        <v>43880</v>
      </c>
      <c r="F867" s="3" t="s">
        <v>6</v>
      </c>
      <c r="G8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67">
        <f>MONTH(TabelaVendas[[#This Row],[Data da Venda]])</f>
        <v>2</v>
      </c>
      <c r="I867">
        <f>YEAR(TabelaVendas[[#This Row],[Data da Venda]])</f>
        <v>2020</v>
      </c>
      <c r="J867" t="str">
        <f>IF(TabelaVendas[[#This Row],[Data da Venda]]=TabelaVendas[[#This Row],[Data do Vencimento]],"Sim","Não")</f>
        <v>Sim</v>
      </c>
    </row>
    <row r="868" spans="1:10" x14ac:dyDescent="0.3">
      <c r="A868" s="2">
        <v>43881</v>
      </c>
      <c r="B868" s="5">
        <v>86657720153</v>
      </c>
      <c r="C868" s="4">
        <v>1146</v>
      </c>
      <c r="D868" s="2">
        <v>43941</v>
      </c>
      <c r="E868" s="2">
        <v>43941</v>
      </c>
      <c r="F868" s="3" t="s">
        <v>7</v>
      </c>
      <c r="G8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68">
        <f>MONTH(TabelaVendas[[#This Row],[Data da Venda]])</f>
        <v>2</v>
      </c>
      <c r="I868">
        <f>YEAR(TabelaVendas[[#This Row],[Data da Venda]])</f>
        <v>2020</v>
      </c>
      <c r="J868" t="str">
        <f>IF(TabelaVendas[[#This Row],[Data da Venda]]=TabelaVendas[[#This Row],[Data do Vencimento]],"Sim","Não")</f>
        <v>Não</v>
      </c>
    </row>
    <row r="869" spans="1:10" x14ac:dyDescent="0.3">
      <c r="A869" s="2">
        <v>43882</v>
      </c>
      <c r="B869" s="5">
        <v>86657720238</v>
      </c>
      <c r="C869" s="4">
        <v>178</v>
      </c>
      <c r="D869" s="2">
        <v>43912</v>
      </c>
      <c r="E869" s="2">
        <v>43943</v>
      </c>
      <c r="F869" s="3" t="s">
        <v>8</v>
      </c>
      <c r="G8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31</v>
      </c>
      <c r="H869">
        <f>MONTH(TabelaVendas[[#This Row],[Data da Venda]])</f>
        <v>2</v>
      </c>
      <c r="I869">
        <f>YEAR(TabelaVendas[[#This Row],[Data da Venda]])</f>
        <v>2020</v>
      </c>
      <c r="J869" t="str">
        <f>IF(TabelaVendas[[#This Row],[Data da Venda]]=TabelaVendas[[#This Row],[Data do Vencimento]],"Sim","Não")</f>
        <v>Não</v>
      </c>
    </row>
    <row r="870" spans="1:10" x14ac:dyDescent="0.3">
      <c r="A870" s="2">
        <v>43883</v>
      </c>
      <c r="B870" s="5">
        <v>86657720200</v>
      </c>
      <c r="C870" s="4">
        <v>495</v>
      </c>
      <c r="D870" s="2">
        <v>43883</v>
      </c>
      <c r="E870" s="2">
        <v>43883</v>
      </c>
      <c r="F870" s="3" t="s">
        <v>7</v>
      </c>
      <c r="G8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70">
        <f>MONTH(TabelaVendas[[#This Row],[Data da Venda]])</f>
        <v>2</v>
      </c>
      <c r="I870">
        <f>YEAR(TabelaVendas[[#This Row],[Data da Venda]])</f>
        <v>2020</v>
      </c>
      <c r="J870" t="str">
        <f>IF(TabelaVendas[[#This Row],[Data da Venda]]=TabelaVendas[[#This Row],[Data do Vencimento]],"Sim","Não")</f>
        <v>Sim</v>
      </c>
    </row>
    <row r="871" spans="1:10" x14ac:dyDescent="0.3">
      <c r="A871" s="2">
        <v>43883</v>
      </c>
      <c r="B871" s="5">
        <v>86657720114</v>
      </c>
      <c r="C871" s="4">
        <v>72</v>
      </c>
      <c r="D871" s="2">
        <v>43913</v>
      </c>
      <c r="E871" s="2">
        <v>43947</v>
      </c>
      <c r="F871" s="3" t="s">
        <v>7</v>
      </c>
      <c r="G8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871">
        <f>MONTH(TabelaVendas[[#This Row],[Data da Venda]])</f>
        <v>2</v>
      </c>
      <c r="I871">
        <f>YEAR(TabelaVendas[[#This Row],[Data da Venda]])</f>
        <v>2020</v>
      </c>
      <c r="J871" t="str">
        <f>IF(TabelaVendas[[#This Row],[Data da Venda]]=TabelaVendas[[#This Row],[Data do Vencimento]],"Sim","Não")</f>
        <v>Não</v>
      </c>
    </row>
    <row r="872" spans="1:10" x14ac:dyDescent="0.3">
      <c r="A872" s="2">
        <v>43883</v>
      </c>
      <c r="B872" s="5">
        <v>86657720254</v>
      </c>
      <c r="C872" s="4">
        <v>671</v>
      </c>
      <c r="D872" s="2">
        <v>43943</v>
      </c>
      <c r="E872" s="2">
        <v>43943</v>
      </c>
      <c r="F872" s="3" t="s">
        <v>8</v>
      </c>
      <c r="G8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72">
        <f>MONTH(TabelaVendas[[#This Row],[Data da Venda]])</f>
        <v>2</v>
      </c>
      <c r="I872">
        <f>YEAR(TabelaVendas[[#This Row],[Data da Venda]])</f>
        <v>2020</v>
      </c>
      <c r="J872" t="str">
        <f>IF(TabelaVendas[[#This Row],[Data da Venda]]=TabelaVendas[[#This Row],[Data do Vencimento]],"Sim","Não")</f>
        <v>Não</v>
      </c>
    </row>
    <row r="873" spans="1:10" x14ac:dyDescent="0.3">
      <c r="A873" s="2">
        <v>43883</v>
      </c>
      <c r="B873" s="5">
        <v>86657720192</v>
      </c>
      <c r="C873" s="4">
        <v>1235</v>
      </c>
      <c r="D873" s="2">
        <v>43943</v>
      </c>
      <c r="E873" s="2">
        <v>43965</v>
      </c>
      <c r="F873" s="3" t="s">
        <v>6</v>
      </c>
      <c r="G8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22</v>
      </c>
      <c r="H873">
        <f>MONTH(TabelaVendas[[#This Row],[Data da Venda]])</f>
        <v>2</v>
      </c>
      <c r="I873">
        <f>YEAR(TabelaVendas[[#This Row],[Data da Venda]])</f>
        <v>2020</v>
      </c>
      <c r="J873" t="str">
        <f>IF(TabelaVendas[[#This Row],[Data da Venda]]=TabelaVendas[[#This Row],[Data do Vencimento]],"Sim","Não")</f>
        <v>Não</v>
      </c>
    </row>
    <row r="874" spans="1:10" x14ac:dyDescent="0.3">
      <c r="A874" s="2">
        <v>43885</v>
      </c>
      <c r="B874" s="5">
        <v>86657720172</v>
      </c>
      <c r="C874" s="4">
        <v>1380</v>
      </c>
      <c r="D874" s="2">
        <v>43915</v>
      </c>
      <c r="E874" s="2">
        <v>43949</v>
      </c>
      <c r="F874" s="3" t="s">
        <v>8</v>
      </c>
      <c r="G8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874">
        <f>MONTH(TabelaVendas[[#This Row],[Data da Venda]])</f>
        <v>2</v>
      </c>
      <c r="I874">
        <f>YEAR(TabelaVendas[[#This Row],[Data da Venda]])</f>
        <v>2020</v>
      </c>
      <c r="J874" t="str">
        <f>IF(TabelaVendas[[#This Row],[Data da Venda]]=TabelaVendas[[#This Row],[Data do Vencimento]],"Sim","Não")</f>
        <v>Não</v>
      </c>
    </row>
    <row r="875" spans="1:10" x14ac:dyDescent="0.3">
      <c r="A875" s="2">
        <v>43886</v>
      </c>
      <c r="B875" s="5">
        <v>86657720116</v>
      </c>
      <c r="C875" s="4">
        <v>476</v>
      </c>
      <c r="D875" s="2">
        <v>43916</v>
      </c>
      <c r="E875" s="2">
        <v>43916</v>
      </c>
      <c r="F875" s="3" t="s">
        <v>7</v>
      </c>
      <c r="G8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75">
        <f>MONTH(TabelaVendas[[#This Row],[Data da Venda]])</f>
        <v>2</v>
      </c>
      <c r="I875">
        <f>YEAR(TabelaVendas[[#This Row],[Data da Venda]])</f>
        <v>2020</v>
      </c>
      <c r="J875" t="str">
        <f>IF(TabelaVendas[[#This Row],[Data da Venda]]=TabelaVendas[[#This Row],[Data do Vencimento]],"Sim","Não")</f>
        <v>Não</v>
      </c>
    </row>
    <row r="876" spans="1:10" x14ac:dyDescent="0.3">
      <c r="A876" s="2">
        <v>43888</v>
      </c>
      <c r="B876" s="5">
        <v>86657720092</v>
      </c>
      <c r="C876" s="4">
        <v>157</v>
      </c>
      <c r="D876" s="2">
        <v>43918</v>
      </c>
      <c r="E876" s="2">
        <v>43932</v>
      </c>
      <c r="F876" s="3" t="s">
        <v>6</v>
      </c>
      <c r="G8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14</v>
      </c>
      <c r="H876">
        <f>MONTH(TabelaVendas[[#This Row],[Data da Venda]])</f>
        <v>2</v>
      </c>
      <c r="I876">
        <f>YEAR(TabelaVendas[[#This Row],[Data da Venda]])</f>
        <v>2020</v>
      </c>
      <c r="J876" t="str">
        <f>IF(TabelaVendas[[#This Row],[Data da Venda]]=TabelaVendas[[#This Row],[Data do Vencimento]],"Sim","Não")</f>
        <v>Não</v>
      </c>
    </row>
    <row r="877" spans="1:10" x14ac:dyDescent="0.3">
      <c r="A877" s="2">
        <v>43888</v>
      </c>
      <c r="B877" s="5">
        <v>86657720198</v>
      </c>
      <c r="C877" s="4">
        <v>648</v>
      </c>
      <c r="D877" s="2">
        <v>43948</v>
      </c>
      <c r="E877" s="2">
        <v>43948</v>
      </c>
      <c r="F877" s="3" t="s">
        <v>8</v>
      </c>
      <c r="G8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77">
        <f>MONTH(TabelaVendas[[#This Row],[Data da Venda]])</f>
        <v>2</v>
      </c>
      <c r="I877">
        <f>YEAR(TabelaVendas[[#This Row],[Data da Venda]])</f>
        <v>2020</v>
      </c>
      <c r="J877" t="str">
        <f>IF(TabelaVendas[[#This Row],[Data da Venda]]=TabelaVendas[[#This Row],[Data do Vencimento]],"Sim","Não")</f>
        <v>Não</v>
      </c>
    </row>
    <row r="878" spans="1:10" x14ac:dyDescent="0.3">
      <c r="A878" s="2">
        <v>43888</v>
      </c>
      <c r="B878" s="5">
        <v>86657720242</v>
      </c>
      <c r="C878" s="4">
        <v>1369</v>
      </c>
      <c r="D878" s="2">
        <v>43978</v>
      </c>
      <c r="E878" s="2">
        <v>43978</v>
      </c>
      <c r="F878" s="3" t="s">
        <v>6</v>
      </c>
      <c r="G8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78">
        <f>MONTH(TabelaVendas[[#This Row],[Data da Venda]])</f>
        <v>2</v>
      </c>
      <c r="I878">
        <f>YEAR(TabelaVendas[[#This Row],[Data da Venda]])</f>
        <v>2020</v>
      </c>
      <c r="J878" t="str">
        <f>IF(TabelaVendas[[#This Row],[Data da Venda]]=TabelaVendas[[#This Row],[Data do Vencimento]],"Sim","Não")</f>
        <v>Não</v>
      </c>
    </row>
    <row r="879" spans="1:10" x14ac:dyDescent="0.3">
      <c r="A879" s="2">
        <v>43889</v>
      </c>
      <c r="B879" s="5">
        <v>86657720070</v>
      </c>
      <c r="C879" s="4">
        <v>1119</v>
      </c>
      <c r="D879" s="2">
        <v>43919</v>
      </c>
      <c r="E879" s="2">
        <v>43943</v>
      </c>
      <c r="F879" s="3" t="s">
        <v>7</v>
      </c>
      <c r="G8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24</v>
      </c>
      <c r="H879">
        <f>MONTH(TabelaVendas[[#This Row],[Data da Venda]])</f>
        <v>2</v>
      </c>
      <c r="I879">
        <f>YEAR(TabelaVendas[[#This Row],[Data da Venda]])</f>
        <v>2020</v>
      </c>
      <c r="J879" t="str">
        <f>IF(TabelaVendas[[#This Row],[Data da Venda]]=TabelaVendas[[#This Row],[Data do Vencimento]],"Sim","Não")</f>
        <v>Não</v>
      </c>
    </row>
    <row r="880" spans="1:10" x14ac:dyDescent="0.3">
      <c r="A880" s="2">
        <v>43889</v>
      </c>
      <c r="B880" s="5">
        <v>86657720091</v>
      </c>
      <c r="C880" s="4">
        <v>1437</v>
      </c>
      <c r="D880" s="2">
        <v>43949</v>
      </c>
      <c r="E880" s="2">
        <v>43949</v>
      </c>
      <c r="F880" s="3" t="s">
        <v>8</v>
      </c>
      <c r="G8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80">
        <f>MONTH(TabelaVendas[[#This Row],[Data da Venda]])</f>
        <v>2</v>
      </c>
      <c r="I880">
        <f>YEAR(TabelaVendas[[#This Row],[Data da Venda]])</f>
        <v>2020</v>
      </c>
      <c r="J880" t="str">
        <f>IF(TabelaVendas[[#This Row],[Data da Venda]]=TabelaVendas[[#This Row],[Data do Vencimento]],"Sim","Não")</f>
        <v>Não</v>
      </c>
    </row>
    <row r="881" spans="1:10" x14ac:dyDescent="0.3">
      <c r="A881" s="2">
        <v>43890</v>
      </c>
      <c r="B881" s="5">
        <v>86657720116</v>
      </c>
      <c r="C881" s="4">
        <v>63</v>
      </c>
      <c r="D881" s="2">
        <v>43920</v>
      </c>
      <c r="E881" s="2">
        <v>43955</v>
      </c>
      <c r="F881" s="3" t="s">
        <v>7</v>
      </c>
      <c r="G8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881">
        <f>MONTH(TabelaVendas[[#This Row],[Data da Venda]])</f>
        <v>2</v>
      </c>
      <c r="I881">
        <f>YEAR(TabelaVendas[[#This Row],[Data da Venda]])</f>
        <v>2020</v>
      </c>
      <c r="J881" t="str">
        <f>IF(TabelaVendas[[#This Row],[Data da Venda]]=TabelaVendas[[#This Row],[Data do Vencimento]],"Sim","Não")</f>
        <v>Não</v>
      </c>
    </row>
    <row r="882" spans="1:10" x14ac:dyDescent="0.3">
      <c r="A882" s="2">
        <v>43891</v>
      </c>
      <c r="B882" s="5">
        <v>86657720074</v>
      </c>
      <c r="C882" s="4">
        <v>527</v>
      </c>
      <c r="D882" s="2">
        <v>43921</v>
      </c>
      <c r="E882" s="2">
        <v>43921</v>
      </c>
      <c r="F882" s="3" t="s">
        <v>7</v>
      </c>
      <c r="G8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82">
        <f>MONTH(TabelaVendas[[#This Row],[Data da Venda]])</f>
        <v>3</v>
      </c>
      <c r="I882">
        <f>YEAR(TabelaVendas[[#This Row],[Data da Venda]])</f>
        <v>2020</v>
      </c>
      <c r="J882" t="str">
        <f>IF(TabelaVendas[[#This Row],[Data da Venda]]=TabelaVendas[[#This Row],[Data do Vencimento]],"Sim","Não")</f>
        <v>Não</v>
      </c>
    </row>
    <row r="883" spans="1:10" x14ac:dyDescent="0.3">
      <c r="A883" s="2">
        <v>43892</v>
      </c>
      <c r="B883" s="5">
        <v>86657720103</v>
      </c>
      <c r="C883" s="4">
        <v>477</v>
      </c>
      <c r="D883" s="2">
        <v>43892</v>
      </c>
      <c r="E883" s="2">
        <v>43892</v>
      </c>
      <c r="F883" s="3" t="s">
        <v>6</v>
      </c>
      <c r="G8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83">
        <f>MONTH(TabelaVendas[[#This Row],[Data da Venda]])</f>
        <v>3</v>
      </c>
      <c r="I883">
        <f>YEAR(TabelaVendas[[#This Row],[Data da Venda]])</f>
        <v>2020</v>
      </c>
      <c r="J883" t="str">
        <f>IF(TabelaVendas[[#This Row],[Data da Venda]]=TabelaVendas[[#This Row],[Data do Vencimento]],"Sim","Não")</f>
        <v>Sim</v>
      </c>
    </row>
    <row r="884" spans="1:10" x14ac:dyDescent="0.3">
      <c r="A884" s="2">
        <v>43893</v>
      </c>
      <c r="B884" s="5">
        <v>86657720094</v>
      </c>
      <c r="C884" s="4">
        <v>818</v>
      </c>
      <c r="D884" s="2">
        <v>43923</v>
      </c>
      <c r="E884" s="2">
        <v>43923</v>
      </c>
      <c r="F884" s="3" t="s">
        <v>8</v>
      </c>
      <c r="G8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84">
        <f>MONTH(TabelaVendas[[#This Row],[Data da Venda]])</f>
        <v>3</v>
      </c>
      <c r="I884">
        <f>YEAR(TabelaVendas[[#This Row],[Data da Venda]])</f>
        <v>2020</v>
      </c>
      <c r="J884" t="str">
        <f>IF(TabelaVendas[[#This Row],[Data da Venda]]=TabelaVendas[[#This Row],[Data do Vencimento]],"Sim","Não")</f>
        <v>Não</v>
      </c>
    </row>
    <row r="885" spans="1:10" x14ac:dyDescent="0.3">
      <c r="A885" s="2">
        <v>43893</v>
      </c>
      <c r="B885" s="5">
        <v>86657720117</v>
      </c>
      <c r="C885" s="4">
        <v>355</v>
      </c>
      <c r="D885" s="2">
        <v>43923</v>
      </c>
      <c r="E885" s="2">
        <v>43958</v>
      </c>
      <c r="F885" s="3" t="s">
        <v>8</v>
      </c>
      <c r="G8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885">
        <f>MONTH(TabelaVendas[[#This Row],[Data da Venda]])</f>
        <v>3</v>
      </c>
      <c r="I885">
        <f>YEAR(TabelaVendas[[#This Row],[Data da Venda]])</f>
        <v>2020</v>
      </c>
      <c r="J885" t="str">
        <f>IF(TabelaVendas[[#This Row],[Data da Venda]]=TabelaVendas[[#This Row],[Data do Vencimento]],"Sim","Não")</f>
        <v>Não</v>
      </c>
    </row>
    <row r="886" spans="1:10" x14ac:dyDescent="0.3">
      <c r="A886" s="2">
        <v>43893</v>
      </c>
      <c r="B886" s="5">
        <v>86657720164</v>
      </c>
      <c r="C886" s="4">
        <v>144</v>
      </c>
      <c r="D886" s="2">
        <v>43953</v>
      </c>
      <c r="E886" s="2">
        <v>43953</v>
      </c>
      <c r="F886" s="3" t="s">
        <v>7</v>
      </c>
      <c r="G8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86">
        <f>MONTH(TabelaVendas[[#This Row],[Data da Venda]])</f>
        <v>3</v>
      </c>
      <c r="I886">
        <f>YEAR(TabelaVendas[[#This Row],[Data da Venda]])</f>
        <v>2020</v>
      </c>
      <c r="J886" t="str">
        <f>IF(TabelaVendas[[#This Row],[Data da Venda]]=TabelaVendas[[#This Row],[Data do Vencimento]],"Sim","Não")</f>
        <v>Não</v>
      </c>
    </row>
    <row r="887" spans="1:10" x14ac:dyDescent="0.3">
      <c r="A887" s="2">
        <v>43893</v>
      </c>
      <c r="B887" s="5">
        <v>86657720092</v>
      </c>
      <c r="C887" s="4">
        <v>419</v>
      </c>
      <c r="D887" s="2">
        <v>43953</v>
      </c>
      <c r="E887" s="2">
        <v>43953</v>
      </c>
      <c r="F887" s="3" t="s">
        <v>7</v>
      </c>
      <c r="G8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87">
        <f>MONTH(TabelaVendas[[#This Row],[Data da Venda]])</f>
        <v>3</v>
      </c>
      <c r="I887">
        <f>YEAR(TabelaVendas[[#This Row],[Data da Venda]])</f>
        <v>2020</v>
      </c>
      <c r="J887" t="str">
        <f>IF(TabelaVendas[[#This Row],[Data da Venda]]=TabelaVendas[[#This Row],[Data do Vencimento]],"Sim","Não")</f>
        <v>Não</v>
      </c>
    </row>
    <row r="888" spans="1:10" x14ac:dyDescent="0.3">
      <c r="A888" s="2">
        <v>43893</v>
      </c>
      <c r="B888" s="5">
        <v>86657720204</v>
      </c>
      <c r="C888" s="4">
        <v>1287</v>
      </c>
      <c r="D888" s="2">
        <v>43953</v>
      </c>
      <c r="E888" s="2">
        <v>43983</v>
      </c>
      <c r="F888" s="3" t="s">
        <v>8</v>
      </c>
      <c r="G8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30</v>
      </c>
      <c r="H888">
        <f>MONTH(TabelaVendas[[#This Row],[Data da Venda]])</f>
        <v>3</v>
      </c>
      <c r="I888">
        <f>YEAR(TabelaVendas[[#This Row],[Data da Venda]])</f>
        <v>2020</v>
      </c>
      <c r="J888" t="str">
        <f>IF(TabelaVendas[[#This Row],[Data da Venda]]=TabelaVendas[[#This Row],[Data do Vencimento]],"Sim","Não")</f>
        <v>Não</v>
      </c>
    </row>
    <row r="889" spans="1:10" x14ac:dyDescent="0.3">
      <c r="A889" s="2">
        <v>43893</v>
      </c>
      <c r="B889" s="5">
        <v>86657720198</v>
      </c>
      <c r="C889" s="4">
        <v>1383</v>
      </c>
      <c r="D889" s="2">
        <v>43953</v>
      </c>
      <c r="E889" s="2">
        <v>43991</v>
      </c>
      <c r="F889" s="3" t="s">
        <v>8</v>
      </c>
      <c r="G8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38</v>
      </c>
      <c r="H889">
        <f>MONTH(TabelaVendas[[#This Row],[Data da Venda]])</f>
        <v>3</v>
      </c>
      <c r="I889">
        <f>YEAR(TabelaVendas[[#This Row],[Data da Venda]])</f>
        <v>2020</v>
      </c>
      <c r="J889" t="str">
        <f>IF(TabelaVendas[[#This Row],[Data da Venda]]=TabelaVendas[[#This Row],[Data do Vencimento]],"Sim","Não")</f>
        <v>Não</v>
      </c>
    </row>
    <row r="890" spans="1:10" x14ac:dyDescent="0.3">
      <c r="A890" s="2">
        <v>43894</v>
      </c>
      <c r="B890" s="5">
        <v>86657720097</v>
      </c>
      <c r="C890" s="4">
        <v>126</v>
      </c>
      <c r="D890" s="2">
        <v>43894</v>
      </c>
      <c r="E890" s="2">
        <v>43931</v>
      </c>
      <c r="F890" s="3" t="s">
        <v>8</v>
      </c>
      <c r="G8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37</v>
      </c>
      <c r="H890">
        <f>MONTH(TabelaVendas[[#This Row],[Data da Venda]])</f>
        <v>3</v>
      </c>
      <c r="I890">
        <f>YEAR(TabelaVendas[[#This Row],[Data da Venda]])</f>
        <v>2020</v>
      </c>
      <c r="J890" t="str">
        <f>IF(TabelaVendas[[#This Row],[Data da Venda]]=TabelaVendas[[#This Row],[Data do Vencimento]],"Sim","Não")</f>
        <v>Sim</v>
      </c>
    </row>
    <row r="891" spans="1:10" x14ac:dyDescent="0.3">
      <c r="A891" s="2">
        <v>43894</v>
      </c>
      <c r="B891" s="5">
        <v>86657720108</v>
      </c>
      <c r="C891" s="4">
        <v>60</v>
      </c>
      <c r="D891" s="2">
        <v>43894</v>
      </c>
      <c r="E891" s="2">
        <v>43894</v>
      </c>
      <c r="F891" s="3" t="s">
        <v>7</v>
      </c>
      <c r="G8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91">
        <f>MONTH(TabelaVendas[[#This Row],[Data da Venda]])</f>
        <v>3</v>
      </c>
      <c r="I891">
        <f>YEAR(TabelaVendas[[#This Row],[Data da Venda]])</f>
        <v>2020</v>
      </c>
      <c r="J891" t="str">
        <f>IF(TabelaVendas[[#This Row],[Data da Venda]]=TabelaVendas[[#This Row],[Data do Vencimento]],"Sim","Não")</f>
        <v>Sim</v>
      </c>
    </row>
    <row r="892" spans="1:10" x14ac:dyDescent="0.3">
      <c r="A892" s="2">
        <v>43894</v>
      </c>
      <c r="B892" s="5">
        <v>86657720177</v>
      </c>
      <c r="C892" s="4">
        <v>240</v>
      </c>
      <c r="D892" s="2">
        <v>43924</v>
      </c>
      <c r="E892" s="2">
        <v>43956</v>
      </c>
      <c r="F892" s="3" t="s">
        <v>8</v>
      </c>
      <c r="G8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32</v>
      </c>
      <c r="H892">
        <f>MONTH(TabelaVendas[[#This Row],[Data da Venda]])</f>
        <v>3</v>
      </c>
      <c r="I892">
        <f>YEAR(TabelaVendas[[#This Row],[Data da Venda]])</f>
        <v>2020</v>
      </c>
      <c r="J892" t="str">
        <f>IF(TabelaVendas[[#This Row],[Data da Venda]]=TabelaVendas[[#This Row],[Data do Vencimento]],"Sim","Não")</f>
        <v>Não</v>
      </c>
    </row>
    <row r="893" spans="1:10" x14ac:dyDescent="0.3">
      <c r="A893" s="2">
        <v>43894</v>
      </c>
      <c r="B893" s="5">
        <v>86657720083</v>
      </c>
      <c r="C893" s="4">
        <v>1484</v>
      </c>
      <c r="D893" s="2">
        <v>43984</v>
      </c>
      <c r="E893" s="2">
        <v>43984</v>
      </c>
      <c r="F893" s="3" t="s">
        <v>6</v>
      </c>
      <c r="G8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93">
        <f>MONTH(TabelaVendas[[#This Row],[Data da Venda]])</f>
        <v>3</v>
      </c>
      <c r="I893">
        <f>YEAR(TabelaVendas[[#This Row],[Data da Venda]])</f>
        <v>2020</v>
      </c>
      <c r="J893" t="str">
        <f>IF(TabelaVendas[[#This Row],[Data da Venda]]=TabelaVendas[[#This Row],[Data do Vencimento]],"Sim","Não")</f>
        <v>Não</v>
      </c>
    </row>
    <row r="894" spans="1:10" x14ac:dyDescent="0.3">
      <c r="A894" s="2">
        <v>43895</v>
      </c>
      <c r="B894" s="5">
        <v>86657720061</v>
      </c>
      <c r="C894" s="4">
        <v>1170</v>
      </c>
      <c r="D894" s="2">
        <v>43895</v>
      </c>
      <c r="E894" s="2">
        <v>43895</v>
      </c>
      <c r="F894" s="3" t="s">
        <v>8</v>
      </c>
      <c r="G8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94">
        <f>MONTH(TabelaVendas[[#This Row],[Data da Venda]])</f>
        <v>3</v>
      </c>
      <c r="I894">
        <f>YEAR(TabelaVendas[[#This Row],[Data da Venda]])</f>
        <v>2020</v>
      </c>
      <c r="J894" t="str">
        <f>IF(TabelaVendas[[#This Row],[Data da Venda]]=TabelaVendas[[#This Row],[Data do Vencimento]],"Sim","Não")</f>
        <v>Sim</v>
      </c>
    </row>
    <row r="895" spans="1:10" x14ac:dyDescent="0.3">
      <c r="A895" s="2">
        <v>43895</v>
      </c>
      <c r="B895" s="5">
        <v>86657720209</v>
      </c>
      <c r="C895" s="4">
        <v>1499</v>
      </c>
      <c r="D895" s="2">
        <v>43955</v>
      </c>
      <c r="E895" s="2">
        <v>43955</v>
      </c>
      <c r="F895" s="3" t="s">
        <v>7</v>
      </c>
      <c r="G8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95">
        <f>MONTH(TabelaVendas[[#This Row],[Data da Venda]])</f>
        <v>3</v>
      </c>
      <c r="I895">
        <f>YEAR(TabelaVendas[[#This Row],[Data da Venda]])</f>
        <v>2020</v>
      </c>
      <c r="J895" t="str">
        <f>IF(TabelaVendas[[#This Row],[Data da Venda]]=TabelaVendas[[#This Row],[Data do Vencimento]],"Sim","Não")</f>
        <v>Não</v>
      </c>
    </row>
    <row r="896" spans="1:10" x14ac:dyDescent="0.3">
      <c r="A896" s="2">
        <v>43895</v>
      </c>
      <c r="B896" s="5">
        <v>86657720246</v>
      </c>
      <c r="C896" s="4">
        <v>872</v>
      </c>
      <c r="D896" s="2">
        <v>43955</v>
      </c>
      <c r="E896" s="2">
        <v>43989</v>
      </c>
      <c r="F896" s="3" t="s">
        <v>8</v>
      </c>
      <c r="G8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896">
        <f>MONTH(TabelaVendas[[#This Row],[Data da Venda]])</f>
        <v>3</v>
      </c>
      <c r="I896">
        <f>YEAR(TabelaVendas[[#This Row],[Data da Venda]])</f>
        <v>2020</v>
      </c>
      <c r="J896" t="str">
        <f>IF(TabelaVendas[[#This Row],[Data da Venda]]=TabelaVendas[[#This Row],[Data do Vencimento]],"Sim","Não")</f>
        <v>Não</v>
      </c>
    </row>
    <row r="897" spans="1:10" x14ac:dyDescent="0.3">
      <c r="A897" s="2">
        <v>43897</v>
      </c>
      <c r="B897" s="5">
        <v>86657720133</v>
      </c>
      <c r="C897" s="4">
        <v>405</v>
      </c>
      <c r="D897" s="2">
        <v>43897</v>
      </c>
      <c r="E897" s="2">
        <v>43897</v>
      </c>
      <c r="F897" s="3" t="s">
        <v>8</v>
      </c>
      <c r="G8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97">
        <f>MONTH(TabelaVendas[[#This Row],[Data da Venda]])</f>
        <v>3</v>
      </c>
      <c r="I897">
        <f>YEAR(TabelaVendas[[#This Row],[Data da Venda]])</f>
        <v>2020</v>
      </c>
      <c r="J897" t="str">
        <f>IF(TabelaVendas[[#This Row],[Data da Venda]]=TabelaVendas[[#This Row],[Data do Vencimento]],"Sim","Não")</f>
        <v>Sim</v>
      </c>
    </row>
    <row r="898" spans="1:10" x14ac:dyDescent="0.3">
      <c r="A898" s="2">
        <v>43897</v>
      </c>
      <c r="B898" s="5">
        <v>86657720172</v>
      </c>
      <c r="C898" s="4">
        <v>1342</v>
      </c>
      <c r="D898" s="2">
        <v>43957</v>
      </c>
      <c r="E898" s="2">
        <v>43957</v>
      </c>
      <c r="F898" s="3" t="s">
        <v>8</v>
      </c>
      <c r="G8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98">
        <f>MONTH(TabelaVendas[[#This Row],[Data da Venda]])</f>
        <v>3</v>
      </c>
      <c r="I898">
        <f>YEAR(TabelaVendas[[#This Row],[Data da Venda]])</f>
        <v>2020</v>
      </c>
      <c r="J898" t="str">
        <f>IF(TabelaVendas[[#This Row],[Data da Venda]]=TabelaVendas[[#This Row],[Data do Vencimento]],"Sim","Não")</f>
        <v>Não</v>
      </c>
    </row>
    <row r="899" spans="1:10" x14ac:dyDescent="0.3">
      <c r="A899" s="2">
        <v>43897</v>
      </c>
      <c r="B899" s="5">
        <v>86657720202</v>
      </c>
      <c r="C899" s="4">
        <v>1204</v>
      </c>
      <c r="D899" s="2">
        <v>43987</v>
      </c>
      <c r="E899" s="2">
        <v>44015</v>
      </c>
      <c r="F899" s="3" t="s">
        <v>7</v>
      </c>
      <c r="G8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899">
        <f>MONTH(TabelaVendas[[#This Row],[Data da Venda]])</f>
        <v>3</v>
      </c>
      <c r="I899">
        <f>YEAR(TabelaVendas[[#This Row],[Data da Venda]])</f>
        <v>2020</v>
      </c>
      <c r="J899" t="str">
        <f>IF(TabelaVendas[[#This Row],[Data da Venda]]=TabelaVendas[[#This Row],[Data do Vencimento]],"Sim","Não")</f>
        <v>Não</v>
      </c>
    </row>
    <row r="900" spans="1:10" x14ac:dyDescent="0.3">
      <c r="A900" s="2">
        <v>43898</v>
      </c>
      <c r="B900" s="5">
        <v>86657720096</v>
      </c>
      <c r="C900" s="4">
        <v>787</v>
      </c>
      <c r="D900" s="2">
        <v>43958</v>
      </c>
      <c r="E900" s="2">
        <v>43958</v>
      </c>
      <c r="F900" s="3" t="s">
        <v>8</v>
      </c>
      <c r="G9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0">
        <f>MONTH(TabelaVendas[[#This Row],[Data da Venda]])</f>
        <v>3</v>
      </c>
      <c r="I900">
        <f>YEAR(TabelaVendas[[#This Row],[Data da Venda]])</f>
        <v>2020</v>
      </c>
      <c r="J900" t="str">
        <f>IF(TabelaVendas[[#This Row],[Data da Venda]]=TabelaVendas[[#This Row],[Data do Vencimento]],"Sim","Não")</f>
        <v>Não</v>
      </c>
    </row>
    <row r="901" spans="1:10" x14ac:dyDescent="0.3">
      <c r="A901" s="2">
        <v>43899</v>
      </c>
      <c r="B901" s="5">
        <v>86657720099</v>
      </c>
      <c r="C901" s="4">
        <v>384</v>
      </c>
      <c r="D901" s="2">
        <v>43959</v>
      </c>
      <c r="E901" s="2">
        <v>43959</v>
      </c>
      <c r="F901" s="3" t="s">
        <v>7</v>
      </c>
      <c r="G9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1">
        <f>MONTH(TabelaVendas[[#This Row],[Data da Venda]])</f>
        <v>3</v>
      </c>
      <c r="I901">
        <f>YEAR(TabelaVendas[[#This Row],[Data da Venda]])</f>
        <v>2020</v>
      </c>
      <c r="J901" t="str">
        <f>IF(TabelaVendas[[#This Row],[Data da Venda]]=TabelaVendas[[#This Row],[Data do Vencimento]],"Sim","Não")</f>
        <v>Não</v>
      </c>
    </row>
    <row r="902" spans="1:10" x14ac:dyDescent="0.3">
      <c r="A902" s="2">
        <v>43900</v>
      </c>
      <c r="B902" s="5">
        <v>86657720104</v>
      </c>
      <c r="C902" s="4">
        <v>914</v>
      </c>
      <c r="D902" s="2">
        <v>43900</v>
      </c>
      <c r="E902" s="2">
        <v>43917</v>
      </c>
      <c r="F902" s="3" t="s">
        <v>7</v>
      </c>
      <c r="G9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17</v>
      </c>
      <c r="H902">
        <f>MONTH(TabelaVendas[[#This Row],[Data da Venda]])</f>
        <v>3</v>
      </c>
      <c r="I902">
        <f>YEAR(TabelaVendas[[#This Row],[Data da Venda]])</f>
        <v>2020</v>
      </c>
      <c r="J902" t="str">
        <f>IF(TabelaVendas[[#This Row],[Data da Venda]]=TabelaVendas[[#This Row],[Data do Vencimento]],"Sim","Não")</f>
        <v>Sim</v>
      </c>
    </row>
    <row r="903" spans="1:10" x14ac:dyDescent="0.3">
      <c r="A903" s="2">
        <v>43900</v>
      </c>
      <c r="B903" s="5">
        <v>86657720086</v>
      </c>
      <c r="C903" s="4">
        <v>1085</v>
      </c>
      <c r="D903" s="2">
        <v>43930</v>
      </c>
      <c r="E903" s="2">
        <v>43930</v>
      </c>
      <c r="F903" s="3" t="s">
        <v>8</v>
      </c>
      <c r="G9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3">
        <f>MONTH(TabelaVendas[[#This Row],[Data da Venda]])</f>
        <v>3</v>
      </c>
      <c r="I903">
        <f>YEAR(TabelaVendas[[#This Row],[Data da Venda]])</f>
        <v>2020</v>
      </c>
      <c r="J903" t="str">
        <f>IF(TabelaVendas[[#This Row],[Data da Venda]]=TabelaVendas[[#This Row],[Data do Vencimento]],"Sim","Não")</f>
        <v>Não</v>
      </c>
    </row>
    <row r="904" spans="1:10" x14ac:dyDescent="0.3">
      <c r="A904" s="2">
        <v>43900</v>
      </c>
      <c r="B904" s="5">
        <v>86657720251</v>
      </c>
      <c r="C904" s="4">
        <v>383</v>
      </c>
      <c r="D904" s="2">
        <v>43930</v>
      </c>
      <c r="E904" s="2">
        <v>43969</v>
      </c>
      <c r="F904" s="3" t="s">
        <v>7</v>
      </c>
      <c r="G9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39</v>
      </c>
      <c r="H904">
        <f>MONTH(TabelaVendas[[#This Row],[Data da Venda]])</f>
        <v>3</v>
      </c>
      <c r="I904">
        <f>YEAR(TabelaVendas[[#This Row],[Data da Venda]])</f>
        <v>2020</v>
      </c>
      <c r="J904" t="str">
        <f>IF(TabelaVendas[[#This Row],[Data da Venda]]=TabelaVendas[[#This Row],[Data do Vencimento]],"Sim","Não")</f>
        <v>Não</v>
      </c>
    </row>
    <row r="905" spans="1:10" x14ac:dyDescent="0.3">
      <c r="A905" s="2">
        <v>43901</v>
      </c>
      <c r="B905" s="5">
        <v>86657720260</v>
      </c>
      <c r="C905" s="4">
        <v>1354</v>
      </c>
      <c r="D905" s="2">
        <v>43931</v>
      </c>
      <c r="E905" s="2">
        <v>43931</v>
      </c>
      <c r="F905" s="3" t="s">
        <v>7</v>
      </c>
      <c r="G90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5">
        <f>MONTH(TabelaVendas[[#This Row],[Data da Venda]])</f>
        <v>3</v>
      </c>
      <c r="I905">
        <f>YEAR(TabelaVendas[[#This Row],[Data da Venda]])</f>
        <v>2020</v>
      </c>
      <c r="J905" t="str">
        <f>IF(TabelaVendas[[#This Row],[Data da Venda]]=TabelaVendas[[#This Row],[Data do Vencimento]],"Sim","Não")</f>
        <v>Não</v>
      </c>
    </row>
    <row r="906" spans="1:10" x14ac:dyDescent="0.3">
      <c r="A906" s="2">
        <v>43901</v>
      </c>
      <c r="B906" s="5">
        <v>86657720228</v>
      </c>
      <c r="C906" s="4">
        <v>865</v>
      </c>
      <c r="D906" s="2">
        <v>43961</v>
      </c>
      <c r="E906" s="2">
        <v>43961</v>
      </c>
      <c r="F906" s="3" t="s">
        <v>7</v>
      </c>
      <c r="G90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6">
        <f>MONTH(TabelaVendas[[#This Row],[Data da Venda]])</f>
        <v>3</v>
      </c>
      <c r="I906">
        <f>YEAR(TabelaVendas[[#This Row],[Data da Venda]])</f>
        <v>2020</v>
      </c>
      <c r="J906" t="str">
        <f>IF(TabelaVendas[[#This Row],[Data da Venda]]=TabelaVendas[[#This Row],[Data do Vencimento]],"Sim","Não")</f>
        <v>Não</v>
      </c>
    </row>
    <row r="907" spans="1:10" x14ac:dyDescent="0.3">
      <c r="A907" s="2">
        <v>43902</v>
      </c>
      <c r="B907" s="5">
        <v>86657720134</v>
      </c>
      <c r="C907" s="4">
        <v>1313</v>
      </c>
      <c r="D907" s="2">
        <v>43902</v>
      </c>
      <c r="E907" s="2">
        <v>43902</v>
      </c>
      <c r="F907" s="3" t="s">
        <v>8</v>
      </c>
      <c r="G90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7">
        <f>MONTH(TabelaVendas[[#This Row],[Data da Venda]])</f>
        <v>3</v>
      </c>
      <c r="I907">
        <f>YEAR(TabelaVendas[[#This Row],[Data da Venda]])</f>
        <v>2020</v>
      </c>
      <c r="J907" t="str">
        <f>IF(TabelaVendas[[#This Row],[Data da Venda]]=TabelaVendas[[#This Row],[Data do Vencimento]],"Sim","Não")</f>
        <v>Sim</v>
      </c>
    </row>
    <row r="908" spans="1:10" x14ac:dyDescent="0.3">
      <c r="A908" s="2">
        <v>43902</v>
      </c>
      <c r="B908" s="5">
        <v>86657720222</v>
      </c>
      <c r="C908" s="4">
        <v>573</v>
      </c>
      <c r="D908" s="2">
        <v>43962</v>
      </c>
      <c r="E908" s="2">
        <v>43962</v>
      </c>
      <c r="F908" s="3" t="s">
        <v>7</v>
      </c>
      <c r="G90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8">
        <f>MONTH(TabelaVendas[[#This Row],[Data da Venda]])</f>
        <v>3</v>
      </c>
      <c r="I908">
        <f>YEAR(TabelaVendas[[#This Row],[Data da Venda]])</f>
        <v>2020</v>
      </c>
      <c r="J908" t="str">
        <f>IF(TabelaVendas[[#This Row],[Data da Venda]]=TabelaVendas[[#This Row],[Data do Vencimento]],"Sim","Não")</f>
        <v>Não</v>
      </c>
    </row>
    <row r="909" spans="1:10" x14ac:dyDescent="0.3">
      <c r="A909" s="2">
        <v>43902</v>
      </c>
      <c r="B909" s="5">
        <v>86657720238</v>
      </c>
      <c r="C909" s="4">
        <v>177</v>
      </c>
      <c r="D909" s="2">
        <v>43992</v>
      </c>
      <c r="E909" s="2">
        <v>44030</v>
      </c>
      <c r="F909" s="3" t="s">
        <v>8</v>
      </c>
      <c r="G90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09">
        <f>MONTH(TabelaVendas[[#This Row],[Data da Venda]])</f>
        <v>3</v>
      </c>
      <c r="I909">
        <f>YEAR(TabelaVendas[[#This Row],[Data da Venda]])</f>
        <v>2020</v>
      </c>
      <c r="J909" t="str">
        <f>IF(TabelaVendas[[#This Row],[Data da Venda]]=TabelaVendas[[#This Row],[Data do Vencimento]],"Sim","Não")</f>
        <v>Não</v>
      </c>
    </row>
    <row r="910" spans="1:10" x14ac:dyDescent="0.3">
      <c r="A910" s="2">
        <v>43903</v>
      </c>
      <c r="B910" s="5">
        <v>86657720239</v>
      </c>
      <c r="C910" s="4">
        <v>727</v>
      </c>
      <c r="D910" s="2">
        <v>43963</v>
      </c>
      <c r="E910" s="2">
        <v>43963</v>
      </c>
      <c r="F910" s="3" t="s">
        <v>6</v>
      </c>
      <c r="G91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0">
        <f>MONTH(TabelaVendas[[#This Row],[Data da Venda]])</f>
        <v>3</v>
      </c>
      <c r="I910">
        <f>YEAR(TabelaVendas[[#This Row],[Data da Venda]])</f>
        <v>2020</v>
      </c>
      <c r="J910" t="str">
        <f>IF(TabelaVendas[[#This Row],[Data da Venda]]=TabelaVendas[[#This Row],[Data do Vencimento]],"Sim","Não")</f>
        <v>Não</v>
      </c>
    </row>
    <row r="911" spans="1:10" x14ac:dyDescent="0.3">
      <c r="A911" s="2">
        <v>43903</v>
      </c>
      <c r="B911" s="5">
        <v>86657720242</v>
      </c>
      <c r="C911" s="4">
        <v>104</v>
      </c>
      <c r="D911" s="2">
        <v>43963</v>
      </c>
      <c r="E911" s="2">
        <v>43963</v>
      </c>
      <c r="F911" s="3" t="s">
        <v>6</v>
      </c>
      <c r="G91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1">
        <f>MONTH(TabelaVendas[[#This Row],[Data da Venda]])</f>
        <v>3</v>
      </c>
      <c r="I911">
        <f>YEAR(TabelaVendas[[#This Row],[Data da Venda]])</f>
        <v>2020</v>
      </c>
      <c r="J911" t="str">
        <f>IF(TabelaVendas[[#This Row],[Data da Venda]]=TabelaVendas[[#This Row],[Data do Vencimento]],"Sim","Não")</f>
        <v>Não</v>
      </c>
    </row>
    <row r="912" spans="1:10" x14ac:dyDescent="0.3">
      <c r="A912" s="2">
        <v>43903</v>
      </c>
      <c r="B912" s="5">
        <v>86657720235</v>
      </c>
      <c r="C912" s="4">
        <v>1240</v>
      </c>
      <c r="D912" s="2">
        <v>43993</v>
      </c>
      <c r="E912" s="2">
        <v>43993</v>
      </c>
      <c r="F912" s="3" t="s">
        <v>6</v>
      </c>
      <c r="G91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2">
        <f>MONTH(TabelaVendas[[#This Row],[Data da Venda]])</f>
        <v>3</v>
      </c>
      <c r="I912">
        <f>YEAR(TabelaVendas[[#This Row],[Data da Venda]])</f>
        <v>2020</v>
      </c>
      <c r="J912" t="str">
        <f>IF(TabelaVendas[[#This Row],[Data da Venda]]=TabelaVendas[[#This Row],[Data do Vencimento]],"Sim","Não")</f>
        <v>Não</v>
      </c>
    </row>
    <row r="913" spans="1:10" x14ac:dyDescent="0.3">
      <c r="A913" s="2">
        <v>43904</v>
      </c>
      <c r="B913" s="5">
        <v>86657720095</v>
      </c>
      <c r="C913" s="4">
        <v>865</v>
      </c>
      <c r="D913" s="2">
        <v>43904</v>
      </c>
      <c r="E913" s="2">
        <v>43904</v>
      </c>
      <c r="F913" s="3" t="s">
        <v>8</v>
      </c>
      <c r="G91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3">
        <f>MONTH(TabelaVendas[[#This Row],[Data da Venda]])</f>
        <v>3</v>
      </c>
      <c r="I913">
        <f>YEAR(TabelaVendas[[#This Row],[Data da Venda]])</f>
        <v>2020</v>
      </c>
      <c r="J913" t="str">
        <f>IF(TabelaVendas[[#This Row],[Data da Venda]]=TabelaVendas[[#This Row],[Data do Vencimento]],"Sim","Não")</f>
        <v>Sim</v>
      </c>
    </row>
    <row r="914" spans="1:10" x14ac:dyDescent="0.3">
      <c r="A914" s="2">
        <v>43904</v>
      </c>
      <c r="B914" s="5">
        <v>86657720233</v>
      </c>
      <c r="C914" s="4">
        <v>1090</v>
      </c>
      <c r="D914" s="2">
        <v>43904</v>
      </c>
      <c r="E914" s="2">
        <v>43937</v>
      </c>
      <c r="F914" s="3" t="s">
        <v>8</v>
      </c>
      <c r="G91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33</v>
      </c>
      <c r="H914">
        <f>MONTH(TabelaVendas[[#This Row],[Data da Venda]])</f>
        <v>3</v>
      </c>
      <c r="I914">
        <f>YEAR(TabelaVendas[[#This Row],[Data da Venda]])</f>
        <v>2020</v>
      </c>
      <c r="J914" t="str">
        <f>IF(TabelaVendas[[#This Row],[Data da Venda]]=TabelaVendas[[#This Row],[Data do Vencimento]],"Sim","Não")</f>
        <v>Sim</v>
      </c>
    </row>
    <row r="915" spans="1:10" x14ac:dyDescent="0.3">
      <c r="A915" s="2">
        <v>43904</v>
      </c>
      <c r="B915" s="5">
        <v>86657720136</v>
      </c>
      <c r="C915" s="4">
        <v>647</v>
      </c>
      <c r="D915" s="2">
        <v>43964</v>
      </c>
      <c r="E915" s="2">
        <v>43964</v>
      </c>
      <c r="F915" s="3" t="s">
        <v>8</v>
      </c>
      <c r="G91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5">
        <f>MONTH(TabelaVendas[[#This Row],[Data da Venda]])</f>
        <v>3</v>
      </c>
      <c r="I915">
        <f>YEAR(TabelaVendas[[#This Row],[Data da Venda]])</f>
        <v>2020</v>
      </c>
      <c r="J915" t="str">
        <f>IF(TabelaVendas[[#This Row],[Data da Venda]]=TabelaVendas[[#This Row],[Data do Vencimento]],"Sim","Não")</f>
        <v>Não</v>
      </c>
    </row>
    <row r="916" spans="1:10" x14ac:dyDescent="0.3">
      <c r="A916" s="2">
        <v>43904</v>
      </c>
      <c r="B916" s="5">
        <v>86657720212</v>
      </c>
      <c r="C916" s="4">
        <v>552</v>
      </c>
      <c r="D916" s="2">
        <v>43964</v>
      </c>
      <c r="E916" s="2">
        <v>43964</v>
      </c>
      <c r="F916" s="3" t="s">
        <v>6</v>
      </c>
      <c r="G91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6">
        <f>MONTH(TabelaVendas[[#This Row],[Data da Venda]])</f>
        <v>3</v>
      </c>
      <c r="I916">
        <f>YEAR(TabelaVendas[[#This Row],[Data da Venda]])</f>
        <v>2020</v>
      </c>
      <c r="J916" t="str">
        <f>IF(TabelaVendas[[#This Row],[Data da Venda]]=TabelaVendas[[#This Row],[Data do Vencimento]],"Sim","Não")</f>
        <v>Não</v>
      </c>
    </row>
    <row r="917" spans="1:10" x14ac:dyDescent="0.3">
      <c r="A917" s="2">
        <v>43904</v>
      </c>
      <c r="B917" s="5">
        <v>86657720229</v>
      </c>
      <c r="C917" s="4">
        <v>1499</v>
      </c>
      <c r="D917" s="2">
        <v>43994</v>
      </c>
      <c r="E917" s="2">
        <v>43994</v>
      </c>
      <c r="F917" s="3" t="s">
        <v>7</v>
      </c>
      <c r="G91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7">
        <f>MONTH(TabelaVendas[[#This Row],[Data da Venda]])</f>
        <v>3</v>
      </c>
      <c r="I917">
        <f>YEAR(TabelaVendas[[#This Row],[Data da Venda]])</f>
        <v>2020</v>
      </c>
      <c r="J917" t="str">
        <f>IF(TabelaVendas[[#This Row],[Data da Venda]]=TabelaVendas[[#This Row],[Data do Vencimento]],"Sim","Não")</f>
        <v>Não</v>
      </c>
    </row>
    <row r="918" spans="1:10" x14ac:dyDescent="0.3">
      <c r="A918" s="2">
        <v>43905</v>
      </c>
      <c r="B918" s="5">
        <v>86657720110</v>
      </c>
      <c r="C918" s="4">
        <v>914</v>
      </c>
      <c r="D918" s="2">
        <v>43905</v>
      </c>
      <c r="E918" s="2">
        <v>43905</v>
      </c>
      <c r="F918" s="3" t="s">
        <v>7</v>
      </c>
      <c r="G91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8">
        <f>MONTH(TabelaVendas[[#This Row],[Data da Venda]])</f>
        <v>3</v>
      </c>
      <c r="I918">
        <f>YEAR(TabelaVendas[[#This Row],[Data da Venda]])</f>
        <v>2020</v>
      </c>
      <c r="J918" t="str">
        <f>IF(TabelaVendas[[#This Row],[Data da Venda]]=TabelaVendas[[#This Row],[Data do Vencimento]],"Sim","Não")</f>
        <v>Sim</v>
      </c>
    </row>
    <row r="919" spans="1:10" x14ac:dyDescent="0.3">
      <c r="A919" s="2">
        <v>43905</v>
      </c>
      <c r="B919" s="5">
        <v>86657720081</v>
      </c>
      <c r="C919" s="4">
        <v>270</v>
      </c>
      <c r="D919" s="2">
        <v>43935</v>
      </c>
      <c r="E919" s="2">
        <v>43935</v>
      </c>
      <c r="F919" s="3" t="s">
        <v>8</v>
      </c>
      <c r="G91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19">
        <f>MONTH(TabelaVendas[[#This Row],[Data da Venda]])</f>
        <v>3</v>
      </c>
      <c r="I919">
        <f>YEAR(TabelaVendas[[#This Row],[Data da Venda]])</f>
        <v>2020</v>
      </c>
      <c r="J919" t="str">
        <f>IF(TabelaVendas[[#This Row],[Data da Venda]]=TabelaVendas[[#This Row],[Data do Vencimento]],"Sim","Não")</f>
        <v>Não</v>
      </c>
    </row>
    <row r="920" spans="1:10" x14ac:dyDescent="0.3">
      <c r="A920" s="2">
        <v>43905</v>
      </c>
      <c r="B920" s="5">
        <v>86657720085</v>
      </c>
      <c r="C920" s="4">
        <v>1371</v>
      </c>
      <c r="D920" s="2">
        <v>43965</v>
      </c>
      <c r="E920" s="2">
        <v>43965</v>
      </c>
      <c r="F920" s="3" t="s">
        <v>7</v>
      </c>
      <c r="G92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20">
        <f>MONTH(TabelaVendas[[#This Row],[Data da Venda]])</f>
        <v>3</v>
      </c>
      <c r="I920">
        <f>YEAR(TabelaVendas[[#This Row],[Data da Venda]])</f>
        <v>2020</v>
      </c>
      <c r="J920" t="str">
        <f>IF(TabelaVendas[[#This Row],[Data da Venda]]=TabelaVendas[[#This Row],[Data do Vencimento]],"Sim","Não")</f>
        <v>Não</v>
      </c>
    </row>
    <row r="921" spans="1:10" x14ac:dyDescent="0.3">
      <c r="A921" s="2">
        <v>43906</v>
      </c>
      <c r="B921" s="5">
        <v>86657720212</v>
      </c>
      <c r="C921" s="4">
        <v>1313</v>
      </c>
      <c r="D921" s="2">
        <v>43936</v>
      </c>
      <c r="E921" s="2">
        <v>43955</v>
      </c>
      <c r="F921" s="3" t="s">
        <v>8</v>
      </c>
      <c r="G92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921">
        <f>MONTH(TabelaVendas[[#This Row],[Data da Venda]])</f>
        <v>3</v>
      </c>
      <c r="I921">
        <f>YEAR(TabelaVendas[[#This Row],[Data da Venda]])</f>
        <v>2020</v>
      </c>
      <c r="J921" t="str">
        <f>IF(TabelaVendas[[#This Row],[Data da Venda]]=TabelaVendas[[#This Row],[Data do Vencimento]],"Sim","Não")</f>
        <v>Não</v>
      </c>
    </row>
    <row r="922" spans="1:10" x14ac:dyDescent="0.3">
      <c r="A922" s="2">
        <v>43907</v>
      </c>
      <c r="B922" s="5">
        <v>86657720209</v>
      </c>
      <c r="C922" s="4">
        <v>1340</v>
      </c>
      <c r="D922" s="2">
        <v>43937</v>
      </c>
      <c r="E922" s="2">
        <v>43937</v>
      </c>
      <c r="F922" s="3" t="s">
        <v>8</v>
      </c>
      <c r="G92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22">
        <f>MONTH(TabelaVendas[[#This Row],[Data da Venda]])</f>
        <v>3</v>
      </c>
      <c r="I922">
        <f>YEAR(TabelaVendas[[#This Row],[Data da Venda]])</f>
        <v>2020</v>
      </c>
      <c r="J922" t="str">
        <f>IF(TabelaVendas[[#This Row],[Data da Venda]]=TabelaVendas[[#This Row],[Data do Vencimento]],"Sim","Não")</f>
        <v>Não</v>
      </c>
    </row>
    <row r="923" spans="1:10" x14ac:dyDescent="0.3">
      <c r="A923" s="2">
        <v>43908</v>
      </c>
      <c r="B923" s="5">
        <v>86657720243</v>
      </c>
      <c r="C923" s="4">
        <v>868</v>
      </c>
      <c r="D923" s="2">
        <v>43938</v>
      </c>
      <c r="E923" s="2">
        <v>43972</v>
      </c>
      <c r="F923" s="3" t="s">
        <v>7</v>
      </c>
      <c r="G92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923">
        <f>MONTH(TabelaVendas[[#This Row],[Data da Venda]])</f>
        <v>3</v>
      </c>
      <c r="I923">
        <f>YEAR(TabelaVendas[[#This Row],[Data da Venda]])</f>
        <v>2020</v>
      </c>
      <c r="J923" t="str">
        <f>IF(TabelaVendas[[#This Row],[Data da Venda]]=TabelaVendas[[#This Row],[Data do Vencimento]],"Sim","Não")</f>
        <v>Não</v>
      </c>
    </row>
    <row r="924" spans="1:10" x14ac:dyDescent="0.3">
      <c r="A924" s="2">
        <v>43908</v>
      </c>
      <c r="B924" s="5">
        <v>86657720244</v>
      </c>
      <c r="C924" s="4">
        <v>1125</v>
      </c>
      <c r="D924" s="2">
        <v>43968</v>
      </c>
      <c r="E924" s="2">
        <v>43968</v>
      </c>
      <c r="F924" s="3" t="s">
        <v>7</v>
      </c>
      <c r="G92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24">
        <f>MONTH(TabelaVendas[[#This Row],[Data da Venda]])</f>
        <v>3</v>
      </c>
      <c r="I924">
        <f>YEAR(TabelaVendas[[#This Row],[Data da Venda]])</f>
        <v>2020</v>
      </c>
      <c r="J924" t="str">
        <f>IF(TabelaVendas[[#This Row],[Data da Venda]]=TabelaVendas[[#This Row],[Data do Vencimento]],"Sim","Não")</f>
        <v>Não</v>
      </c>
    </row>
    <row r="925" spans="1:10" x14ac:dyDescent="0.3">
      <c r="A925" s="2">
        <v>43909</v>
      </c>
      <c r="B925" s="5">
        <v>86657720090</v>
      </c>
      <c r="C925" s="4">
        <v>1487</v>
      </c>
      <c r="D925" s="2">
        <v>43939</v>
      </c>
      <c r="E925" s="2">
        <v>43939</v>
      </c>
      <c r="F925" s="3" t="s">
        <v>8</v>
      </c>
      <c r="G92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25">
        <f>MONTH(TabelaVendas[[#This Row],[Data da Venda]])</f>
        <v>3</v>
      </c>
      <c r="I925">
        <f>YEAR(TabelaVendas[[#This Row],[Data da Venda]])</f>
        <v>2020</v>
      </c>
      <c r="J925" t="str">
        <f>IF(TabelaVendas[[#This Row],[Data da Venda]]=TabelaVendas[[#This Row],[Data do Vencimento]],"Sim","Não")</f>
        <v>Não</v>
      </c>
    </row>
    <row r="926" spans="1:10" x14ac:dyDescent="0.3">
      <c r="A926" s="2">
        <v>43910</v>
      </c>
      <c r="B926" s="5">
        <v>86657720133</v>
      </c>
      <c r="C926" s="4">
        <v>513</v>
      </c>
      <c r="D926" s="2">
        <v>43910</v>
      </c>
      <c r="E926" s="2">
        <v>43919</v>
      </c>
      <c r="F926" s="3" t="s">
        <v>7</v>
      </c>
      <c r="G92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9</v>
      </c>
      <c r="H926">
        <f>MONTH(TabelaVendas[[#This Row],[Data da Venda]])</f>
        <v>3</v>
      </c>
      <c r="I926">
        <f>YEAR(TabelaVendas[[#This Row],[Data da Venda]])</f>
        <v>2020</v>
      </c>
      <c r="J926" t="str">
        <f>IF(TabelaVendas[[#This Row],[Data da Venda]]=TabelaVendas[[#This Row],[Data do Vencimento]],"Sim","Não")</f>
        <v>Sim</v>
      </c>
    </row>
    <row r="927" spans="1:10" x14ac:dyDescent="0.3">
      <c r="A927" s="2">
        <v>43910</v>
      </c>
      <c r="B927" s="5">
        <v>86657720173</v>
      </c>
      <c r="C927" s="4">
        <v>1260</v>
      </c>
      <c r="D927" s="2">
        <v>43940</v>
      </c>
      <c r="E927" s="2">
        <v>43940</v>
      </c>
      <c r="F927" s="3" t="s">
        <v>7</v>
      </c>
      <c r="G92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27">
        <f>MONTH(TabelaVendas[[#This Row],[Data da Venda]])</f>
        <v>3</v>
      </c>
      <c r="I927">
        <f>YEAR(TabelaVendas[[#This Row],[Data da Venda]])</f>
        <v>2020</v>
      </c>
      <c r="J927" t="str">
        <f>IF(TabelaVendas[[#This Row],[Data da Venda]]=TabelaVendas[[#This Row],[Data do Vencimento]],"Sim","Não")</f>
        <v>Não</v>
      </c>
    </row>
    <row r="928" spans="1:10" x14ac:dyDescent="0.3">
      <c r="A928" s="2">
        <v>43910</v>
      </c>
      <c r="B928" s="5">
        <v>86657720194</v>
      </c>
      <c r="C928" s="4">
        <v>52</v>
      </c>
      <c r="D928" s="2">
        <v>43940</v>
      </c>
      <c r="E928" s="2">
        <v>43940</v>
      </c>
      <c r="F928" s="3" t="s">
        <v>8</v>
      </c>
      <c r="G92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28">
        <f>MONTH(TabelaVendas[[#This Row],[Data da Venda]])</f>
        <v>3</v>
      </c>
      <c r="I928">
        <f>YEAR(TabelaVendas[[#This Row],[Data da Venda]])</f>
        <v>2020</v>
      </c>
      <c r="J928" t="str">
        <f>IF(TabelaVendas[[#This Row],[Data da Venda]]=TabelaVendas[[#This Row],[Data do Vencimento]],"Sim","Não")</f>
        <v>Não</v>
      </c>
    </row>
    <row r="929" spans="1:10" x14ac:dyDescent="0.3">
      <c r="A929" s="2">
        <v>43911</v>
      </c>
      <c r="B929" s="5">
        <v>86657720188</v>
      </c>
      <c r="C929" s="4">
        <v>1448</v>
      </c>
      <c r="D929" s="2">
        <v>43911</v>
      </c>
      <c r="E929" s="2">
        <v>43911</v>
      </c>
      <c r="F929" s="3" t="s">
        <v>8</v>
      </c>
      <c r="G92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29">
        <f>MONTH(TabelaVendas[[#This Row],[Data da Venda]])</f>
        <v>3</v>
      </c>
      <c r="I929">
        <f>YEAR(TabelaVendas[[#This Row],[Data da Venda]])</f>
        <v>2020</v>
      </c>
      <c r="J929" t="str">
        <f>IF(TabelaVendas[[#This Row],[Data da Venda]]=TabelaVendas[[#This Row],[Data do Vencimento]],"Sim","Não")</f>
        <v>Sim</v>
      </c>
    </row>
    <row r="930" spans="1:10" x14ac:dyDescent="0.3">
      <c r="A930" s="2">
        <v>43912</v>
      </c>
      <c r="B930" s="5">
        <v>86657720065</v>
      </c>
      <c r="C930" s="4">
        <v>1485</v>
      </c>
      <c r="D930" s="2">
        <v>43972</v>
      </c>
      <c r="E930" s="2">
        <v>43972</v>
      </c>
      <c r="F930" s="3" t="s">
        <v>7</v>
      </c>
      <c r="G93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30">
        <f>MONTH(TabelaVendas[[#This Row],[Data da Venda]])</f>
        <v>3</v>
      </c>
      <c r="I930">
        <f>YEAR(TabelaVendas[[#This Row],[Data da Venda]])</f>
        <v>2020</v>
      </c>
      <c r="J930" t="str">
        <f>IF(TabelaVendas[[#This Row],[Data da Venda]]=TabelaVendas[[#This Row],[Data do Vencimento]],"Sim","Não")</f>
        <v>Não</v>
      </c>
    </row>
    <row r="931" spans="1:10" x14ac:dyDescent="0.3">
      <c r="A931" s="2">
        <v>43913</v>
      </c>
      <c r="B931" s="5">
        <v>86657720053</v>
      </c>
      <c r="C931" s="4">
        <v>439</v>
      </c>
      <c r="D931" s="2">
        <v>43973</v>
      </c>
      <c r="E931" s="2">
        <v>43973</v>
      </c>
      <c r="F931" s="3" t="s">
        <v>8</v>
      </c>
      <c r="G93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31">
        <f>MONTH(TabelaVendas[[#This Row],[Data da Venda]])</f>
        <v>3</v>
      </c>
      <c r="I931">
        <f>YEAR(TabelaVendas[[#This Row],[Data da Venda]])</f>
        <v>2020</v>
      </c>
      <c r="J931" t="str">
        <f>IF(TabelaVendas[[#This Row],[Data da Venda]]=TabelaVendas[[#This Row],[Data do Vencimento]],"Sim","Não")</f>
        <v>Não</v>
      </c>
    </row>
    <row r="932" spans="1:10" x14ac:dyDescent="0.3">
      <c r="A932" s="2">
        <v>43914</v>
      </c>
      <c r="B932" s="5">
        <v>86657720116</v>
      </c>
      <c r="C932" s="4">
        <v>212</v>
      </c>
      <c r="D932" s="2">
        <v>43914</v>
      </c>
      <c r="E932" s="2">
        <v>43914</v>
      </c>
      <c r="F932" s="3" t="s">
        <v>8</v>
      </c>
      <c r="G93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32">
        <f>MONTH(TabelaVendas[[#This Row],[Data da Venda]])</f>
        <v>3</v>
      </c>
      <c r="I932">
        <f>YEAR(TabelaVendas[[#This Row],[Data da Venda]])</f>
        <v>2020</v>
      </c>
      <c r="J932" t="str">
        <f>IF(TabelaVendas[[#This Row],[Data da Venda]]=TabelaVendas[[#This Row],[Data do Vencimento]],"Sim","Não")</f>
        <v>Sim</v>
      </c>
    </row>
    <row r="933" spans="1:10" x14ac:dyDescent="0.3">
      <c r="A933" s="2">
        <v>43914</v>
      </c>
      <c r="B933" s="5">
        <v>86657720174</v>
      </c>
      <c r="C933" s="4">
        <v>1463</v>
      </c>
      <c r="D933" s="2">
        <v>43944</v>
      </c>
      <c r="E933" s="2">
        <v>43944</v>
      </c>
      <c r="F933" s="3" t="s">
        <v>7</v>
      </c>
      <c r="G93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33">
        <f>MONTH(TabelaVendas[[#This Row],[Data da Venda]])</f>
        <v>3</v>
      </c>
      <c r="I933">
        <f>YEAR(TabelaVendas[[#This Row],[Data da Venda]])</f>
        <v>2020</v>
      </c>
      <c r="J933" t="str">
        <f>IF(TabelaVendas[[#This Row],[Data da Venda]]=TabelaVendas[[#This Row],[Data do Vencimento]],"Sim","Não")</f>
        <v>Não</v>
      </c>
    </row>
    <row r="934" spans="1:10" x14ac:dyDescent="0.3">
      <c r="A934" s="2">
        <v>43915</v>
      </c>
      <c r="B934" s="5">
        <v>86657720051</v>
      </c>
      <c r="C934" s="4">
        <v>91</v>
      </c>
      <c r="D934" s="2">
        <v>43915</v>
      </c>
      <c r="E934" s="2">
        <v>43915</v>
      </c>
      <c r="F934" s="3" t="s">
        <v>7</v>
      </c>
      <c r="G93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34">
        <f>MONTH(TabelaVendas[[#This Row],[Data da Venda]])</f>
        <v>3</v>
      </c>
      <c r="I934">
        <f>YEAR(TabelaVendas[[#This Row],[Data da Venda]])</f>
        <v>2020</v>
      </c>
      <c r="J934" t="str">
        <f>IF(TabelaVendas[[#This Row],[Data da Venda]]=TabelaVendas[[#This Row],[Data do Vencimento]],"Sim","Não")</f>
        <v>Sim</v>
      </c>
    </row>
    <row r="935" spans="1:10" x14ac:dyDescent="0.3">
      <c r="A935" s="2">
        <v>43915</v>
      </c>
      <c r="B935" s="5">
        <v>86657720219</v>
      </c>
      <c r="C935" s="4">
        <v>674</v>
      </c>
      <c r="D935" s="2">
        <v>43945</v>
      </c>
      <c r="E935" s="2">
        <v>43965</v>
      </c>
      <c r="F935" s="3" t="s">
        <v>6</v>
      </c>
      <c r="G93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935">
        <f>MONTH(TabelaVendas[[#This Row],[Data da Venda]])</f>
        <v>3</v>
      </c>
      <c r="I935">
        <f>YEAR(TabelaVendas[[#This Row],[Data da Venda]])</f>
        <v>2020</v>
      </c>
      <c r="J935" t="str">
        <f>IF(TabelaVendas[[#This Row],[Data da Venda]]=TabelaVendas[[#This Row],[Data do Vencimento]],"Sim","Não")</f>
        <v>Não</v>
      </c>
    </row>
    <row r="936" spans="1:10" x14ac:dyDescent="0.3">
      <c r="A936" s="2">
        <v>43915</v>
      </c>
      <c r="B936" s="5">
        <v>86657720175</v>
      </c>
      <c r="C936" s="4">
        <v>89</v>
      </c>
      <c r="D936" s="2">
        <v>43975</v>
      </c>
      <c r="E936" s="2">
        <v>43975</v>
      </c>
      <c r="F936" s="3" t="s">
        <v>7</v>
      </c>
      <c r="G93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36">
        <f>MONTH(TabelaVendas[[#This Row],[Data da Venda]])</f>
        <v>3</v>
      </c>
      <c r="I936">
        <f>YEAR(TabelaVendas[[#This Row],[Data da Venda]])</f>
        <v>2020</v>
      </c>
      <c r="J936" t="str">
        <f>IF(TabelaVendas[[#This Row],[Data da Venda]]=TabelaVendas[[#This Row],[Data do Vencimento]],"Sim","Não")</f>
        <v>Não</v>
      </c>
    </row>
    <row r="937" spans="1:10" x14ac:dyDescent="0.3">
      <c r="A937" s="2">
        <v>43915</v>
      </c>
      <c r="B937" s="5">
        <v>86657720179</v>
      </c>
      <c r="C937" s="4">
        <v>1375</v>
      </c>
      <c r="D937" s="2">
        <v>43975</v>
      </c>
      <c r="E937" s="2">
        <v>44008</v>
      </c>
      <c r="F937" s="3" t="s">
        <v>7</v>
      </c>
      <c r="G93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33</v>
      </c>
      <c r="H937">
        <f>MONTH(TabelaVendas[[#This Row],[Data da Venda]])</f>
        <v>3</v>
      </c>
      <c r="I937">
        <f>YEAR(TabelaVendas[[#This Row],[Data da Venda]])</f>
        <v>2020</v>
      </c>
      <c r="J937" t="str">
        <f>IF(TabelaVendas[[#This Row],[Data da Venda]]=TabelaVendas[[#This Row],[Data do Vencimento]],"Sim","Não")</f>
        <v>Não</v>
      </c>
    </row>
    <row r="938" spans="1:10" x14ac:dyDescent="0.3">
      <c r="A938" s="2">
        <v>43916</v>
      </c>
      <c r="B938" s="5">
        <v>86657720253</v>
      </c>
      <c r="C938" s="4">
        <v>211</v>
      </c>
      <c r="D938" s="2">
        <v>43916</v>
      </c>
      <c r="E938" s="2">
        <v>43935</v>
      </c>
      <c r="F938" s="3" t="s">
        <v>7</v>
      </c>
      <c r="G93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19</v>
      </c>
      <c r="H938">
        <f>MONTH(TabelaVendas[[#This Row],[Data da Venda]])</f>
        <v>3</v>
      </c>
      <c r="I938">
        <f>YEAR(TabelaVendas[[#This Row],[Data da Venda]])</f>
        <v>2020</v>
      </c>
      <c r="J938" t="str">
        <f>IF(TabelaVendas[[#This Row],[Data da Venda]]=TabelaVendas[[#This Row],[Data do Vencimento]],"Sim","Não")</f>
        <v>Sim</v>
      </c>
    </row>
    <row r="939" spans="1:10" x14ac:dyDescent="0.3">
      <c r="A939" s="2">
        <v>43916</v>
      </c>
      <c r="B939" s="5">
        <v>86657720230</v>
      </c>
      <c r="C939" s="4">
        <v>661</v>
      </c>
      <c r="D939" s="2">
        <v>43946</v>
      </c>
      <c r="E939" s="2">
        <v>43958</v>
      </c>
      <c r="F939" s="3" t="s">
        <v>6</v>
      </c>
      <c r="G93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12</v>
      </c>
      <c r="H939">
        <f>MONTH(TabelaVendas[[#This Row],[Data da Venda]])</f>
        <v>3</v>
      </c>
      <c r="I939">
        <f>YEAR(TabelaVendas[[#This Row],[Data da Venda]])</f>
        <v>2020</v>
      </c>
      <c r="J939" t="str">
        <f>IF(TabelaVendas[[#This Row],[Data da Venda]]=TabelaVendas[[#This Row],[Data do Vencimento]],"Sim","Não")</f>
        <v>Não</v>
      </c>
    </row>
    <row r="940" spans="1:10" x14ac:dyDescent="0.3">
      <c r="A940" s="2">
        <v>43917</v>
      </c>
      <c r="B940" s="5">
        <v>86657720092</v>
      </c>
      <c r="C940" s="4">
        <v>564</v>
      </c>
      <c r="D940" s="2">
        <v>43947</v>
      </c>
      <c r="E940" s="2">
        <v>43959</v>
      </c>
      <c r="F940" s="3" t="s">
        <v>6</v>
      </c>
      <c r="G94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12</v>
      </c>
      <c r="H940">
        <f>MONTH(TabelaVendas[[#This Row],[Data da Venda]])</f>
        <v>3</v>
      </c>
      <c r="I940">
        <f>YEAR(TabelaVendas[[#This Row],[Data da Venda]])</f>
        <v>2020</v>
      </c>
      <c r="J940" t="str">
        <f>IF(TabelaVendas[[#This Row],[Data da Venda]]=TabelaVendas[[#This Row],[Data do Vencimento]],"Sim","Não")</f>
        <v>Não</v>
      </c>
    </row>
    <row r="941" spans="1:10" x14ac:dyDescent="0.3">
      <c r="A941" s="2">
        <v>43917</v>
      </c>
      <c r="B941" s="5">
        <v>86657720055</v>
      </c>
      <c r="C941" s="4">
        <v>259</v>
      </c>
      <c r="D941" s="2">
        <v>43977</v>
      </c>
      <c r="E941" s="2">
        <v>43995</v>
      </c>
      <c r="F941" s="3" t="s">
        <v>7</v>
      </c>
      <c r="G94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18</v>
      </c>
      <c r="H941">
        <f>MONTH(TabelaVendas[[#This Row],[Data da Venda]])</f>
        <v>3</v>
      </c>
      <c r="I941">
        <f>YEAR(TabelaVendas[[#This Row],[Data da Venda]])</f>
        <v>2020</v>
      </c>
      <c r="J941" t="str">
        <f>IF(TabelaVendas[[#This Row],[Data da Venda]]=TabelaVendas[[#This Row],[Data do Vencimento]],"Sim","Não")</f>
        <v>Não</v>
      </c>
    </row>
    <row r="942" spans="1:10" x14ac:dyDescent="0.3">
      <c r="A942" s="2">
        <v>43917</v>
      </c>
      <c r="B942" s="5">
        <v>86657720157</v>
      </c>
      <c r="C942" s="4">
        <v>394</v>
      </c>
      <c r="D942" s="2">
        <v>43977</v>
      </c>
      <c r="E942" s="2">
        <v>43977</v>
      </c>
      <c r="F942" s="3" t="s">
        <v>7</v>
      </c>
      <c r="G94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42">
        <f>MONTH(TabelaVendas[[#This Row],[Data da Venda]])</f>
        <v>3</v>
      </c>
      <c r="I942">
        <f>YEAR(TabelaVendas[[#This Row],[Data da Venda]])</f>
        <v>2020</v>
      </c>
      <c r="J942" t="str">
        <f>IF(TabelaVendas[[#This Row],[Data da Venda]]=TabelaVendas[[#This Row],[Data do Vencimento]],"Sim","Não")</f>
        <v>Não</v>
      </c>
    </row>
    <row r="943" spans="1:10" x14ac:dyDescent="0.3">
      <c r="A943" s="2">
        <v>43918</v>
      </c>
      <c r="B943" s="5">
        <v>86657720193</v>
      </c>
      <c r="C943" s="4">
        <v>1443</v>
      </c>
      <c r="D943" s="2">
        <v>43948</v>
      </c>
      <c r="E943" s="2">
        <v>43948</v>
      </c>
      <c r="F943" s="3" t="s">
        <v>8</v>
      </c>
      <c r="G94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43">
        <f>MONTH(TabelaVendas[[#This Row],[Data da Venda]])</f>
        <v>3</v>
      </c>
      <c r="I943">
        <f>YEAR(TabelaVendas[[#This Row],[Data da Venda]])</f>
        <v>2020</v>
      </c>
      <c r="J943" t="str">
        <f>IF(TabelaVendas[[#This Row],[Data da Venda]]=TabelaVendas[[#This Row],[Data do Vencimento]],"Sim","Não")</f>
        <v>Não</v>
      </c>
    </row>
    <row r="944" spans="1:10" x14ac:dyDescent="0.3">
      <c r="A944" s="2">
        <v>43918</v>
      </c>
      <c r="B944" s="5">
        <v>86657720217</v>
      </c>
      <c r="C944" s="4">
        <v>1018</v>
      </c>
      <c r="D944" s="2">
        <v>43948</v>
      </c>
      <c r="E944" s="2">
        <v>43948</v>
      </c>
      <c r="F944" s="3" t="s">
        <v>7</v>
      </c>
      <c r="G94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44">
        <f>MONTH(TabelaVendas[[#This Row],[Data da Venda]])</f>
        <v>3</v>
      </c>
      <c r="I944">
        <f>YEAR(TabelaVendas[[#This Row],[Data da Venda]])</f>
        <v>2020</v>
      </c>
      <c r="J944" t="str">
        <f>IF(TabelaVendas[[#This Row],[Data da Venda]]=TabelaVendas[[#This Row],[Data do Vencimento]],"Sim","Não")</f>
        <v>Não</v>
      </c>
    </row>
    <row r="945" spans="1:10" x14ac:dyDescent="0.3">
      <c r="A945" s="2">
        <v>43919</v>
      </c>
      <c r="B945" s="5">
        <v>86657720083</v>
      </c>
      <c r="C945" s="4">
        <v>572</v>
      </c>
      <c r="D945" s="2">
        <v>43949</v>
      </c>
      <c r="E945" s="2">
        <v>43949</v>
      </c>
      <c r="F945" s="3" t="s">
        <v>8</v>
      </c>
      <c r="G94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45">
        <f>MONTH(TabelaVendas[[#This Row],[Data da Venda]])</f>
        <v>3</v>
      </c>
      <c r="I945">
        <f>YEAR(TabelaVendas[[#This Row],[Data da Venda]])</f>
        <v>2020</v>
      </c>
      <c r="J945" t="str">
        <f>IF(TabelaVendas[[#This Row],[Data da Venda]]=TabelaVendas[[#This Row],[Data do Vencimento]],"Sim","Não")</f>
        <v>Não</v>
      </c>
    </row>
    <row r="946" spans="1:10" x14ac:dyDescent="0.3">
      <c r="A946" s="2">
        <v>43919</v>
      </c>
      <c r="B946" s="5">
        <v>86657720246</v>
      </c>
      <c r="C946" s="4">
        <v>1141</v>
      </c>
      <c r="D946" s="2">
        <v>44009</v>
      </c>
      <c r="E946" s="2">
        <v>44037</v>
      </c>
      <c r="F946" s="3" t="s">
        <v>6</v>
      </c>
      <c r="G94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46">
        <f>MONTH(TabelaVendas[[#This Row],[Data da Venda]])</f>
        <v>3</v>
      </c>
      <c r="I946">
        <f>YEAR(TabelaVendas[[#This Row],[Data da Venda]])</f>
        <v>2020</v>
      </c>
      <c r="J946" t="str">
        <f>IF(TabelaVendas[[#This Row],[Data da Venda]]=TabelaVendas[[#This Row],[Data do Vencimento]],"Sim","Não")</f>
        <v>Não</v>
      </c>
    </row>
    <row r="947" spans="1:10" x14ac:dyDescent="0.3">
      <c r="A947" s="2">
        <v>43920</v>
      </c>
      <c r="B947" s="5">
        <v>86657720177</v>
      </c>
      <c r="C947" s="4">
        <v>619</v>
      </c>
      <c r="D947" s="2">
        <v>43950</v>
      </c>
      <c r="E947" s="2">
        <v>43970</v>
      </c>
      <c r="F947" s="3" t="s">
        <v>6</v>
      </c>
      <c r="G94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20</v>
      </c>
      <c r="H947">
        <f>MONTH(TabelaVendas[[#This Row],[Data da Venda]])</f>
        <v>3</v>
      </c>
      <c r="I947">
        <f>YEAR(TabelaVendas[[#This Row],[Data da Venda]])</f>
        <v>2020</v>
      </c>
      <c r="J947" t="str">
        <f>IF(TabelaVendas[[#This Row],[Data da Venda]]=TabelaVendas[[#This Row],[Data do Vencimento]],"Sim","Não")</f>
        <v>Não</v>
      </c>
    </row>
    <row r="948" spans="1:10" x14ac:dyDescent="0.3">
      <c r="A948" s="2">
        <v>43920</v>
      </c>
      <c r="B948" s="5">
        <v>86657720210</v>
      </c>
      <c r="C948" s="4">
        <v>825</v>
      </c>
      <c r="D948" s="2">
        <v>43950</v>
      </c>
      <c r="E948" s="2">
        <v>43950</v>
      </c>
      <c r="F948" s="3" t="s">
        <v>6</v>
      </c>
      <c r="G94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48">
        <f>MONTH(TabelaVendas[[#This Row],[Data da Venda]])</f>
        <v>3</v>
      </c>
      <c r="I948">
        <f>YEAR(TabelaVendas[[#This Row],[Data da Venda]])</f>
        <v>2020</v>
      </c>
      <c r="J948" t="str">
        <f>IF(TabelaVendas[[#This Row],[Data da Venda]]=TabelaVendas[[#This Row],[Data do Vencimento]],"Sim","Não")</f>
        <v>Não</v>
      </c>
    </row>
    <row r="949" spans="1:10" x14ac:dyDescent="0.3">
      <c r="A949" s="2">
        <v>43920</v>
      </c>
      <c r="B949" s="5">
        <v>86657720236</v>
      </c>
      <c r="C949" s="4">
        <v>690</v>
      </c>
      <c r="D949" s="2">
        <v>43980</v>
      </c>
      <c r="E949" s="2">
        <v>43980</v>
      </c>
      <c r="F949" s="3" t="s">
        <v>8</v>
      </c>
      <c r="G94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49">
        <f>MONTH(TabelaVendas[[#This Row],[Data da Venda]])</f>
        <v>3</v>
      </c>
      <c r="I949">
        <f>YEAR(TabelaVendas[[#This Row],[Data da Venda]])</f>
        <v>2020</v>
      </c>
      <c r="J949" t="str">
        <f>IF(TabelaVendas[[#This Row],[Data da Venda]]=TabelaVendas[[#This Row],[Data do Vencimento]],"Sim","Não")</f>
        <v>Não</v>
      </c>
    </row>
    <row r="950" spans="1:10" x14ac:dyDescent="0.3">
      <c r="A950" s="2">
        <v>43922</v>
      </c>
      <c r="B950" s="5">
        <v>86657720251</v>
      </c>
      <c r="C950" s="4">
        <v>679</v>
      </c>
      <c r="D950" s="2">
        <v>43922</v>
      </c>
      <c r="E950" s="2">
        <v>43922</v>
      </c>
      <c r="F950" s="3" t="s">
        <v>8</v>
      </c>
      <c r="G95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0">
        <f>MONTH(TabelaVendas[[#This Row],[Data da Venda]])</f>
        <v>4</v>
      </c>
      <c r="I950">
        <f>YEAR(TabelaVendas[[#This Row],[Data da Venda]])</f>
        <v>2020</v>
      </c>
      <c r="J950" t="str">
        <f>IF(TabelaVendas[[#This Row],[Data da Venda]]=TabelaVendas[[#This Row],[Data do Vencimento]],"Sim","Não")</f>
        <v>Sim</v>
      </c>
    </row>
    <row r="951" spans="1:10" x14ac:dyDescent="0.3">
      <c r="A951" s="2">
        <v>43923</v>
      </c>
      <c r="B951" s="5">
        <v>86657720123</v>
      </c>
      <c r="C951" s="4">
        <v>1351</v>
      </c>
      <c r="D951" s="2">
        <v>43923</v>
      </c>
      <c r="E951" s="2">
        <v>43931</v>
      </c>
      <c r="F951" s="3" t="s">
        <v>6</v>
      </c>
      <c r="G95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8</v>
      </c>
      <c r="H951">
        <f>MONTH(TabelaVendas[[#This Row],[Data da Venda]])</f>
        <v>4</v>
      </c>
      <c r="I951">
        <f>YEAR(TabelaVendas[[#This Row],[Data da Venda]])</f>
        <v>2020</v>
      </c>
      <c r="J951" t="str">
        <f>IF(TabelaVendas[[#This Row],[Data da Venda]]=TabelaVendas[[#This Row],[Data do Vencimento]],"Sim","Não")</f>
        <v>Sim</v>
      </c>
    </row>
    <row r="952" spans="1:10" x14ac:dyDescent="0.3">
      <c r="A952" s="2">
        <v>43923</v>
      </c>
      <c r="B952" s="5">
        <v>86657720114</v>
      </c>
      <c r="C952" s="4">
        <v>1037</v>
      </c>
      <c r="D952" s="2">
        <v>43923</v>
      </c>
      <c r="E952" s="2">
        <v>43923</v>
      </c>
      <c r="F952" s="3" t="s">
        <v>7</v>
      </c>
      <c r="G95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2">
        <f>MONTH(TabelaVendas[[#This Row],[Data da Venda]])</f>
        <v>4</v>
      </c>
      <c r="I952">
        <f>YEAR(TabelaVendas[[#This Row],[Data da Venda]])</f>
        <v>2020</v>
      </c>
      <c r="J952" t="str">
        <f>IF(TabelaVendas[[#This Row],[Data da Venda]]=TabelaVendas[[#This Row],[Data do Vencimento]],"Sim","Não")</f>
        <v>Sim</v>
      </c>
    </row>
    <row r="953" spans="1:10" x14ac:dyDescent="0.3">
      <c r="A953" s="2">
        <v>43923</v>
      </c>
      <c r="B953" s="5">
        <v>86657720217</v>
      </c>
      <c r="C953" s="4">
        <v>1146</v>
      </c>
      <c r="D953" s="2">
        <v>43923</v>
      </c>
      <c r="E953" s="2">
        <v>43923</v>
      </c>
      <c r="F953" s="3" t="s">
        <v>6</v>
      </c>
      <c r="G95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3">
        <f>MONTH(TabelaVendas[[#This Row],[Data da Venda]])</f>
        <v>4</v>
      </c>
      <c r="I953">
        <f>YEAR(TabelaVendas[[#This Row],[Data da Venda]])</f>
        <v>2020</v>
      </c>
      <c r="J953" t="str">
        <f>IF(TabelaVendas[[#This Row],[Data da Venda]]=TabelaVendas[[#This Row],[Data do Vencimento]],"Sim","Não")</f>
        <v>Sim</v>
      </c>
    </row>
    <row r="954" spans="1:10" x14ac:dyDescent="0.3">
      <c r="A954" s="2">
        <v>43923</v>
      </c>
      <c r="B954" s="5">
        <v>86657720070</v>
      </c>
      <c r="C954" s="4">
        <v>881</v>
      </c>
      <c r="D954" s="2">
        <v>43953</v>
      </c>
      <c r="E954" s="2">
        <v>43953</v>
      </c>
      <c r="F954" s="3" t="s">
        <v>8</v>
      </c>
      <c r="G95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4">
        <f>MONTH(TabelaVendas[[#This Row],[Data da Venda]])</f>
        <v>4</v>
      </c>
      <c r="I954">
        <f>YEAR(TabelaVendas[[#This Row],[Data da Venda]])</f>
        <v>2020</v>
      </c>
      <c r="J954" t="str">
        <f>IF(TabelaVendas[[#This Row],[Data da Venda]]=TabelaVendas[[#This Row],[Data do Vencimento]],"Sim","Não")</f>
        <v>Não</v>
      </c>
    </row>
    <row r="955" spans="1:10" x14ac:dyDescent="0.3">
      <c r="A955" s="2">
        <v>43923</v>
      </c>
      <c r="B955" s="5">
        <v>86657720073</v>
      </c>
      <c r="C955" s="4">
        <v>117</v>
      </c>
      <c r="D955" s="2">
        <v>43983</v>
      </c>
      <c r="E955" s="2">
        <v>43983</v>
      </c>
      <c r="F955" s="3" t="s">
        <v>6</v>
      </c>
      <c r="G95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5">
        <f>MONTH(TabelaVendas[[#This Row],[Data da Venda]])</f>
        <v>4</v>
      </c>
      <c r="I955">
        <f>YEAR(TabelaVendas[[#This Row],[Data da Venda]])</f>
        <v>2020</v>
      </c>
      <c r="J955" t="str">
        <f>IF(TabelaVendas[[#This Row],[Data da Venda]]=TabelaVendas[[#This Row],[Data do Vencimento]],"Sim","Não")</f>
        <v>Não</v>
      </c>
    </row>
    <row r="956" spans="1:10" x14ac:dyDescent="0.3">
      <c r="A956" s="2">
        <v>43923</v>
      </c>
      <c r="B956" s="5">
        <v>86657720199</v>
      </c>
      <c r="C956" s="4">
        <v>464</v>
      </c>
      <c r="D956" s="2">
        <v>43983</v>
      </c>
      <c r="E956" s="2">
        <v>43983</v>
      </c>
      <c r="F956" s="3" t="s">
        <v>6</v>
      </c>
      <c r="G95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6">
        <f>MONTH(TabelaVendas[[#This Row],[Data da Venda]])</f>
        <v>4</v>
      </c>
      <c r="I956">
        <f>YEAR(TabelaVendas[[#This Row],[Data da Venda]])</f>
        <v>2020</v>
      </c>
      <c r="J956" t="str">
        <f>IF(TabelaVendas[[#This Row],[Data da Venda]]=TabelaVendas[[#This Row],[Data do Vencimento]],"Sim","Não")</f>
        <v>Não</v>
      </c>
    </row>
    <row r="957" spans="1:10" x14ac:dyDescent="0.3">
      <c r="A957" s="2">
        <v>43923</v>
      </c>
      <c r="B957" s="5">
        <v>86657720115</v>
      </c>
      <c r="C957" s="4">
        <v>1446</v>
      </c>
      <c r="D957" s="2">
        <v>43983</v>
      </c>
      <c r="E957" s="2">
        <v>43983</v>
      </c>
      <c r="F957" s="3" t="s">
        <v>8</v>
      </c>
      <c r="G95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7">
        <f>MONTH(TabelaVendas[[#This Row],[Data da Venda]])</f>
        <v>4</v>
      </c>
      <c r="I957">
        <f>YEAR(TabelaVendas[[#This Row],[Data da Venda]])</f>
        <v>2020</v>
      </c>
      <c r="J957" t="str">
        <f>IF(TabelaVendas[[#This Row],[Data da Venda]]=TabelaVendas[[#This Row],[Data do Vencimento]],"Sim","Não")</f>
        <v>Não</v>
      </c>
    </row>
    <row r="958" spans="1:10" x14ac:dyDescent="0.3">
      <c r="A958" s="2">
        <v>43924</v>
      </c>
      <c r="B958" s="5">
        <v>86657720109</v>
      </c>
      <c r="C958" s="4">
        <v>201</v>
      </c>
      <c r="D958" s="2">
        <v>43924</v>
      </c>
      <c r="E958" s="2">
        <v>43924</v>
      </c>
      <c r="F958" s="3" t="s">
        <v>8</v>
      </c>
      <c r="G95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8">
        <f>MONTH(TabelaVendas[[#This Row],[Data da Venda]])</f>
        <v>4</v>
      </c>
      <c r="I958">
        <f>YEAR(TabelaVendas[[#This Row],[Data da Venda]])</f>
        <v>2020</v>
      </c>
      <c r="J958" t="str">
        <f>IF(TabelaVendas[[#This Row],[Data da Venda]]=TabelaVendas[[#This Row],[Data do Vencimento]],"Sim","Não")</f>
        <v>Sim</v>
      </c>
    </row>
    <row r="959" spans="1:10" x14ac:dyDescent="0.3">
      <c r="A959" s="2">
        <v>43924</v>
      </c>
      <c r="B959" s="5">
        <v>86657720105</v>
      </c>
      <c r="C959" s="4">
        <v>691</v>
      </c>
      <c r="D959" s="2">
        <v>43984</v>
      </c>
      <c r="E959" s="2">
        <v>43984</v>
      </c>
      <c r="F959" s="3" t="s">
        <v>6</v>
      </c>
      <c r="G95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59">
        <f>MONTH(TabelaVendas[[#This Row],[Data da Venda]])</f>
        <v>4</v>
      </c>
      <c r="I959">
        <f>YEAR(TabelaVendas[[#This Row],[Data da Venda]])</f>
        <v>2020</v>
      </c>
      <c r="J959" t="str">
        <f>IF(TabelaVendas[[#This Row],[Data da Venda]]=TabelaVendas[[#This Row],[Data do Vencimento]],"Sim","Não")</f>
        <v>Não</v>
      </c>
    </row>
    <row r="960" spans="1:10" x14ac:dyDescent="0.3">
      <c r="A960" s="2">
        <v>43924</v>
      </c>
      <c r="B960" s="5">
        <v>86657720229</v>
      </c>
      <c r="C960" s="4">
        <v>162</v>
      </c>
      <c r="D960" s="2">
        <v>44014</v>
      </c>
      <c r="E960" s="2">
        <v>44029</v>
      </c>
      <c r="F960" s="3" t="s">
        <v>8</v>
      </c>
      <c r="G96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0">
        <f>MONTH(TabelaVendas[[#This Row],[Data da Venda]])</f>
        <v>4</v>
      </c>
      <c r="I960">
        <f>YEAR(TabelaVendas[[#This Row],[Data da Venda]])</f>
        <v>2020</v>
      </c>
      <c r="J960" t="str">
        <f>IF(TabelaVendas[[#This Row],[Data da Venda]]=TabelaVendas[[#This Row],[Data do Vencimento]],"Sim","Não")</f>
        <v>Não</v>
      </c>
    </row>
    <row r="961" spans="1:10" x14ac:dyDescent="0.3">
      <c r="A961" s="2">
        <v>43925</v>
      </c>
      <c r="B961" s="5">
        <v>86657720241</v>
      </c>
      <c r="C961" s="4">
        <v>1376</v>
      </c>
      <c r="D961" s="2">
        <v>43955</v>
      </c>
      <c r="E961" s="2">
        <v>43963</v>
      </c>
      <c r="F961" s="3" t="s">
        <v>8</v>
      </c>
      <c r="G96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8</v>
      </c>
      <c r="H961">
        <f>MONTH(TabelaVendas[[#This Row],[Data da Venda]])</f>
        <v>4</v>
      </c>
      <c r="I961">
        <f>YEAR(TabelaVendas[[#This Row],[Data da Venda]])</f>
        <v>2020</v>
      </c>
      <c r="J961" t="str">
        <f>IF(TabelaVendas[[#This Row],[Data da Venda]]=TabelaVendas[[#This Row],[Data do Vencimento]],"Sim","Não")</f>
        <v>Não</v>
      </c>
    </row>
    <row r="962" spans="1:10" x14ac:dyDescent="0.3">
      <c r="A962" s="2">
        <v>43925</v>
      </c>
      <c r="B962" s="5">
        <v>86657720171</v>
      </c>
      <c r="C962" s="4">
        <v>1271</v>
      </c>
      <c r="D962" s="2">
        <v>43955</v>
      </c>
      <c r="E962" s="2">
        <v>43955</v>
      </c>
      <c r="F962" s="3" t="s">
        <v>6</v>
      </c>
      <c r="G96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2">
        <f>MONTH(TabelaVendas[[#This Row],[Data da Venda]])</f>
        <v>4</v>
      </c>
      <c r="I962">
        <f>YEAR(TabelaVendas[[#This Row],[Data da Venda]])</f>
        <v>2020</v>
      </c>
      <c r="J962" t="str">
        <f>IF(TabelaVendas[[#This Row],[Data da Venda]]=TabelaVendas[[#This Row],[Data do Vencimento]],"Sim","Não")</f>
        <v>Não</v>
      </c>
    </row>
    <row r="963" spans="1:10" x14ac:dyDescent="0.3">
      <c r="A963" s="2">
        <v>43926</v>
      </c>
      <c r="B963" s="5">
        <v>86657720189</v>
      </c>
      <c r="C963" s="4">
        <v>1373</v>
      </c>
      <c r="D963" s="2">
        <v>44016</v>
      </c>
      <c r="E963" s="2">
        <v>44016</v>
      </c>
      <c r="F963" s="3" t="s">
        <v>7</v>
      </c>
      <c r="G96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3">
        <f>MONTH(TabelaVendas[[#This Row],[Data da Venda]])</f>
        <v>4</v>
      </c>
      <c r="I963">
        <f>YEAR(TabelaVendas[[#This Row],[Data da Venda]])</f>
        <v>2020</v>
      </c>
      <c r="J963" t="str">
        <f>IF(TabelaVendas[[#This Row],[Data da Venda]]=TabelaVendas[[#This Row],[Data do Vencimento]],"Sim","Não")</f>
        <v>Não</v>
      </c>
    </row>
    <row r="964" spans="1:10" x14ac:dyDescent="0.3">
      <c r="A964" s="2">
        <v>43927</v>
      </c>
      <c r="B964" s="5">
        <v>86657720166</v>
      </c>
      <c r="C964" s="4">
        <v>748</v>
      </c>
      <c r="D964" s="2">
        <v>43987</v>
      </c>
      <c r="E964" s="2">
        <v>44015</v>
      </c>
      <c r="F964" s="3" t="s">
        <v>8</v>
      </c>
      <c r="G96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4">
        <f>MONTH(TabelaVendas[[#This Row],[Data da Venda]])</f>
        <v>4</v>
      </c>
      <c r="I964">
        <f>YEAR(TabelaVendas[[#This Row],[Data da Venda]])</f>
        <v>2020</v>
      </c>
      <c r="J964" t="str">
        <f>IF(TabelaVendas[[#This Row],[Data da Venda]]=TabelaVendas[[#This Row],[Data do Vencimento]],"Sim","Não")</f>
        <v>Não</v>
      </c>
    </row>
    <row r="965" spans="1:10" x14ac:dyDescent="0.3">
      <c r="A965" s="2">
        <v>43928</v>
      </c>
      <c r="B965" s="5">
        <v>86657720221</v>
      </c>
      <c r="C965" s="4">
        <v>1119</v>
      </c>
      <c r="D965" s="2">
        <v>43958</v>
      </c>
      <c r="E965" s="2">
        <v>43994</v>
      </c>
      <c r="F965" s="3" t="s">
        <v>6</v>
      </c>
      <c r="G96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36</v>
      </c>
      <c r="H965">
        <f>MONTH(TabelaVendas[[#This Row],[Data da Venda]])</f>
        <v>4</v>
      </c>
      <c r="I965">
        <f>YEAR(TabelaVendas[[#This Row],[Data da Venda]])</f>
        <v>2020</v>
      </c>
      <c r="J965" t="str">
        <f>IF(TabelaVendas[[#This Row],[Data da Venda]]=TabelaVendas[[#This Row],[Data do Vencimento]],"Sim","Não")</f>
        <v>Não</v>
      </c>
    </row>
    <row r="966" spans="1:10" x14ac:dyDescent="0.3">
      <c r="A966" s="2">
        <v>43928</v>
      </c>
      <c r="B966" s="5">
        <v>86657720166</v>
      </c>
      <c r="C966" s="4">
        <v>570</v>
      </c>
      <c r="D966" s="2">
        <v>43988</v>
      </c>
      <c r="E966" s="2">
        <v>43988</v>
      </c>
      <c r="F966" s="3" t="s">
        <v>7</v>
      </c>
      <c r="G96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6">
        <f>MONTH(TabelaVendas[[#This Row],[Data da Venda]])</f>
        <v>4</v>
      </c>
      <c r="I966">
        <f>YEAR(TabelaVendas[[#This Row],[Data da Venda]])</f>
        <v>2020</v>
      </c>
      <c r="J966" t="str">
        <f>IF(TabelaVendas[[#This Row],[Data da Venda]]=TabelaVendas[[#This Row],[Data do Vencimento]],"Sim","Não")</f>
        <v>Não</v>
      </c>
    </row>
    <row r="967" spans="1:10" x14ac:dyDescent="0.3">
      <c r="A967" s="2">
        <v>43928</v>
      </c>
      <c r="B967" s="5">
        <v>86657720203</v>
      </c>
      <c r="C967" s="4">
        <v>1245</v>
      </c>
      <c r="D967" s="2">
        <v>43988</v>
      </c>
      <c r="E967" s="2">
        <v>44026</v>
      </c>
      <c r="F967" s="3" t="s">
        <v>8</v>
      </c>
      <c r="G96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7">
        <f>MONTH(TabelaVendas[[#This Row],[Data da Venda]])</f>
        <v>4</v>
      </c>
      <c r="I967">
        <f>YEAR(TabelaVendas[[#This Row],[Data da Venda]])</f>
        <v>2020</v>
      </c>
      <c r="J967" t="str">
        <f>IF(TabelaVendas[[#This Row],[Data da Venda]]=TabelaVendas[[#This Row],[Data do Vencimento]],"Sim","Não")</f>
        <v>Não</v>
      </c>
    </row>
    <row r="968" spans="1:10" x14ac:dyDescent="0.3">
      <c r="A968" s="2">
        <v>43929</v>
      </c>
      <c r="B968" s="5">
        <v>86657720101</v>
      </c>
      <c r="C968" s="4">
        <v>153</v>
      </c>
      <c r="D968" s="2">
        <v>43989</v>
      </c>
      <c r="E968" s="2">
        <v>43989</v>
      </c>
      <c r="F968" s="3" t="s">
        <v>7</v>
      </c>
      <c r="G96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8">
        <f>MONTH(TabelaVendas[[#This Row],[Data da Venda]])</f>
        <v>4</v>
      </c>
      <c r="I968">
        <f>YEAR(TabelaVendas[[#This Row],[Data da Venda]])</f>
        <v>2020</v>
      </c>
      <c r="J968" t="str">
        <f>IF(TabelaVendas[[#This Row],[Data da Venda]]=TabelaVendas[[#This Row],[Data do Vencimento]],"Sim","Não")</f>
        <v>Não</v>
      </c>
    </row>
    <row r="969" spans="1:10" x14ac:dyDescent="0.3">
      <c r="A969" s="2">
        <v>43930</v>
      </c>
      <c r="B969" s="5">
        <v>86657720175</v>
      </c>
      <c r="C969" s="4">
        <v>63</v>
      </c>
      <c r="D969" s="2">
        <v>43990</v>
      </c>
      <c r="E969" s="2">
        <v>44022</v>
      </c>
      <c r="F969" s="3" t="s">
        <v>8</v>
      </c>
      <c r="G96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69">
        <f>MONTH(TabelaVendas[[#This Row],[Data da Venda]])</f>
        <v>4</v>
      </c>
      <c r="I969">
        <f>YEAR(TabelaVendas[[#This Row],[Data da Venda]])</f>
        <v>2020</v>
      </c>
      <c r="J969" t="str">
        <f>IF(TabelaVendas[[#This Row],[Data da Venda]]=TabelaVendas[[#This Row],[Data do Vencimento]],"Sim","Não")</f>
        <v>Não</v>
      </c>
    </row>
    <row r="970" spans="1:10" x14ac:dyDescent="0.3">
      <c r="A970" s="2">
        <v>43931</v>
      </c>
      <c r="B970" s="5">
        <v>86657720187</v>
      </c>
      <c r="C970" s="4">
        <v>1349</v>
      </c>
      <c r="D970" s="2">
        <v>43991</v>
      </c>
      <c r="E970" s="2">
        <v>43991</v>
      </c>
      <c r="F970" s="3" t="s">
        <v>7</v>
      </c>
      <c r="G97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0">
        <f>MONTH(TabelaVendas[[#This Row],[Data da Venda]])</f>
        <v>4</v>
      </c>
      <c r="I970">
        <f>YEAR(TabelaVendas[[#This Row],[Data da Venda]])</f>
        <v>2020</v>
      </c>
      <c r="J970" t="str">
        <f>IF(TabelaVendas[[#This Row],[Data da Venda]]=TabelaVendas[[#This Row],[Data do Vencimento]],"Sim","Não")</f>
        <v>Não</v>
      </c>
    </row>
    <row r="971" spans="1:10" x14ac:dyDescent="0.3">
      <c r="A971" s="2">
        <v>43932</v>
      </c>
      <c r="B971" s="5">
        <v>86657720054</v>
      </c>
      <c r="C971" s="4">
        <v>927</v>
      </c>
      <c r="D971" s="2">
        <v>43962</v>
      </c>
      <c r="E971" s="2">
        <v>43962</v>
      </c>
      <c r="F971" s="3" t="s">
        <v>8</v>
      </c>
      <c r="G97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1">
        <f>MONTH(TabelaVendas[[#This Row],[Data da Venda]])</f>
        <v>4</v>
      </c>
      <c r="I971">
        <f>YEAR(TabelaVendas[[#This Row],[Data da Venda]])</f>
        <v>2020</v>
      </c>
      <c r="J971" t="str">
        <f>IF(TabelaVendas[[#This Row],[Data da Venda]]=TabelaVendas[[#This Row],[Data do Vencimento]],"Sim","Não")</f>
        <v>Não</v>
      </c>
    </row>
    <row r="972" spans="1:10" x14ac:dyDescent="0.3">
      <c r="A972" s="2">
        <v>43932</v>
      </c>
      <c r="B972" s="5">
        <v>86657720085</v>
      </c>
      <c r="C972" s="4">
        <v>1441</v>
      </c>
      <c r="D972" s="2">
        <v>43962</v>
      </c>
      <c r="E972" s="2">
        <v>43962</v>
      </c>
      <c r="F972" s="3" t="s">
        <v>7</v>
      </c>
      <c r="G97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2">
        <f>MONTH(TabelaVendas[[#This Row],[Data da Venda]])</f>
        <v>4</v>
      </c>
      <c r="I972">
        <f>YEAR(TabelaVendas[[#This Row],[Data da Venda]])</f>
        <v>2020</v>
      </c>
      <c r="J972" t="str">
        <f>IF(TabelaVendas[[#This Row],[Data da Venda]]=TabelaVendas[[#This Row],[Data do Vencimento]],"Sim","Não")</f>
        <v>Não</v>
      </c>
    </row>
    <row r="973" spans="1:10" x14ac:dyDescent="0.3">
      <c r="A973" s="2">
        <v>43933</v>
      </c>
      <c r="B973" s="5">
        <v>86657720136</v>
      </c>
      <c r="C973" s="4">
        <v>1009</v>
      </c>
      <c r="D973" s="2">
        <v>43963</v>
      </c>
      <c r="E973" s="2">
        <v>43963</v>
      </c>
      <c r="F973" s="3" t="s">
        <v>6</v>
      </c>
      <c r="G97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3">
        <f>MONTH(TabelaVendas[[#This Row],[Data da Venda]])</f>
        <v>4</v>
      </c>
      <c r="I973">
        <f>YEAR(TabelaVendas[[#This Row],[Data da Venda]])</f>
        <v>2020</v>
      </c>
      <c r="J973" t="str">
        <f>IF(TabelaVendas[[#This Row],[Data da Venda]]=TabelaVendas[[#This Row],[Data do Vencimento]],"Sim","Não")</f>
        <v>Não</v>
      </c>
    </row>
    <row r="974" spans="1:10" x14ac:dyDescent="0.3">
      <c r="A974" s="2">
        <v>43934</v>
      </c>
      <c r="B974" s="5">
        <v>86657720126</v>
      </c>
      <c r="C974" s="4">
        <v>546</v>
      </c>
      <c r="D974" s="2">
        <v>43934</v>
      </c>
      <c r="E974" s="2">
        <v>43934</v>
      </c>
      <c r="F974" s="3" t="s">
        <v>7</v>
      </c>
      <c r="G97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4">
        <f>MONTH(TabelaVendas[[#This Row],[Data da Venda]])</f>
        <v>4</v>
      </c>
      <c r="I974">
        <f>YEAR(TabelaVendas[[#This Row],[Data da Venda]])</f>
        <v>2020</v>
      </c>
      <c r="J974" t="str">
        <f>IF(TabelaVendas[[#This Row],[Data da Venda]]=TabelaVendas[[#This Row],[Data do Vencimento]],"Sim","Não")</f>
        <v>Sim</v>
      </c>
    </row>
    <row r="975" spans="1:10" x14ac:dyDescent="0.3">
      <c r="A975" s="2">
        <v>43934</v>
      </c>
      <c r="B975" s="5">
        <v>86657720246</v>
      </c>
      <c r="C975" s="4">
        <v>59</v>
      </c>
      <c r="D975" s="2">
        <v>43964</v>
      </c>
      <c r="E975" s="2">
        <v>43964</v>
      </c>
      <c r="F975" s="3" t="s">
        <v>7</v>
      </c>
      <c r="G97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5">
        <f>MONTH(TabelaVendas[[#This Row],[Data da Venda]])</f>
        <v>4</v>
      </c>
      <c r="I975">
        <f>YEAR(TabelaVendas[[#This Row],[Data da Venda]])</f>
        <v>2020</v>
      </c>
      <c r="J975" t="str">
        <f>IF(TabelaVendas[[#This Row],[Data da Venda]]=TabelaVendas[[#This Row],[Data do Vencimento]],"Sim","Não")</f>
        <v>Não</v>
      </c>
    </row>
    <row r="976" spans="1:10" x14ac:dyDescent="0.3">
      <c r="A976" s="2">
        <v>43935</v>
      </c>
      <c r="B976" s="5">
        <v>86657720226</v>
      </c>
      <c r="C976" s="4">
        <v>158</v>
      </c>
      <c r="D976" s="2">
        <v>43965</v>
      </c>
      <c r="E976" s="2">
        <v>44000</v>
      </c>
      <c r="F976" s="3" t="s">
        <v>7</v>
      </c>
      <c r="G97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35</v>
      </c>
      <c r="H976">
        <f>MONTH(TabelaVendas[[#This Row],[Data da Venda]])</f>
        <v>4</v>
      </c>
      <c r="I976">
        <f>YEAR(TabelaVendas[[#This Row],[Data da Venda]])</f>
        <v>2020</v>
      </c>
      <c r="J976" t="str">
        <f>IF(TabelaVendas[[#This Row],[Data da Venda]]=TabelaVendas[[#This Row],[Data do Vencimento]],"Sim","Não")</f>
        <v>Não</v>
      </c>
    </row>
    <row r="977" spans="1:10" x14ac:dyDescent="0.3">
      <c r="A977" s="2">
        <v>43935</v>
      </c>
      <c r="B977" s="5">
        <v>86657720079</v>
      </c>
      <c r="C977" s="4">
        <v>573</v>
      </c>
      <c r="D977" s="2">
        <v>44025</v>
      </c>
      <c r="E977" s="2">
        <v>44025</v>
      </c>
      <c r="F977" s="3" t="s">
        <v>8</v>
      </c>
      <c r="G97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7">
        <f>MONTH(TabelaVendas[[#This Row],[Data da Venda]])</f>
        <v>4</v>
      </c>
      <c r="I977">
        <f>YEAR(TabelaVendas[[#This Row],[Data da Venda]])</f>
        <v>2020</v>
      </c>
      <c r="J977" t="str">
        <f>IF(TabelaVendas[[#This Row],[Data da Venda]]=TabelaVendas[[#This Row],[Data do Vencimento]],"Sim","Não")</f>
        <v>Não</v>
      </c>
    </row>
    <row r="978" spans="1:10" x14ac:dyDescent="0.3">
      <c r="A978" s="2">
        <v>43936</v>
      </c>
      <c r="B978" s="5">
        <v>86657720255</v>
      </c>
      <c r="C978" s="4">
        <v>1335</v>
      </c>
      <c r="D978" s="2">
        <v>43966</v>
      </c>
      <c r="E978" s="2">
        <v>43966</v>
      </c>
      <c r="F978" s="3" t="s">
        <v>6</v>
      </c>
      <c r="G97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8">
        <f>MONTH(TabelaVendas[[#This Row],[Data da Venda]])</f>
        <v>4</v>
      </c>
      <c r="I978">
        <f>YEAR(TabelaVendas[[#This Row],[Data da Venda]])</f>
        <v>2020</v>
      </c>
      <c r="J978" t="str">
        <f>IF(TabelaVendas[[#This Row],[Data da Venda]]=TabelaVendas[[#This Row],[Data do Vencimento]],"Sim","Não")</f>
        <v>Não</v>
      </c>
    </row>
    <row r="979" spans="1:10" x14ac:dyDescent="0.3">
      <c r="A979" s="2">
        <v>43936</v>
      </c>
      <c r="B979" s="5">
        <v>86657720151</v>
      </c>
      <c r="C979" s="4">
        <v>1275</v>
      </c>
      <c r="D979" s="2">
        <v>43966</v>
      </c>
      <c r="E979" s="2">
        <v>43966</v>
      </c>
      <c r="F979" s="3" t="s">
        <v>6</v>
      </c>
      <c r="G97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79">
        <f>MONTH(TabelaVendas[[#This Row],[Data da Venda]])</f>
        <v>4</v>
      </c>
      <c r="I979">
        <f>YEAR(TabelaVendas[[#This Row],[Data da Venda]])</f>
        <v>2020</v>
      </c>
      <c r="J979" t="str">
        <f>IF(TabelaVendas[[#This Row],[Data da Venda]]=TabelaVendas[[#This Row],[Data do Vencimento]],"Sim","Não")</f>
        <v>Não</v>
      </c>
    </row>
    <row r="980" spans="1:10" x14ac:dyDescent="0.3">
      <c r="A980" s="2">
        <v>43936</v>
      </c>
      <c r="B980" s="5">
        <v>86657720112</v>
      </c>
      <c r="C980" s="4">
        <v>1040</v>
      </c>
      <c r="D980" s="2">
        <v>43966</v>
      </c>
      <c r="E980" s="2">
        <v>43966</v>
      </c>
      <c r="F980" s="3" t="s">
        <v>8</v>
      </c>
      <c r="G98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0">
        <f>MONTH(TabelaVendas[[#This Row],[Data da Venda]])</f>
        <v>4</v>
      </c>
      <c r="I980">
        <f>YEAR(TabelaVendas[[#This Row],[Data da Venda]])</f>
        <v>2020</v>
      </c>
      <c r="J980" t="str">
        <f>IF(TabelaVendas[[#This Row],[Data da Venda]]=TabelaVendas[[#This Row],[Data do Vencimento]],"Sim","Não")</f>
        <v>Não</v>
      </c>
    </row>
    <row r="981" spans="1:10" x14ac:dyDescent="0.3">
      <c r="A981" s="2">
        <v>43937</v>
      </c>
      <c r="B981" s="5">
        <v>86657720052</v>
      </c>
      <c r="C981" s="4">
        <v>1190</v>
      </c>
      <c r="D981" s="2">
        <v>43937</v>
      </c>
      <c r="E981" s="2">
        <v>43937</v>
      </c>
      <c r="F981" s="3" t="s">
        <v>8</v>
      </c>
      <c r="G98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1">
        <f>MONTH(TabelaVendas[[#This Row],[Data da Venda]])</f>
        <v>4</v>
      </c>
      <c r="I981">
        <f>YEAR(TabelaVendas[[#This Row],[Data da Venda]])</f>
        <v>2020</v>
      </c>
      <c r="J981" t="str">
        <f>IF(TabelaVendas[[#This Row],[Data da Venda]]=TabelaVendas[[#This Row],[Data do Vencimento]],"Sim","Não")</f>
        <v>Sim</v>
      </c>
    </row>
    <row r="982" spans="1:10" x14ac:dyDescent="0.3">
      <c r="A982" s="2">
        <v>43938</v>
      </c>
      <c r="B982" s="5">
        <v>86657720061</v>
      </c>
      <c r="C982" s="4">
        <v>422</v>
      </c>
      <c r="D982" s="2">
        <v>43938</v>
      </c>
      <c r="E982" s="2">
        <v>43938</v>
      </c>
      <c r="F982" s="3" t="s">
        <v>8</v>
      </c>
      <c r="G98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2">
        <f>MONTH(TabelaVendas[[#This Row],[Data da Venda]])</f>
        <v>4</v>
      </c>
      <c r="I982">
        <f>YEAR(TabelaVendas[[#This Row],[Data da Venda]])</f>
        <v>2020</v>
      </c>
      <c r="J982" t="str">
        <f>IF(TabelaVendas[[#This Row],[Data da Venda]]=TabelaVendas[[#This Row],[Data do Vencimento]],"Sim","Não")</f>
        <v>Sim</v>
      </c>
    </row>
    <row r="983" spans="1:10" x14ac:dyDescent="0.3">
      <c r="A983" s="2">
        <v>43939</v>
      </c>
      <c r="B983" s="5">
        <v>86657720209</v>
      </c>
      <c r="C983" s="4">
        <v>1046</v>
      </c>
      <c r="D983" s="2">
        <v>43939</v>
      </c>
      <c r="E983" s="2">
        <v>43939</v>
      </c>
      <c r="F983" s="3" t="s">
        <v>8</v>
      </c>
      <c r="G98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3">
        <f>MONTH(TabelaVendas[[#This Row],[Data da Venda]])</f>
        <v>4</v>
      </c>
      <c r="I983">
        <f>YEAR(TabelaVendas[[#This Row],[Data da Venda]])</f>
        <v>2020</v>
      </c>
      <c r="J983" t="str">
        <f>IF(TabelaVendas[[#This Row],[Data da Venda]]=TabelaVendas[[#This Row],[Data do Vencimento]],"Sim","Não")</f>
        <v>Sim</v>
      </c>
    </row>
    <row r="984" spans="1:10" x14ac:dyDescent="0.3">
      <c r="A984" s="2">
        <v>43941</v>
      </c>
      <c r="B984" s="5">
        <v>86657720073</v>
      </c>
      <c r="C984" s="4">
        <v>486</v>
      </c>
      <c r="D984" s="2">
        <v>43941</v>
      </c>
      <c r="E984" s="2">
        <v>43941</v>
      </c>
      <c r="F984" s="3" t="s">
        <v>8</v>
      </c>
      <c r="G98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4">
        <f>MONTH(TabelaVendas[[#This Row],[Data da Venda]])</f>
        <v>4</v>
      </c>
      <c r="I984">
        <f>YEAR(TabelaVendas[[#This Row],[Data da Venda]])</f>
        <v>2020</v>
      </c>
      <c r="J984" t="str">
        <f>IF(TabelaVendas[[#This Row],[Data da Venda]]=TabelaVendas[[#This Row],[Data do Vencimento]],"Sim","Não")</f>
        <v>Sim</v>
      </c>
    </row>
    <row r="985" spans="1:10" x14ac:dyDescent="0.3">
      <c r="A985" s="2">
        <v>43941</v>
      </c>
      <c r="B985" s="5">
        <v>86657720194</v>
      </c>
      <c r="C985" s="4">
        <v>768</v>
      </c>
      <c r="D985" s="2">
        <v>43941</v>
      </c>
      <c r="E985" s="2">
        <v>43941</v>
      </c>
      <c r="F985" s="3" t="s">
        <v>8</v>
      </c>
      <c r="G98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5">
        <f>MONTH(TabelaVendas[[#This Row],[Data da Venda]])</f>
        <v>4</v>
      </c>
      <c r="I985">
        <f>YEAR(TabelaVendas[[#This Row],[Data da Venda]])</f>
        <v>2020</v>
      </c>
      <c r="J985" t="str">
        <f>IF(TabelaVendas[[#This Row],[Data da Venda]]=TabelaVendas[[#This Row],[Data do Vencimento]],"Sim","Não")</f>
        <v>Sim</v>
      </c>
    </row>
    <row r="986" spans="1:10" x14ac:dyDescent="0.3">
      <c r="A986" s="2">
        <v>43941</v>
      </c>
      <c r="B986" s="5">
        <v>86657720123</v>
      </c>
      <c r="C986" s="4">
        <v>355</v>
      </c>
      <c r="D986" s="2">
        <v>43941</v>
      </c>
      <c r="E986" s="2">
        <v>43941</v>
      </c>
      <c r="F986" s="3" t="s">
        <v>8</v>
      </c>
      <c r="G98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6">
        <f>MONTH(TabelaVendas[[#This Row],[Data da Venda]])</f>
        <v>4</v>
      </c>
      <c r="I986">
        <f>YEAR(TabelaVendas[[#This Row],[Data da Venda]])</f>
        <v>2020</v>
      </c>
      <c r="J986" t="str">
        <f>IF(TabelaVendas[[#This Row],[Data da Venda]]=TabelaVendas[[#This Row],[Data do Vencimento]],"Sim","Não")</f>
        <v>Sim</v>
      </c>
    </row>
    <row r="987" spans="1:10" x14ac:dyDescent="0.3">
      <c r="A987" s="2">
        <v>43941</v>
      </c>
      <c r="B987" s="5">
        <v>86657720149</v>
      </c>
      <c r="C987" s="4">
        <v>1361</v>
      </c>
      <c r="D987" s="2">
        <v>43971</v>
      </c>
      <c r="E987" s="2">
        <v>44005</v>
      </c>
      <c r="F987" s="3" t="s">
        <v>7</v>
      </c>
      <c r="G98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34</v>
      </c>
      <c r="H987">
        <f>MONTH(TabelaVendas[[#This Row],[Data da Venda]])</f>
        <v>4</v>
      </c>
      <c r="I987">
        <f>YEAR(TabelaVendas[[#This Row],[Data da Venda]])</f>
        <v>2020</v>
      </c>
      <c r="J987" t="str">
        <f>IF(TabelaVendas[[#This Row],[Data da Venda]]=TabelaVendas[[#This Row],[Data do Vencimento]],"Sim","Não")</f>
        <v>Não</v>
      </c>
    </row>
    <row r="988" spans="1:10" x14ac:dyDescent="0.3">
      <c r="A988" s="2">
        <v>43941</v>
      </c>
      <c r="B988" s="5">
        <v>86657720095</v>
      </c>
      <c r="C988" s="4">
        <v>450</v>
      </c>
      <c r="D988" s="2">
        <v>44001</v>
      </c>
      <c r="E988" s="2">
        <v>44001</v>
      </c>
      <c r="F988" s="3" t="s">
        <v>6</v>
      </c>
      <c r="G98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8">
        <f>MONTH(TabelaVendas[[#This Row],[Data da Venda]])</f>
        <v>4</v>
      </c>
      <c r="I988">
        <f>YEAR(TabelaVendas[[#This Row],[Data da Venda]])</f>
        <v>2020</v>
      </c>
      <c r="J988" t="str">
        <f>IF(TabelaVendas[[#This Row],[Data da Venda]]=TabelaVendas[[#This Row],[Data do Vencimento]],"Sim","Não")</f>
        <v>Não</v>
      </c>
    </row>
    <row r="989" spans="1:10" x14ac:dyDescent="0.3">
      <c r="A989" s="2">
        <v>43941</v>
      </c>
      <c r="B989" s="5">
        <v>86657720191</v>
      </c>
      <c r="C989" s="4">
        <v>1224</v>
      </c>
      <c r="D989" s="2">
        <v>44031</v>
      </c>
      <c r="E989" s="2">
        <v>44040</v>
      </c>
      <c r="F989" s="3" t="s">
        <v>6</v>
      </c>
      <c r="G98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89">
        <f>MONTH(TabelaVendas[[#This Row],[Data da Venda]])</f>
        <v>4</v>
      </c>
      <c r="I989">
        <f>YEAR(TabelaVendas[[#This Row],[Data da Venda]])</f>
        <v>2020</v>
      </c>
      <c r="J989" t="str">
        <f>IF(TabelaVendas[[#This Row],[Data da Venda]]=TabelaVendas[[#This Row],[Data do Vencimento]],"Sim","Não")</f>
        <v>Não</v>
      </c>
    </row>
    <row r="990" spans="1:10" x14ac:dyDescent="0.3">
      <c r="A990" s="2">
        <v>43944</v>
      </c>
      <c r="B990" s="5">
        <v>86657720170</v>
      </c>
      <c r="C990" s="4">
        <v>965</v>
      </c>
      <c r="D990" s="2">
        <v>43944</v>
      </c>
      <c r="E990" s="2">
        <v>43944</v>
      </c>
      <c r="F990" s="3" t="s">
        <v>8</v>
      </c>
      <c r="G99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90">
        <f>MONTH(TabelaVendas[[#This Row],[Data da Venda]])</f>
        <v>4</v>
      </c>
      <c r="I990">
        <f>YEAR(TabelaVendas[[#This Row],[Data da Venda]])</f>
        <v>2020</v>
      </c>
      <c r="J990" t="str">
        <f>IF(TabelaVendas[[#This Row],[Data da Venda]]=TabelaVendas[[#This Row],[Data do Vencimento]],"Sim","Não")</f>
        <v>Sim</v>
      </c>
    </row>
    <row r="991" spans="1:10" x14ac:dyDescent="0.3">
      <c r="A991" s="2">
        <v>43944</v>
      </c>
      <c r="B991" s="5">
        <v>86657720246</v>
      </c>
      <c r="C991" s="4">
        <v>725</v>
      </c>
      <c r="D991" s="2">
        <v>43974</v>
      </c>
      <c r="E991" s="2">
        <v>43982</v>
      </c>
      <c r="F991" s="3" t="s">
        <v>8</v>
      </c>
      <c r="G99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8</v>
      </c>
      <c r="H991">
        <f>MONTH(TabelaVendas[[#This Row],[Data da Venda]])</f>
        <v>4</v>
      </c>
      <c r="I991">
        <f>YEAR(TabelaVendas[[#This Row],[Data da Venda]])</f>
        <v>2020</v>
      </c>
      <c r="J991" t="str">
        <f>IF(TabelaVendas[[#This Row],[Data da Venda]]=TabelaVendas[[#This Row],[Data do Vencimento]],"Sim","Não")</f>
        <v>Não</v>
      </c>
    </row>
    <row r="992" spans="1:10" x14ac:dyDescent="0.3">
      <c r="A992" s="2">
        <v>43944</v>
      </c>
      <c r="B992" s="5">
        <v>86657720180</v>
      </c>
      <c r="C992" s="4">
        <v>1041</v>
      </c>
      <c r="D992" s="2">
        <v>43974</v>
      </c>
      <c r="E992" s="2">
        <v>43974</v>
      </c>
      <c r="F992" s="3" t="s">
        <v>8</v>
      </c>
      <c r="G99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92">
        <f>MONTH(TabelaVendas[[#This Row],[Data da Venda]])</f>
        <v>4</v>
      </c>
      <c r="I992">
        <f>YEAR(TabelaVendas[[#This Row],[Data da Venda]])</f>
        <v>2020</v>
      </c>
      <c r="J992" t="str">
        <f>IF(TabelaVendas[[#This Row],[Data da Venda]]=TabelaVendas[[#This Row],[Data do Vencimento]],"Sim","Não")</f>
        <v>Não</v>
      </c>
    </row>
    <row r="993" spans="1:10" x14ac:dyDescent="0.3">
      <c r="A993" s="2">
        <v>43945</v>
      </c>
      <c r="B993" s="5">
        <v>86657720209</v>
      </c>
      <c r="C993" s="4">
        <v>1090</v>
      </c>
      <c r="D993" s="2">
        <v>43945</v>
      </c>
      <c r="E993" s="2">
        <v>43945</v>
      </c>
      <c r="F993" s="3" t="s">
        <v>7</v>
      </c>
      <c r="G99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93">
        <f>MONTH(TabelaVendas[[#This Row],[Data da Venda]])</f>
        <v>4</v>
      </c>
      <c r="I993">
        <f>YEAR(TabelaVendas[[#This Row],[Data da Venda]])</f>
        <v>2020</v>
      </c>
      <c r="J993" t="str">
        <f>IF(TabelaVendas[[#This Row],[Data da Venda]]=TabelaVendas[[#This Row],[Data do Vencimento]],"Sim","Não")</f>
        <v>Sim</v>
      </c>
    </row>
    <row r="994" spans="1:10" x14ac:dyDescent="0.3">
      <c r="A994" s="2">
        <v>43945</v>
      </c>
      <c r="B994" s="5">
        <v>86657720160</v>
      </c>
      <c r="C994" s="4">
        <v>1211</v>
      </c>
      <c r="D994" s="2">
        <v>43975</v>
      </c>
      <c r="E994" s="2">
        <v>43991</v>
      </c>
      <c r="F994" s="3" t="s">
        <v>8</v>
      </c>
      <c r="G99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16</v>
      </c>
      <c r="H994">
        <f>MONTH(TabelaVendas[[#This Row],[Data da Venda]])</f>
        <v>4</v>
      </c>
      <c r="I994">
        <f>YEAR(TabelaVendas[[#This Row],[Data da Venda]])</f>
        <v>2020</v>
      </c>
      <c r="J994" t="str">
        <f>IF(TabelaVendas[[#This Row],[Data da Venda]]=TabelaVendas[[#This Row],[Data do Vencimento]],"Sim","Não")</f>
        <v>Não</v>
      </c>
    </row>
    <row r="995" spans="1:10" x14ac:dyDescent="0.3">
      <c r="A995" s="2">
        <v>43945</v>
      </c>
      <c r="B995" s="5">
        <v>86657720252</v>
      </c>
      <c r="C995" s="4">
        <v>141</v>
      </c>
      <c r="D995" s="2">
        <v>43975</v>
      </c>
      <c r="E995" s="2">
        <v>43975</v>
      </c>
      <c r="F995" s="3" t="s">
        <v>7</v>
      </c>
      <c r="G995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95">
        <f>MONTH(TabelaVendas[[#This Row],[Data da Venda]])</f>
        <v>4</v>
      </c>
      <c r="I995">
        <f>YEAR(TabelaVendas[[#This Row],[Data da Venda]])</f>
        <v>2020</v>
      </c>
      <c r="J995" t="str">
        <f>IF(TabelaVendas[[#This Row],[Data da Venda]]=TabelaVendas[[#This Row],[Data do Vencimento]],"Sim","Não")</f>
        <v>Não</v>
      </c>
    </row>
    <row r="996" spans="1:10" x14ac:dyDescent="0.3">
      <c r="A996" s="2">
        <v>43945</v>
      </c>
      <c r="B996" s="5">
        <v>86657720247</v>
      </c>
      <c r="C996" s="4">
        <v>1497</v>
      </c>
      <c r="D996" s="2">
        <v>43975</v>
      </c>
      <c r="E996" s="2">
        <v>43975</v>
      </c>
      <c r="F996" s="3" t="s">
        <v>6</v>
      </c>
      <c r="G996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96">
        <f>MONTH(TabelaVendas[[#This Row],[Data da Venda]])</f>
        <v>4</v>
      </c>
      <c r="I996">
        <f>YEAR(TabelaVendas[[#This Row],[Data da Venda]])</f>
        <v>2020</v>
      </c>
      <c r="J996" t="str">
        <f>IF(TabelaVendas[[#This Row],[Data da Venda]]=TabelaVendas[[#This Row],[Data do Vencimento]],"Sim","Não")</f>
        <v>Não</v>
      </c>
    </row>
    <row r="997" spans="1:10" x14ac:dyDescent="0.3">
      <c r="A997" s="2">
        <v>43945</v>
      </c>
      <c r="B997" s="5">
        <v>86657720064</v>
      </c>
      <c r="C997" s="4">
        <v>900</v>
      </c>
      <c r="D997" s="2">
        <v>44005</v>
      </c>
      <c r="E997" s="2">
        <v>44010</v>
      </c>
      <c r="F997" s="3" t="s">
        <v>6</v>
      </c>
      <c r="G997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97">
        <f>MONTH(TabelaVendas[[#This Row],[Data da Venda]])</f>
        <v>4</v>
      </c>
      <c r="I997">
        <f>YEAR(TabelaVendas[[#This Row],[Data da Venda]])</f>
        <v>2020</v>
      </c>
      <c r="J997" t="str">
        <f>IF(TabelaVendas[[#This Row],[Data da Venda]]=TabelaVendas[[#This Row],[Data do Vencimento]],"Sim","Não")</f>
        <v>Não</v>
      </c>
    </row>
    <row r="998" spans="1:10" x14ac:dyDescent="0.3">
      <c r="A998" s="2">
        <v>43947</v>
      </c>
      <c r="B998" s="5">
        <v>86657720222</v>
      </c>
      <c r="C998" s="4">
        <v>304</v>
      </c>
      <c r="D998" s="2">
        <v>44037</v>
      </c>
      <c r="E998" s="2">
        <v>44037</v>
      </c>
      <c r="F998" s="3" t="s">
        <v>7</v>
      </c>
      <c r="G998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98">
        <f>MONTH(TabelaVendas[[#This Row],[Data da Venda]])</f>
        <v>4</v>
      </c>
      <c r="I998">
        <f>YEAR(TabelaVendas[[#This Row],[Data da Venda]])</f>
        <v>2020</v>
      </c>
      <c r="J998" t="str">
        <f>IF(TabelaVendas[[#This Row],[Data da Venda]]=TabelaVendas[[#This Row],[Data do Vencimento]],"Sim","Não")</f>
        <v>Não</v>
      </c>
    </row>
    <row r="999" spans="1:10" x14ac:dyDescent="0.3">
      <c r="A999" s="2">
        <v>43948</v>
      </c>
      <c r="B999" s="5">
        <v>86657720218</v>
      </c>
      <c r="C999" s="4">
        <v>52</v>
      </c>
      <c r="D999" s="2">
        <v>43978</v>
      </c>
      <c r="E999" s="2">
        <v>43978</v>
      </c>
      <c r="F999" s="3" t="s">
        <v>8</v>
      </c>
      <c r="G999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999">
        <f>MONTH(TabelaVendas[[#This Row],[Data da Venda]])</f>
        <v>4</v>
      </c>
      <c r="I999">
        <f>YEAR(TabelaVendas[[#This Row],[Data da Venda]])</f>
        <v>2020</v>
      </c>
      <c r="J999" t="str">
        <f>IF(TabelaVendas[[#This Row],[Data da Venda]]=TabelaVendas[[#This Row],[Data do Vencimento]],"Sim","Não")</f>
        <v>Não</v>
      </c>
    </row>
    <row r="1000" spans="1:10" x14ac:dyDescent="0.3">
      <c r="A1000" s="2">
        <v>43948</v>
      </c>
      <c r="B1000" s="5">
        <v>86657720195</v>
      </c>
      <c r="C1000" s="4">
        <v>727</v>
      </c>
      <c r="D1000" s="2">
        <v>44008</v>
      </c>
      <c r="E1000" s="2">
        <v>44038</v>
      </c>
      <c r="F1000" s="3" t="s">
        <v>7</v>
      </c>
      <c r="G1000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00">
        <f>MONTH(TabelaVendas[[#This Row],[Data da Venda]])</f>
        <v>4</v>
      </c>
      <c r="I1000">
        <f>YEAR(TabelaVendas[[#This Row],[Data da Venda]])</f>
        <v>2020</v>
      </c>
      <c r="J1000" t="str">
        <f>IF(TabelaVendas[[#This Row],[Data da Venda]]=TabelaVendas[[#This Row],[Data do Vencimento]],"Sim","Não")</f>
        <v>Não</v>
      </c>
    </row>
    <row r="1001" spans="1:10" x14ac:dyDescent="0.3">
      <c r="A1001" s="2">
        <v>43949</v>
      </c>
      <c r="B1001" s="5">
        <v>86657720156</v>
      </c>
      <c r="C1001" s="4">
        <v>1089</v>
      </c>
      <c r="D1001" s="2">
        <v>43949</v>
      </c>
      <c r="E1001" s="2">
        <v>43949</v>
      </c>
      <c r="F1001" s="3" t="s">
        <v>7</v>
      </c>
      <c r="G1001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01">
        <f>MONTH(TabelaVendas[[#This Row],[Data da Venda]])</f>
        <v>4</v>
      </c>
      <c r="I1001">
        <f>YEAR(TabelaVendas[[#This Row],[Data da Venda]])</f>
        <v>2020</v>
      </c>
      <c r="J1001" t="str">
        <f>IF(TabelaVendas[[#This Row],[Data da Venda]]=TabelaVendas[[#This Row],[Data do Vencimento]],"Sim","Não")</f>
        <v>Sim</v>
      </c>
    </row>
    <row r="1002" spans="1:10" x14ac:dyDescent="0.3">
      <c r="A1002" s="2">
        <v>43950</v>
      </c>
      <c r="B1002" s="5">
        <v>86657720121</v>
      </c>
      <c r="C1002" s="4">
        <v>1429</v>
      </c>
      <c r="D1002" s="2">
        <v>43980</v>
      </c>
      <c r="E1002" s="2">
        <v>43980</v>
      </c>
      <c r="F1002" s="3" t="s">
        <v>7</v>
      </c>
      <c r="G1002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02">
        <f>MONTH(TabelaVendas[[#This Row],[Data da Venda]])</f>
        <v>4</v>
      </c>
      <c r="I1002">
        <f>YEAR(TabelaVendas[[#This Row],[Data da Venda]])</f>
        <v>2020</v>
      </c>
      <c r="J1002" t="str">
        <f>IF(TabelaVendas[[#This Row],[Data da Venda]]=TabelaVendas[[#This Row],[Data do Vencimento]],"Sim","Não")</f>
        <v>Não</v>
      </c>
    </row>
    <row r="1003" spans="1:10" x14ac:dyDescent="0.3">
      <c r="A1003" s="2">
        <v>43951</v>
      </c>
      <c r="B1003" s="5">
        <v>86657720123</v>
      </c>
      <c r="C1003" s="4">
        <v>1302</v>
      </c>
      <c r="D1003" s="2">
        <v>43951</v>
      </c>
      <c r="E1003" s="2">
        <v>43951</v>
      </c>
      <c r="F1003" s="3" t="s">
        <v>7</v>
      </c>
      <c r="G1003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03">
        <f>MONTH(TabelaVendas[[#This Row],[Data da Venda]])</f>
        <v>4</v>
      </c>
      <c r="I1003">
        <f>YEAR(TabelaVendas[[#This Row],[Data da Venda]])</f>
        <v>2020</v>
      </c>
      <c r="J1003" t="str">
        <f>IF(TabelaVendas[[#This Row],[Data da Venda]]=TabelaVendas[[#This Row],[Data do Vencimento]],"Sim","Não")</f>
        <v>Sim</v>
      </c>
    </row>
    <row r="1004" spans="1:10" x14ac:dyDescent="0.3">
      <c r="A1004" s="2">
        <v>43951</v>
      </c>
      <c r="B1004" s="5">
        <v>86657720205</v>
      </c>
      <c r="C1004" s="4">
        <v>1393</v>
      </c>
      <c r="D1004" s="2">
        <v>43981</v>
      </c>
      <c r="E1004" s="2">
        <v>43981</v>
      </c>
      <c r="F1004" s="3" t="s">
        <v>7</v>
      </c>
      <c r="G1004">
        <f>IF(TabelaVendas[[#This Row],[Data do Vencimento]]&gt;Análise!$C$3,0,IF(TabelaVendas[[#This Row],[Data do Pagamento]]=0,Análise!$C$3-TabelaVendas[[#This Row],[Data do Vencimento]],TabelaVendas[[#This Row],[Data do Pagamento]]-TabelaVendas[[#This Row],[Data do Vencimento]]))</f>
        <v>0</v>
      </c>
      <c r="H1004">
        <f>MONTH(TabelaVendas[[#This Row],[Data da Venda]])</f>
        <v>4</v>
      </c>
      <c r="I1004">
        <f>YEAR(TabelaVendas[[#This Row],[Data da Venda]])</f>
        <v>2020</v>
      </c>
      <c r="J1004" t="str">
        <f>IF(TabelaVendas[[#This Row],[Data da Venda]]=TabelaVendas[[#This Row],[Data do Vencimento]],"Sim","Não")</f>
        <v>Não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23CB-8EE8-48AA-ADDF-4852CF6D4742}">
  <dimension ref="A1:D210"/>
  <sheetViews>
    <sheetView showGridLines="0" topLeftCell="A22" workbookViewId="0">
      <selection activeCell="E4" sqref="E4"/>
    </sheetView>
  </sheetViews>
  <sheetFormatPr defaultRowHeight="14.4" x14ac:dyDescent="0.3"/>
  <cols>
    <col min="1" max="1" width="12" bestFit="1" customWidth="1"/>
    <col min="2" max="10" width="30.77734375" customWidth="1"/>
  </cols>
  <sheetData>
    <row r="1" spans="1:4" x14ac:dyDescent="0.3">
      <c r="A1" s="7" t="s">
        <v>1</v>
      </c>
      <c r="B1" s="7" t="s">
        <v>15</v>
      </c>
      <c r="C1" s="7" t="s">
        <v>16</v>
      </c>
      <c r="D1" s="7" t="s">
        <v>17</v>
      </c>
    </row>
    <row r="2" spans="1:4" x14ac:dyDescent="0.3">
      <c r="A2" s="5">
        <v>86657720215</v>
      </c>
      <c r="B2" s="3" t="s">
        <v>18</v>
      </c>
      <c r="C2" s="3" t="s">
        <v>19</v>
      </c>
    </row>
    <row r="3" spans="1:4" x14ac:dyDescent="0.3">
      <c r="A3" s="5">
        <v>86657720255</v>
      </c>
      <c r="B3" s="3" t="s">
        <v>20</v>
      </c>
      <c r="C3" s="3" t="s">
        <v>21</v>
      </c>
    </row>
    <row r="4" spans="1:4" x14ac:dyDescent="0.3">
      <c r="A4" s="5">
        <v>86657720194</v>
      </c>
      <c r="B4" s="3" t="s">
        <v>22</v>
      </c>
      <c r="C4" s="3" t="s">
        <v>23</v>
      </c>
    </row>
    <row r="5" spans="1:4" x14ac:dyDescent="0.3">
      <c r="A5" s="5">
        <v>86657720203</v>
      </c>
      <c r="B5" s="3" t="s">
        <v>24</v>
      </c>
      <c r="C5" s="3" t="s">
        <v>25</v>
      </c>
    </row>
    <row r="6" spans="1:4" x14ac:dyDescent="0.3">
      <c r="A6" s="5">
        <v>86657720232</v>
      </c>
      <c r="B6" s="3" t="s">
        <v>26</v>
      </c>
      <c r="C6" s="3" t="s">
        <v>27</v>
      </c>
    </row>
    <row r="7" spans="1:4" x14ac:dyDescent="0.3">
      <c r="A7" s="5">
        <v>86657720080</v>
      </c>
      <c r="B7" s="3" t="s">
        <v>28</v>
      </c>
      <c r="C7" s="3" t="s">
        <v>29</v>
      </c>
    </row>
    <row r="8" spans="1:4" x14ac:dyDescent="0.3">
      <c r="A8" s="5">
        <v>86657720246</v>
      </c>
      <c r="B8" s="3" t="s">
        <v>30</v>
      </c>
      <c r="C8" s="3" t="s">
        <v>31</v>
      </c>
    </row>
    <row r="9" spans="1:4" x14ac:dyDescent="0.3">
      <c r="A9" s="5">
        <v>86657720260</v>
      </c>
      <c r="B9" s="3" t="s">
        <v>32</v>
      </c>
      <c r="C9" s="3" t="s">
        <v>33</v>
      </c>
    </row>
    <row r="10" spans="1:4" x14ac:dyDescent="0.3">
      <c r="A10" s="5">
        <v>86657720097</v>
      </c>
      <c r="B10" s="3" t="s">
        <v>34</v>
      </c>
      <c r="C10" s="3" t="s">
        <v>35</v>
      </c>
    </row>
    <row r="11" spans="1:4" x14ac:dyDescent="0.3">
      <c r="A11" s="5">
        <v>86657720072</v>
      </c>
      <c r="B11" s="3" t="s">
        <v>36</v>
      </c>
      <c r="C11" s="3" t="s">
        <v>37</v>
      </c>
    </row>
    <row r="12" spans="1:4" x14ac:dyDescent="0.3">
      <c r="A12" s="5">
        <v>86657720219</v>
      </c>
      <c r="B12" s="3" t="s">
        <v>38</v>
      </c>
      <c r="C12" s="3" t="s">
        <v>39</v>
      </c>
    </row>
    <row r="13" spans="1:4" x14ac:dyDescent="0.3">
      <c r="A13" s="5">
        <v>86657720204</v>
      </c>
      <c r="B13" s="3" t="s">
        <v>40</v>
      </c>
      <c r="C13" s="3" t="s">
        <v>41</v>
      </c>
    </row>
    <row r="14" spans="1:4" x14ac:dyDescent="0.3">
      <c r="A14" s="5">
        <v>86657720245</v>
      </c>
      <c r="B14" s="3" t="s">
        <v>42</v>
      </c>
      <c r="C14" s="3" t="s">
        <v>43</v>
      </c>
    </row>
    <row r="15" spans="1:4" x14ac:dyDescent="0.3">
      <c r="A15" s="5">
        <v>86657720111</v>
      </c>
      <c r="B15" s="3" t="s">
        <v>44</v>
      </c>
      <c r="C15" s="3" t="s">
        <v>45</v>
      </c>
    </row>
    <row r="16" spans="1:4" x14ac:dyDescent="0.3">
      <c r="A16" s="5">
        <v>86657720131</v>
      </c>
      <c r="B16" s="3" t="s">
        <v>46</v>
      </c>
      <c r="C16" s="3" t="s">
        <v>47</v>
      </c>
    </row>
    <row r="17" spans="1:3" x14ac:dyDescent="0.3">
      <c r="A17" s="5">
        <v>86657720249</v>
      </c>
      <c r="B17" s="3" t="s">
        <v>48</v>
      </c>
      <c r="C17" s="3" t="s">
        <v>49</v>
      </c>
    </row>
    <row r="18" spans="1:3" x14ac:dyDescent="0.3">
      <c r="A18" s="5">
        <v>86657720178</v>
      </c>
      <c r="B18" s="3" t="s">
        <v>50</v>
      </c>
      <c r="C18" s="3" t="s">
        <v>49</v>
      </c>
    </row>
    <row r="19" spans="1:3" x14ac:dyDescent="0.3">
      <c r="A19" s="5">
        <v>86657720252</v>
      </c>
      <c r="B19" s="3" t="s">
        <v>51</v>
      </c>
      <c r="C19" s="3" t="s">
        <v>49</v>
      </c>
    </row>
    <row r="20" spans="1:3" x14ac:dyDescent="0.3">
      <c r="A20" s="5">
        <v>86657720071</v>
      </c>
      <c r="B20" s="3" t="s">
        <v>52</v>
      </c>
      <c r="C20" s="3" t="s">
        <v>49</v>
      </c>
    </row>
    <row r="21" spans="1:3" x14ac:dyDescent="0.3">
      <c r="A21" s="5">
        <v>86657720206</v>
      </c>
      <c r="B21" s="3" t="s">
        <v>53</v>
      </c>
      <c r="C21" s="3" t="s">
        <v>49</v>
      </c>
    </row>
    <row r="22" spans="1:3" x14ac:dyDescent="0.3">
      <c r="A22" s="5">
        <v>86657720059</v>
      </c>
      <c r="B22" s="3" t="s">
        <v>54</v>
      </c>
      <c r="C22" s="3" t="s">
        <v>49</v>
      </c>
    </row>
    <row r="23" spans="1:3" x14ac:dyDescent="0.3">
      <c r="A23" s="5">
        <v>86657720141</v>
      </c>
      <c r="B23" s="3" t="s">
        <v>55</v>
      </c>
      <c r="C23" s="3" t="s">
        <v>49</v>
      </c>
    </row>
    <row r="24" spans="1:3" x14ac:dyDescent="0.3">
      <c r="A24" s="5">
        <v>86657720081</v>
      </c>
      <c r="B24" s="3" t="s">
        <v>56</v>
      </c>
      <c r="C24" s="3" t="s">
        <v>49</v>
      </c>
    </row>
    <row r="25" spans="1:3" x14ac:dyDescent="0.3">
      <c r="A25" s="5">
        <v>86657720160</v>
      </c>
      <c r="B25" s="3" t="s">
        <v>57</v>
      </c>
      <c r="C25" s="3" t="s">
        <v>49</v>
      </c>
    </row>
    <row r="26" spans="1:3" x14ac:dyDescent="0.3">
      <c r="A26" s="5">
        <v>86657720193</v>
      </c>
      <c r="B26" s="3" t="s">
        <v>58</v>
      </c>
      <c r="C26" s="3" t="s">
        <v>49</v>
      </c>
    </row>
    <row r="27" spans="1:3" x14ac:dyDescent="0.3">
      <c r="A27" s="5">
        <v>86657720116</v>
      </c>
      <c r="B27" s="3" t="s">
        <v>59</v>
      </c>
      <c r="C27" s="3" t="s">
        <v>49</v>
      </c>
    </row>
    <row r="28" spans="1:3" x14ac:dyDescent="0.3">
      <c r="A28" s="5">
        <v>86657720230</v>
      </c>
      <c r="B28" s="3" t="s">
        <v>60</v>
      </c>
      <c r="C28" s="3" t="s">
        <v>49</v>
      </c>
    </row>
    <row r="29" spans="1:3" x14ac:dyDescent="0.3">
      <c r="A29" s="5">
        <v>86657720135</v>
      </c>
      <c r="B29" s="3" t="s">
        <v>61</v>
      </c>
      <c r="C29" s="3" t="s">
        <v>49</v>
      </c>
    </row>
    <row r="30" spans="1:3" x14ac:dyDescent="0.3">
      <c r="A30" s="5">
        <v>86657720192</v>
      </c>
      <c r="B30" s="3" t="s">
        <v>62</v>
      </c>
      <c r="C30" s="3" t="s">
        <v>49</v>
      </c>
    </row>
    <row r="31" spans="1:3" x14ac:dyDescent="0.3">
      <c r="A31" s="5">
        <v>86657720168</v>
      </c>
      <c r="B31" s="3" t="s">
        <v>63</v>
      </c>
      <c r="C31" s="3" t="s">
        <v>49</v>
      </c>
    </row>
    <row r="32" spans="1:3" x14ac:dyDescent="0.3">
      <c r="A32" s="5">
        <v>86657720095</v>
      </c>
      <c r="B32" s="3" t="s">
        <v>64</v>
      </c>
      <c r="C32" s="3" t="s">
        <v>49</v>
      </c>
    </row>
    <row r="33" spans="1:3" x14ac:dyDescent="0.3">
      <c r="A33" s="5">
        <v>86657720104</v>
      </c>
      <c r="B33" s="3" t="s">
        <v>65</v>
      </c>
      <c r="C33" s="3" t="s">
        <v>49</v>
      </c>
    </row>
    <row r="34" spans="1:3" x14ac:dyDescent="0.3">
      <c r="A34" s="5">
        <v>86657720200</v>
      </c>
      <c r="B34" s="3" t="s">
        <v>66</v>
      </c>
      <c r="C34" s="3" t="s">
        <v>49</v>
      </c>
    </row>
    <row r="35" spans="1:3" x14ac:dyDescent="0.3">
      <c r="A35" s="5">
        <v>86657720112</v>
      </c>
      <c r="B35" s="3" t="s">
        <v>67</v>
      </c>
      <c r="C35" s="3" t="s">
        <v>49</v>
      </c>
    </row>
    <row r="36" spans="1:3" x14ac:dyDescent="0.3">
      <c r="A36" s="5">
        <v>86657720092</v>
      </c>
      <c r="B36" s="3" t="s">
        <v>68</v>
      </c>
      <c r="C36" s="3" t="s">
        <v>49</v>
      </c>
    </row>
    <row r="37" spans="1:3" x14ac:dyDescent="0.3">
      <c r="A37" s="5">
        <v>86657720257</v>
      </c>
      <c r="B37" s="3" t="s">
        <v>69</v>
      </c>
      <c r="C37" s="3" t="s">
        <v>49</v>
      </c>
    </row>
    <row r="38" spans="1:3" x14ac:dyDescent="0.3">
      <c r="A38" s="5">
        <v>86657720090</v>
      </c>
      <c r="B38" s="3" t="s">
        <v>70</v>
      </c>
      <c r="C38" s="3" t="s">
        <v>49</v>
      </c>
    </row>
    <row r="39" spans="1:3" x14ac:dyDescent="0.3">
      <c r="A39" s="5">
        <v>86657720239</v>
      </c>
      <c r="B39" s="3" t="s">
        <v>71</v>
      </c>
      <c r="C39" s="3" t="s">
        <v>49</v>
      </c>
    </row>
    <row r="40" spans="1:3" x14ac:dyDescent="0.3">
      <c r="A40" s="5">
        <v>86657720212</v>
      </c>
      <c r="B40" s="3" t="s">
        <v>72</v>
      </c>
      <c r="C40" s="3" t="s">
        <v>49</v>
      </c>
    </row>
    <row r="41" spans="1:3" x14ac:dyDescent="0.3">
      <c r="A41" s="5">
        <v>86657720051</v>
      </c>
      <c r="B41" s="3" t="s">
        <v>73</v>
      </c>
      <c r="C41" s="3" t="s">
        <v>49</v>
      </c>
    </row>
    <row r="42" spans="1:3" x14ac:dyDescent="0.3">
      <c r="A42" s="5">
        <v>86657720125</v>
      </c>
      <c r="B42" s="3" t="s">
        <v>74</v>
      </c>
      <c r="C42" s="3" t="s">
        <v>49</v>
      </c>
    </row>
    <row r="43" spans="1:3" x14ac:dyDescent="0.3">
      <c r="A43" s="5">
        <v>86657720122</v>
      </c>
      <c r="B43" s="3" t="s">
        <v>75</v>
      </c>
      <c r="C43" s="3" t="s">
        <v>49</v>
      </c>
    </row>
    <row r="44" spans="1:3" x14ac:dyDescent="0.3">
      <c r="A44" s="5">
        <v>86657720209</v>
      </c>
      <c r="B44" s="3" t="s">
        <v>76</v>
      </c>
      <c r="C44" s="3" t="s">
        <v>49</v>
      </c>
    </row>
    <row r="45" spans="1:3" x14ac:dyDescent="0.3">
      <c r="A45" s="5">
        <v>86657720169</v>
      </c>
      <c r="B45" s="3" t="s">
        <v>77</v>
      </c>
      <c r="C45" s="3" t="s">
        <v>49</v>
      </c>
    </row>
    <row r="46" spans="1:3" x14ac:dyDescent="0.3">
      <c r="A46" s="5">
        <v>86657720054</v>
      </c>
      <c r="B46" s="3" t="s">
        <v>78</v>
      </c>
      <c r="C46" s="3" t="s">
        <v>49</v>
      </c>
    </row>
    <row r="47" spans="1:3" x14ac:dyDescent="0.3">
      <c r="A47" s="5">
        <v>86657720236</v>
      </c>
      <c r="B47" s="3" t="s">
        <v>79</v>
      </c>
      <c r="C47" s="3" t="s">
        <v>49</v>
      </c>
    </row>
    <row r="48" spans="1:3" x14ac:dyDescent="0.3">
      <c r="A48" s="5">
        <v>86657720106</v>
      </c>
      <c r="B48" s="3" t="s">
        <v>80</v>
      </c>
      <c r="C48" s="3" t="s">
        <v>49</v>
      </c>
    </row>
    <row r="49" spans="1:3" x14ac:dyDescent="0.3">
      <c r="A49" s="5">
        <v>86657720183</v>
      </c>
      <c r="B49" s="3" t="s">
        <v>81</v>
      </c>
      <c r="C49" s="3" t="s">
        <v>49</v>
      </c>
    </row>
    <row r="50" spans="1:3" x14ac:dyDescent="0.3">
      <c r="A50" s="5">
        <v>86657720222</v>
      </c>
      <c r="B50" s="3" t="s">
        <v>82</v>
      </c>
      <c r="C50" s="3" t="s">
        <v>49</v>
      </c>
    </row>
    <row r="51" spans="1:3" x14ac:dyDescent="0.3">
      <c r="A51" s="5">
        <v>86657720148</v>
      </c>
      <c r="B51" s="3" t="s">
        <v>83</v>
      </c>
      <c r="C51" s="3" t="s">
        <v>49</v>
      </c>
    </row>
    <row r="52" spans="1:3" x14ac:dyDescent="0.3">
      <c r="A52" s="5">
        <v>86657720184</v>
      </c>
      <c r="B52" s="3" t="s">
        <v>84</v>
      </c>
      <c r="C52" s="3" t="s">
        <v>49</v>
      </c>
    </row>
    <row r="53" spans="1:3" x14ac:dyDescent="0.3">
      <c r="A53" s="5">
        <v>86657720114</v>
      </c>
      <c r="B53" s="3" t="s">
        <v>85</v>
      </c>
      <c r="C53" s="3" t="s">
        <v>49</v>
      </c>
    </row>
    <row r="54" spans="1:3" x14ac:dyDescent="0.3">
      <c r="A54" s="5">
        <v>86657720244</v>
      </c>
      <c r="B54" s="3" t="s">
        <v>86</v>
      </c>
      <c r="C54" s="3" t="s">
        <v>49</v>
      </c>
    </row>
    <row r="55" spans="1:3" x14ac:dyDescent="0.3">
      <c r="A55" s="5">
        <v>86657720256</v>
      </c>
      <c r="B55" s="3" t="s">
        <v>87</v>
      </c>
      <c r="C55" s="3" t="s">
        <v>49</v>
      </c>
    </row>
    <row r="56" spans="1:3" x14ac:dyDescent="0.3">
      <c r="A56" s="5">
        <v>86657720078</v>
      </c>
      <c r="B56" s="3" t="s">
        <v>88</v>
      </c>
      <c r="C56" s="3" t="s">
        <v>49</v>
      </c>
    </row>
    <row r="57" spans="1:3" x14ac:dyDescent="0.3">
      <c r="A57" s="5">
        <v>86657720070</v>
      </c>
      <c r="B57" s="3" t="s">
        <v>89</v>
      </c>
      <c r="C57" s="3" t="s">
        <v>49</v>
      </c>
    </row>
    <row r="58" spans="1:3" x14ac:dyDescent="0.3">
      <c r="A58" s="5">
        <v>86657720165</v>
      </c>
      <c r="B58" s="3" t="s">
        <v>90</v>
      </c>
      <c r="C58" s="3" t="s">
        <v>49</v>
      </c>
    </row>
    <row r="59" spans="1:3" x14ac:dyDescent="0.3">
      <c r="A59" s="5">
        <v>86657720076</v>
      </c>
      <c r="B59" s="3" t="s">
        <v>91</v>
      </c>
      <c r="C59" s="3" t="s">
        <v>49</v>
      </c>
    </row>
    <row r="60" spans="1:3" x14ac:dyDescent="0.3">
      <c r="A60" s="5">
        <v>86657720087</v>
      </c>
      <c r="B60" s="3" t="s">
        <v>92</v>
      </c>
      <c r="C60" s="3" t="s">
        <v>49</v>
      </c>
    </row>
    <row r="61" spans="1:3" x14ac:dyDescent="0.3">
      <c r="A61" s="5">
        <v>86657720149</v>
      </c>
      <c r="B61" s="3" t="s">
        <v>93</v>
      </c>
      <c r="C61" s="3" t="s">
        <v>49</v>
      </c>
    </row>
    <row r="62" spans="1:3" x14ac:dyDescent="0.3">
      <c r="A62" s="5">
        <v>86657720103</v>
      </c>
      <c r="B62" s="3" t="s">
        <v>94</v>
      </c>
      <c r="C62" s="3" t="s">
        <v>49</v>
      </c>
    </row>
    <row r="63" spans="1:3" x14ac:dyDescent="0.3">
      <c r="A63" s="5">
        <v>86657720130</v>
      </c>
      <c r="B63" s="3" t="s">
        <v>95</v>
      </c>
      <c r="C63" s="3" t="s">
        <v>49</v>
      </c>
    </row>
    <row r="64" spans="1:3" x14ac:dyDescent="0.3">
      <c r="A64" s="5">
        <v>86657720162</v>
      </c>
      <c r="B64" s="3" t="s">
        <v>96</v>
      </c>
      <c r="C64" s="3" t="s">
        <v>49</v>
      </c>
    </row>
    <row r="65" spans="1:3" x14ac:dyDescent="0.3">
      <c r="A65" s="5">
        <v>86657720175</v>
      </c>
      <c r="B65" s="3" t="s">
        <v>97</v>
      </c>
      <c r="C65" s="3" t="s">
        <v>49</v>
      </c>
    </row>
    <row r="66" spans="1:3" x14ac:dyDescent="0.3">
      <c r="A66" s="5">
        <v>86657720154</v>
      </c>
      <c r="B66" s="3" t="s">
        <v>98</v>
      </c>
      <c r="C66" s="3" t="s">
        <v>49</v>
      </c>
    </row>
    <row r="67" spans="1:3" x14ac:dyDescent="0.3">
      <c r="A67" s="5">
        <v>86657720107</v>
      </c>
      <c r="B67" s="3" t="s">
        <v>99</v>
      </c>
      <c r="C67" s="3" t="s">
        <v>49</v>
      </c>
    </row>
    <row r="68" spans="1:3" x14ac:dyDescent="0.3">
      <c r="A68" s="5">
        <v>86657720129</v>
      </c>
      <c r="B68" s="3" t="s">
        <v>100</v>
      </c>
      <c r="C68" s="3" t="s">
        <v>49</v>
      </c>
    </row>
    <row r="69" spans="1:3" x14ac:dyDescent="0.3">
      <c r="A69" s="5">
        <v>86657720061</v>
      </c>
      <c r="B69" s="3" t="s">
        <v>101</v>
      </c>
      <c r="C69" s="3" t="s">
        <v>49</v>
      </c>
    </row>
    <row r="70" spans="1:3" x14ac:dyDescent="0.3">
      <c r="A70" s="5">
        <v>86657720086</v>
      </c>
      <c r="B70" s="3" t="s">
        <v>102</v>
      </c>
      <c r="C70" s="3" t="s">
        <v>49</v>
      </c>
    </row>
    <row r="71" spans="1:3" x14ac:dyDescent="0.3">
      <c r="A71" s="5">
        <v>86657720068</v>
      </c>
      <c r="B71" s="3" t="s">
        <v>103</v>
      </c>
      <c r="C71" s="3" t="s">
        <v>49</v>
      </c>
    </row>
    <row r="72" spans="1:3" x14ac:dyDescent="0.3">
      <c r="A72" s="5">
        <v>86657720250</v>
      </c>
      <c r="B72" s="3" t="s">
        <v>104</v>
      </c>
      <c r="C72" s="3" t="s">
        <v>49</v>
      </c>
    </row>
    <row r="73" spans="1:3" x14ac:dyDescent="0.3">
      <c r="A73" s="5">
        <v>86657720156</v>
      </c>
      <c r="B73" s="3" t="s">
        <v>105</v>
      </c>
      <c r="C73" s="3" t="s">
        <v>49</v>
      </c>
    </row>
    <row r="74" spans="1:3" x14ac:dyDescent="0.3">
      <c r="A74" s="5">
        <v>86657720157</v>
      </c>
      <c r="B74" s="3" t="s">
        <v>106</v>
      </c>
      <c r="C74" s="3" t="s">
        <v>49</v>
      </c>
    </row>
    <row r="75" spans="1:3" x14ac:dyDescent="0.3">
      <c r="A75" s="5">
        <v>86657720153</v>
      </c>
      <c r="B75" s="3" t="s">
        <v>107</v>
      </c>
      <c r="C75" s="3" t="s">
        <v>49</v>
      </c>
    </row>
    <row r="76" spans="1:3" x14ac:dyDescent="0.3">
      <c r="A76" s="5">
        <v>86657720225</v>
      </c>
      <c r="B76" s="3" t="s">
        <v>108</v>
      </c>
      <c r="C76" s="3" t="s">
        <v>49</v>
      </c>
    </row>
    <row r="77" spans="1:3" x14ac:dyDescent="0.3">
      <c r="A77" s="5">
        <v>86657720127</v>
      </c>
      <c r="B77" s="3" t="s">
        <v>109</v>
      </c>
      <c r="C77" s="3" t="s">
        <v>49</v>
      </c>
    </row>
    <row r="78" spans="1:3" x14ac:dyDescent="0.3">
      <c r="A78" s="5">
        <v>86657720190</v>
      </c>
      <c r="B78" s="3" t="s">
        <v>110</v>
      </c>
      <c r="C78" s="3" t="s">
        <v>49</v>
      </c>
    </row>
    <row r="79" spans="1:3" x14ac:dyDescent="0.3">
      <c r="A79" s="5">
        <v>86657720058</v>
      </c>
      <c r="B79" s="3" t="s">
        <v>111</v>
      </c>
      <c r="C79" s="3" t="s">
        <v>49</v>
      </c>
    </row>
    <row r="80" spans="1:3" x14ac:dyDescent="0.3">
      <c r="A80" s="5">
        <v>86657720173</v>
      </c>
      <c r="B80" s="3" t="s">
        <v>112</v>
      </c>
      <c r="C80" s="3" t="s">
        <v>49</v>
      </c>
    </row>
    <row r="81" spans="1:3" x14ac:dyDescent="0.3">
      <c r="A81" s="5">
        <v>86657720146</v>
      </c>
      <c r="B81" s="3" t="s">
        <v>113</v>
      </c>
      <c r="C81" s="3" t="s">
        <v>49</v>
      </c>
    </row>
    <row r="82" spans="1:3" x14ac:dyDescent="0.3">
      <c r="A82" s="5">
        <v>86657720132</v>
      </c>
      <c r="B82" s="3" t="s">
        <v>114</v>
      </c>
      <c r="C82" s="3" t="s">
        <v>49</v>
      </c>
    </row>
    <row r="83" spans="1:3" x14ac:dyDescent="0.3">
      <c r="A83" s="5">
        <v>86657720091</v>
      </c>
      <c r="B83" s="3" t="s">
        <v>115</v>
      </c>
      <c r="C83" s="3" t="s">
        <v>49</v>
      </c>
    </row>
    <row r="84" spans="1:3" x14ac:dyDescent="0.3">
      <c r="A84" s="5">
        <v>86657720144</v>
      </c>
      <c r="B84" s="3" t="s">
        <v>116</v>
      </c>
      <c r="C84" s="3" t="s">
        <v>49</v>
      </c>
    </row>
    <row r="85" spans="1:3" x14ac:dyDescent="0.3">
      <c r="A85" s="5">
        <v>86657720128</v>
      </c>
      <c r="B85" s="3" t="s">
        <v>117</v>
      </c>
      <c r="C85" s="3" t="s">
        <v>49</v>
      </c>
    </row>
    <row r="86" spans="1:3" x14ac:dyDescent="0.3">
      <c r="A86" s="5">
        <v>86657720063</v>
      </c>
      <c r="B86" s="3" t="s">
        <v>118</v>
      </c>
      <c r="C86" s="3" t="s">
        <v>49</v>
      </c>
    </row>
    <row r="87" spans="1:3" x14ac:dyDescent="0.3">
      <c r="A87" s="5">
        <v>86657720167</v>
      </c>
      <c r="B87" s="3" t="s">
        <v>119</v>
      </c>
      <c r="C87" s="3" t="s">
        <v>49</v>
      </c>
    </row>
    <row r="88" spans="1:3" x14ac:dyDescent="0.3">
      <c r="A88" s="5">
        <v>86657720124</v>
      </c>
      <c r="B88" s="3" t="s">
        <v>120</v>
      </c>
      <c r="C88" s="3" t="s">
        <v>49</v>
      </c>
    </row>
    <row r="89" spans="1:3" x14ac:dyDescent="0.3">
      <c r="A89" s="5">
        <v>86657720101</v>
      </c>
      <c r="B89" s="3" t="s">
        <v>121</v>
      </c>
      <c r="C89" s="3" t="s">
        <v>49</v>
      </c>
    </row>
    <row r="90" spans="1:3" x14ac:dyDescent="0.3">
      <c r="A90" s="5">
        <v>86657720205</v>
      </c>
      <c r="B90" s="3" t="s">
        <v>122</v>
      </c>
      <c r="C90" s="3" t="s">
        <v>49</v>
      </c>
    </row>
    <row r="91" spans="1:3" x14ac:dyDescent="0.3">
      <c r="A91" s="5">
        <v>86657720126</v>
      </c>
      <c r="B91" s="3" t="s">
        <v>123</v>
      </c>
      <c r="C91" s="3" t="s">
        <v>49</v>
      </c>
    </row>
    <row r="92" spans="1:3" x14ac:dyDescent="0.3">
      <c r="A92" s="5">
        <v>86657720120</v>
      </c>
      <c r="B92" s="3" t="s">
        <v>124</v>
      </c>
      <c r="C92" s="3" t="s">
        <v>49</v>
      </c>
    </row>
    <row r="93" spans="1:3" x14ac:dyDescent="0.3">
      <c r="A93" s="5">
        <v>86657720164</v>
      </c>
      <c r="B93" s="3" t="s">
        <v>125</v>
      </c>
      <c r="C93" s="3" t="s">
        <v>49</v>
      </c>
    </row>
    <row r="94" spans="1:3" x14ac:dyDescent="0.3">
      <c r="A94" s="5">
        <v>86657720052</v>
      </c>
      <c r="B94" s="3" t="s">
        <v>126</v>
      </c>
      <c r="C94" s="3" t="s">
        <v>49</v>
      </c>
    </row>
    <row r="95" spans="1:3" x14ac:dyDescent="0.3">
      <c r="A95" s="5">
        <v>86657720237</v>
      </c>
      <c r="B95" s="3" t="s">
        <v>127</v>
      </c>
      <c r="C95" s="3" t="s">
        <v>49</v>
      </c>
    </row>
    <row r="96" spans="1:3" x14ac:dyDescent="0.3">
      <c r="A96" s="5">
        <v>86657720108</v>
      </c>
      <c r="B96" s="3" t="s">
        <v>128</v>
      </c>
      <c r="C96" s="3" t="s">
        <v>49</v>
      </c>
    </row>
    <row r="97" spans="1:3" x14ac:dyDescent="0.3">
      <c r="A97" s="5">
        <v>86657720241</v>
      </c>
      <c r="B97" s="3" t="s">
        <v>129</v>
      </c>
      <c r="C97" s="3" t="s">
        <v>49</v>
      </c>
    </row>
    <row r="98" spans="1:3" x14ac:dyDescent="0.3">
      <c r="A98" s="5">
        <v>86657720065</v>
      </c>
      <c r="B98" s="3" t="s">
        <v>130</v>
      </c>
      <c r="C98" s="3" t="s">
        <v>49</v>
      </c>
    </row>
    <row r="99" spans="1:3" x14ac:dyDescent="0.3">
      <c r="A99" s="5">
        <v>86657720055</v>
      </c>
      <c r="B99" s="3" t="s">
        <v>131</v>
      </c>
      <c r="C99" s="3" t="s">
        <v>49</v>
      </c>
    </row>
    <row r="100" spans="1:3" x14ac:dyDescent="0.3">
      <c r="A100" s="5">
        <v>86657720187</v>
      </c>
      <c r="B100" s="3" t="s">
        <v>132</v>
      </c>
      <c r="C100" s="3" t="s">
        <v>49</v>
      </c>
    </row>
    <row r="101" spans="1:3" x14ac:dyDescent="0.3">
      <c r="A101" s="5">
        <v>86657720100</v>
      </c>
      <c r="B101" s="3" t="s">
        <v>133</v>
      </c>
      <c r="C101" s="3" t="s">
        <v>49</v>
      </c>
    </row>
    <row r="102" spans="1:3" x14ac:dyDescent="0.3">
      <c r="A102" s="5">
        <v>86657720177</v>
      </c>
      <c r="B102" s="3" t="s">
        <v>134</v>
      </c>
      <c r="C102" s="3" t="s">
        <v>49</v>
      </c>
    </row>
    <row r="103" spans="1:3" x14ac:dyDescent="0.3">
      <c r="A103" s="5">
        <v>86657720073</v>
      </c>
      <c r="B103" s="3" t="s">
        <v>135</v>
      </c>
      <c r="C103" s="3" t="s">
        <v>49</v>
      </c>
    </row>
    <row r="104" spans="1:3" x14ac:dyDescent="0.3">
      <c r="A104" s="5">
        <v>86657720195</v>
      </c>
      <c r="B104" s="3" t="s">
        <v>136</v>
      </c>
      <c r="C104" s="3" t="s">
        <v>49</v>
      </c>
    </row>
    <row r="105" spans="1:3" x14ac:dyDescent="0.3">
      <c r="A105" s="5">
        <v>86657720066</v>
      </c>
      <c r="B105" s="3" t="s">
        <v>137</v>
      </c>
      <c r="C105" s="3" t="s">
        <v>49</v>
      </c>
    </row>
    <row r="106" spans="1:3" x14ac:dyDescent="0.3">
      <c r="A106" s="5">
        <v>86657720083</v>
      </c>
      <c r="B106" s="3" t="s">
        <v>138</v>
      </c>
      <c r="C106" s="3" t="s">
        <v>49</v>
      </c>
    </row>
    <row r="107" spans="1:3" x14ac:dyDescent="0.3">
      <c r="A107" s="5">
        <v>86657720067</v>
      </c>
      <c r="B107" s="3" t="s">
        <v>139</v>
      </c>
      <c r="C107" s="3" t="s">
        <v>49</v>
      </c>
    </row>
    <row r="108" spans="1:3" x14ac:dyDescent="0.3">
      <c r="A108" s="5">
        <v>86657720075</v>
      </c>
      <c r="B108" s="3" t="s">
        <v>140</v>
      </c>
      <c r="C108" s="3" t="s">
        <v>49</v>
      </c>
    </row>
    <row r="109" spans="1:3" x14ac:dyDescent="0.3">
      <c r="A109" s="5">
        <v>86657720221</v>
      </c>
      <c r="B109" s="3" t="s">
        <v>141</v>
      </c>
      <c r="C109" s="3" t="s">
        <v>49</v>
      </c>
    </row>
    <row r="110" spans="1:3" x14ac:dyDescent="0.3">
      <c r="A110" s="5">
        <v>86657720163</v>
      </c>
      <c r="B110" s="3" t="s">
        <v>142</v>
      </c>
      <c r="C110" s="3" t="s">
        <v>49</v>
      </c>
    </row>
    <row r="111" spans="1:3" x14ac:dyDescent="0.3">
      <c r="A111" s="5">
        <v>86657720228</v>
      </c>
      <c r="B111" s="3" t="s">
        <v>143</v>
      </c>
      <c r="C111" s="3" t="s">
        <v>49</v>
      </c>
    </row>
    <row r="112" spans="1:3" x14ac:dyDescent="0.3">
      <c r="A112" s="5">
        <v>86657720161</v>
      </c>
      <c r="B112" s="3" t="s">
        <v>144</v>
      </c>
      <c r="C112" s="3" t="s">
        <v>49</v>
      </c>
    </row>
    <row r="113" spans="1:3" x14ac:dyDescent="0.3">
      <c r="A113" s="5">
        <v>86657720227</v>
      </c>
      <c r="B113" s="3" t="s">
        <v>145</v>
      </c>
      <c r="C113" s="3" t="s">
        <v>49</v>
      </c>
    </row>
    <row r="114" spans="1:3" x14ac:dyDescent="0.3">
      <c r="A114" s="5">
        <v>86657720259</v>
      </c>
      <c r="B114" s="3" t="s">
        <v>146</v>
      </c>
      <c r="C114" s="3" t="s">
        <v>49</v>
      </c>
    </row>
    <row r="115" spans="1:3" x14ac:dyDescent="0.3">
      <c r="A115" s="5">
        <v>86657720240</v>
      </c>
      <c r="B115" s="3" t="s">
        <v>147</v>
      </c>
      <c r="C115" s="3" t="s">
        <v>49</v>
      </c>
    </row>
    <row r="116" spans="1:3" x14ac:dyDescent="0.3">
      <c r="A116" s="5">
        <v>86657720117</v>
      </c>
      <c r="B116" s="3" t="s">
        <v>148</v>
      </c>
      <c r="C116" s="3" t="s">
        <v>49</v>
      </c>
    </row>
    <row r="117" spans="1:3" x14ac:dyDescent="0.3">
      <c r="A117" s="5">
        <v>86657720099</v>
      </c>
      <c r="B117" s="3" t="s">
        <v>149</v>
      </c>
      <c r="C117" s="3" t="s">
        <v>49</v>
      </c>
    </row>
    <row r="118" spans="1:3" x14ac:dyDescent="0.3">
      <c r="A118" s="5">
        <v>86657720060</v>
      </c>
      <c r="B118" s="3" t="s">
        <v>150</v>
      </c>
      <c r="C118" s="3" t="s">
        <v>49</v>
      </c>
    </row>
    <row r="119" spans="1:3" x14ac:dyDescent="0.3">
      <c r="A119" s="5">
        <v>86657720251</v>
      </c>
      <c r="B119" s="3" t="s">
        <v>151</v>
      </c>
      <c r="C119" s="3" t="s">
        <v>49</v>
      </c>
    </row>
    <row r="120" spans="1:3" x14ac:dyDescent="0.3">
      <c r="A120" s="5">
        <v>86657720134</v>
      </c>
      <c r="B120" s="3" t="s">
        <v>152</v>
      </c>
      <c r="C120" s="3" t="s">
        <v>49</v>
      </c>
    </row>
    <row r="121" spans="1:3" x14ac:dyDescent="0.3">
      <c r="A121" s="5">
        <v>86657720089</v>
      </c>
      <c r="B121" s="3" t="s">
        <v>153</v>
      </c>
      <c r="C121" s="3" t="s">
        <v>49</v>
      </c>
    </row>
    <row r="122" spans="1:3" x14ac:dyDescent="0.3">
      <c r="A122" s="5">
        <v>86657720185</v>
      </c>
      <c r="B122" s="3" t="s">
        <v>154</v>
      </c>
      <c r="C122" s="3" t="s">
        <v>49</v>
      </c>
    </row>
    <row r="123" spans="1:3" x14ac:dyDescent="0.3">
      <c r="A123" s="5">
        <v>86657720133</v>
      </c>
      <c r="B123" s="3" t="s">
        <v>155</v>
      </c>
      <c r="C123" s="3" t="s">
        <v>49</v>
      </c>
    </row>
    <row r="124" spans="1:3" x14ac:dyDescent="0.3">
      <c r="A124" s="5">
        <v>86657720123</v>
      </c>
      <c r="B124" s="3" t="s">
        <v>156</v>
      </c>
      <c r="C124" s="3" t="s">
        <v>49</v>
      </c>
    </row>
    <row r="125" spans="1:3" x14ac:dyDescent="0.3">
      <c r="A125" s="5">
        <v>86657720213</v>
      </c>
      <c r="B125" s="3" t="s">
        <v>157</v>
      </c>
      <c r="C125" s="3" t="s">
        <v>49</v>
      </c>
    </row>
    <row r="126" spans="1:3" x14ac:dyDescent="0.3">
      <c r="A126" s="5">
        <v>86657720171</v>
      </c>
      <c r="B126" s="3" t="s">
        <v>158</v>
      </c>
      <c r="C126" s="3" t="s">
        <v>49</v>
      </c>
    </row>
    <row r="127" spans="1:3" x14ac:dyDescent="0.3">
      <c r="A127" s="5">
        <v>86657720220</v>
      </c>
      <c r="B127" s="3" t="s">
        <v>159</v>
      </c>
      <c r="C127" s="3" t="s">
        <v>49</v>
      </c>
    </row>
    <row r="128" spans="1:3" x14ac:dyDescent="0.3">
      <c r="A128" s="5">
        <v>86657720079</v>
      </c>
      <c r="B128" s="3" t="s">
        <v>160</v>
      </c>
      <c r="C128" s="3" t="s">
        <v>49</v>
      </c>
    </row>
    <row r="129" spans="1:3" x14ac:dyDescent="0.3">
      <c r="A129" s="5">
        <v>86657720233</v>
      </c>
      <c r="B129" s="3" t="s">
        <v>161</v>
      </c>
      <c r="C129" s="3" t="s">
        <v>49</v>
      </c>
    </row>
    <row r="130" spans="1:3" x14ac:dyDescent="0.3">
      <c r="A130" s="5">
        <v>86657720151</v>
      </c>
      <c r="B130" s="3" t="s">
        <v>162</v>
      </c>
      <c r="C130" s="3" t="s">
        <v>49</v>
      </c>
    </row>
    <row r="131" spans="1:3" x14ac:dyDescent="0.3">
      <c r="A131" s="5">
        <v>86657720231</v>
      </c>
      <c r="B131" s="3" t="s">
        <v>163</v>
      </c>
      <c r="C131" s="3" t="s">
        <v>49</v>
      </c>
    </row>
    <row r="132" spans="1:3" x14ac:dyDescent="0.3">
      <c r="A132" s="5">
        <v>86657720064</v>
      </c>
      <c r="B132" s="3" t="s">
        <v>164</v>
      </c>
      <c r="C132" s="3" t="s">
        <v>49</v>
      </c>
    </row>
    <row r="133" spans="1:3" x14ac:dyDescent="0.3">
      <c r="A133" s="5">
        <v>86657720138</v>
      </c>
      <c r="B133" s="3" t="s">
        <v>165</v>
      </c>
      <c r="C133" s="3" t="s">
        <v>49</v>
      </c>
    </row>
    <row r="134" spans="1:3" x14ac:dyDescent="0.3">
      <c r="A134" s="5">
        <v>86657720113</v>
      </c>
      <c r="B134" s="3" t="s">
        <v>166</v>
      </c>
      <c r="C134" s="3" t="s">
        <v>49</v>
      </c>
    </row>
    <row r="135" spans="1:3" x14ac:dyDescent="0.3">
      <c r="A135" s="5">
        <v>86657720238</v>
      </c>
      <c r="B135" s="3" t="s">
        <v>167</v>
      </c>
      <c r="C135" s="3" t="s">
        <v>49</v>
      </c>
    </row>
    <row r="136" spans="1:3" x14ac:dyDescent="0.3">
      <c r="A136" s="5">
        <v>86657720115</v>
      </c>
      <c r="B136" s="3" t="s">
        <v>168</v>
      </c>
      <c r="C136" s="3" t="s">
        <v>49</v>
      </c>
    </row>
    <row r="137" spans="1:3" x14ac:dyDescent="0.3">
      <c r="A137" s="5">
        <v>86657720223</v>
      </c>
      <c r="B137" s="3" t="s">
        <v>169</v>
      </c>
      <c r="C137" s="3" t="s">
        <v>49</v>
      </c>
    </row>
    <row r="138" spans="1:3" x14ac:dyDescent="0.3">
      <c r="A138" s="5">
        <v>86657720158</v>
      </c>
      <c r="B138" s="3" t="s">
        <v>170</v>
      </c>
      <c r="C138" s="3" t="s">
        <v>49</v>
      </c>
    </row>
    <row r="139" spans="1:3" x14ac:dyDescent="0.3">
      <c r="A139" s="5">
        <v>86657720062</v>
      </c>
      <c r="B139" s="3" t="s">
        <v>171</v>
      </c>
      <c r="C139" s="3" t="s">
        <v>49</v>
      </c>
    </row>
    <row r="140" spans="1:3" x14ac:dyDescent="0.3">
      <c r="A140" s="5">
        <v>86657720084</v>
      </c>
      <c r="B140" s="3" t="s">
        <v>172</v>
      </c>
      <c r="C140" s="3" t="s">
        <v>49</v>
      </c>
    </row>
    <row r="141" spans="1:3" x14ac:dyDescent="0.3">
      <c r="A141" s="5">
        <v>86657720210</v>
      </c>
      <c r="B141" s="3" t="s">
        <v>173</v>
      </c>
      <c r="C141" s="3" t="s">
        <v>49</v>
      </c>
    </row>
    <row r="142" spans="1:3" x14ac:dyDescent="0.3">
      <c r="A142" s="5">
        <v>86657720056</v>
      </c>
      <c r="B142" s="3" t="s">
        <v>174</v>
      </c>
      <c r="C142" s="3" t="s">
        <v>49</v>
      </c>
    </row>
    <row r="143" spans="1:3" x14ac:dyDescent="0.3">
      <c r="A143" s="5">
        <v>86657720118</v>
      </c>
      <c r="B143" s="3" t="s">
        <v>175</v>
      </c>
      <c r="C143" s="3" t="s">
        <v>49</v>
      </c>
    </row>
    <row r="144" spans="1:3" x14ac:dyDescent="0.3">
      <c r="A144" s="5">
        <v>86657720207</v>
      </c>
      <c r="B144" s="3" t="s">
        <v>176</v>
      </c>
      <c r="C144" s="3" t="s">
        <v>49</v>
      </c>
    </row>
    <row r="145" spans="1:3" x14ac:dyDescent="0.3">
      <c r="A145" s="5">
        <v>86657720136</v>
      </c>
      <c r="B145" s="3" t="s">
        <v>177</v>
      </c>
      <c r="C145" s="3" t="s">
        <v>49</v>
      </c>
    </row>
    <row r="146" spans="1:3" x14ac:dyDescent="0.3">
      <c r="A146" s="5">
        <v>86657720199</v>
      </c>
      <c r="B146" s="3" t="s">
        <v>178</v>
      </c>
      <c r="C146" s="3" t="s">
        <v>49</v>
      </c>
    </row>
    <row r="147" spans="1:3" x14ac:dyDescent="0.3">
      <c r="A147" s="5">
        <v>86657720119</v>
      </c>
      <c r="B147" s="3" t="s">
        <v>179</v>
      </c>
      <c r="C147" s="3" t="s">
        <v>49</v>
      </c>
    </row>
    <row r="148" spans="1:3" x14ac:dyDescent="0.3">
      <c r="A148" s="5">
        <v>86657720110</v>
      </c>
      <c r="B148" s="3" t="s">
        <v>180</v>
      </c>
      <c r="C148" s="3" t="s">
        <v>49</v>
      </c>
    </row>
    <row r="149" spans="1:3" x14ac:dyDescent="0.3">
      <c r="A149" s="5">
        <v>86657720143</v>
      </c>
      <c r="B149" s="3" t="s">
        <v>181</v>
      </c>
      <c r="C149" s="3" t="s">
        <v>49</v>
      </c>
    </row>
    <row r="150" spans="1:3" x14ac:dyDescent="0.3">
      <c r="A150" s="5">
        <v>86657720258</v>
      </c>
      <c r="B150" s="3" t="s">
        <v>182</v>
      </c>
      <c r="C150" s="3" t="s">
        <v>49</v>
      </c>
    </row>
    <row r="151" spans="1:3" x14ac:dyDescent="0.3">
      <c r="A151" s="5">
        <v>86657720074</v>
      </c>
      <c r="B151" s="3" t="s">
        <v>183</v>
      </c>
      <c r="C151" s="3" t="s">
        <v>49</v>
      </c>
    </row>
    <row r="152" spans="1:3" x14ac:dyDescent="0.3">
      <c r="A152" s="5">
        <v>86657720145</v>
      </c>
      <c r="B152" s="3" t="s">
        <v>184</v>
      </c>
      <c r="C152" s="3" t="s">
        <v>49</v>
      </c>
    </row>
    <row r="153" spans="1:3" x14ac:dyDescent="0.3">
      <c r="A153" s="5">
        <v>86657720197</v>
      </c>
      <c r="B153" s="3" t="s">
        <v>185</v>
      </c>
      <c r="C153" s="3" t="s">
        <v>49</v>
      </c>
    </row>
    <row r="154" spans="1:3" x14ac:dyDescent="0.3">
      <c r="A154" s="5">
        <v>86657720214</v>
      </c>
      <c r="B154" s="3" t="s">
        <v>186</v>
      </c>
      <c r="C154" s="3" t="s">
        <v>49</v>
      </c>
    </row>
    <row r="155" spans="1:3" x14ac:dyDescent="0.3">
      <c r="A155" s="5">
        <v>86657720234</v>
      </c>
      <c r="B155" s="3" t="s">
        <v>187</v>
      </c>
      <c r="C155" s="3" t="s">
        <v>49</v>
      </c>
    </row>
    <row r="156" spans="1:3" x14ac:dyDescent="0.3">
      <c r="A156" s="5">
        <v>86657720218</v>
      </c>
      <c r="B156" s="3" t="s">
        <v>188</v>
      </c>
      <c r="C156" s="3" t="s">
        <v>49</v>
      </c>
    </row>
    <row r="157" spans="1:3" x14ac:dyDescent="0.3">
      <c r="A157" s="5">
        <v>86657720159</v>
      </c>
      <c r="B157" s="3" t="s">
        <v>189</v>
      </c>
      <c r="C157" s="3" t="s">
        <v>49</v>
      </c>
    </row>
    <row r="158" spans="1:3" x14ac:dyDescent="0.3">
      <c r="A158" s="5">
        <v>86657720179</v>
      </c>
      <c r="B158" s="3" t="s">
        <v>190</v>
      </c>
      <c r="C158" s="3" t="s">
        <v>49</v>
      </c>
    </row>
    <row r="159" spans="1:3" x14ac:dyDescent="0.3">
      <c r="A159" s="5">
        <v>86657720242</v>
      </c>
      <c r="B159" s="3" t="s">
        <v>191</v>
      </c>
      <c r="C159" s="3" t="s">
        <v>49</v>
      </c>
    </row>
    <row r="160" spans="1:3" x14ac:dyDescent="0.3">
      <c r="A160" s="5">
        <v>86657720142</v>
      </c>
      <c r="B160" s="3" t="s">
        <v>192</v>
      </c>
      <c r="C160" s="3" t="s">
        <v>49</v>
      </c>
    </row>
    <row r="161" spans="1:3" x14ac:dyDescent="0.3">
      <c r="A161" s="5">
        <v>86657720069</v>
      </c>
      <c r="B161" s="3" t="s">
        <v>193</v>
      </c>
      <c r="C161" s="3" t="s">
        <v>49</v>
      </c>
    </row>
    <row r="162" spans="1:3" x14ac:dyDescent="0.3">
      <c r="A162" s="5">
        <v>86657720254</v>
      </c>
      <c r="B162" s="3" t="s">
        <v>194</v>
      </c>
      <c r="C162" s="3" t="s">
        <v>49</v>
      </c>
    </row>
    <row r="163" spans="1:3" x14ac:dyDescent="0.3">
      <c r="A163" s="5">
        <v>86657720053</v>
      </c>
      <c r="B163" s="3" t="s">
        <v>195</v>
      </c>
      <c r="C163" s="3" t="s">
        <v>49</v>
      </c>
    </row>
    <row r="164" spans="1:3" x14ac:dyDescent="0.3">
      <c r="A164" s="5">
        <v>86657720208</v>
      </c>
      <c r="B164" s="3" t="s">
        <v>196</v>
      </c>
      <c r="C164" s="3" t="s">
        <v>49</v>
      </c>
    </row>
    <row r="165" spans="1:3" x14ac:dyDescent="0.3">
      <c r="A165" s="5">
        <v>86657720085</v>
      </c>
      <c r="B165" s="3" t="s">
        <v>197</v>
      </c>
      <c r="C165" s="3" t="s">
        <v>49</v>
      </c>
    </row>
    <row r="166" spans="1:3" x14ac:dyDescent="0.3">
      <c r="A166" s="5">
        <v>86657720235</v>
      </c>
      <c r="B166" s="3" t="s">
        <v>198</v>
      </c>
      <c r="C166" s="3" t="s">
        <v>49</v>
      </c>
    </row>
    <row r="167" spans="1:3" x14ac:dyDescent="0.3">
      <c r="A167" s="5">
        <v>86657720102</v>
      </c>
      <c r="B167" s="3" t="s">
        <v>199</v>
      </c>
      <c r="C167" s="3" t="s">
        <v>49</v>
      </c>
    </row>
    <row r="168" spans="1:3" x14ac:dyDescent="0.3">
      <c r="A168" s="5">
        <v>86657720170</v>
      </c>
      <c r="B168" s="3" t="s">
        <v>200</v>
      </c>
      <c r="C168" s="3" t="s">
        <v>49</v>
      </c>
    </row>
    <row r="169" spans="1:3" x14ac:dyDescent="0.3">
      <c r="A169" s="5">
        <v>86657720201</v>
      </c>
      <c r="B169" s="3" t="s">
        <v>201</v>
      </c>
      <c r="C169" s="3" t="s">
        <v>49</v>
      </c>
    </row>
    <row r="170" spans="1:3" x14ac:dyDescent="0.3">
      <c r="A170" s="5">
        <v>86657720096</v>
      </c>
      <c r="B170" s="3" t="s">
        <v>202</v>
      </c>
      <c r="C170" s="3" t="s">
        <v>49</v>
      </c>
    </row>
    <row r="171" spans="1:3" x14ac:dyDescent="0.3">
      <c r="A171" s="5">
        <v>86657720174</v>
      </c>
      <c r="B171" s="3" t="s">
        <v>203</v>
      </c>
      <c r="C171" s="3" t="s">
        <v>49</v>
      </c>
    </row>
    <row r="172" spans="1:3" x14ac:dyDescent="0.3">
      <c r="A172" s="5">
        <v>86657720182</v>
      </c>
      <c r="B172" s="3" t="s">
        <v>204</v>
      </c>
      <c r="C172" s="3" t="s">
        <v>49</v>
      </c>
    </row>
    <row r="173" spans="1:3" x14ac:dyDescent="0.3">
      <c r="A173" s="5">
        <v>86657720180</v>
      </c>
      <c r="B173" s="3" t="s">
        <v>205</v>
      </c>
      <c r="C173" s="3" t="s">
        <v>49</v>
      </c>
    </row>
    <row r="174" spans="1:3" x14ac:dyDescent="0.3">
      <c r="A174" s="5">
        <v>86657720121</v>
      </c>
      <c r="B174" s="3" t="s">
        <v>206</v>
      </c>
      <c r="C174" s="3" t="s">
        <v>49</v>
      </c>
    </row>
    <row r="175" spans="1:3" x14ac:dyDescent="0.3">
      <c r="A175" s="5">
        <v>86657720150</v>
      </c>
      <c r="B175" s="3" t="s">
        <v>207</v>
      </c>
      <c r="C175" s="3" t="s">
        <v>49</v>
      </c>
    </row>
    <row r="176" spans="1:3" x14ac:dyDescent="0.3">
      <c r="A176" s="5">
        <v>86657720186</v>
      </c>
      <c r="B176" s="3" t="s">
        <v>208</v>
      </c>
      <c r="C176" s="3" t="s">
        <v>49</v>
      </c>
    </row>
    <row r="177" spans="1:3" x14ac:dyDescent="0.3">
      <c r="A177" s="5">
        <v>86657720088</v>
      </c>
      <c r="B177" s="3" t="s">
        <v>209</v>
      </c>
      <c r="C177" s="3" t="s">
        <v>49</v>
      </c>
    </row>
    <row r="178" spans="1:3" x14ac:dyDescent="0.3">
      <c r="A178" s="5">
        <v>86657720057</v>
      </c>
      <c r="B178" s="3" t="s">
        <v>210</v>
      </c>
      <c r="C178" s="3" t="s">
        <v>49</v>
      </c>
    </row>
    <row r="179" spans="1:3" x14ac:dyDescent="0.3">
      <c r="A179" s="5">
        <v>86657720181</v>
      </c>
      <c r="B179" s="3" t="s">
        <v>211</v>
      </c>
      <c r="C179" s="3" t="s">
        <v>49</v>
      </c>
    </row>
    <row r="180" spans="1:3" x14ac:dyDescent="0.3">
      <c r="A180" s="5">
        <v>86657720147</v>
      </c>
      <c r="B180" s="3" t="s">
        <v>212</v>
      </c>
      <c r="C180" s="3" t="s">
        <v>49</v>
      </c>
    </row>
    <row r="181" spans="1:3" x14ac:dyDescent="0.3">
      <c r="A181" s="5">
        <v>86657720105</v>
      </c>
      <c r="B181" s="3" t="s">
        <v>213</v>
      </c>
      <c r="C181" s="3" t="s">
        <v>49</v>
      </c>
    </row>
    <row r="182" spans="1:3" x14ac:dyDescent="0.3">
      <c r="A182" s="5">
        <v>86657720109</v>
      </c>
      <c r="B182" s="3" t="s">
        <v>214</v>
      </c>
      <c r="C182" s="3" t="s">
        <v>49</v>
      </c>
    </row>
    <row r="183" spans="1:3" x14ac:dyDescent="0.3">
      <c r="A183" s="5">
        <v>86657720176</v>
      </c>
      <c r="B183" s="3" t="s">
        <v>215</v>
      </c>
      <c r="C183" s="3" t="s">
        <v>49</v>
      </c>
    </row>
    <row r="184" spans="1:3" x14ac:dyDescent="0.3">
      <c r="A184" s="5">
        <v>86657720211</v>
      </c>
      <c r="B184" s="3" t="s">
        <v>216</v>
      </c>
      <c r="C184" s="3" t="s">
        <v>49</v>
      </c>
    </row>
    <row r="185" spans="1:3" x14ac:dyDescent="0.3">
      <c r="A185" s="5">
        <v>86657720166</v>
      </c>
      <c r="B185" s="3" t="s">
        <v>217</v>
      </c>
      <c r="C185" s="3" t="s">
        <v>49</v>
      </c>
    </row>
    <row r="186" spans="1:3" x14ac:dyDescent="0.3">
      <c r="A186" s="5">
        <v>86657720216</v>
      </c>
      <c r="B186" s="3" t="s">
        <v>218</v>
      </c>
      <c r="C186" s="3" t="s">
        <v>49</v>
      </c>
    </row>
    <row r="187" spans="1:3" x14ac:dyDescent="0.3">
      <c r="A187" s="5">
        <v>86657720198</v>
      </c>
      <c r="B187" s="3" t="s">
        <v>219</v>
      </c>
      <c r="C187" s="3" t="s">
        <v>49</v>
      </c>
    </row>
    <row r="188" spans="1:3" x14ac:dyDescent="0.3">
      <c r="A188" s="5">
        <v>86657720191</v>
      </c>
      <c r="B188" s="3" t="s">
        <v>220</v>
      </c>
      <c r="C188" s="3" t="s">
        <v>49</v>
      </c>
    </row>
    <row r="189" spans="1:3" x14ac:dyDescent="0.3">
      <c r="A189" s="5">
        <v>86657720248</v>
      </c>
      <c r="B189" s="3" t="s">
        <v>221</v>
      </c>
      <c r="C189" s="3" t="s">
        <v>49</v>
      </c>
    </row>
    <row r="190" spans="1:3" x14ac:dyDescent="0.3">
      <c r="A190" s="5">
        <v>86657720247</v>
      </c>
      <c r="B190" s="3" t="s">
        <v>222</v>
      </c>
      <c r="C190" s="3" t="s">
        <v>49</v>
      </c>
    </row>
    <row r="191" spans="1:3" x14ac:dyDescent="0.3">
      <c r="A191" s="5">
        <v>86657720172</v>
      </c>
      <c r="B191" s="3" t="s">
        <v>223</v>
      </c>
      <c r="C191" s="3" t="s">
        <v>49</v>
      </c>
    </row>
    <row r="192" spans="1:3" x14ac:dyDescent="0.3">
      <c r="A192" s="5">
        <v>86657720139</v>
      </c>
      <c r="B192" s="3" t="s">
        <v>224</v>
      </c>
      <c r="C192" s="3" t="s">
        <v>49</v>
      </c>
    </row>
    <row r="193" spans="1:3" x14ac:dyDescent="0.3">
      <c r="A193" s="5">
        <v>86657720094</v>
      </c>
      <c r="B193" s="3" t="s">
        <v>225</v>
      </c>
      <c r="C193" s="3" t="s">
        <v>49</v>
      </c>
    </row>
    <row r="194" spans="1:3" x14ac:dyDescent="0.3">
      <c r="A194" s="5">
        <v>86657720196</v>
      </c>
      <c r="B194" s="3" t="s">
        <v>226</v>
      </c>
      <c r="C194" s="3" t="s">
        <v>49</v>
      </c>
    </row>
    <row r="195" spans="1:3" x14ac:dyDescent="0.3">
      <c r="A195" s="5">
        <v>86657720229</v>
      </c>
      <c r="B195" s="3" t="s">
        <v>227</v>
      </c>
      <c r="C195" s="3" t="s">
        <v>49</v>
      </c>
    </row>
    <row r="196" spans="1:3" x14ac:dyDescent="0.3">
      <c r="A196" s="5">
        <v>86657720152</v>
      </c>
      <c r="B196" s="3" t="s">
        <v>228</v>
      </c>
      <c r="C196" s="3" t="s">
        <v>49</v>
      </c>
    </row>
    <row r="197" spans="1:3" x14ac:dyDescent="0.3">
      <c r="A197" s="5">
        <v>86657720137</v>
      </c>
      <c r="B197" s="3" t="s">
        <v>229</v>
      </c>
      <c r="C197" s="3" t="s">
        <v>49</v>
      </c>
    </row>
    <row r="198" spans="1:3" x14ac:dyDescent="0.3">
      <c r="A198" s="5">
        <v>86657720050</v>
      </c>
      <c r="B198" s="3" t="s">
        <v>230</v>
      </c>
      <c r="C198" s="3" t="s">
        <v>49</v>
      </c>
    </row>
    <row r="199" spans="1:3" x14ac:dyDescent="0.3">
      <c r="A199" s="5">
        <v>86657720155</v>
      </c>
      <c r="B199" s="3" t="s">
        <v>231</v>
      </c>
      <c r="C199" s="3" t="s">
        <v>49</v>
      </c>
    </row>
    <row r="200" spans="1:3" x14ac:dyDescent="0.3">
      <c r="A200" s="5">
        <v>86657720226</v>
      </c>
      <c r="B200" s="3" t="s">
        <v>232</v>
      </c>
      <c r="C200" s="3" t="s">
        <v>49</v>
      </c>
    </row>
    <row r="201" spans="1:3" x14ac:dyDescent="0.3">
      <c r="A201" s="5">
        <v>86657720093</v>
      </c>
      <c r="B201" s="3" t="s">
        <v>233</v>
      </c>
      <c r="C201" s="3" t="s">
        <v>49</v>
      </c>
    </row>
    <row r="202" spans="1:3" x14ac:dyDescent="0.3">
      <c r="A202" s="5">
        <v>86657720188</v>
      </c>
      <c r="B202" s="3" t="s">
        <v>234</v>
      </c>
      <c r="C202" s="3" t="s">
        <v>49</v>
      </c>
    </row>
    <row r="203" spans="1:3" x14ac:dyDescent="0.3">
      <c r="A203" s="5">
        <v>86657720140</v>
      </c>
      <c r="B203" s="3" t="s">
        <v>235</v>
      </c>
      <c r="C203" s="3" t="s">
        <v>49</v>
      </c>
    </row>
    <row r="204" spans="1:3" x14ac:dyDescent="0.3">
      <c r="A204" s="5">
        <v>86657720189</v>
      </c>
      <c r="B204" s="3" t="s">
        <v>236</v>
      </c>
      <c r="C204" s="3" t="s">
        <v>49</v>
      </c>
    </row>
    <row r="205" spans="1:3" x14ac:dyDescent="0.3">
      <c r="A205" s="5">
        <v>86657720082</v>
      </c>
      <c r="B205" s="3" t="s">
        <v>237</v>
      </c>
      <c r="C205" s="3" t="s">
        <v>49</v>
      </c>
    </row>
    <row r="206" spans="1:3" x14ac:dyDescent="0.3">
      <c r="A206" s="5">
        <v>86657720217</v>
      </c>
      <c r="B206" s="3" t="s">
        <v>238</v>
      </c>
      <c r="C206" s="3" t="s">
        <v>49</v>
      </c>
    </row>
    <row r="207" spans="1:3" x14ac:dyDescent="0.3">
      <c r="A207" s="5">
        <v>86657720077</v>
      </c>
      <c r="B207" s="3" t="s">
        <v>239</v>
      </c>
      <c r="C207" s="3" t="s">
        <v>49</v>
      </c>
    </row>
    <row r="208" spans="1:3" x14ac:dyDescent="0.3">
      <c r="A208" s="5">
        <v>86657720243</v>
      </c>
      <c r="B208" s="3" t="s">
        <v>240</v>
      </c>
      <c r="C208" s="3" t="s">
        <v>49</v>
      </c>
    </row>
    <row r="209" spans="1:3" x14ac:dyDescent="0.3">
      <c r="A209" s="5">
        <v>86657720202</v>
      </c>
      <c r="B209" s="3" t="s">
        <v>241</v>
      </c>
      <c r="C209" s="3" t="s">
        <v>49</v>
      </c>
    </row>
    <row r="210" spans="1:3" x14ac:dyDescent="0.3">
      <c r="A210" s="5">
        <v>86657720253</v>
      </c>
      <c r="B210" s="3" t="s">
        <v>242</v>
      </c>
      <c r="C210" s="3" t="s">
        <v>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Vendas</vt:lpstr>
      <vt:lpstr>Clientes</vt:lpstr>
      <vt:lpstr>ColunaCPF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Leander Vieira</dc:creator>
  <cp:lastModifiedBy>Samuel Leander Vieira</cp:lastModifiedBy>
  <dcterms:created xsi:type="dcterms:W3CDTF">2024-12-14T17:55:55Z</dcterms:created>
  <dcterms:modified xsi:type="dcterms:W3CDTF">2024-12-15T03:12:14Z</dcterms:modified>
</cp:coreProperties>
</file>