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Documents\Python Scripts\Garmin_Step_Count\Data\Cleaned_data\"/>
    </mc:Choice>
  </mc:AlternateContent>
  <xr:revisionPtr revIDLastSave="0" documentId="8_{4CCE2BD6-CD9A-465A-B441-0DA950BA1A1C}" xr6:coauthVersionLast="41" xr6:coauthVersionMax="41" xr10:uidLastSave="{00000000-0000-0000-0000-000000000000}"/>
  <bookViews>
    <workbookView xWindow="-110" yWindow="-110" windowWidth="19420" windowHeight="10420" activeTab="1" xr2:uid="{2258ADBC-8057-45B6-9A18-298D69697ABE}"/>
  </bookViews>
  <sheets>
    <sheet name="Sheet1" sheetId="1" r:id="rId1"/>
    <sheet name="Sheet1 (2)" sheetId="2" r:id="rId2"/>
  </sheets>
  <definedNames>
    <definedName name="solver_adj" localSheetId="0" hidden="1">Sheet1!$F$22:$G$22</definedName>
    <definedName name="solver_adj" localSheetId="1" hidden="1">'Sheet1 (2)'!$F$22:$G$22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Sheet1!$D$24</definedName>
    <definedName name="solver_lhs1" localSheetId="1" hidden="1">'Sheet1 (2)'!$D$25</definedName>
    <definedName name="solver_lhs2" localSheetId="0" hidden="1">Sheet1!$D$25</definedName>
    <definedName name="solver_lhs2" localSheetId="1" hidden="1">'Sheet1 (2)'!$D$26</definedName>
    <definedName name="solver_lhs3" localSheetId="0" hidden="1">Sheet1!$D$27</definedName>
    <definedName name="solver_lhs3" localSheetId="1" hidden="1">'Sheet1 (2)'!$D$28</definedName>
    <definedName name="solver_lhs4" localSheetId="0" hidden="1">Sheet1!$D$28</definedName>
    <definedName name="solver_lhs4" localSheetId="1" hidden="1">'Sheet1 (2)'!$D$29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Sheet1!$N$22</definedName>
    <definedName name="solver_opt" localSheetId="1" hidden="1">'Sheet1 (2)'!$N$22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1</definedName>
    <definedName name="solver_rel3" localSheetId="0" hidden="1">3</definedName>
    <definedName name="solver_rel3" localSheetId="1" hidden="1">3</definedName>
    <definedName name="solver_rel4" localSheetId="0" hidden="1">1</definedName>
    <definedName name="solver_rel4" localSheetId="1" hidden="1">1</definedName>
    <definedName name="solver_rhs1" localSheetId="0" hidden="1">Sheet1!$F$24</definedName>
    <definedName name="solver_rhs1" localSheetId="1" hidden="1">'Sheet1 (2)'!$F$25</definedName>
    <definedName name="solver_rhs2" localSheetId="0" hidden="1">Sheet1!$F$25</definedName>
    <definedName name="solver_rhs2" localSheetId="1" hidden="1">'Sheet1 (2)'!$F$26</definedName>
    <definedName name="solver_rhs3" localSheetId="0" hidden="1">Sheet1!$F$27</definedName>
    <definedName name="solver_rhs3" localSheetId="1" hidden="1">'Sheet1 (2)'!$F$28</definedName>
    <definedName name="solver_rhs4" localSheetId="0" hidden="1">Sheet1!$F$28</definedName>
    <definedName name="solver_rhs4" localSheetId="1" hidden="1">'Sheet1 (2)'!$F$29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1" i="2" l="1"/>
  <c r="G39" i="2"/>
  <c r="E39" i="2"/>
  <c r="H20" i="2"/>
  <c r="K20" i="2" s="1"/>
  <c r="F20" i="2"/>
  <c r="D20" i="2"/>
  <c r="F19" i="2"/>
  <c r="D19" i="2"/>
  <c r="D18" i="2"/>
  <c r="O18" i="2" s="1"/>
  <c r="D17" i="2"/>
  <c r="P16" i="2"/>
  <c r="D16" i="2"/>
  <c r="D15" i="2"/>
  <c r="D14" i="2"/>
  <c r="D13" i="2"/>
  <c r="O13" i="2" s="1"/>
  <c r="D12" i="2"/>
  <c r="O12" i="2" s="1"/>
  <c r="D11" i="2"/>
  <c r="P11" i="2" s="1"/>
  <c r="D10" i="2"/>
  <c r="P10" i="2" s="1"/>
  <c r="D9" i="2"/>
  <c r="D8" i="2"/>
  <c r="O8" i="2" s="1"/>
  <c r="D7" i="2"/>
  <c r="D6" i="2"/>
  <c r="O6" i="2" s="1"/>
  <c r="D5" i="2"/>
  <c r="O5" i="2" s="1"/>
  <c r="D4" i="2"/>
  <c r="D3" i="2"/>
  <c r="D2" i="2"/>
  <c r="P21" i="1"/>
  <c r="O19" i="1"/>
  <c r="P6" i="1"/>
  <c r="P7" i="1"/>
  <c r="P8" i="1"/>
  <c r="P9" i="1"/>
  <c r="P10" i="1"/>
  <c r="P11" i="1"/>
  <c r="P12" i="1"/>
  <c r="P13" i="1"/>
  <c r="P14" i="1"/>
  <c r="P15" i="1"/>
  <c r="P16" i="1"/>
  <c r="P17" i="1"/>
  <c r="P5" i="1"/>
  <c r="O5" i="1"/>
  <c r="H19" i="1"/>
  <c r="H20" i="1"/>
  <c r="I20" i="1"/>
  <c r="F20" i="1"/>
  <c r="O21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P15" i="2" l="1"/>
  <c r="P5" i="2"/>
  <c r="P6" i="2"/>
  <c r="P12" i="2"/>
  <c r="P17" i="2"/>
  <c r="P7" i="2"/>
  <c r="P14" i="2"/>
  <c r="O17" i="2"/>
  <c r="P8" i="2"/>
  <c r="O9" i="2"/>
  <c r="P9" i="2"/>
  <c r="P13" i="2"/>
  <c r="O10" i="2"/>
  <c r="O14" i="2"/>
  <c r="F18" i="2"/>
  <c r="O19" i="2"/>
  <c r="O7" i="2"/>
  <c r="O11" i="2"/>
  <c r="O15" i="2"/>
  <c r="O16" i="2"/>
  <c r="H19" i="2"/>
  <c r="K19" i="2" s="1"/>
  <c r="G20" i="2"/>
  <c r="I20" i="2" s="1"/>
  <c r="L20" i="2" s="1"/>
  <c r="K20" i="1"/>
  <c r="F19" i="1"/>
  <c r="P21" i="2" l="1"/>
  <c r="O21" i="2"/>
  <c r="J20" i="2"/>
  <c r="G19" i="2"/>
  <c r="H18" i="2"/>
  <c r="K18" i="2" s="1"/>
  <c r="F17" i="2"/>
  <c r="G20" i="1"/>
  <c r="L20" i="1" s="1"/>
  <c r="K19" i="1"/>
  <c r="F18" i="1"/>
  <c r="H18" i="1" s="1"/>
  <c r="F16" i="2" l="1"/>
  <c r="G18" i="2"/>
  <c r="H17" i="2"/>
  <c r="K17" i="2" s="1"/>
  <c r="I19" i="2"/>
  <c r="L19" i="2" s="1"/>
  <c r="J19" i="2"/>
  <c r="J20" i="1"/>
  <c r="F17" i="1"/>
  <c r="K18" i="1"/>
  <c r="G19" i="1"/>
  <c r="I19" i="1" s="1"/>
  <c r="I18" i="2" l="1"/>
  <c r="L18" i="2" s="1"/>
  <c r="J18" i="2"/>
  <c r="G17" i="2"/>
  <c r="F15" i="2"/>
  <c r="H16" i="2"/>
  <c r="K16" i="2" s="1"/>
  <c r="G18" i="1"/>
  <c r="H17" i="1"/>
  <c r="K17" i="1" s="1"/>
  <c r="F16" i="1"/>
  <c r="H16" i="1" s="1"/>
  <c r="J19" i="1"/>
  <c r="L19" i="1"/>
  <c r="G16" i="2" l="1"/>
  <c r="H15" i="2"/>
  <c r="K15" i="2" s="1"/>
  <c r="F14" i="2"/>
  <c r="I17" i="2"/>
  <c r="L17" i="2" s="1"/>
  <c r="J17" i="2"/>
  <c r="I18" i="1"/>
  <c r="L18" i="1" s="1"/>
  <c r="F15" i="1"/>
  <c r="H15" i="1" s="1"/>
  <c r="K16" i="1"/>
  <c r="G17" i="1"/>
  <c r="J18" i="1"/>
  <c r="G15" i="2" l="1"/>
  <c r="H14" i="2"/>
  <c r="K14" i="2" s="1"/>
  <c r="F13" i="2"/>
  <c r="I16" i="2"/>
  <c r="L16" i="2" s="1"/>
  <c r="J16" i="2"/>
  <c r="I17" i="1"/>
  <c r="L17" i="1" s="1"/>
  <c r="F14" i="1"/>
  <c r="H14" i="1" s="1"/>
  <c r="K15" i="1"/>
  <c r="G16" i="1"/>
  <c r="J17" i="1"/>
  <c r="G14" i="2" l="1"/>
  <c r="H13" i="2"/>
  <c r="K13" i="2" s="1"/>
  <c r="F12" i="2"/>
  <c r="I15" i="2"/>
  <c r="L15" i="2" s="1"/>
  <c r="J15" i="2"/>
  <c r="I16" i="1"/>
  <c r="L16" i="1" s="1"/>
  <c r="F13" i="1"/>
  <c r="H13" i="1" s="1"/>
  <c r="K14" i="1"/>
  <c r="G15" i="1"/>
  <c r="J16" i="1"/>
  <c r="G13" i="2" l="1"/>
  <c r="F11" i="2"/>
  <c r="H12" i="2"/>
  <c r="K12" i="2" s="1"/>
  <c r="I14" i="2"/>
  <c r="L14" i="2" s="1"/>
  <c r="J14" i="2"/>
  <c r="I15" i="1"/>
  <c r="L15" i="1" s="1"/>
  <c r="F12" i="1"/>
  <c r="H12" i="1" s="1"/>
  <c r="K13" i="1"/>
  <c r="G14" i="1"/>
  <c r="J15" i="1"/>
  <c r="G12" i="2" l="1"/>
  <c r="F10" i="2"/>
  <c r="H11" i="2"/>
  <c r="K11" i="2" s="1"/>
  <c r="I13" i="2"/>
  <c r="L13" i="2" s="1"/>
  <c r="J13" i="2"/>
  <c r="I14" i="1"/>
  <c r="L14" i="1" s="1"/>
  <c r="F11" i="1"/>
  <c r="H11" i="1" s="1"/>
  <c r="K12" i="1"/>
  <c r="G13" i="1"/>
  <c r="J14" i="1"/>
  <c r="G11" i="2" l="1"/>
  <c r="H10" i="2"/>
  <c r="K10" i="2" s="1"/>
  <c r="F9" i="2"/>
  <c r="I12" i="2"/>
  <c r="L12" i="2" s="1"/>
  <c r="J12" i="2"/>
  <c r="I13" i="1"/>
  <c r="L13" i="1" s="1"/>
  <c r="F10" i="1"/>
  <c r="H10" i="1" s="1"/>
  <c r="K11" i="1"/>
  <c r="G12" i="1"/>
  <c r="J13" i="1"/>
  <c r="G10" i="2" l="1"/>
  <c r="H9" i="2"/>
  <c r="K9" i="2" s="1"/>
  <c r="F8" i="2"/>
  <c r="I11" i="2"/>
  <c r="L11" i="2" s="1"/>
  <c r="J11" i="2"/>
  <c r="I12" i="1"/>
  <c r="L12" i="1" s="1"/>
  <c r="F9" i="1"/>
  <c r="H9" i="1" s="1"/>
  <c r="K10" i="1"/>
  <c r="G11" i="1"/>
  <c r="J12" i="1"/>
  <c r="F7" i="2" l="1"/>
  <c r="G9" i="2"/>
  <c r="H8" i="2"/>
  <c r="K8" i="2" s="1"/>
  <c r="I10" i="2"/>
  <c r="L10" i="2" s="1"/>
  <c r="J10" i="2"/>
  <c r="I11" i="1"/>
  <c r="L11" i="1" s="1"/>
  <c r="F8" i="1"/>
  <c r="H8" i="1" s="1"/>
  <c r="K9" i="1"/>
  <c r="G10" i="1"/>
  <c r="J11" i="1"/>
  <c r="I9" i="2" l="1"/>
  <c r="L9" i="2" s="1"/>
  <c r="J9" i="2"/>
  <c r="G8" i="2"/>
  <c r="F6" i="2"/>
  <c r="H7" i="2"/>
  <c r="K7" i="2" s="1"/>
  <c r="I10" i="1"/>
  <c r="L10" i="1" s="1"/>
  <c r="F7" i="1"/>
  <c r="H7" i="1" s="1"/>
  <c r="K8" i="1"/>
  <c r="G9" i="1"/>
  <c r="J10" i="1"/>
  <c r="G7" i="2" l="1"/>
  <c r="H6" i="2"/>
  <c r="K6" i="2" s="1"/>
  <c r="F5" i="2"/>
  <c r="I8" i="2"/>
  <c r="L8" i="2" s="1"/>
  <c r="J8" i="2"/>
  <c r="I9" i="1"/>
  <c r="L9" i="1" s="1"/>
  <c r="F6" i="1"/>
  <c r="K7" i="1"/>
  <c r="G8" i="1"/>
  <c r="J9" i="1"/>
  <c r="G5" i="2" l="1"/>
  <c r="I5" i="2" s="1"/>
  <c r="L5" i="2" s="1"/>
  <c r="G6" i="2"/>
  <c r="H5" i="2"/>
  <c r="I7" i="2"/>
  <c r="L7" i="2" s="1"/>
  <c r="J7" i="2"/>
  <c r="I8" i="1"/>
  <c r="L8" i="1" s="1"/>
  <c r="F5" i="1"/>
  <c r="H5" i="1" s="1"/>
  <c r="K5" i="1" s="1"/>
  <c r="H6" i="1"/>
  <c r="K6" i="1" s="1"/>
  <c r="G7" i="1"/>
  <c r="J8" i="1"/>
  <c r="K5" i="2" l="1"/>
  <c r="K22" i="2" s="1"/>
  <c r="J5" i="2"/>
  <c r="I6" i="2"/>
  <c r="L6" i="2" s="1"/>
  <c r="L22" i="2" s="1"/>
  <c r="J6" i="2"/>
  <c r="I7" i="1"/>
  <c r="L7" i="1" s="1"/>
  <c r="G6" i="1"/>
  <c r="G5" i="1"/>
  <c r="J7" i="1"/>
  <c r="N22" i="2" l="1"/>
  <c r="R5" i="2"/>
  <c r="R6" i="2"/>
  <c r="I6" i="1"/>
  <c r="L6" i="1" s="1"/>
  <c r="I5" i="1"/>
  <c r="L5" i="1" s="1"/>
  <c r="J6" i="1"/>
  <c r="R6" i="1" l="1"/>
  <c r="R5" i="1"/>
  <c r="L22" i="1"/>
  <c r="K22" i="1"/>
  <c r="J5" i="1" l="1"/>
  <c r="N22" i="1"/>
  <c r="C39" i="2"/>
  <c r="F39" i="2" l="1"/>
  <c r="H39" i="2" s="1"/>
  <c r="D39" i="2"/>
  <c r="B38" i="2"/>
  <c r="C38" i="2" l="1"/>
  <c r="B37" i="2" s="1"/>
  <c r="E38" i="2"/>
  <c r="G38" i="2" s="1"/>
  <c r="D38" i="2" l="1"/>
  <c r="F38" i="2"/>
  <c r="H38" i="2" s="1"/>
  <c r="C37" i="2"/>
  <c r="F37" i="2" s="1"/>
  <c r="H37" i="2" s="1"/>
  <c r="E37" i="2"/>
  <c r="G37" i="2" s="1"/>
  <c r="D37" i="2" l="1"/>
  <c r="B36" i="2"/>
  <c r="C36" i="2" l="1"/>
  <c r="F36" i="2" s="1"/>
  <c r="H36" i="2" s="1"/>
  <c r="E36" i="2"/>
  <c r="G36" i="2" s="1"/>
  <c r="D36" i="2" l="1"/>
  <c r="B35" i="2"/>
  <c r="C35" i="2" s="1"/>
  <c r="D35" i="2" s="1"/>
  <c r="E35" i="2"/>
  <c r="G35" i="2" s="1"/>
  <c r="B34" i="2" l="1"/>
  <c r="F35" i="2"/>
  <c r="H35" i="2" s="1"/>
  <c r="C34" i="2" l="1"/>
  <c r="D34" i="2" s="1"/>
  <c r="E34" i="2"/>
  <c r="G34" i="2" s="1"/>
  <c r="B33" i="2" l="1"/>
  <c r="F34" i="2"/>
  <c r="H34" i="2" s="1"/>
  <c r="C33" i="2" l="1"/>
  <c r="D33" i="2" s="1"/>
  <c r="E33" i="2"/>
  <c r="G33" i="2" s="1"/>
  <c r="F33" i="2" l="1"/>
  <c r="H33" i="2" s="1"/>
  <c r="B32" i="2"/>
  <c r="C32" i="2" l="1"/>
  <c r="D32" i="2" s="1"/>
  <c r="E32" i="2"/>
  <c r="G32" i="2" s="1"/>
  <c r="F32" i="2" l="1"/>
  <c r="H32" i="2" s="1"/>
  <c r="B31" i="2"/>
  <c r="E31" i="2" s="1"/>
  <c r="G31" i="2" s="1"/>
  <c r="C31" i="2" l="1"/>
  <c r="D31" i="2"/>
  <c r="B30" i="2" l="1"/>
  <c r="F31" i="2"/>
  <c r="H31" i="2" s="1"/>
  <c r="C30" i="2" l="1"/>
  <c r="D30" i="2"/>
  <c r="E30" i="2"/>
  <c r="G30" i="2" s="1"/>
  <c r="B29" i="2" l="1"/>
  <c r="F30" i="2"/>
  <c r="H30" i="2" s="1"/>
  <c r="C29" i="2" l="1"/>
  <c r="D29" i="2" s="1"/>
  <c r="E29" i="2"/>
  <c r="G29" i="2" s="1"/>
  <c r="F29" i="2" l="1"/>
  <c r="H29" i="2" s="1"/>
  <c r="B28" i="2"/>
  <c r="C28" i="2" l="1"/>
  <c r="D28" i="2" s="1"/>
  <c r="E28" i="2"/>
  <c r="G28" i="2" s="1"/>
  <c r="B27" i="2" l="1"/>
  <c r="F28" i="2"/>
  <c r="H28" i="2" s="1"/>
  <c r="C27" i="2" l="1"/>
  <c r="D27" i="2" s="1"/>
  <c r="E27" i="2"/>
  <c r="G27" i="2" s="1"/>
  <c r="B26" i="2" l="1"/>
  <c r="F27" i="2"/>
  <c r="H27" i="2" s="1"/>
  <c r="C26" i="2" l="1"/>
  <c r="D26" i="2" s="1"/>
  <c r="E26" i="2"/>
  <c r="G26" i="2" s="1"/>
  <c r="F26" i="2" l="1"/>
  <c r="H26" i="2" s="1"/>
  <c r="B25" i="2"/>
  <c r="C25" i="2" l="1"/>
  <c r="D25" i="2" s="1"/>
  <c r="E25" i="2"/>
  <c r="G25" i="2" s="1"/>
  <c r="F25" i="2" l="1"/>
  <c r="H25" i="2" s="1"/>
  <c r="B24" i="2"/>
  <c r="C24" i="2" l="1"/>
  <c r="D24" i="2" s="1"/>
  <c r="J24" i="2" s="1"/>
  <c r="E24" i="2"/>
  <c r="G24" i="2" s="1"/>
  <c r="F24" i="2" l="1"/>
  <c r="H24" i="2" l="1"/>
  <c r="H41" i="2" s="1"/>
</calcChain>
</file>

<file path=xl/sharedStrings.xml><?xml version="1.0" encoding="utf-8"?>
<sst xmlns="http://schemas.openxmlformats.org/spreadsheetml/2006/main" count="16" uniqueCount="7">
  <si>
    <t>Delta</t>
  </si>
  <si>
    <t>Est Min</t>
  </si>
  <si>
    <t>Est Max</t>
  </si>
  <si>
    <t>Est Round</t>
  </si>
  <si>
    <t>Est Avg</t>
  </si>
  <si>
    <t>Inside Top</t>
  </si>
  <si>
    <t>Inside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</si>
</sst>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-470</c:v>
                </c:pt>
                <c:pt idx="1">
                  <c:v>-460</c:v>
                </c:pt>
                <c:pt idx="2">
                  <c:v>-450</c:v>
                </c:pt>
                <c:pt idx="3">
                  <c:v>-440</c:v>
                </c:pt>
                <c:pt idx="4">
                  <c:v>-430</c:v>
                </c:pt>
                <c:pt idx="5">
                  <c:v>-420</c:v>
                </c:pt>
                <c:pt idx="6">
                  <c:v>-410</c:v>
                </c:pt>
                <c:pt idx="7">
                  <c:v>-390</c:v>
                </c:pt>
                <c:pt idx="8">
                  <c:v>-380</c:v>
                </c:pt>
                <c:pt idx="9">
                  <c:v>-370</c:v>
                </c:pt>
                <c:pt idx="10">
                  <c:v>-360</c:v>
                </c:pt>
                <c:pt idx="11">
                  <c:v>-350</c:v>
                </c:pt>
                <c:pt idx="12">
                  <c:v>-340</c:v>
                </c:pt>
                <c:pt idx="13">
                  <c:v>-330</c:v>
                </c:pt>
                <c:pt idx="14">
                  <c:v>-310</c:v>
                </c:pt>
                <c:pt idx="15">
                  <c:v>-300</c:v>
                </c:pt>
              </c:numCache>
            </c:numRef>
          </c:xVal>
          <c:yVal>
            <c:numRef>
              <c:f>Sheet1!$D$5:$D$20</c:f>
              <c:numCache>
                <c:formatCode>General</c:formatCode>
                <c:ptCount val="16"/>
                <c:pt idx="0">
                  <c:v>9435</c:v>
                </c:pt>
                <c:pt idx="1">
                  <c:v>9360</c:v>
                </c:pt>
                <c:pt idx="2">
                  <c:v>9080</c:v>
                </c:pt>
                <c:pt idx="3">
                  <c:v>8930</c:v>
                </c:pt>
                <c:pt idx="4">
                  <c:v>8720</c:v>
                </c:pt>
                <c:pt idx="5">
                  <c:v>8520</c:v>
                </c:pt>
                <c:pt idx="6">
                  <c:v>8320</c:v>
                </c:pt>
                <c:pt idx="7">
                  <c:v>7910</c:v>
                </c:pt>
                <c:pt idx="8">
                  <c:v>7640</c:v>
                </c:pt>
                <c:pt idx="9">
                  <c:v>7500</c:v>
                </c:pt>
                <c:pt idx="10">
                  <c:v>7220</c:v>
                </c:pt>
                <c:pt idx="11">
                  <c:v>7110</c:v>
                </c:pt>
                <c:pt idx="12">
                  <c:v>6950</c:v>
                </c:pt>
                <c:pt idx="13">
                  <c:v>6635</c:v>
                </c:pt>
                <c:pt idx="14">
                  <c:v>6305</c:v>
                </c:pt>
                <c:pt idx="15">
                  <c:v>6100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9-40D3-8C0C-628861CB6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808672"/>
        <c:axId val="734808344"/>
      </c:scatterChart>
      <c:valAx>
        <c:axId val="73480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08344"/>
        <c:crosses val="autoZero"/>
        <c:crossBetween val="midCat"/>
      </c:valAx>
      <c:valAx>
        <c:axId val="73480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0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Sheet1!$A$5:$A$20</c:f>
              <c:numCache>
                <c:formatCode>General</c:formatCode>
                <c:ptCount val="16"/>
                <c:pt idx="0">
                  <c:v>-470</c:v>
                </c:pt>
                <c:pt idx="1">
                  <c:v>-460</c:v>
                </c:pt>
                <c:pt idx="2">
                  <c:v>-450</c:v>
                </c:pt>
                <c:pt idx="3">
                  <c:v>-440</c:v>
                </c:pt>
                <c:pt idx="4">
                  <c:v>-430</c:v>
                </c:pt>
                <c:pt idx="5">
                  <c:v>-420</c:v>
                </c:pt>
                <c:pt idx="6">
                  <c:v>-410</c:v>
                </c:pt>
                <c:pt idx="7">
                  <c:v>-390</c:v>
                </c:pt>
                <c:pt idx="8">
                  <c:v>-380</c:v>
                </c:pt>
                <c:pt idx="9">
                  <c:v>-370</c:v>
                </c:pt>
                <c:pt idx="10">
                  <c:v>-360</c:v>
                </c:pt>
                <c:pt idx="11">
                  <c:v>-350</c:v>
                </c:pt>
                <c:pt idx="12">
                  <c:v>-340</c:v>
                </c:pt>
                <c:pt idx="13">
                  <c:v>-330</c:v>
                </c:pt>
                <c:pt idx="14">
                  <c:v>-310</c:v>
                </c:pt>
                <c:pt idx="15">
                  <c:v>-300</c:v>
                </c:pt>
              </c:numCache>
            </c:numRef>
          </c:cat>
          <c:val>
            <c:numRef>
              <c:f>Sheet1!$B$5:$B$20</c:f>
              <c:numCache>
                <c:formatCode>General</c:formatCode>
                <c:ptCount val="16"/>
                <c:pt idx="0">
                  <c:v>9390</c:v>
                </c:pt>
                <c:pt idx="1">
                  <c:v>9360</c:v>
                </c:pt>
                <c:pt idx="2">
                  <c:v>9080</c:v>
                </c:pt>
                <c:pt idx="3">
                  <c:v>8900</c:v>
                </c:pt>
                <c:pt idx="4">
                  <c:v>8720</c:v>
                </c:pt>
                <c:pt idx="5">
                  <c:v>8520</c:v>
                </c:pt>
                <c:pt idx="6">
                  <c:v>8260</c:v>
                </c:pt>
                <c:pt idx="7">
                  <c:v>7850</c:v>
                </c:pt>
                <c:pt idx="8">
                  <c:v>7620</c:v>
                </c:pt>
                <c:pt idx="9">
                  <c:v>7460</c:v>
                </c:pt>
                <c:pt idx="10">
                  <c:v>7220</c:v>
                </c:pt>
                <c:pt idx="11">
                  <c:v>7110</c:v>
                </c:pt>
                <c:pt idx="12">
                  <c:v>6940</c:v>
                </c:pt>
                <c:pt idx="13">
                  <c:v>6600</c:v>
                </c:pt>
                <c:pt idx="14">
                  <c:v>6270</c:v>
                </c:pt>
                <c:pt idx="15">
                  <c:v>6030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BF-4002-A390-3FD9BDC34C3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Sheet1!$A$5:$A$20</c:f>
              <c:numCache>
                <c:formatCode>General</c:formatCode>
                <c:ptCount val="16"/>
                <c:pt idx="0">
                  <c:v>-470</c:v>
                </c:pt>
                <c:pt idx="1">
                  <c:v>-460</c:v>
                </c:pt>
                <c:pt idx="2">
                  <c:v>-450</c:v>
                </c:pt>
                <c:pt idx="3">
                  <c:v>-440</c:v>
                </c:pt>
                <c:pt idx="4">
                  <c:v>-430</c:v>
                </c:pt>
                <c:pt idx="5">
                  <c:v>-420</c:v>
                </c:pt>
                <c:pt idx="6">
                  <c:v>-410</c:v>
                </c:pt>
                <c:pt idx="7">
                  <c:v>-390</c:v>
                </c:pt>
                <c:pt idx="8">
                  <c:v>-380</c:v>
                </c:pt>
                <c:pt idx="9">
                  <c:v>-370</c:v>
                </c:pt>
                <c:pt idx="10">
                  <c:v>-360</c:v>
                </c:pt>
                <c:pt idx="11">
                  <c:v>-350</c:v>
                </c:pt>
                <c:pt idx="12">
                  <c:v>-340</c:v>
                </c:pt>
                <c:pt idx="13">
                  <c:v>-330</c:v>
                </c:pt>
                <c:pt idx="14">
                  <c:v>-310</c:v>
                </c:pt>
                <c:pt idx="15">
                  <c:v>-300</c:v>
                </c:pt>
              </c:numCache>
            </c:numRef>
          </c:cat>
          <c:val>
            <c:numRef>
              <c:f>Sheet1!$C$5:$C$20</c:f>
              <c:numCache>
                <c:formatCode>General</c:formatCode>
                <c:ptCount val="16"/>
                <c:pt idx="0">
                  <c:v>9480</c:v>
                </c:pt>
                <c:pt idx="1">
                  <c:v>9360</c:v>
                </c:pt>
                <c:pt idx="2">
                  <c:v>9080</c:v>
                </c:pt>
                <c:pt idx="3">
                  <c:v>8960</c:v>
                </c:pt>
                <c:pt idx="4">
                  <c:v>8720</c:v>
                </c:pt>
                <c:pt idx="5">
                  <c:v>8520</c:v>
                </c:pt>
                <c:pt idx="6">
                  <c:v>8380</c:v>
                </c:pt>
                <c:pt idx="7">
                  <c:v>7970</c:v>
                </c:pt>
                <c:pt idx="8">
                  <c:v>7660</c:v>
                </c:pt>
                <c:pt idx="9">
                  <c:v>7540</c:v>
                </c:pt>
                <c:pt idx="10">
                  <c:v>7220</c:v>
                </c:pt>
                <c:pt idx="11">
                  <c:v>7110</c:v>
                </c:pt>
                <c:pt idx="12">
                  <c:v>6960</c:v>
                </c:pt>
                <c:pt idx="13">
                  <c:v>6670</c:v>
                </c:pt>
                <c:pt idx="14">
                  <c:v>6340</c:v>
                </c:pt>
                <c:pt idx="15">
                  <c:v>6170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BF-4002-A390-3FD9BDC34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868808"/>
        <c:axId val="728870120"/>
      </c:barChart>
      <c:catAx>
        <c:axId val="728868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870120"/>
        <c:crosses val="autoZero"/>
        <c:auto val="1"/>
        <c:lblAlgn val="ctr"/>
        <c:lblOffset val="100"/>
        <c:noMultiLvlLbl val="0"/>
      </c:catAx>
      <c:valAx>
        <c:axId val="728870120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868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'Sheet1 (2)'!$A$5:$A$20</c:f>
              <c:numCache>
                <c:formatCode>General</c:formatCode>
                <c:ptCount val="16"/>
                <c:pt idx="0">
                  <c:v>-470</c:v>
                </c:pt>
                <c:pt idx="1">
                  <c:v>-460</c:v>
                </c:pt>
                <c:pt idx="2">
                  <c:v>-450</c:v>
                </c:pt>
                <c:pt idx="3">
                  <c:v>-440</c:v>
                </c:pt>
                <c:pt idx="4">
                  <c:v>-430</c:v>
                </c:pt>
                <c:pt idx="5">
                  <c:v>-420</c:v>
                </c:pt>
                <c:pt idx="6">
                  <c:v>-410</c:v>
                </c:pt>
                <c:pt idx="7">
                  <c:v>-390</c:v>
                </c:pt>
                <c:pt idx="8">
                  <c:v>-380</c:v>
                </c:pt>
                <c:pt idx="9">
                  <c:v>-370</c:v>
                </c:pt>
                <c:pt idx="10">
                  <c:v>-360</c:v>
                </c:pt>
                <c:pt idx="11">
                  <c:v>-350</c:v>
                </c:pt>
                <c:pt idx="12">
                  <c:v>-340</c:v>
                </c:pt>
                <c:pt idx="13">
                  <c:v>-330</c:v>
                </c:pt>
                <c:pt idx="14">
                  <c:v>-310</c:v>
                </c:pt>
                <c:pt idx="15">
                  <c:v>-300</c:v>
                </c:pt>
              </c:numCache>
            </c:numRef>
          </c:xVal>
          <c:yVal>
            <c:numRef>
              <c:f>'Sheet1 (2)'!$D$5:$D$20</c:f>
              <c:numCache>
                <c:formatCode>General</c:formatCode>
                <c:ptCount val="16"/>
                <c:pt idx="0">
                  <c:v>9435</c:v>
                </c:pt>
                <c:pt idx="1">
                  <c:v>9360</c:v>
                </c:pt>
                <c:pt idx="2">
                  <c:v>9080</c:v>
                </c:pt>
                <c:pt idx="3">
                  <c:v>8930</c:v>
                </c:pt>
                <c:pt idx="4">
                  <c:v>8720</c:v>
                </c:pt>
                <c:pt idx="5">
                  <c:v>8520</c:v>
                </c:pt>
                <c:pt idx="6">
                  <c:v>8320</c:v>
                </c:pt>
                <c:pt idx="7">
                  <c:v>7910</c:v>
                </c:pt>
                <c:pt idx="8">
                  <c:v>7640</c:v>
                </c:pt>
                <c:pt idx="9">
                  <c:v>7500</c:v>
                </c:pt>
                <c:pt idx="10">
                  <c:v>7220</c:v>
                </c:pt>
                <c:pt idx="11">
                  <c:v>7110</c:v>
                </c:pt>
                <c:pt idx="12">
                  <c:v>6950</c:v>
                </c:pt>
                <c:pt idx="13">
                  <c:v>6635</c:v>
                </c:pt>
                <c:pt idx="14">
                  <c:v>6305</c:v>
                </c:pt>
                <c:pt idx="15">
                  <c:v>6100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99-43C4-A0B1-6ABFF8BBE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808672"/>
        <c:axId val="734808344"/>
      </c:scatterChart>
      <c:valAx>
        <c:axId val="73480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08344"/>
        <c:crosses val="autoZero"/>
        <c:crossBetween val="midCat"/>
      </c:valAx>
      <c:valAx>
        <c:axId val="73480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0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(2)'!$A$5:$A$20</c:f>
              <c:numCache>
                <c:formatCode>General</c:formatCode>
                <c:ptCount val="16"/>
                <c:pt idx="0">
                  <c:v>-470</c:v>
                </c:pt>
                <c:pt idx="1">
                  <c:v>-460</c:v>
                </c:pt>
                <c:pt idx="2">
                  <c:v>-450</c:v>
                </c:pt>
                <c:pt idx="3">
                  <c:v>-440</c:v>
                </c:pt>
                <c:pt idx="4">
                  <c:v>-430</c:v>
                </c:pt>
                <c:pt idx="5">
                  <c:v>-420</c:v>
                </c:pt>
                <c:pt idx="6">
                  <c:v>-410</c:v>
                </c:pt>
                <c:pt idx="7">
                  <c:v>-390</c:v>
                </c:pt>
                <c:pt idx="8">
                  <c:v>-380</c:v>
                </c:pt>
                <c:pt idx="9">
                  <c:v>-370</c:v>
                </c:pt>
                <c:pt idx="10">
                  <c:v>-360</c:v>
                </c:pt>
                <c:pt idx="11">
                  <c:v>-350</c:v>
                </c:pt>
                <c:pt idx="12">
                  <c:v>-340</c:v>
                </c:pt>
                <c:pt idx="13">
                  <c:v>-330</c:v>
                </c:pt>
                <c:pt idx="14">
                  <c:v>-310</c:v>
                </c:pt>
                <c:pt idx="15">
                  <c:v>-300</c:v>
                </c:pt>
              </c:numCache>
            </c:numRef>
          </c:cat>
          <c:val>
            <c:numRef>
              <c:f>'Sheet1 (2)'!$B$5:$B$20</c:f>
              <c:numCache>
                <c:formatCode>General</c:formatCode>
                <c:ptCount val="16"/>
                <c:pt idx="0">
                  <c:v>9390</c:v>
                </c:pt>
                <c:pt idx="1">
                  <c:v>9360</c:v>
                </c:pt>
                <c:pt idx="2">
                  <c:v>9080</c:v>
                </c:pt>
                <c:pt idx="3">
                  <c:v>8900</c:v>
                </c:pt>
                <c:pt idx="4">
                  <c:v>8720</c:v>
                </c:pt>
                <c:pt idx="5">
                  <c:v>8520</c:v>
                </c:pt>
                <c:pt idx="6">
                  <c:v>8260</c:v>
                </c:pt>
                <c:pt idx="7">
                  <c:v>7850</c:v>
                </c:pt>
                <c:pt idx="8">
                  <c:v>7620</c:v>
                </c:pt>
                <c:pt idx="9">
                  <c:v>7460</c:v>
                </c:pt>
                <c:pt idx="10">
                  <c:v>7220</c:v>
                </c:pt>
                <c:pt idx="11">
                  <c:v>7110</c:v>
                </c:pt>
                <c:pt idx="12">
                  <c:v>6940</c:v>
                </c:pt>
                <c:pt idx="13">
                  <c:v>6600</c:v>
                </c:pt>
                <c:pt idx="14">
                  <c:v>6270</c:v>
                </c:pt>
                <c:pt idx="15">
                  <c:v>6030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06-4FE0-ACFF-04F87B58F01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(2)'!$A$5:$A$20</c:f>
              <c:numCache>
                <c:formatCode>General</c:formatCode>
                <c:ptCount val="16"/>
                <c:pt idx="0">
                  <c:v>-470</c:v>
                </c:pt>
                <c:pt idx="1">
                  <c:v>-460</c:v>
                </c:pt>
                <c:pt idx="2">
                  <c:v>-450</c:v>
                </c:pt>
                <c:pt idx="3">
                  <c:v>-440</c:v>
                </c:pt>
                <c:pt idx="4">
                  <c:v>-430</c:v>
                </c:pt>
                <c:pt idx="5">
                  <c:v>-420</c:v>
                </c:pt>
                <c:pt idx="6">
                  <c:v>-410</c:v>
                </c:pt>
                <c:pt idx="7">
                  <c:v>-390</c:v>
                </c:pt>
                <c:pt idx="8">
                  <c:v>-380</c:v>
                </c:pt>
                <c:pt idx="9">
                  <c:v>-370</c:v>
                </c:pt>
                <c:pt idx="10">
                  <c:v>-360</c:v>
                </c:pt>
                <c:pt idx="11">
                  <c:v>-350</c:v>
                </c:pt>
                <c:pt idx="12">
                  <c:v>-340</c:v>
                </c:pt>
                <c:pt idx="13">
                  <c:v>-330</c:v>
                </c:pt>
                <c:pt idx="14">
                  <c:v>-310</c:v>
                </c:pt>
                <c:pt idx="15">
                  <c:v>-300</c:v>
                </c:pt>
              </c:numCache>
            </c:numRef>
          </c:cat>
          <c:val>
            <c:numRef>
              <c:f>'Sheet1 (2)'!$C$5:$C$20</c:f>
              <c:numCache>
                <c:formatCode>General</c:formatCode>
                <c:ptCount val="16"/>
                <c:pt idx="0">
                  <c:v>9480</c:v>
                </c:pt>
                <c:pt idx="1">
                  <c:v>9360</c:v>
                </c:pt>
                <c:pt idx="2">
                  <c:v>9080</c:v>
                </c:pt>
                <c:pt idx="3">
                  <c:v>8960</c:v>
                </c:pt>
                <c:pt idx="4">
                  <c:v>8720</c:v>
                </c:pt>
                <c:pt idx="5">
                  <c:v>8520</c:v>
                </c:pt>
                <c:pt idx="6">
                  <c:v>8380</c:v>
                </c:pt>
                <c:pt idx="7">
                  <c:v>7970</c:v>
                </c:pt>
                <c:pt idx="8">
                  <c:v>7660</c:v>
                </c:pt>
                <c:pt idx="9">
                  <c:v>7540</c:v>
                </c:pt>
                <c:pt idx="10">
                  <c:v>7220</c:v>
                </c:pt>
                <c:pt idx="11">
                  <c:v>7110</c:v>
                </c:pt>
                <c:pt idx="12">
                  <c:v>6960</c:v>
                </c:pt>
                <c:pt idx="13">
                  <c:v>6670</c:v>
                </c:pt>
                <c:pt idx="14">
                  <c:v>6340</c:v>
                </c:pt>
                <c:pt idx="15">
                  <c:v>6170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06-4FE0-ACFF-04F87B58F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868808"/>
        <c:axId val="728870120"/>
      </c:barChart>
      <c:catAx>
        <c:axId val="728868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870120"/>
        <c:crosses val="autoZero"/>
        <c:auto val="1"/>
        <c:lblAlgn val="ctr"/>
        <c:lblOffset val="100"/>
        <c:noMultiLvlLbl val="0"/>
      </c:catAx>
      <c:valAx>
        <c:axId val="728870120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868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70209973753282"/>
          <c:y val="0.15319444444444447"/>
          <c:w val="0.88254396325459317"/>
          <c:h val="0.67145778652668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'Sheet1 (2)'!$G$24:$G$39</c:f>
              <c:numCache>
                <c:formatCode>General</c:formatCode>
                <c:ptCount val="16"/>
                <c:pt idx="0">
                  <c:v>125.625</c:v>
                </c:pt>
                <c:pt idx="1">
                  <c:v>-78.75</c:v>
                </c:pt>
                <c:pt idx="2">
                  <c:v>-33.125</c:v>
                </c:pt>
                <c:pt idx="3">
                  <c:v>-87.5</c:v>
                </c:pt>
                <c:pt idx="4">
                  <c:v>-141.875</c:v>
                </c:pt>
                <c:pt idx="5">
                  <c:v>-176.25</c:v>
                </c:pt>
                <c:pt idx="6">
                  <c:v>-150.625</c:v>
                </c:pt>
                <c:pt idx="7">
                  <c:v>25</c:v>
                </c:pt>
                <c:pt idx="8">
                  <c:v>20.625</c:v>
                </c:pt>
                <c:pt idx="9">
                  <c:v>-53.75</c:v>
                </c:pt>
                <c:pt idx="10">
                  <c:v>-48.125</c:v>
                </c:pt>
                <c:pt idx="11">
                  <c:v>-172.5</c:v>
                </c:pt>
                <c:pt idx="12">
                  <c:v>-236.875</c:v>
                </c:pt>
                <c:pt idx="13">
                  <c:v>-131.25</c:v>
                </c:pt>
                <c:pt idx="14">
                  <c:v>-35.625</c:v>
                </c:pt>
                <c:pt idx="15">
                  <c:v>-30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E-4B38-B832-1940716CCA2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'Sheet1 (2)'!$H$24:$H$39</c:f>
              <c:numCache>
                <c:formatCode>General</c:formatCode>
                <c:ptCount val="16"/>
                <c:pt idx="0">
                  <c:v>-270</c:v>
                </c:pt>
                <c:pt idx="1">
                  <c:v>-155.625</c:v>
                </c:pt>
                <c:pt idx="2">
                  <c:v>-201.25</c:v>
                </c:pt>
                <c:pt idx="3">
                  <c:v>-86.875</c:v>
                </c:pt>
                <c:pt idx="4">
                  <c:v>-92.5</c:v>
                </c:pt>
                <c:pt idx="5">
                  <c:v>-58.125</c:v>
                </c:pt>
                <c:pt idx="6">
                  <c:v>36.25</c:v>
                </c:pt>
                <c:pt idx="7">
                  <c:v>-139.375</c:v>
                </c:pt>
                <c:pt idx="8">
                  <c:v>-215</c:v>
                </c:pt>
                <c:pt idx="9">
                  <c:v>-100.625</c:v>
                </c:pt>
                <c:pt idx="10">
                  <c:v>-186.25</c:v>
                </c:pt>
                <c:pt idx="11">
                  <c:v>-61.875</c:v>
                </c:pt>
                <c:pt idx="12">
                  <c:v>22.5</c:v>
                </c:pt>
                <c:pt idx="13">
                  <c:v>-33.125</c:v>
                </c:pt>
                <c:pt idx="14">
                  <c:v>-128.75</c:v>
                </c:pt>
                <c:pt idx="15">
                  <c:v>-64.375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CE-4B38-B832-1940716CC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4898336"/>
        <c:axId val="814898992"/>
      </c:barChart>
      <c:catAx>
        <c:axId val="81489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898992"/>
        <c:crosses val="autoZero"/>
        <c:auto val="1"/>
        <c:lblAlgn val="ctr"/>
        <c:lblOffset val="100"/>
        <c:noMultiLvlLbl val="0"/>
      </c:catAx>
      <c:valAx>
        <c:axId val="81489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89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346075</xdr:colOff>
      <xdr:row>5</xdr:row>
      <xdr:rowOff>19050</xdr:rowOff>
    </xdr:from>
    <xdr:to>
      <xdr:col>26</xdr:col>
      <xdr:colOff>41275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FEA58C-481E-4D4E-A258-EC4CC63CF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307975</xdr:colOff>
      <xdr:row>21</xdr:row>
      <xdr:rowOff>88900</xdr:rowOff>
    </xdr:from>
    <xdr:to>
      <xdr:col>26</xdr:col>
      <xdr:colOff>3175</xdr:colOff>
      <xdr:row>36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C89FB6-D056-4248-8770-02A59C7D9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346075</xdr:colOff>
      <xdr:row>5</xdr:row>
      <xdr:rowOff>19050</xdr:rowOff>
    </xdr:from>
    <xdr:to>
      <xdr:col>26</xdr:col>
      <xdr:colOff>41275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C9FDE6-8FBD-4310-B30D-A94E1471A2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307975</xdr:colOff>
      <xdr:row>21</xdr:row>
      <xdr:rowOff>88900</xdr:rowOff>
    </xdr:from>
    <xdr:to>
      <xdr:col>26</xdr:col>
      <xdr:colOff>3175</xdr:colOff>
      <xdr:row>37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AE08DB-B873-4A3C-8704-88CDC8F112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257175</xdr:colOff>
      <xdr:row>25</xdr:row>
      <xdr:rowOff>120650</xdr:rowOff>
    </xdr:from>
    <xdr:to>
      <xdr:col>15</xdr:col>
      <xdr:colOff>561975</xdr:colOff>
      <xdr:row>40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F84FF4-D52C-4CEA-B352-4853AFC9A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61E8-0876-4283-B01A-1958DDA36CBB}">
  <dimension ref="A1:R22"/>
  <sheetViews>
    <sheetView workbookViewId="0">
      <selection activeCell="L4" sqref="L4"/>
    </sheetView>
  </sheetViews>
  <sheetFormatPr defaultRowHeight="14.5" x14ac:dyDescent="0.35"/>
  <sheetData>
    <row r="1" spans="1:18" x14ac:dyDescent="0.35">
      <c r="A1" t="s">
        <v>0</v>
      </c>
      <c r="F1" t="s">
        <v>2</v>
      </c>
      <c r="G1" t="s">
        <v>1</v>
      </c>
      <c r="H1" t="s">
        <v>3</v>
      </c>
      <c r="I1" t="s">
        <v>3</v>
      </c>
      <c r="J1" t="s">
        <v>4</v>
      </c>
      <c r="K1" t="s">
        <v>6</v>
      </c>
      <c r="L1" t="s">
        <v>5</v>
      </c>
    </row>
    <row r="2" spans="1:18" x14ac:dyDescent="0.35">
      <c r="A2">
        <v>-760</v>
      </c>
      <c r="B2">
        <v>10210</v>
      </c>
      <c r="C2">
        <v>10230</v>
      </c>
      <c r="D2">
        <f>(B2+C2)/2</f>
        <v>10220</v>
      </c>
      <c r="E2">
        <v>20</v>
      </c>
    </row>
    <row r="3" spans="1:18" x14ac:dyDescent="0.35">
      <c r="A3">
        <v>-570</v>
      </c>
      <c r="B3">
        <v>10040</v>
      </c>
      <c r="C3">
        <v>10040</v>
      </c>
      <c r="D3">
        <f t="shared" ref="D3:D20" si="0">(B3+C3)/2</f>
        <v>10040</v>
      </c>
      <c r="E3">
        <v>0</v>
      </c>
    </row>
    <row r="4" spans="1:18" x14ac:dyDescent="0.35">
      <c r="A4">
        <v>-490</v>
      </c>
      <c r="B4">
        <v>9960</v>
      </c>
      <c r="C4">
        <v>9960</v>
      </c>
      <c r="D4">
        <f t="shared" si="0"/>
        <v>9960</v>
      </c>
      <c r="E4">
        <v>0</v>
      </c>
    </row>
    <row r="5" spans="1:18" s="1" customFormat="1" x14ac:dyDescent="0.35">
      <c r="A5" s="1">
        <v>-470</v>
      </c>
      <c r="B5" s="1">
        <v>9390</v>
      </c>
      <c r="C5" s="1">
        <v>9480</v>
      </c>
      <c r="D5" s="1">
        <f t="shared" si="0"/>
        <v>9435</v>
      </c>
      <c r="E5" s="1">
        <v>90</v>
      </c>
      <c r="F5">
        <f>F6+$G$22</f>
        <v>9445</v>
      </c>
      <c r="G5">
        <f t="shared" ref="G5" si="1">F5+235</f>
        <v>9680</v>
      </c>
      <c r="H5">
        <f>ROUND(F5/100,1)*100</f>
        <v>9450</v>
      </c>
      <c r="I5">
        <f>ROUND(G5/100,1)*100</f>
        <v>9680</v>
      </c>
      <c r="J5">
        <f>(F5+G5)/2</f>
        <v>9562.5</v>
      </c>
      <c r="K5">
        <f>IF(H5&lt;B5,0,1)</f>
        <v>1</v>
      </c>
      <c r="L5">
        <f>IF(I5&gt;C5,0,1)</f>
        <v>0</v>
      </c>
      <c r="M5"/>
      <c r="N5"/>
      <c r="O5" s="1">
        <f>($D$20-D5)/($A$20-A5)</f>
        <v>-19.617647058823529</v>
      </c>
      <c r="P5" s="1">
        <f>($D$19-D5)/($A$19-A5)</f>
        <v>-19.5625</v>
      </c>
      <c r="R5" s="1">
        <f>(J20-J6)/(A20-A6)</f>
        <v>-20.037500000000001</v>
      </c>
    </row>
    <row r="6" spans="1:18" x14ac:dyDescent="0.35">
      <c r="A6">
        <v>-460</v>
      </c>
      <c r="B6">
        <v>9360</v>
      </c>
      <c r="C6">
        <v>9360</v>
      </c>
      <c r="D6">
        <f t="shared" si="0"/>
        <v>9360</v>
      </c>
      <c r="E6">
        <v>0</v>
      </c>
      <c r="F6">
        <f t="shared" ref="F6:F18" si="2">F7+$G$22</f>
        <v>9216</v>
      </c>
      <c r="G6">
        <f t="shared" ref="G6:G19" si="3">F5</f>
        <v>9445</v>
      </c>
      <c r="H6">
        <f t="shared" ref="H6:H20" si="4">ROUND(F6/100,1)*100</f>
        <v>9220</v>
      </c>
      <c r="I6">
        <f t="shared" ref="I6:I20" si="5">ROUND(G6/100,1)*100</f>
        <v>9450</v>
      </c>
      <c r="J6">
        <f t="shared" ref="J6:J20" si="6">(F6+G6)/2</f>
        <v>9330.5</v>
      </c>
      <c r="K6">
        <f>IF(H6&lt;B6,0,1)</f>
        <v>0</v>
      </c>
      <c r="L6">
        <f>IF(I6&gt;C6,0,1)</f>
        <v>0</v>
      </c>
      <c r="O6" s="1">
        <f t="shared" ref="O6:O20" si="7">($D$20-D6)/($A$20-A6)</f>
        <v>-20.375</v>
      </c>
      <c r="P6" s="1">
        <f t="shared" ref="P6:P18" si="8">($D$19-D6)/($A$19-A6)</f>
        <v>-20.366666666666667</v>
      </c>
      <c r="Q6" s="1"/>
      <c r="R6">
        <f>(J20-J6)/(A20-A6)</f>
        <v>-20.037500000000001</v>
      </c>
    </row>
    <row r="7" spans="1:18" x14ac:dyDescent="0.35">
      <c r="A7">
        <v>-450</v>
      </c>
      <c r="B7">
        <v>9080</v>
      </c>
      <c r="C7">
        <v>9080</v>
      </c>
      <c r="D7">
        <f t="shared" si="0"/>
        <v>9080</v>
      </c>
      <c r="E7">
        <v>0</v>
      </c>
      <c r="F7">
        <f t="shared" si="2"/>
        <v>8987</v>
      </c>
      <c r="G7">
        <f t="shared" si="3"/>
        <v>9216</v>
      </c>
      <c r="H7">
        <f t="shared" si="4"/>
        <v>8990</v>
      </c>
      <c r="I7">
        <f t="shared" si="5"/>
        <v>9220</v>
      </c>
      <c r="J7">
        <f t="shared" si="6"/>
        <v>9101.5</v>
      </c>
      <c r="K7">
        <f t="shared" ref="K7:K20" si="9">IF(H7&lt;B7,0,1)</f>
        <v>0</v>
      </c>
      <c r="L7">
        <f>IF(I7&gt;C7,0,1)</f>
        <v>0</v>
      </c>
      <c r="O7" s="1">
        <f t="shared" si="7"/>
        <v>-19.866666666666667</v>
      </c>
      <c r="P7" s="1">
        <f t="shared" si="8"/>
        <v>-19.821428571428573</v>
      </c>
      <c r="Q7" s="1"/>
    </row>
    <row r="8" spans="1:18" x14ac:dyDescent="0.35">
      <c r="A8">
        <v>-440</v>
      </c>
      <c r="B8">
        <v>8900</v>
      </c>
      <c r="C8">
        <v>8960</v>
      </c>
      <c r="D8">
        <f t="shared" si="0"/>
        <v>8930</v>
      </c>
      <c r="E8">
        <v>60</v>
      </c>
      <c r="F8">
        <f t="shared" si="2"/>
        <v>8758</v>
      </c>
      <c r="G8">
        <f t="shared" si="3"/>
        <v>8987</v>
      </c>
      <c r="H8">
        <f t="shared" si="4"/>
        <v>8760</v>
      </c>
      <c r="I8">
        <f t="shared" si="5"/>
        <v>8990</v>
      </c>
      <c r="J8">
        <f t="shared" si="6"/>
        <v>8872.5</v>
      </c>
      <c r="K8">
        <f t="shared" si="9"/>
        <v>0</v>
      </c>
      <c r="L8">
        <f>IF(I8&gt;C8,0,1)</f>
        <v>0</v>
      </c>
      <c r="O8" s="1">
        <f t="shared" si="7"/>
        <v>-20.214285714285715</v>
      </c>
      <c r="P8" s="1">
        <f t="shared" si="8"/>
        <v>-20.192307692307693</v>
      </c>
      <c r="Q8" s="1"/>
    </row>
    <row r="9" spans="1:18" x14ac:dyDescent="0.35">
      <c r="A9">
        <v>-430</v>
      </c>
      <c r="B9">
        <v>8720</v>
      </c>
      <c r="C9">
        <v>8720</v>
      </c>
      <c r="D9">
        <f t="shared" si="0"/>
        <v>8720</v>
      </c>
      <c r="E9">
        <v>0</v>
      </c>
      <c r="F9">
        <f t="shared" si="2"/>
        <v>8529</v>
      </c>
      <c r="G9">
        <f t="shared" si="3"/>
        <v>8758</v>
      </c>
      <c r="H9">
        <f t="shared" si="4"/>
        <v>8530</v>
      </c>
      <c r="I9">
        <f t="shared" si="5"/>
        <v>8760</v>
      </c>
      <c r="J9">
        <f t="shared" si="6"/>
        <v>8643.5</v>
      </c>
      <c r="K9">
        <f t="shared" si="9"/>
        <v>0</v>
      </c>
      <c r="L9">
        <f>IF(I9&gt;C9,0,1)</f>
        <v>0</v>
      </c>
      <c r="O9" s="1">
        <f t="shared" si="7"/>
        <v>-20.153846153846153</v>
      </c>
      <c r="P9" s="1">
        <f t="shared" si="8"/>
        <v>-20.125</v>
      </c>
      <c r="Q9" s="1"/>
    </row>
    <row r="10" spans="1:18" x14ac:dyDescent="0.35">
      <c r="A10">
        <v>-420</v>
      </c>
      <c r="B10">
        <v>8520</v>
      </c>
      <c r="C10">
        <v>8520</v>
      </c>
      <c r="D10">
        <f t="shared" si="0"/>
        <v>8520</v>
      </c>
      <c r="E10">
        <v>0</v>
      </c>
      <c r="F10">
        <f t="shared" si="2"/>
        <v>8300</v>
      </c>
      <c r="G10">
        <f t="shared" si="3"/>
        <v>8529</v>
      </c>
      <c r="H10">
        <f t="shared" si="4"/>
        <v>8300</v>
      </c>
      <c r="I10">
        <f t="shared" si="5"/>
        <v>8530</v>
      </c>
      <c r="J10">
        <f t="shared" si="6"/>
        <v>8414.5</v>
      </c>
      <c r="K10">
        <f t="shared" si="9"/>
        <v>0</v>
      </c>
      <c r="L10">
        <f>IF(I10&gt;C10,0,1)</f>
        <v>0</v>
      </c>
      <c r="O10" s="1">
        <f t="shared" si="7"/>
        <v>-20.166666666666668</v>
      </c>
      <c r="P10" s="1">
        <f t="shared" si="8"/>
        <v>-20.136363636363637</v>
      </c>
      <c r="Q10" s="1"/>
    </row>
    <row r="11" spans="1:18" x14ac:dyDescent="0.35">
      <c r="A11">
        <v>-410</v>
      </c>
      <c r="B11">
        <v>8260</v>
      </c>
      <c r="C11">
        <v>8380</v>
      </c>
      <c r="D11">
        <f t="shared" si="0"/>
        <v>8320</v>
      </c>
      <c r="E11">
        <v>120</v>
      </c>
      <c r="F11">
        <f t="shared" si="2"/>
        <v>8071</v>
      </c>
      <c r="G11">
        <f t="shared" si="3"/>
        <v>8300</v>
      </c>
      <c r="H11">
        <f t="shared" si="4"/>
        <v>8070</v>
      </c>
      <c r="I11">
        <f t="shared" si="5"/>
        <v>8300</v>
      </c>
      <c r="J11">
        <f t="shared" si="6"/>
        <v>8185.5</v>
      </c>
      <c r="K11">
        <f t="shared" si="9"/>
        <v>0</v>
      </c>
      <c r="L11">
        <f>IF(I11&gt;C11,0,1)</f>
        <v>1</v>
      </c>
      <c r="O11" s="1">
        <f t="shared" si="7"/>
        <v>-20.181818181818183</v>
      </c>
      <c r="P11" s="1">
        <f t="shared" si="8"/>
        <v>-20.149999999999999</v>
      </c>
      <c r="Q11" s="1"/>
    </row>
    <row r="12" spans="1:18" x14ac:dyDescent="0.35">
      <c r="A12">
        <v>-390</v>
      </c>
      <c r="B12">
        <v>7850</v>
      </c>
      <c r="C12">
        <v>7970</v>
      </c>
      <c r="D12">
        <f t="shared" si="0"/>
        <v>7910</v>
      </c>
      <c r="E12">
        <v>120</v>
      </c>
      <c r="F12">
        <f t="shared" si="2"/>
        <v>7842</v>
      </c>
      <c r="G12">
        <f t="shared" si="3"/>
        <v>8071</v>
      </c>
      <c r="H12">
        <f t="shared" si="4"/>
        <v>7840.0000000000009</v>
      </c>
      <c r="I12">
        <f t="shared" si="5"/>
        <v>8070</v>
      </c>
      <c r="J12">
        <f t="shared" si="6"/>
        <v>7956.5</v>
      </c>
      <c r="K12">
        <f t="shared" si="9"/>
        <v>0</v>
      </c>
      <c r="L12">
        <f>IF(I12&gt;C12,0,1)</f>
        <v>0</v>
      </c>
      <c r="O12" s="1">
        <f t="shared" si="7"/>
        <v>-20.111111111111111</v>
      </c>
      <c r="P12" s="1">
        <f t="shared" si="8"/>
        <v>-20.0625</v>
      </c>
      <c r="Q12" s="1"/>
    </row>
    <row r="13" spans="1:18" x14ac:dyDescent="0.35">
      <c r="A13">
        <v>-380</v>
      </c>
      <c r="B13">
        <v>7620</v>
      </c>
      <c r="C13">
        <v>7660</v>
      </c>
      <c r="D13">
        <f t="shared" si="0"/>
        <v>7640</v>
      </c>
      <c r="E13">
        <v>40</v>
      </c>
      <c r="F13">
        <f t="shared" si="2"/>
        <v>7613</v>
      </c>
      <c r="G13">
        <f t="shared" si="3"/>
        <v>7842</v>
      </c>
      <c r="H13">
        <f t="shared" si="4"/>
        <v>7609.9999999999991</v>
      </c>
      <c r="I13">
        <f t="shared" si="5"/>
        <v>7840.0000000000009</v>
      </c>
      <c r="J13">
        <f t="shared" si="6"/>
        <v>7727.5</v>
      </c>
      <c r="K13">
        <f t="shared" si="9"/>
        <v>0</v>
      </c>
      <c r="L13">
        <f>IF(I13&gt;C13,0,1)</f>
        <v>0</v>
      </c>
      <c r="O13" s="1">
        <f t="shared" si="7"/>
        <v>-19.25</v>
      </c>
      <c r="P13" s="1">
        <f t="shared" si="8"/>
        <v>-19.071428571428573</v>
      </c>
      <c r="Q13" s="1"/>
    </row>
    <row r="14" spans="1:18" x14ac:dyDescent="0.35">
      <c r="A14">
        <v>-370</v>
      </c>
      <c r="B14">
        <v>7460</v>
      </c>
      <c r="C14">
        <v>7540</v>
      </c>
      <c r="D14">
        <f t="shared" si="0"/>
        <v>7500</v>
      </c>
      <c r="E14">
        <v>80</v>
      </c>
      <c r="F14">
        <f t="shared" si="2"/>
        <v>7384</v>
      </c>
      <c r="G14">
        <f t="shared" si="3"/>
        <v>7613</v>
      </c>
      <c r="H14">
        <f t="shared" si="4"/>
        <v>7380</v>
      </c>
      <c r="I14">
        <f t="shared" si="5"/>
        <v>7609.9999999999991</v>
      </c>
      <c r="J14">
        <f t="shared" si="6"/>
        <v>7498.5</v>
      </c>
      <c r="K14">
        <f t="shared" si="9"/>
        <v>0</v>
      </c>
      <c r="L14">
        <f>IF(I14&gt;C14,0,1)</f>
        <v>0</v>
      </c>
      <c r="O14" s="1">
        <f t="shared" si="7"/>
        <v>-20</v>
      </c>
      <c r="P14" s="1">
        <f t="shared" si="8"/>
        <v>-19.916666666666668</v>
      </c>
      <c r="Q14" s="1"/>
    </row>
    <row r="15" spans="1:18" x14ac:dyDescent="0.35">
      <c r="A15">
        <v>-360</v>
      </c>
      <c r="B15">
        <v>7220</v>
      </c>
      <c r="C15">
        <v>7220</v>
      </c>
      <c r="D15">
        <f t="shared" si="0"/>
        <v>7220</v>
      </c>
      <c r="E15">
        <v>0</v>
      </c>
      <c r="F15">
        <f t="shared" si="2"/>
        <v>7155</v>
      </c>
      <c r="G15">
        <f t="shared" si="3"/>
        <v>7384</v>
      </c>
      <c r="H15">
        <f t="shared" si="4"/>
        <v>7159.9999999999991</v>
      </c>
      <c r="I15">
        <f t="shared" si="5"/>
        <v>7380</v>
      </c>
      <c r="J15">
        <f t="shared" si="6"/>
        <v>7269.5</v>
      </c>
      <c r="K15">
        <f t="shared" si="9"/>
        <v>0</v>
      </c>
      <c r="L15">
        <f>IF(I15&gt;C15,0,1)</f>
        <v>0</v>
      </c>
      <c r="O15" s="1">
        <f t="shared" si="7"/>
        <v>-18.666666666666668</v>
      </c>
      <c r="P15" s="1">
        <f t="shared" si="8"/>
        <v>-18.3</v>
      </c>
      <c r="Q15" s="1"/>
    </row>
    <row r="16" spans="1:18" x14ac:dyDescent="0.35">
      <c r="A16">
        <v>-350</v>
      </c>
      <c r="B16">
        <v>7110</v>
      </c>
      <c r="C16">
        <v>7110</v>
      </c>
      <c r="D16">
        <f t="shared" si="0"/>
        <v>7110</v>
      </c>
      <c r="E16">
        <v>0</v>
      </c>
      <c r="F16">
        <f t="shared" si="2"/>
        <v>6926</v>
      </c>
      <c r="G16">
        <f t="shared" si="3"/>
        <v>7155</v>
      </c>
      <c r="H16">
        <f t="shared" si="4"/>
        <v>6930</v>
      </c>
      <c r="I16">
        <f t="shared" si="5"/>
        <v>7159.9999999999991</v>
      </c>
      <c r="J16">
        <f t="shared" si="6"/>
        <v>7040.5</v>
      </c>
      <c r="K16">
        <f t="shared" si="9"/>
        <v>0</v>
      </c>
      <c r="L16">
        <f>IF(I16&gt;C16,0,1)</f>
        <v>0</v>
      </c>
      <c r="O16" s="1">
        <f t="shared" si="7"/>
        <v>-20.2</v>
      </c>
      <c r="P16" s="1">
        <f t="shared" si="8"/>
        <v>-20.125</v>
      </c>
      <c r="Q16" s="1"/>
    </row>
    <row r="17" spans="1:17" x14ac:dyDescent="0.35">
      <c r="A17">
        <v>-340</v>
      </c>
      <c r="B17">
        <v>6940</v>
      </c>
      <c r="C17">
        <v>6960</v>
      </c>
      <c r="D17">
        <f t="shared" si="0"/>
        <v>6950</v>
      </c>
      <c r="E17">
        <v>20</v>
      </c>
      <c r="F17">
        <f t="shared" si="2"/>
        <v>6697</v>
      </c>
      <c r="G17">
        <f t="shared" si="3"/>
        <v>6926</v>
      </c>
      <c r="H17">
        <f t="shared" si="4"/>
        <v>6700</v>
      </c>
      <c r="I17">
        <f t="shared" si="5"/>
        <v>6930</v>
      </c>
      <c r="J17">
        <f t="shared" si="6"/>
        <v>6811.5</v>
      </c>
      <c r="K17">
        <f t="shared" si="9"/>
        <v>0</v>
      </c>
      <c r="L17">
        <f>IF(I17&gt;C17,0,1)</f>
        <v>1</v>
      </c>
      <c r="O17" s="1">
        <f t="shared" si="7"/>
        <v>-21.25</v>
      </c>
      <c r="P17" s="1">
        <f t="shared" si="8"/>
        <v>-21.5</v>
      </c>
      <c r="Q17" s="1"/>
    </row>
    <row r="18" spans="1:17" x14ac:dyDescent="0.35">
      <c r="A18">
        <v>-330</v>
      </c>
      <c r="B18">
        <v>6600</v>
      </c>
      <c r="C18">
        <v>6670</v>
      </c>
      <c r="D18">
        <f t="shared" si="0"/>
        <v>6635</v>
      </c>
      <c r="E18">
        <v>70</v>
      </c>
      <c r="F18">
        <f t="shared" si="2"/>
        <v>6468</v>
      </c>
      <c r="G18">
        <f t="shared" si="3"/>
        <v>6697</v>
      </c>
      <c r="H18">
        <f t="shared" si="4"/>
        <v>6470</v>
      </c>
      <c r="I18">
        <f t="shared" si="5"/>
        <v>6700</v>
      </c>
      <c r="J18">
        <f t="shared" si="6"/>
        <v>6582.5</v>
      </c>
      <c r="K18">
        <f t="shared" si="9"/>
        <v>0</v>
      </c>
      <c r="L18">
        <f>IF(I18&gt;C18,0,1)</f>
        <v>0</v>
      </c>
      <c r="O18" s="1">
        <f t="shared" si="7"/>
        <v>-17.833333333333332</v>
      </c>
      <c r="P18" s="1"/>
      <c r="Q18" s="1"/>
    </row>
    <row r="19" spans="1:17" x14ac:dyDescent="0.35">
      <c r="A19">
        <v>-310</v>
      </c>
      <c r="B19">
        <v>6270</v>
      </c>
      <c r="C19">
        <v>6340</v>
      </c>
      <c r="D19">
        <f t="shared" si="0"/>
        <v>6305</v>
      </c>
      <c r="E19">
        <v>70</v>
      </c>
      <c r="F19">
        <f>F20+$G$22</f>
        <v>6239</v>
      </c>
      <c r="G19">
        <f t="shared" si="3"/>
        <v>6468</v>
      </c>
      <c r="H19">
        <f t="shared" si="4"/>
        <v>6240</v>
      </c>
      <c r="I19">
        <f t="shared" si="5"/>
        <v>6470</v>
      </c>
      <c r="J19">
        <f t="shared" si="6"/>
        <v>6353.5</v>
      </c>
      <c r="K19">
        <f t="shared" si="9"/>
        <v>0</v>
      </c>
      <c r="L19">
        <f>IF(I19&gt;C19,0,1)</f>
        <v>0</v>
      </c>
      <c r="O19" s="1">
        <f>($D$20-D19)/($A$20-A19)</f>
        <v>-20.5</v>
      </c>
      <c r="P19" s="1"/>
      <c r="Q19" s="1"/>
    </row>
    <row r="20" spans="1:17" x14ac:dyDescent="0.35">
      <c r="A20">
        <v>-300</v>
      </c>
      <c r="B20">
        <v>6030</v>
      </c>
      <c r="C20">
        <v>6170</v>
      </c>
      <c r="D20">
        <f t="shared" si="0"/>
        <v>6100</v>
      </c>
      <c r="E20">
        <v>140</v>
      </c>
      <c r="F20">
        <f>F22</f>
        <v>6010</v>
      </c>
      <c r="G20">
        <f>F19</f>
        <v>6239</v>
      </c>
      <c r="H20">
        <f t="shared" si="4"/>
        <v>6010</v>
      </c>
      <c r="I20">
        <f t="shared" si="5"/>
        <v>6240</v>
      </c>
      <c r="J20">
        <f>(F20+G20)/2</f>
        <v>6124.5</v>
      </c>
      <c r="K20">
        <f t="shared" si="9"/>
        <v>0</v>
      </c>
      <c r="L20">
        <f>IF(I20&gt;C20,0,1)</f>
        <v>0</v>
      </c>
      <c r="O20" s="1"/>
      <c r="P20" s="1"/>
      <c r="Q20" s="1"/>
    </row>
    <row r="21" spans="1:17" x14ac:dyDescent="0.35">
      <c r="O21" s="1">
        <f>AVERAGE(O5:O19)</f>
        <v>-19.8924694368812</v>
      </c>
      <c r="P21" s="1">
        <f>AVERAGE(P5:P19)</f>
        <v>-19.948450908066295</v>
      </c>
      <c r="Q21" s="1"/>
    </row>
    <row r="22" spans="1:17" x14ac:dyDescent="0.35">
      <c r="F22">
        <v>6010</v>
      </c>
      <c r="G22">
        <v>229</v>
      </c>
      <c r="K22">
        <f>SUM(K5:K20)</f>
        <v>1</v>
      </c>
      <c r="L22">
        <f>SUM(L5:L20)</f>
        <v>2</v>
      </c>
      <c r="N22" s="2">
        <f>SUM(K22:L22)</f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87C8-0B9E-447E-B17C-C6387228723F}">
  <dimension ref="A1:R41"/>
  <sheetViews>
    <sheetView tabSelected="1" topLeftCell="B23" workbookViewId="0">
      <selection activeCell="G24" sqref="G24:H39"/>
    </sheetView>
  </sheetViews>
  <sheetFormatPr defaultRowHeight="14.5" x14ac:dyDescent="0.35"/>
  <sheetData>
    <row r="1" spans="1:18" x14ac:dyDescent="0.35">
      <c r="A1" t="s">
        <v>0</v>
      </c>
      <c r="F1" t="s">
        <v>2</v>
      </c>
      <c r="G1" t="s">
        <v>1</v>
      </c>
      <c r="H1" t="s">
        <v>3</v>
      </c>
      <c r="I1" t="s">
        <v>3</v>
      </c>
      <c r="J1" t="s">
        <v>4</v>
      </c>
      <c r="K1" t="s">
        <v>6</v>
      </c>
      <c r="L1" t="s">
        <v>5</v>
      </c>
    </row>
    <row r="2" spans="1:18" x14ac:dyDescent="0.35">
      <c r="A2">
        <v>-760</v>
      </c>
      <c r="B2">
        <v>10210</v>
      </c>
      <c r="C2">
        <v>10230</v>
      </c>
      <c r="D2">
        <f>(B2+C2)/2</f>
        <v>10220</v>
      </c>
      <c r="E2">
        <v>20</v>
      </c>
    </row>
    <row r="3" spans="1:18" x14ac:dyDescent="0.35">
      <c r="A3">
        <v>-570</v>
      </c>
      <c r="B3">
        <v>10040</v>
      </c>
      <c r="C3">
        <v>10040</v>
      </c>
      <c r="D3">
        <f t="shared" ref="D3:D20" si="0">(B3+C3)/2</f>
        <v>10040</v>
      </c>
      <c r="E3">
        <v>0</v>
      </c>
    </row>
    <row r="4" spans="1:18" x14ac:dyDescent="0.35">
      <c r="A4">
        <v>-490</v>
      </c>
      <c r="B4">
        <v>9960</v>
      </c>
      <c r="C4">
        <v>9960</v>
      </c>
      <c r="D4">
        <f t="shared" si="0"/>
        <v>9960</v>
      </c>
      <c r="E4">
        <v>0</v>
      </c>
    </row>
    <row r="5" spans="1:18" s="1" customFormat="1" x14ac:dyDescent="0.35">
      <c r="A5" s="1">
        <v>-470</v>
      </c>
      <c r="B5" s="1">
        <v>9390</v>
      </c>
      <c r="C5" s="1">
        <v>9480</v>
      </c>
      <c r="D5" s="1">
        <f t="shared" si="0"/>
        <v>9435</v>
      </c>
      <c r="E5" s="1">
        <v>90</v>
      </c>
      <c r="F5">
        <f>F6+$G$22</f>
        <v>9445</v>
      </c>
      <c r="G5">
        <f t="shared" ref="G5" si="1">F5+235</f>
        <v>9680</v>
      </c>
      <c r="H5">
        <f>ROUND(F5/100,1)*100</f>
        <v>9450</v>
      </c>
      <c r="I5">
        <f>ROUND(G5/100,1)*100</f>
        <v>9680</v>
      </c>
      <c r="J5">
        <f>(F5+G5)/2</f>
        <v>9562.5</v>
      </c>
      <c r="K5">
        <f>IF(H5&lt;B5,0,1)</f>
        <v>1</v>
      </c>
      <c r="L5">
        <f>IF(I5&gt;C5,0,1)</f>
        <v>0</v>
      </c>
      <c r="M5"/>
      <c r="N5"/>
      <c r="O5" s="1">
        <f>($D$20-D5)/($A$20-A5)</f>
        <v>-19.617647058823529</v>
      </c>
      <c r="P5" s="1">
        <f>($D$19-D5)/($A$19-A5)</f>
        <v>-19.5625</v>
      </c>
      <c r="R5" s="1">
        <f>(J20-J6)/(A20-A6)</f>
        <v>-20.037500000000001</v>
      </c>
    </row>
    <row r="6" spans="1:18" x14ac:dyDescent="0.35">
      <c r="A6">
        <v>-460</v>
      </c>
      <c r="B6">
        <v>9360</v>
      </c>
      <c r="C6">
        <v>9360</v>
      </c>
      <c r="D6">
        <f t="shared" si="0"/>
        <v>9360</v>
      </c>
      <c r="E6">
        <v>0</v>
      </c>
      <c r="F6">
        <f t="shared" ref="F6:F18" si="2">F7+$G$22</f>
        <v>9216</v>
      </c>
      <c r="G6">
        <f t="shared" ref="G6:G19" si="3">F5</f>
        <v>9445</v>
      </c>
      <c r="H6">
        <f t="shared" ref="H6:I20" si="4">ROUND(F6/100,1)*100</f>
        <v>9220</v>
      </c>
      <c r="I6">
        <f t="shared" si="4"/>
        <v>9450</v>
      </c>
      <c r="J6">
        <f t="shared" ref="J6:J19" si="5">(F6+G6)/2</f>
        <v>9330.5</v>
      </c>
      <c r="K6">
        <f>IF(H6&lt;B6,0,1)</f>
        <v>0</v>
      </c>
      <c r="L6">
        <f>IF(I6&gt;C6,0,1)</f>
        <v>0</v>
      </c>
      <c r="O6" s="1">
        <f t="shared" ref="O6:O18" si="6">($D$20-D6)/($A$20-A6)</f>
        <v>-20.375</v>
      </c>
      <c r="P6" s="1">
        <f t="shared" ref="P6:P17" si="7">($D$19-D6)/($A$19-A6)</f>
        <v>-20.366666666666667</v>
      </c>
      <c r="Q6" s="1"/>
      <c r="R6">
        <f>(J20-J6)/(A20-A6)</f>
        <v>-20.037500000000001</v>
      </c>
    </row>
    <row r="7" spans="1:18" x14ac:dyDescent="0.35">
      <c r="A7">
        <v>-450</v>
      </c>
      <c r="B7">
        <v>9080</v>
      </c>
      <c r="C7">
        <v>9080</v>
      </c>
      <c r="D7">
        <f t="shared" si="0"/>
        <v>9080</v>
      </c>
      <c r="E7">
        <v>0</v>
      </c>
      <c r="F7">
        <f t="shared" si="2"/>
        <v>8987</v>
      </c>
      <c r="G7">
        <f t="shared" si="3"/>
        <v>9216</v>
      </c>
      <c r="H7">
        <f t="shared" si="4"/>
        <v>8990</v>
      </c>
      <c r="I7">
        <f t="shared" si="4"/>
        <v>9220</v>
      </c>
      <c r="J7">
        <f t="shared" si="5"/>
        <v>9101.5</v>
      </c>
      <c r="K7">
        <f t="shared" ref="K7:K20" si="8">IF(H7&lt;B7,0,1)</f>
        <v>0</v>
      </c>
      <c r="L7">
        <f>IF(I7&gt;C7,0,1)</f>
        <v>0</v>
      </c>
      <c r="O7" s="1">
        <f t="shared" si="6"/>
        <v>-19.866666666666667</v>
      </c>
      <c r="P7" s="1">
        <f t="shared" si="7"/>
        <v>-19.821428571428573</v>
      </c>
      <c r="Q7" s="1"/>
    </row>
    <row r="8" spans="1:18" x14ac:dyDescent="0.35">
      <c r="A8">
        <v>-440</v>
      </c>
      <c r="B8">
        <v>8900</v>
      </c>
      <c r="C8">
        <v>8960</v>
      </c>
      <c r="D8">
        <f t="shared" si="0"/>
        <v>8930</v>
      </c>
      <c r="E8">
        <v>60</v>
      </c>
      <c r="F8">
        <f t="shared" si="2"/>
        <v>8758</v>
      </c>
      <c r="G8">
        <f t="shared" si="3"/>
        <v>8987</v>
      </c>
      <c r="H8">
        <f t="shared" si="4"/>
        <v>8760</v>
      </c>
      <c r="I8">
        <f t="shared" si="4"/>
        <v>8990</v>
      </c>
      <c r="J8">
        <f t="shared" si="5"/>
        <v>8872.5</v>
      </c>
      <c r="K8">
        <f t="shared" si="8"/>
        <v>0</v>
      </c>
      <c r="L8">
        <f>IF(I8&gt;C8,0,1)</f>
        <v>0</v>
      </c>
      <c r="O8" s="1">
        <f t="shared" si="6"/>
        <v>-20.214285714285715</v>
      </c>
      <c r="P8" s="1">
        <f t="shared" si="7"/>
        <v>-20.192307692307693</v>
      </c>
      <c r="Q8" s="1"/>
    </row>
    <row r="9" spans="1:18" x14ac:dyDescent="0.35">
      <c r="A9">
        <v>-430</v>
      </c>
      <c r="B9">
        <v>8720</v>
      </c>
      <c r="C9">
        <v>8720</v>
      </c>
      <c r="D9">
        <f t="shared" si="0"/>
        <v>8720</v>
      </c>
      <c r="E9">
        <v>0</v>
      </c>
      <c r="F9">
        <f t="shared" si="2"/>
        <v>8529</v>
      </c>
      <c r="G9">
        <f t="shared" si="3"/>
        <v>8758</v>
      </c>
      <c r="H9">
        <f t="shared" si="4"/>
        <v>8530</v>
      </c>
      <c r="I9">
        <f t="shared" si="4"/>
        <v>8760</v>
      </c>
      <c r="J9">
        <f t="shared" si="5"/>
        <v>8643.5</v>
      </c>
      <c r="K9">
        <f t="shared" si="8"/>
        <v>0</v>
      </c>
      <c r="L9">
        <f>IF(I9&gt;C9,0,1)</f>
        <v>0</v>
      </c>
      <c r="O9" s="1">
        <f t="shared" si="6"/>
        <v>-20.153846153846153</v>
      </c>
      <c r="P9" s="1">
        <f t="shared" si="7"/>
        <v>-20.125</v>
      </c>
      <c r="Q9" s="1"/>
    </row>
    <row r="10" spans="1:18" x14ac:dyDescent="0.35">
      <c r="A10">
        <v>-420</v>
      </c>
      <c r="B10">
        <v>8520</v>
      </c>
      <c r="C10">
        <v>8520</v>
      </c>
      <c r="D10">
        <f t="shared" si="0"/>
        <v>8520</v>
      </c>
      <c r="E10">
        <v>0</v>
      </c>
      <c r="F10">
        <f t="shared" si="2"/>
        <v>8300</v>
      </c>
      <c r="G10">
        <f t="shared" si="3"/>
        <v>8529</v>
      </c>
      <c r="H10">
        <f t="shared" si="4"/>
        <v>8300</v>
      </c>
      <c r="I10">
        <f t="shared" si="4"/>
        <v>8530</v>
      </c>
      <c r="J10">
        <f t="shared" si="5"/>
        <v>8414.5</v>
      </c>
      <c r="K10">
        <f t="shared" si="8"/>
        <v>0</v>
      </c>
      <c r="L10">
        <f>IF(I10&gt;C10,0,1)</f>
        <v>0</v>
      </c>
      <c r="O10" s="1">
        <f t="shared" si="6"/>
        <v>-20.166666666666668</v>
      </c>
      <c r="P10" s="1">
        <f t="shared" si="7"/>
        <v>-20.136363636363637</v>
      </c>
      <c r="Q10" s="1"/>
    </row>
    <row r="11" spans="1:18" x14ac:dyDescent="0.35">
      <c r="A11">
        <v>-410</v>
      </c>
      <c r="B11">
        <v>8260</v>
      </c>
      <c r="C11">
        <v>8380</v>
      </c>
      <c r="D11">
        <f t="shared" si="0"/>
        <v>8320</v>
      </c>
      <c r="E11">
        <v>120</v>
      </c>
      <c r="F11">
        <f t="shared" si="2"/>
        <v>8071</v>
      </c>
      <c r="G11">
        <f t="shared" si="3"/>
        <v>8300</v>
      </c>
      <c r="H11">
        <f t="shared" si="4"/>
        <v>8070</v>
      </c>
      <c r="I11">
        <f t="shared" si="4"/>
        <v>8300</v>
      </c>
      <c r="J11">
        <f t="shared" si="5"/>
        <v>8185.5</v>
      </c>
      <c r="K11">
        <f t="shared" si="8"/>
        <v>0</v>
      </c>
      <c r="L11">
        <f>IF(I11&gt;C11,0,1)</f>
        <v>1</v>
      </c>
      <c r="O11" s="1">
        <f t="shared" si="6"/>
        <v>-20.181818181818183</v>
      </c>
      <c r="P11" s="1">
        <f t="shared" si="7"/>
        <v>-20.149999999999999</v>
      </c>
      <c r="Q11" s="1"/>
    </row>
    <row r="12" spans="1:18" x14ac:dyDescent="0.35">
      <c r="A12">
        <v>-390</v>
      </c>
      <c r="B12">
        <v>7850</v>
      </c>
      <c r="C12">
        <v>7970</v>
      </c>
      <c r="D12">
        <f t="shared" si="0"/>
        <v>7910</v>
      </c>
      <c r="E12">
        <v>120</v>
      </c>
      <c r="F12">
        <f t="shared" si="2"/>
        <v>7842</v>
      </c>
      <c r="G12">
        <f t="shared" si="3"/>
        <v>8071</v>
      </c>
      <c r="H12">
        <f t="shared" si="4"/>
        <v>7840.0000000000009</v>
      </c>
      <c r="I12">
        <f t="shared" si="4"/>
        <v>8070</v>
      </c>
      <c r="J12">
        <f t="shared" si="5"/>
        <v>7956.5</v>
      </c>
      <c r="K12">
        <f t="shared" si="8"/>
        <v>0</v>
      </c>
      <c r="L12">
        <f>IF(I12&gt;C12,0,1)</f>
        <v>0</v>
      </c>
      <c r="O12" s="1">
        <f t="shared" si="6"/>
        <v>-20.111111111111111</v>
      </c>
      <c r="P12" s="1">
        <f t="shared" si="7"/>
        <v>-20.0625</v>
      </c>
      <c r="Q12" s="1"/>
    </row>
    <row r="13" spans="1:18" x14ac:dyDescent="0.35">
      <c r="A13">
        <v>-380</v>
      </c>
      <c r="B13">
        <v>7620</v>
      </c>
      <c r="C13">
        <v>7660</v>
      </c>
      <c r="D13">
        <f t="shared" si="0"/>
        <v>7640</v>
      </c>
      <c r="E13">
        <v>40</v>
      </c>
      <c r="F13">
        <f t="shared" si="2"/>
        <v>7613</v>
      </c>
      <c r="G13">
        <f t="shared" si="3"/>
        <v>7842</v>
      </c>
      <c r="H13">
        <f t="shared" si="4"/>
        <v>7609.9999999999991</v>
      </c>
      <c r="I13">
        <f t="shared" si="4"/>
        <v>7840.0000000000009</v>
      </c>
      <c r="J13">
        <f t="shared" si="5"/>
        <v>7727.5</v>
      </c>
      <c r="K13">
        <f t="shared" si="8"/>
        <v>0</v>
      </c>
      <c r="L13">
        <f>IF(I13&gt;C13,0,1)</f>
        <v>0</v>
      </c>
      <c r="O13" s="1">
        <f t="shared" si="6"/>
        <v>-19.25</v>
      </c>
      <c r="P13" s="1">
        <f t="shared" si="7"/>
        <v>-19.071428571428573</v>
      </c>
      <c r="Q13" s="1"/>
    </row>
    <row r="14" spans="1:18" x14ac:dyDescent="0.35">
      <c r="A14">
        <v>-370</v>
      </c>
      <c r="B14">
        <v>7460</v>
      </c>
      <c r="C14">
        <v>7540</v>
      </c>
      <c r="D14">
        <f t="shared" si="0"/>
        <v>7500</v>
      </c>
      <c r="E14">
        <v>80</v>
      </c>
      <c r="F14">
        <f t="shared" si="2"/>
        <v>7384</v>
      </c>
      <c r="G14">
        <f t="shared" si="3"/>
        <v>7613</v>
      </c>
      <c r="H14">
        <f t="shared" si="4"/>
        <v>7380</v>
      </c>
      <c r="I14">
        <f t="shared" si="4"/>
        <v>7609.9999999999991</v>
      </c>
      <c r="J14">
        <f t="shared" si="5"/>
        <v>7498.5</v>
      </c>
      <c r="K14">
        <f t="shared" si="8"/>
        <v>0</v>
      </c>
      <c r="L14">
        <f>IF(I14&gt;C14,0,1)</f>
        <v>0</v>
      </c>
      <c r="O14" s="1">
        <f t="shared" si="6"/>
        <v>-20</v>
      </c>
      <c r="P14" s="1">
        <f t="shared" si="7"/>
        <v>-19.916666666666668</v>
      </c>
      <c r="Q14" s="1"/>
    </row>
    <row r="15" spans="1:18" x14ac:dyDescent="0.35">
      <c r="A15">
        <v>-360</v>
      </c>
      <c r="B15">
        <v>7220</v>
      </c>
      <c r="C15">
        <v>7220</v>
      </c>
      <c r="D15">
        <f t="shared" si="0"/>
        <v>7220</v>
      </c>
      <c r="E15">
        <v>0</v>
      </c>
      <c r="F15">
        <f t="shared" si="2"/>
        <v>7155</v>
      </c>
      <c r="G15">
        <f t="shared" si="3"/>
        <v>7384</v>
      </c>
      <c r="H15">
        <f t="shared" si="4"/>
        <v>7159.9999999999991</v>
      </c>
      <c r="I15">
        <f t="shared" si="4"/>
        <v>7380</v>
      </c>
      <c r="J15">
        <f t="shared" si="5"/>
        <v>7269.5</v>
      </c>
      <c r="K15">
        <f t="shared" si="8"/>
        <v>0</v>
      </c>
      <c r="L15">
        <f>IF(I15&gt;C15,0,1)</f>
        <v>0</v>
      </c>
      <c r="O15" s="1">
        <f t="shared" si="6"/>
        <v>-18.666666666666668</v>
      </c>
      <c r="P15" s="1">
        <f t="shared" si="7"/>
        <v>-18.3</v>
      </c>
      <c r="Q15" s="1"/>
    </row>
    <row r="16" spans="1:18" x14ac:dyDescent="0.35">
      <c r="A16">
        <v>-350</v>
      </c>
      <c r="B16">
        <v>7110</v>
      </c>
      <c r="C16">
        <v>7110</v>
      </c>
      <c r="D16">
        <f t="shared" si="0"/>
        <v>7110</v>
      </c>
      <c r="E16">
        <v>0</v>
      </c>
      <c r="F16">
        <f t="shared" si="2"/>
        <v>6926</v>
      </c>
      <c r="G16">
        <f t="shared" si="3"/>
        <v>7155</v>
      </c>
      <c r="H16">
        <f t="shared" si="4"/>
        <v>6930</v>
      </c>
      <c r="I16">
        <f t="shared" si="4"/>
        <v>7159.9999999999991</v>
      </c>
      <c r="J16">
        <f t="shared" si="5"/>
        <v>7040.5</v>
      </c>
      <c r="K16">
        <f t="shared" si="8"/>
        <v>0</v>
      </c>
      <c r="L16">
        <f>IF(I16&gt;C16,0,1)</f>
        <v>0</v>
      </c>
      <c r="O16" s="1">
        <f t="shared" si="6"/>
        <v>-20.2</v>
      </c>
      <c r="P16" s="1">
        <f t="shared" si="7"/>
        <v>-20.125</v>
      </c>
      <c r="Q16" s="1"/>
    </row>
    <row r="17" spans="1:17" x14ac:dyDescent="0.35">
      <c r="A17">
        <v>-340</v>
      </c>
      <c r="B17">
        <v>6940</v>
      </c>
      <c r="C17">
        <v>6960</v>
      </c>
      <c r="D17">
        <f t="shared" si="0"/>
        <v>6950</v>
      </c>
      <c r="E17">
        <v>20</v>
      </c>
      <c r="F17">
        <f t="shared" si="2"/>
        <v>6697</v>
      </c>
      <c r="G17">
        <f t="shared" si="3"/>
        <v>6926</v>
      </c>
      <c r="H17">
        <f t="shared" si="4"/>
        <v>6700</v>
      </c>
      <c r="I17">
        <f t="shared" si="4"/>
        <v>6930</v>
      </c>
      <c r="J17">
        <f t="shared" si="5"/>
        <v>6811.5</v>
      </c>
      <c r="K17">
        <f t="shared" si="8"/>
        <v>0</v>
      </c>
      <c r="L17">
        <f>IF(I17&gt;C17,0,1)</f>
        <v>1</v>
      </c>
      <c r="O17" s="1">
        <f t="shared" si="6"/>
        <v>-21.25</v>
      </c>
      <c r="P17" s="1">
        <f t="shared" si="7"/>
        <v>-21.5</v>
      </c>
      <c r="Q17" s="1"/>
    </row>
    <row r="18" spans="1:17" x14ac:dyDescent="0.35">
      <c r="A18">
        <v>-330</v>
      </c>
      <c r="B18">
        <v>6600</v>
      </c>
      <c r="C18">
        <v>6670</v>
      </c>
      <c r="D18">
        <f t="shared" si="0"/>
        <v>6635</v>
      </c>
      <c r="E18">
        <v>70</v>
      </c>
      <c r="F18">
        <f t="shared" si="2"/>
        <v>6468</v>
      </c>
      <c r="G18">
        <f t="shared" si="3"/>
        <v>6697</v>
      </c>
      <c r="H18">
        <f t="shared" si="4"/>
        <v>6470</v>
      </c>
      <c r="I18">
        <f t="shared" si="4"/>
        <v>6700</v>
      </c>
      <c r="J18">
        <f t="shared" si="5"/>
        <v>6582.5</v>
      </c>
      <c r="K18">
        <f t="shared" si="8"/>
        <v>0</v>
      </c>
      <c r="L18">
        <f>IF(I18&gt;C18,0,1)</f>
        <v>0</v>
      </c>
      <c r="O18" s="1">
        <f t="shared" si="6"/>
        <v>-17.833333333333332</v>
      </c>
      <c r="P18" s="1"/>
      <c r="Q18" s="1"/>
    </row>
    <row r="19" spans="1:17" x14ac:dyDescent="0.35">
      <c r="A19">
        <v>-310</v>
      </c>
      <c r="B19">
        <v>6270</v>
      </c>
      <c r="C19">
        <v>6340</v>
      </c>
      <c r="D19">
        <f t="shared" si="0"/>
        <v>6305</v>
      </c>
      <c r="E19">
        <v>70</v>
      </c>
      <c r="F19">
        <f>F20+$G$22</f>
        <v>6239</v>
      </c>
      <c r="G19">
        <f t="shared" si="3"/>
        <v>6468</v>
      </c>
      <c r="H19">
        <f t="shared" si="4"/>
        <v>6240</v>
      </c>
      <c r="I19">
        <f t="shared" si="4"/>
        <v>6470</v>
      </c>
      <c r="J19">
        <f t="shared" si="5"/>
        <v>6353.5</v>
      </c>
      <c r="K19">
        <f t="shared" si="8"/>
        <v>0</v>
      </c>
      <c r="L19">
        <f>IF(I19&gt;C19,0,1)</f>
        <v>0</v>
      </c>
      <c r="O19" s="1">
        <f>($D$20-D19)/($A$20-A19)</f>
        <v>-20.5</v>
      </c>
      <c r="P19" s="1"/>
      <c r="Q19" s="1"/>
    </row>
    <row r="20" spans="1:17" x14ac:dyDescent="0.35">
      <c r="A20">
        <v>-300</v>
      </c>
      <c r="B20">
        <v>6030</v>
      </c>
      <c r="C20">
        <v>6170</v>
      </c>
      <c r="D20">
        <f t="shared" si="0"/>
        <v>6100</v>
      </c>
      <c r="E20">
        <v>140</v>
      </c>
      <c r="F20">
        <f>F22</f>
        <v>6010</v>
      </c>
      <c r="G20">
        <f>F19</f>
        <v>6239</v>
      </c>
      <c r="H20">
        <f t="shared" si="4"/>
        <v>6010</v>
      </c>
      <c r="I20">
        <f t="shared" si="4"/>
        <v>6240</v>
      </c>
      <c r="J20">
        <f>(F20+G20)/2</f>
        <v>6124.5</v>
      </c>
      <c r="K20">
        <f t="shared" si="8"/>
        <v>0</v>
      </c>
      <c r="L20">
        <f>IF(I20&gt;C20,0,1)</f>
        <v>0</v>
      </c>
      <c r="O20" s="1"/>
      <c r="P20" s="1"/>
      <c r="Q20" s="1"/>
    </row>
    <row r="21" spans="1:17" x14ac:dyDescent="0.35">
      <c r="O21" s="1">
        <f>AVERAGE(O5:O19)</f>
        <v>-19.8924694368812</v>
      </c>
      <c r="P21" s="1">
        <f>AVERAGE(P5:P19)</f>
        <v>-19.948450908066295</v>
      </c>
      <c r="Q21" s="1"/>
    </row>
    <row r="22" spans="1:17" x14ac:dyDescent="0.35">
      <c r="F22">
        <v>6010</v>
      </c>
      <c r="G22">
        <v>229</v>
      </c>
      <c r="K22">
        <f>SUM(K5:K20)</f>
        <v>1</v>
      </c>
      <c r="L22">
        <f>SUM(L5:L20)</f>
        <v>2</v>
      </c>
      <c r="N22" s="2">
        <f>SUM(K22:L22)</f>
        <v>3</v>
      </c>
    </row>
    <row r="23" spans="1:17" x14ac:dyDescent="0.35">
      <c r="N23" s="3"/>
    </row>
    <row r="24" spans="1:17" x14ac:dyDescent="0.35">
      <c r="A24" s="1">
        <v>-470</v>
      </c>
      <c r="B24">
        <f t="shared" ref="B24:B37" si="9">C25</f>
        <v>9515.625</v>
      </c>
      <c r="C24">
        <f>B24+$C$41+I24</f>
        <v>9750</v>
      </c>
      <c r="D24">
        <f>(B24+C24)/2</f>
        <v>9632.8125</v>
      </c>
      <c r="E24">
        <f>IF(B24&lt;B5,0,1)</f>
        <v>1</v>
      </c>
      <c r="F24">
        <f>IF(C24&gt;C5,0,1)</f>
        <v>0</v>
      </c>
      <c r="G24">
        <f>IF(E24=1,ABS(B24-B5),-ABS(B24-B5))</f>
        <v>125.625</v>
      </c>
      <c r="H24">
        <f>IF(F24=1,ABS(C24-C5),-ABS(C24-C5))</f>
        <v>-270</v>
      </c>
      <c r="J24">
        <f>((D24-D39)/(A24-A39))</f>
        <v>-20.680147058823529</v>
      </c>
    </row>
    <row r="25" spans="1:17" x14ac:dyDescent="0.35">
      <c r="A25">
        <v>-460</v>
      </c>
      <c r="B25">
        <f t="shared" si="9"/>
        <v>9281.25</v>
      </c>
      <c r="C25">
        <f>B25+$C$41+I25</f>
        <v>9515.625</v>
      </c>
      <c r="D25">
        <f t="shared" ref="D25:D39" si="10">(B25+C25)/2</f>
        <v>9398.4375</v>
      </c>
      <c r="E25">
        <f>IF(B25&lt;B6,0,1)</f>
        <v>0</v>
      </c>
      <c r="F25">
        <f>IF(C25&gt;C6,0,1)</f>
        <v>0</v>
      </c>
      <c r="G25">
        <f t="shared" ref="G25:G39" si="11">IF(E25=1,ABS(B25-B6),-ABS(B25-B6))</f>
        <v>-78.75</v>
      </c>
      <c r="H25">
        <f t="shared" ref="H25:H39" si="12">IF(F25=1,ABS(C25-C6),-ABS(C25-C6))</f>
        <v>-155.625</v>
      </c>
    </row>
    <row r="26" spans="1:17" x14ac:dyDescent="0.35">
      <c r="A26">
        <v>-450</v>
      </c>
      <c r="B26">
        <f t="shared" si="9"/>
        <v>9046.875</v>
      </c>
      <c r="C26">
        <f>B26+$C$41+I26</f>
        <v>9281.25</v>
      </c>
      <c r="D26">
        <f t="shared" si="10"/>
        <v>9164.0625</v>
      </c>
      <c r="E26">
        <f>IF(B26&lt;B7,0,1)</f>
        <v>0</v>
      </c>
      <c r="F26">
        <f>IF(C26&gt;C7,0,1)</f>
        <v>0</v>
      </c>
      <c r="G26">
        <f t="shared" si="11"/>
        <v>-33.125</v>
      </c>
      <c r="H26">
        <f t="shared" si="12"/>
        <v>-201.25</v>
      </c>
    </row>
    <row r="27" spans="1:17" x14ac:dyDescent="0.35">
      <c r="A27">
        <v>-440</v>
      </c>
      <c r="B27">
        <f t="shared" si="9"/>
        <v>8812.5</v>
      </c>
      <c r="C27">
        <f>B27+$C$41+I27</f>
        <v>9046.875</v>
      </c>
      <c r="D27">
        <f t="shared" si="10"/>
        <v>8929.6875</v>
      </c>
      <c r="E27">
        <f>IF(B27&lt;B8,0,1)</f>
        <v>0</v>
      </c>
      <c r="F27">
        <f>IF(C27&gt;C8,0,1)</f>
        <v>0</v>
      </c>
      <c r="G27">
        <f t="shared" si="11"/>
        <v>-87.5</v>
      </c>
      <c r="H27">
        <f t="shared" si="12"/>
        <v>-86.875</v>
      </c>
    </row>
    <row r="28" spans="1:17" x14ac:dyDescent="0.35">
      <c r="A28">
        <v>-430</v>
      </c>
      <c r="B28">
        <f t="shared" si="9"/>
        <v>8578.125</v>
      </c>
      <c r="C28">
        <f>B28+$C$41+I28</f>
        <v>8812.5</v>
      </c>
      <c r="D28">
        <f t="shared" si="10"/>
        <v>8695.3125</v>
      </c>
      <c r="E28">
        <f>IF(B28&lt;B9,0,1)</f>
        <v>0</v>
      </c>
      <c r="F28">
        <f>IF(C28&gt;C9,0,1)</f>
        <v>0</v>
      </c>
      <c r="G28">
        <f t="shared" si="11"/>
        <v>-141.875</v>
      </c>
      <c r="H28">
        <f t="shared" si="12"/>
        <v>-92.5</v>
      </c>
    </row>
    <row r="29" spans="1:17" x14ac:dyDescent="0.35">
      <c r="A29">
        <v>-420</v>
      </c>
      <c r="B29">
        <f t="shared" si="9"/>
        <v>8343.75</v>
      </c>
      <c r="C29">
        <f>B29+$C$41+I29</f>
        <v>8578.125</v>
      </c>
      <c r="D29">
        <f t="shared" si="10"/>
        <v>8460.9375</v>
      </c>
      <c r="E29">
        <f>IF(B29&lt;B10,0,1)</f>
        <v>0</v>
      </c>
      <c r="F29">
        <f>IF(C29&gt;C10,0,1)</f>
        <v>0</v>
      </c>
      <c r="G29">
        <f t="shared" si="11"/>
        <v>-176.25</v>
      </c>
      <c r="H29">
        <f t="shared" si="12"/>
        <v>-58.125</v>
      </c>
    </row>
    <row r="30" spans="1:17" x14ac:dyDescent="0.35">
      <c r="A30">
        <v>-410</v>
      </c>
      <c r="B30">
        <f t="shared" si="9"/>
        <v>8109.375</v>
      </c>
      <c r="C30">
        <f>B30+$C$41+I30</f>
        <v>8343.75</v>
      </c>
      <c r="D30">
        <f t="shared" si="10"/>
        <v>8226.5625</v>
      </c>
      <c r="E30">
        <f>IF(B30&lt;B11,0,1)</f>
        <v>0</v>
      </c>
      <c r="F30">
        <f>IF(C30&gt;C11,0,1)</f>
        <v>1</v>
      </c>
      <c r="G30">
        <f t="shared" si="11"/>
        <v>-150.625</v>
      </c>
      <c r="H30">
        <f t="shared" si="12"/>
        <v>36.25</v>
      </c>
    </row>
    <row r="31" spans="1:17" x14ac:dyDescent="0.35">
      <c r="A31">
        <v>-390</v>
      </c>
      <c r="B31">
        <f t="shared" si="9"/>
        <v>7875</v>
      </c>
      <c r="C31">
        <f>B31+$C$41+I31</f>
        <v>8109.375</v>
      </c>
      <c r="D31">
        <f t="shared" si="10"/>
        <v>7992.1875</v>
      </c>
      <c r="E31">
        <f>IF(B31&lt;B12,0,1)</f>
        <v>1</v>
      </c>
      <c r="F31">
        <f>IF(C31&gt;C12,0,1)</f>
        <v>0</v>
      </c>
      <c r="G31">
        <f t="shared" si="11"/>
        <v>25</v>
      </c>
      <c r="H31">
        <f t="shared" si="12"/>
        <v>-139.375</v>
      </c>
    </row>
    <row r="32" spans="1:17" x14ac:dyDescent="0.35">
      <c r="A32">
        <v>-380</v>
      </c>
      <c r="B32">
        <f t="shared" si="9"/>
        <v>7640.625</v>
      </c>
      <c r="C32">
        <f>B32+$C$41+I32</f>
        <v>7875</v>
      </c>
      <c r="D32">
        <f t="shared" si="10"/>
        <v>7757.8125</v>
      </c>
      <c r="E32">
        <f>IF(B32&lt;B13,0,1)</f>
        <v>1</v>
      </c>
      <c r="F32">
        <f>IF(C32&gt;C13,0,1)</f>
        <v>0</v>
      </c>
      <c r="G32">
        <f t="shared" si="11"/>
        <v>20.625</v>
      </c>
      <c r="H32">
        <f t="shared" si="12"/>
        <v>-215</v>
      </c>
    </row>
    <row r="33" spans="1:8" x14ac:dyDescent="0.35">
      <c r="A33">
        <v>-370</v>
      </c>
      <c r="B33">
        <f t="shared" si="9"/>
        <v>7406.25</v>
      </c>
      <c r="C33">
        <f>B33+$C$41+I33</f>
        <v>7640.625</v>
      </c>
      <c r="D33">
        <f t="shared" si="10"/>
        <v>7523.4375</v>
      </c>
      <c r="E33">
        <f>IF(B33&lt;B14,0,1)</f>
        <v>0</v>
      </c>
      <c r="F33">
        <f>IF(C33&gt;C14,0,1)</f>
        <v>0</v>
      </c>
      <c r="G33">
        <f t="shared" si="11"/>
        <v>-53.75</v>
      </c>
      <c r="H33">
        <f t="shared" si="12"/>
        <v>-100.625</v>
      </c>
    </row>
    <row r="34" spans="1:8" x14ac:dyDescent="0.35">
      <c r="A34">
        <v>-360</v>
      </c>
      <c r="B34">
        <f t="shared" si="9"/>
        <v>7171.875</v>
      </c>
      <c r="C34">
        <f>B34+$C$41+I34</f>
        <v>7406.25</v>
      </c>
      <c r="D34">
        <f t="shared" si="10"/>
        <v>7289.0625</v>
      </c>
      <c r="E34">
        <f>IF(B34&lt;B15,0,1)</f>
        <v>0</v>
      </c>
      <c r="F34">
        <f>IF(C34&gt;C15,0,1)</f>
        <v>0</v>
      </c>
      <c r="G34">
        <f t="shared" si="11"/>
        <v>-48.125</v>
      </c>
      <c r="H34">
        <f t="shared" si="12"/>
        <v>-186.25</v>
      </c>
    </row>
    <row r="35" spans="1:8" x14ac:dyDescent="0.35">
      <c r="A35">
        <v>-350</v>
      </c>
      <c r="B35">
        <f t="shared" si="9"/>
        <v>6937.5</v>
      </c>
      <c r="C35">
        <f>B35+$C$41+I35</f>
        <v>7171.875</v>
      </c>
      <c r="D35">
        <f t="shared" si="10"/>
        <v>7054.6875</v>
      </c>
      <c r="E35">
        <f>IF(B35&lt;B16,0,1)</f>
        <v>0</v>
      </c>
      <c r="F35">
        <f>IF(C35&gt;C16,0,1)</f>
        <v>0</v>
      </c>
      <c r="G35">
        <f t="shared" si="11"/>
        <v>-172.5</v>
      </c>
      <c r="H35">
        <f t="shared" si="12"/>
        <v>-61.875</v>
      </c>
    </row>
    <row r="36" spans="1:8" x14ac:dyDescent="0.35">
      <c r="A36">
        <v>-340</v>
      </c>
      <c r="B36">
        <f t="shared" si="9"/>
        <v>6703.125</v>
      </c>
      <c r="C36">
        <f>B36+$C$41+I36</f>
        <v>6937.5</v>
      </c>
      <c r="D36">
        <f t="shared" si="10"/>
        <v>6820.3125</v>
      </c>
      <c r="E36">
        <f>IF(B36&lt;B17,0,1)</f>
        <v>0</v>
      </c>
      <c r="F36">
        <f>IF(C36&gt;C17,0,1)</f>
        <v>1</v>
      </c>
      <c r="G36">
        <f t="shared" si="11"/>
        <v>-236.875</v>
      </c>
      <c r="H36">
        <f t="shared" si="12"/>
        <v>22.5</v>
      </c>
    </row>
    <row r="37" spans="1:8" x14ac:dyDescent="0.35">
      <c r="A37">
        <v>-330</v>
      </c>
      <c r="B37">
        <f t="shared" si="9"/>
        <v>6468.75</v>
      </c>
      <c r="C37">
        <f>B37+$C$41+I37</f>
        <v>6703.125</v>
      </c>
      <c r="D37">
        <f t="shared" si="10"/>
        <v>6585.9375</v>
      </c>
      <c r="E37">
        <f>IF(B37&lt;B18,0,1)</f>
        <v>0</v>
      </c>
      <c r="F37">
        <f>IF(C37&gt;C18,0,1)</f>
        <v>0</v>
      </c>
      <c r="G37">
        <f t="shared" si="11"/>
        <v>-131.25</v>
      </c>
      <c r="H37">
        <f t="shared" si="12"/>
        <v>-33.125</v>
      </c>
    </row>
    <row r="38" spans="1:8" x14ac:dyDescent="0.35">
      <c r="A38">
        <v>-310</v>
      </c>
      <c r="B38">
        <f>C39</f>
        <v>6234.375</v>
      </c>
      <c r="C38">
        <f>B38+$C$41+I38</f>
        <v>6468.75</v>
      </c>
      <c r="D38">
        <f t="shared" si="10"/>
        <v>6351.5625</v>
      </c>
      <c r="E38">
        <f>IF(B38&lt;B19,0,1)</f>
        <v>0</v>
      </c>
      <c r="F38">
        <f>IF(C38&gt;C19,0,1)</f>
        <v>0</v>
      </c>
      <c r="G38">
        <f t="shared" si="11"/>
        <v>-35.625</v>
      </c>
      <c r="H38">
        <f t="shared" si="12"/>
        <v>-128.75</v>
      </c>
    </row>
    <row r="39" spans="1:8" x14ac:dyDescent="0.35">
      <c r="A39">
        <v>-300</v>
      </c>
      <c r="B39">
        <v>6000</v>
      </c>
      <c r="C39">
        <f>B39+$C$41</f>
        <v>6234.375</v>
      </c>
      <c r="D39">
        <f t="shared" si="10"/>
        <v>6117.1875</v>
      </c>
      <c r="E39">
        <f>IF(B39&lt;B20,0,1)</f>
        <v>0</v>
      </c>
      <c r="F39">
        <f>IF(C39&gt;C20,0,1)</f>
        <v>0</v>
      </c>
      <c r="G39">
        <f t="shared" si="11"/>
        <v>-30</v>
      </c>
      <c r="H39">
        <f t="shared" si="12"/>
        <v>-64.375</v>
      </c>
    </row>
    <row r="41" spans="1:8" x14ac:dyDescent="0.35">
      <c r="C41">
        <f>3750/16</f>
        <v>234.375</v>
      </c>
      <c r="H41">
        <f>SUM(G24:G39,H24:H39)</f>
        <v>-2940</v>
      </c>
    </row>
  </sheetData>
  <conditionalFormatting sqref="G24:H3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Chan</dc:creator>
  <cp:lastModifiedBy>Samuel Chan</cp:lastModifiedBy>
  <dcterms:created xsi:type="dcterms:W3CDTF">2020-01-12T02:43:12Z</dcterms:created>
  <dcterms:modified xsi:type="dcterms:W3CDTF">2020-01-14T20:58:40Z</dcterms:modified>
</cp:coreProperties>
</file>