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mue\PycharmProjects\NumericAn\Document\"/>
    </mc:Choice>
  </mc:AlternateContent>
  <xr:revisionPtr revIDLastSave="0" documentId="13_ncr:1_{B007908D-CB95-4B28-9C44-08BA59541AFD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Bisección" sheetId="1" r:id="rId1"/>
    <sheet name="Falsa Posición" sheetId="2" r:id="rId2"/>
    <sheet name="Tabla Comparativa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4" i="2"/>
  <c r="H5" i="2"/>
  <c r="H6" i="2"/>
  <c r="H7" i="2"/>
  <c r="H8" i="2"/>
  <c r="H9" i="2"/>
  <c r="H10" i="2"/>
  <c r="H11" i="2"/>
  <c r="G4" i="2"/>
  <c r="G5" i="2"/>
  <c r="G6" i="2"/>
  <c r="F4" i="2"/>
  <c r="F5" i="2"/>
  <c r="E4" i="2"/>
  <c r="E5" i="2"/>
  <c r="D4" i="2"/>
  <c r="D5" i="2"/>
  <c r="C4" i="2"/>
  <c r="B4" i="2"/>
  <c r="H3" i="2"/>
  <c r="G3" i="2"/>
  <c r="F3" i="2"/>
  <c r="E3" i="2"/>
  <c r="D3" i="2"/>
  <c r="C3" i="2"/>
  <c r="B3" i="2"/>
  <c r="G2" i="2"/>
  <c r="F2" i="2"/>
  <c r="D2" i="2"/>
  <c r="E2" i="2"/>
  <c r="D2" i="1"/>
  <c r="B3" i="1" s="1"/>
  <c r="E2" i="1"/>
  <c r="F2" i="1"/>
  <c r="G2" i="1" s="1"/>
  <c r="C5" i="2" l="1"/>
  <c r="B5" i="2"/>
  <c r="D6" i="2" s="1"/>
  <c r="E6" i="2"/>
  <c r="D3" i="1"/>
  <c r="C3" i="1"/>
  <c r="F6" i="2" l="1"/>
  <c r="G7" i="2" s="1"/>
  <c r="E3" i="1"/>
  <c r="F3" i="1"/>
  <c r="G3" i="1" l="1"/>
  <c r="C4" i="1" l="1"/>
  <c r="B4" i="1"/>
  <c r="F4" i="1" l="1"/>
  <c r="D4" i="1"/>
  <c r="E4" i="1"/>
  <c r="G4" i="1" l="1"/>
  <c r="B5" i="1" l="1"/>
  <c r="C5" i="1"/>
  <c r="C6" i="2" l="1"/>
  <c r="B6" i="2"/>
  <c r="D7" i="2" s="1"/>
  <c r="D5" i="1"/>
  <c r="F5" i="1"/>
  <c r="E5" i="1"/>
  <c r="F7" i="2" l="1"/>
  <c r="G8" i="2" s="1"/>
  <c r="E7" i="2"/>
  <c r="G5" i="1"/>
  <c r="B6" i="1" s="1"/>
  <c r="D6" i="1" l="1"/>
  <c r="C6" i="1"/>
  <c r="C7" i="2" l="1"/>
  <c r="B7" i="2"/>
  <c r="D8" i="2" s="1"/>
  <c r="E6" i="1"/>
  <c r="F6" i="1"/>
  <c r="F8" i="2" l="1"/>
  <c r="G9" i="2" s="1"/>
  <c r="E8" i="2"/>
  <c r="G6" i="1"/>
  <c r="B7" i="1" l="1"/>
  <c r="C7" i="1"/>
  <c r="C8" i="2" l="1"/>
  <c r="B8" i="2"/>
  <c r="D9" i="2" s="1"/>
  <c r="E7" i="1"/>
  <c r="F7" i="1"/>
  <c r="D7" i="1"/>
  <c r="E9" i="2" l="1"/>
  <c r="F9" i="2"/>
  <c r="G10" i="2" s="1"/>
  <c r="G7" i="1"/>
  <c r="C8" i="1" s="1"/>
  <c r="E8" i="1" l="1"/>
  <c r="B8" i="1"/>
  <c r="C9" i="2" l="1"/>
  <c r="B9" i="2"/>
  <c r="D10" i="2" s="1"/>
  <c r="F8" i="1"/>
  <c r="D8" i="1"/>
  <c r="E10" i="2" l="1"/>
  <c r="F10" i="2"/>
  <c r="G11" i="2" s="1"/>
  <c r="G8" i="1"/>
  <c r="C10" i="2" l="1"/>
  <c r="B10" i="2"/>
  <c r="D11" i="2" s="1"/>
  <c r="C9" i="1"/>
  <c r="B9" i="1"/>
  <c r="E11" i="2" l="1"/>
  <c r="F11" i="2"/>
  <c r="D9" i="1"/>
  <c r="F9" i="1"/>
  <c r="E9" i="1"/>
  <c r="G9" i="1" l="1"/>
  <c r="C10" i="1"/>
  <c r="B10" i="1"/>
  <c r="B11" i="2" l="1"/>
  <c r="C11" i="2"/>
  <c r="D10" i="1"/>
  <c r="F10" i="1"/>
  <c r="E10" i="1"/>
  <c r="G10" i="1" l="1"/>
  <c r="B11" i="1"/>
  <c r="C11" i="1"/>
  <c r="E11" i="1" l="1"/>
  <c r="F11" i="1"/>
  <c r="D11" i="1"/>
  <c r="G11" i="1" l="1"/>
</calcChain>
</file>

<file path=xl/sharedStrings.xml><?xml version="1.0" encoding="utf-8"?>
<sst xmlns="http://schemas.openxmlformats.org/spreadsheetml/2006/main" count="23" uniqueCount="14">
  <si>
    <t>Iteración</t>
  </si>
  <si>
    <t>a (°)</t>
  </si>
  <si>
    <t>b (°)</t>
  </si>
  <si>
    <t>f(a)</t>
  </si>
  <si>
    <t>f(b)</t>
  </si>
  <si>
    <t>c (°)</t>
  </si>
  <si>
    <t>f(c)</t>
  </si>
  <si>
    <t>Error (%)</t>
  </si>
  <si>
    <t>Error Bisección (%)</t>
  </si>
  <si>
    <t>Error Falsa Posición (%)</t>
  </si>
  <si>
    <t>Método</t>
  </si>
  <si>
    <t>Valor Final θ₀ (°)</t>
  </si>
  <si>
    <t>Bisección</t>
  </si>
  <si>
    <t>Falsa Posición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</si>
</sst>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40404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/>
    <xf numFmtId="0" fontId="2" fillId="0" borderId="0" xfId="0" applyFont="1"/>
    <xf numFmtId="0" fontId="0" fillId="0" borderId="0" xfId="0" applyFont="1"/>
    <xf numFmtId="164" fontId="0" fillId="0" borderId="0" xfId="0" applyNumberFormat="1" applyFont="1"/>
    <xf numFmtId="1" fontId="0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"/>
  <sheetViews>
    <sheetView zoomScaleNormal="100" workbookViewId="0">
      <selection activeCell="C18" sqref="C18"/>
    </sheetView>
  </sheetViews>
  <sheetFormatPr baseColWidth="10" defaultColWidth="8.88671875" defaultRowHeight="14.4" x14ac:dyDescent="0.3"/>
  <cols>
    <col min="1" max="1" width="8.44140625" bestFit="1" customWidth="1"/>
    <col min="2" max="2" width="16.6640625" bestFit="1" customWidth="1"/>
    <col min="3" max="3" width="20.44140625" bestFit="1" customWidth="1"/>
    <col min="5" max="5" width="12.33203125" bestFit="1" customWidth="1"/>
    <col min="6" max="6" width="14.109375" bestFit="1" customWidth="1"/>
    <col min="8" max="8" width="9.5546875" bestFit="1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 s="4">
        <v>1</v>
      </c>
      <c r="B2" s="4">
        <v>30</v>
      </c>
      <c r="C2" s="4">
        <v>60</v>
      </c>
      <c r="D2" s="5">
        <f>35*TAN(RADIANS(B2))-(9.81*35^2)/(2*20^2*(COS(RADIANS(B2)))^2)+2-1</f>
        <v>1.1785094216369068</v>
      </c>
      <c r="E2" s="5">
        <f>35*TAN(RADIANS(C2))-(9.81*35^2)/(2*20^2*(COS(RADIANS(C2)))^2)+2-1</f>
        <v>1.5355282649107167</v>
      </c>
      <c r="F2" s="4">
        <f>(B2+C2)/2</f>
        <v>45</v>
      </c>
      <c r="G2" s="6">
        <f>35*TAN(RADIANS(F2))-(9.81*35^2)/(2*20^2*(COS(RADIANS(F2)))^2)+2-1</f>
        <v>5.9568750000000001</v>
      </c>
      <c r="H2" s="4">
        <v>0</v>
      </c>
    </row>
    <row r="3" spans="1:8" x14ac:dyDescent="0.3">
      <c r="A3" s="4">
        <v>2</v>
      </c>
      <c r="B3" s="3">
        <f>IF(D2*G2&lt;0, B2, F2)</f>
        <v>45</v>
      </c>
      <c r="C3" s="4">
        <f>IF(D2*G2&lt;0, F2, C2)</f>
        <v>60</v>
      </c>
      <c r="D3" s="6">
        <f>35*TAN(RADIANS(B3))-(9.81*35^2)/(2*20^2*(COS(RADIANS(B3)))^2)+2-1</f>
        <v>5.9568750000000001</v>
      </c>
      <c r="E3" s="5">
        <f>35*TAN(RADIANS(C3))-(9.81*35^2)/(2*20^2*(COS(RADIANS(C3)))^2)+2-1</f>
        <v>1.5355282649107167</v>
      </c>
      <c r="F3" s="4">
        <f>(B3+C3)/2</f>
        <v>52.5</v>
      </c>
      <c r="G3" s="5">
        <f>35*TAN(RADIANS(F3))-(9.81*35^2)/(2*20^2*(COS(RADIANS(F3)))^2)+2-1</f>
        <v>6.078758291405471</v>
      </c>
      <c r="H3" s="5">
        <f>ABS((F3-F2)/F3)*100</f>
        <v>14.285714285714285</v>
      </c>
    </row>
    <row r="4" spans="1:8" x14ac:dyDescent="0.3">
      <c r="A4" s="4">
        <v>3</v>
      </c>
      <c r="B4" s="3">
        <f>IF(D3*G3&lt;0, B3, F3)</f>
        <v>52.5</v>
      </c>
      <c r="C4" s="4">
        <f>IF(D3*G3&lt;0, F3, C3)</f>
        <v>60</v>
      </c>
      <c r="D4" s="6">
        <f>35*TAN(RADIANS(B4))-(9.81*35^2)/(2*20^2*(COS(RADIANS(B4)))^2)+2-1</f>
        <v>6.078758291405471</v>
      </c>
      <c r="E4" s="5">
        <f>35*TAN(RADIANS(C4))-(9.81*35^2)/(2*20^2*(COS(RADIANS(C4)))^2)+2-1</f>
        <v>1.5355282649107167</v>
      </c>
      <c r="F4" s="4">
        <f>(B4+C4)/2</f>
        <v>56.25</v>
      </c>
      <c r="G4" s="5">
        <f>35*TAN(RADIANS(F4))-(9.81*35^2)/(2*20^2*(COS(RADIANS(F4)))^2)+2-1</f>
        <v>4.713910751948184</v>
      </c>
      <c r="H4" s="5">
        <f>ABS((F4-F3)/F4)*100</f>
        <v>6.666666666666667</v>
      </c>
    </row>
    <row r="5" spans="1:8" x14ac:dyDescent="0.3">
      <c r="A5" s="4">
        <v>4</v>
      </c>
      <c r="B5" s="3">
        <f>IF(D4*G4&lt;0, B4, F4)</f>
        <v>56.25</v>
      </c>
      <c r="C5" s="4">
        <f>IF(D4*G4&lt;0, F4, C4)</f>
        <v>60</v>
      </c>
      <c r="D5" s="6">
        <f>35*TAN(RADIANS(B5))-(9.81*35^2)/(2*20^2*(COS(RADIANS(B5)))^2)+2-1</f>
        <v>4.713910751948184</v>
      </c>
      <c r="E5" s="5">
        <f>35*TAN(RADIANS(C5))-(9.81*35^2)/(2*20^2*(COS(RADIANS(C5)))^2)+2-1</f>
        <v>1.5355282649107167</v>
      </c>
      <c r="F5" s="4">
        <f>(B5+C5)/2</f>
        <v>58.125</v>
      </c>
      <c r="G5" s="5">
        <f>35*TAN(RADIANS(F5))-(9.81*35^2)/(2*20^2*(COS(RADIANS(F5)))^2)+2-1</f>
        <v>3.4159828391739069</v>
      </c>
      <c r="H5" s="5">
        <f>ABS((F5-F4)/F5)*100</f>
        <v>3.225806451612903</v>
      </c>
    </row>
    <row r="6" spans="1:8" x14ac:dyDescent="0.3">
      <c r="A6" s="4">
        <v>5</v>
      </c>
      <c r="B6" s="3">
        <f>IF(D5*G5&lt;0, B5, F5)</f>
        <v>58.125</v>
      </c>
      <c r="C6" s="4">
        <f>IF(D5*G5&lt;0, F5, C5)</f>
        <v>60</v>
      </c>
      <c r="D6" s="6">
        <f>35*TAN(RADIANS(B6))-(9.81*35^2)/(2*20^2*(COS(RADIANS(B6)))^2)+2-1</f>
        <v>3.4159828391739069</v>
      </c>
      <c r="E6" s="5">
        <f>35*TAN(RADIANS(C6))-(9.81*35^2)/(2*20^2*(COS(RADIANS(C6)))^2)+2-1</f>
        <v>1.5355282649107167</v>
      </c>
      <c r="F6" s="4">
        <f>(B6+C6)/2</f>
        <v>59.0625</v>
      </c>
      <c r="G6" s="5">
        <f>35*TAN(RADIANS(F6))-(9.81*35^2)/(2*20^2*(COS(RADIANS(F6)))^2)+2-1</f>
        <v>2.5590506332556302</v>
      </c>
      <c r="H6" s="5">
        <f>ABS((F6-F5)/F6)*100</f>
        <v>1.5873015873015872</v>
      </c>
    </row>
    <row r="7" spans="1:8" x14ac:dyDescent="0.3">
      <c r="A7" s="4">
        <v>6</v>
      </c>
      <c r="B7" s="3">
        <f>IF(D6*G6&lt;0, B6, F6)</f>
        <v>59.0625</v>
      </c>
      <c r="C7" s="4">
        <f>IF(D6*G6&lt;0, F6, C6)</f>
        <v>60</v>
      </c>
      <c r="D7" s="6">
        <f>35*TAN(RADIANS(B7))-(9.81*35^2)/(2*20^2*(COS(RADIANS(B7)))^2)+2-1</f>
        <v>2.5590506332556302</v>
      </c>
      <c r="E7" s="5">
        <f>35*TAN(RADIANS(C7))-(9.81*35^2)/(2*20^2*(COS(RADIANS(C7)))^2)+2-1</f>
        <v>1.5355282649107167</v>
      </c>
      <c r="F7" s="4">
        <f>(B7+C7)/2</f>
        <v>59.53125</v>
      </c>
      <c r="G7" s="5">
        <f>35*TAN(RADIANS(F7))-(9.81*35^2)/(2*20^2*(COS(RADIANS(F7)))^2)+2-1</f>
        <v>2.0696184406466713</v>
      </c>
      <c r="H7" s="5">
        <f>ABS((F7-F6)/F7)*100</f>
        <v>0.78740157480314954</v>
      </c>
    </row>
    <row r="8" spans="1:8" x14ac:dyDescent="0.3">
      <c r="A8" s="4">
        <v>7</v>
      </c>
      <c r="B8" s="3">
        <f>IF(D7*G7&lt;0, B7, F7)</f>
        <v>59.53125</v>
      </c>
      <c r="C8" s="4">
        <f>IF(D7*G7&lt;0, F7, C7)</f>
        <v>60</v>
      </c>
      <c r="D8" s="6">
        <f>35*TAN(RADIANS(B8))-(9.81*35^2)/(2*20^2*(COS(RADIANS(B8)))^2)+2-1</f>
        <v>2.0696184406466713</v>
      </c>
      <c r="E8" s="5">
        <f>35*TAN(RADIANS(C8))-(9.81*35^2)/(2*20^2*(COS(RADIANS(C8)))^2)+2-1</f>
        <v>1.5355282649107167</v>
      </c>
      <c r="F8" s="4">
        <f>(B8+C8)/2</f>
        <v>59.765625</v>
      </c>
      <c r="G8" s="5">
        <f>35*TAN(RADIANS(F8))-(9.81*35^2)/(2*20^2*(COS(RADIANS(F8)))^2)+2-1</f>
        <v>1.8083577745608181</v>
      </c>
      <c r="H8" s="5">
        <f>ABS((F8-F7)/F8)*100</f>
        <v>0.39215686274509803</v>
      </c>
    </row>
    <row r="9" spans="1:8" x14ac:dyDescent="0.3">
      <c r="A9" s="4">
        <v>8</v>
      </c>
      <c r="B9" s="3">
        <f>IF(D8*G8&lt;0, B8, F8)</f>
        <v>59.765625</v>
      </c>
      <c r="C9" s="4">
        <f>IF(D8*G8&lt;0, F8, C8)</f>
        <v>60</v>
      </c>
      <c r="D9" s="6">
        <f>35*TAN(RADIANS(B9))-(9.81*35^2)/(2*20^2*(COS(RADIANS(B9)))^2)+2-1</f>
        <v>1.8083577745608181</v>
      </c>
      <c r="E9" s="5">
        <f>35*TAN(RADIANS(C9))-(9.81*35^2)/(2*20^2*(COS(RADIANS(C9)))^2)+2-1</f>
        <v>1.5355282649107167</v>
      </c>
      <c r="F9" s="4">
        <f>(B9+C9)/2</f>
        <v>59.8828125</v>
      </c>
      <c r="G9" s="5">
        <f>35*TAN(RADIANS(F9))-(9.81*35^2)/(2*20^2*(COS(RADIANS(F9)))^2)+2-1</f>
        <v>1.673415338266544</v>
      </c>
      <c r="H9" s="5">
        <f>ABS((F9-F8)/F9)*100</f>
        <v>0.19569471624266144</v>
      </c>
    </row>
    <row r="10" spans="1:8" x14ac:dyDescent="0.3">
      <c r="A10" s="4">
        <v>9</v>
      </c>
      <c r="B10" s="3">
        <f>IF(D9*G9&lt;0, B9, F9)</f>
        <v>59.8828125</v>
      </c>
      <c r="C10" s="4">
        <f>IF(D9*G9&lt;0, F9, C9)</f>
        <v>60</v>
      </c>
      <c r="D10" s="6">
        <f>35*TAN(RADIANS(B10))-(9.81*35^2)/(2*20^2*(COS(RADIANS(B10)))^2)+2-1</f>
        <v>1.673415338266544</v>
      </c>
      <c r="E10" s="5">
        <f>35*TAN(RADIANS(C10))-(9.81*35^2)/(2*20^2*(COS(RADIANS(C10)))^2)+2-1</f>
        <v>1.5355282649107167</v>
      </c>
      <c r="F10" s="4">
        <f>(B10+C10)/2</f>
        <v>59.94140625</v>
      </c>
      <c r="G10" s="5">
        <f>35*TAN(RADIANS(F10))-(9.81*35^2)/(2*20^2*(COS(RADIANS(F10)))^2)+2-1</f>
        <v>1.6048432188722899</v>
      </c>
      <c r="H10" s="5">
        <f>ABS((F10-F9)/F10)*100</f>
        <v>9.7751710654936458E-2</v>
      </c>
    </row>
    <row r="11" spans="1:8" x14ac:dyDescent="0.3">
      <c r="A11" s="4">
        <v>10</v>
      </c>
      <c r="B11" s="3">
        <f>IF(D10*G10&lt;0, B10, F10)</f>
        <v>59.94140625</v>
      </c>
      <c r="C11" s="4">
        <f>IF(D10*G10&lt;0, F10, C10)</f>
        <v>60</v>
      </c>
      <c r="D11" s="6">
        <f>35*TAN(RADIANS(B11))-(9.81*35^2)/(2*20^2*(COS(RADIANS(B11)))^2)+2-1</f>
        <v>1.6048432188722899</v>
      </c>
      <c r="E11" s="5">
        <f>35*TAN(RADIANS(C11))-(9.81*35^2)/(2*20^2*(COS(RADIANS(C11)))^2)+2-1</f>
        <v>1.5355282649107167</v>
      </c>
      <c r="F11" s="4">
        <f>(B11+C11)/2</f>
        <v>59.970703125</v>
      </c>
      <c r="G11" s="5">
        <f>35*TAN(RADIANS(F11))-(9.81*35^2)/(2*20^2*(COS(RADIANS(F11)))^2)+2-1</f>
        <v>1.5702790173028944</v>
      </c>
      <c r="H11" s="5">
        <f>ABS((F11-F10)/F11)*100</f>
        <v>4.8851978505129456E-2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251A2-DDE8-43F9-B6B3-2231F42DD542}">
  <dimension ref="A1:H11"/>
  <sheetViews>
    <sheetView workbookViewId="0">
      <selection activeCell="B6" sqref="B6"/>
    </sheetView>
  </sheetViews>
  <sheetFormatPr baseColWidth="10" defaultRowHeight="14.4" x14ac:dyDescent="0.3"/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 s="4">
        <v>1</v>
      </c>
      <c r="B2" s="4">
        <v>30</v>
      </c>
      <c r="C2" s="4">
        <v>60</v>
      </c>
      <c r="D2" s="5">
        <f>35*TAN(RADIANS(B2))-(9.81*35^2)/(2*20^2*(COS(RADIANS(B2)))^2)+2-1</f>
        <v>1.1785094216369068</v>
      </c>
      <c r="E2" s="5">
        <f>35*TAN(RADIANS(C2))-(9.81*35^2)/(2*20^2*(COS(RADIANS(C2)))^2)+2-1</f>
        <v>1.5355282649107167</v>
      </c>
      <c r="F2" s="5">
        <f>C2-(E2*(C2-B2))/(E2-D2)</f>
        <v>-69.029178193802011</v>
      </c>
      <c r="G2" s="6">
        <f>35*TAN(RADIANS(F2))-(9.81*35^2)/(2*20^2*(COS(RADIANS(F2)))^2)+2-1</f>
        <v>-207.59331367044317</v>
      </c>
      <c r="H2" s="4">
        <v>0</v>
      </c>
    </row>
    <row r="3" spans="1:8" x14ac:dyDescent="0.3">
      <c r="A3" s="4">
        <v>2</v>
      </c>
      <c r="B3" s="3">
        <f>IF(D2*G2&lt;0, B2, F2)</f>
        <v>30</v>
      </c>
      <c r="C3" s="4">
        <f t="shared" ref="C3:C11" si="0">IF(D2*G2&lt;0, F2, C2)</f>
        <v>-69.029178193802011</v>
      </c>
      <c r="D3" s="6">
        <f>35*TAN(RADIANS(B2))-(9.81*35^2)/(2*20^2*(COS(RADIANS(B2)))^2)+2-1</f>
        <v>1.1785094216369068</v>
      </c>
      <c r="E3" s="5">
        <f>35*TAN(RADIANS(C2))-(9.81*35^2)/(2*20^2*(COS(RADIANS(C2)))^2)+2-1</f>
        <v>1.5355282649107167</v>
      </c>
      <c r="F3" s="4">
        <f>C2-(E2*(C2-B2))/(E2-D2)</f>
        <v>-69.029178193802011</v>
      </c>
      <c r="G3" s="5">
        <f>35*TAN(RADIANS(F2))-(9.81*35^2)/(2*20^2*(COS(RADIANS(F2)))^2)+2-1</f>
        <v>-207.59331367044317</v>
      </c>
      <c r="H3" s="5">
        <f>ABS((F3-F2)/F3)*100</f>
        <v>0</v>
      </c>
    </row>
    <row r="4" spans="1:8" x14ac:dyDescent="0.3">
      <c r="A4" s="4">
        <v>3</v>
      </c>
      <c r="B4" s="3">
        <f t="shared" ref="B4:B11" si="1">IF(D3*G3&lt;0, B3, F3)</f>
        <v>30</v>
      </c>
      <c r="C4" s="4">
        <f t="shared" si="0"/>
        <v>-69.029178193802011</v>
      </c>
      <c r="D4" s="6">
        <f t="shared" ref="D4:D11" si="2">35*TAN(RADIANS(B3))-(9.81*35^2)/(2*20^2*(COS(RADIANS(B3)))^2)+2-1</f>
        <v>1.1785094216369068</v>
      </c>
      <c r="E4" s="5">
        <f t="shared" ref="E4:E11" si="3">35*TAN(RADIANS(C3))-(9.81*35^2)/(2*20^2*(COS(RADIANS(C3)))^2)+2-1</f>
        <v>-207.59331367044317</v>
      </c>
      <c r="F4" s="4">
        <f t="shared" ref="F4:F11" si="4">C3-(E3*(C3-B3))/(E3-D3)</f>
        <v>356.89260445799312</v>
      </c>
      <c r="G4" s="5">
        <f t="shared" ref="G4:G11" si="5">35*TAN(RADIANS(F3))-(9.81*35^2)/(2*20^2*(COS(RADIANS(F3)))^2)+2-1</f>
        <v>-207.59331367044317</v>
      </c>
      <c r="H4" s="5">
        <f t="shared" ref="H4:H11" si="6">ABS((F4-F3)/F4)*100</f>
        <v>119.3417227848236</v>
      </c>
    </row>
    <row r="5" spans="1:8" x14ac:dyDescent="0.3">
      <c r="A5" s="4">
        <v>4</v>
      </c>
      <c r="B5" s="3">
        <f t="shared" si="1"/>
        <v>30</v>
      </c>
      <c r="C5" s="4">
        <f t="shared" si="0"/>
        <v>356.89260445799312</v>
      </c>
      <c r="D5" s="6">
        <f t="shared" si="2"/>
        <v>1.1785094216369068</v>
      </c>
      <c r="E5" s="5">
        <f t="shared" si="3"/>
        <v>-207.59331367044317</v>
      </c>
      <c r="F5" s="4">
        <f t="shared" si="4"/>
        <v>29.440983856011641</v>
      </c>
      <c r="G5" s="5">
        <f t="shared" si="5"/>
        <v>-15.965896275308868</v>
      </c>
      <c r="H5" s="5">
        <f t="shared" si="6"/>
        <v>1112.230563365219</v>
      </c>
    </row>
    <row r="6" spans="1:8" x14ac:dyDescent="0.3">
      <c r="A6" s="4">
        <v>5</v>
      </c>
      <c r="B6" s="3">
        <f t="shared" si="1"/>
        <v>30</v>
      </c>
      <c r="C6" s="4">
        <f t="shared" si="0"/>
        <v>29.440983856011641</v>
      </c>
      <c r="D6" s="6">
        <f t="shared" si="2"/>
        <v>1.1785094216369068</v>
      </c>
      <c r="E6" s="5">
        <f t="shared" si="3"/>
        <v>-15.965896275308868</v>
      </c>
      <c r="F6" s="4">
        <f t="shared" si="4"/>
        <v>31.845296977874511</v>
      </c>
      <c r="G6" s="5">
        <f t="shared" si="5"/>
        <v>0.94760802647389042</v>
      </c>
      <c r="H6" s="5">
        <f t="shared" si="6"/>
        <v>7.5499786468731624</v>
      </c>
    </row>
    <row r="7" spans="1:8" x14ac:dyDescent="0.3">
      <c r="A7" s="4">
        <v>6</v>
      </c>
      <c r="B7" s="3">
        <f t="shared" si="1"/>
        <v>31.845296977874511</v>
      </c>
      <c r="C7" s="4">
        <f t="shared" si="0"/>
        <v>29.440983856011641</v>
      </c>
      <c r="D7" s="6">
        <f t="shared" si="2"/>
        <v>1.1785094216369068</v>
      </c>
      <c r="E7" s="5">
        <f t="shared" si="3"/>
        <v>0.94760802647389042</v>
      </c>
      <c r="F7" s="4">
        <f t="shared" si="4"/>
        <v>29.961573133290074</v>
      </c>
      <c r="G7" s="5">
        <f t="shared" si="5"/>
        <v>1.9224895343482764</v>
      </c>
      <c r="H7" s="5">
        <f t="shared" si="6"/>
        <v>6.287132642215794</v>
      </c>
    </row>
    <row r="8" spans="1:8" x14ac:dyDescent="0.3">
      <c r="A8" s="4">
        <v>7</v>
      </c>
      <c r="B8" s="3">
        <f t="shared" si="1"/>
        <v>29.961573133290074</v>
      </c>
      <c r="C8" s="4">
        <f t="shared" si="0"/>
        <v>29.440983856011641</v>
      </c>
      <c r="D8" s="6">
        <f t="shared" si="2"/>
        <v>1.9224895343482764</v>
      </c>
      <c r="E8" s="5">
        <f t="shared" si="3"/>
        <v>0.94760802647389042</v>
      </c>
      <c r="F8" s="4">
        <f t="shared" si="4"/>
        <v>19.573800460150213</v>
      </c>
      <c r="G8" s="5">
        <f t="shared" si="5"/>
        <v>1.1627161929353953</v>
      </c>
      <c r="H8" s="5">
        <f t="shared" si="6"/>
        <v>53.069779138129327</v>
      </c>
    </row>
    <row r="9" spans="1:8" x14ac:dyDescent="0.3">
      <c r="A9" s="4">
        <v>8</v>
      </c>
      <c r="B9" s="3">
        <f t="shared" si="1"/>
        <v>19.573800460150213</v>
      </c>
      <c r="C9" s="4">
        <f t="shared" si="0"/>
        <v>29.440983856011641</v>
      </c>
      <c r="D9" s="6">
        <f t="shared" si="2"/>
        <v>1.1627161929353953</v>
      </c>
      <c r="E9" s="5">
        <f t="shared" si="3"/>
        <v>0.94760802647389042</v>
      </c>
      <c r="F9" s="4">
        <f t="shared" si="4"/>
        <v>28.934958689198396</v>
      </c>
      <c r="G9" s="5">
        <f t="shared" si="5"/>
        <v>-3.4758177484421253</v>
      </c>
      <c r="H9" s="5">
        <f t="shared" si="6"/>
        <v>32.352416084640076</v>
      </c>
    </row>
    <row r="10" spans="1:8" x14ac:dyDescent="0.3">
      <c r="A10" s="4">
        <v>9</v>
      </c>
      <c r="B10" s="3">
        <f t="shared" si="1"/>
        <v>19.573800460150213</v>
      </c>
      <c r="C10" s="4">
        <f t="shared" si="0"/>
        <v>28.934958689198396</v>
      </c>
      <c r="D10" s="6">
        <f t="shared" si="2"/>
        <v>-3.4758177484421253</v>
      </c>
      <c r="E10" s="5">
        <f t="shared" si="3"/>
        <v>0.94760802647389042</v>
      </c>
      <c r="F10" s="4">
        <f t="shared" si="4"/>
        <v>72.908520855735347</v>
      </c>
      <c r="G10" s="5">
        <f t="shared" si="5"/>
        <v>0.73650891654257933</v>
      </c>
      <c r="H10" s="5">
        <f t="shared" si="6"/>
        <v>60.313337385554398</v>
      </c>
    </row>
    <row r="11" spans="1:8" x14ac:dyDescent="0.3">
      <c r="A11" s="4">
        <v>10</v>
      </c>
      <c r="B11" s="3">
        <f t="shared" si="1"/>
        <v>19.573800460150213</v>
      </c>
      <c r="C11" s="4">
        <f t="shared" si="0"/>
        <v>72.908520855735347</v>
      </c>
      <c r="D11" s="6">
        <f t="shared" si="2"/>
        <v>-3.4758177484421253</v>
      </c>
      <c r="E11" s="5">
        <f t="shared" si="3"/>
        <v>0.73650891654257933</v>
      </c>
      <c r="F11" s="4">
        <f t="shared" si="4"/>
        <v>26.929565329770636</v>
      </c>
      <c r="G11" s="5">
        <f t="shared" si="5"/>
        <v>-59.079193937985707</v>
      </c>
      <c r="H11" s="5">
        <f t="shared" si="6"/>
        <v>170.73783019859948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29649-4103-4C59-9C66-DC2651F566A9}">
  <dimension ref="A1:F11"/>
  <sheetViews>
    <sheetView tabSelected="1" workbookViewId="0">
      <selection activeCell="F19" sqref="F19"/>
    </sheetView>
  </sheetViews>
  <sheetFormatPr baseColWidth="10" defaultRowHeight="14.4" x14ac:dyDescent="0.3"/>
  <cols>
    <col min="2" max="2" width="16.6640625" bestFit="1" customWidth="1"/>
    <col min="3" max="3" width="20.44140625" bestFit="1" customWidth="1"/>
    <col min="6" max="6" width="14.5546875" bestFit="1" customWidth="1"/>
  </cols>
  <sheetData>
    <row r="1" spans="1:6" x14ac:dyDescent="0.3">
      <c r="A1" s="1" t="s">
        <v>0</v>
      </c>
      <c r="B1" s="1" t="s">
        <v>8</v>
      </c>
      <c r="C1" s="1" t="s">
        <v>9</v>
      </c>
      <c r="D1" s="4"/>
      <c r="E1" s="2" t="s">
        <v>10</v>
      </c>
      <c r="F1" s="2" t="s">
        <v>11</v>
      </c>
    </row>
    <row r="2" spans="1:6" x14ac:dyDescent="0.3">
      <c r="A2" s="4">
        <v>1</v>
      </c>
      <c r="B2" s="4">
        <v>0</v>
      </c>
      <c r="C2" s="4">
        <v>0</v>
      </c>
      <c r="D2" s="4"/>
      <c r="E2" s="4" t="s">
        <v>12</v>
      </c>
      <c r="F2" s="4">
        <v>42.67</v>
      </c>
    </row>
    <row r="3" spans="1:6" x14ac:dyDescent="0.3">
      <c r="A3" s="4">
        <v>2</v>
      </c>
      <c r="B3" s="4">
        <v>14.285714285714285</v>
      </c>
      <c r="C3" s="4">
        <v>0</v>
      </c>
      <c r="D3" s="4"/>
      <c r="E3" s="4" t="s">
        <v>13</v>
      </c>
      <c r="F3" s="4">
        <v>42.55</v>
      </c>
    </row>
    <row r="4" spans="1:6" x14ac:dyDescent="0.3">
      <c r="A4" s="4">
        <v>3</v>
      </c>
      <c r="B4" s="4">
        <v>6.666666666666667</v>
      </c>
      <c r="C4" s="4">
        <v>119.3417227848236</v>
      </c>
      <c r="D4" s="4"/>
      <c r="E4" s="4"/>
      <c r="F4" s="4"/>
    </row>
    <row r="5" spans="1:6" x14ac:dyDescent="0.3">
      <c r="A5" s="4">
        <v>4</v>
      </c>
      <c r="B5" s="4">
        <v>3.225806451612903</v>
      </c>
      <c r="C5" s="4">
        <v>1112.230563365219</v>
      </c>
      <c r="D5" s="4"/>
      <c r="E5" s="4"/>
      <c r="F5" s="4"/>
    </row>
    <row r="6" spans="1:6" x14ac:dyDescent="0.3">
      <c r="A6" s="4">
        <v>5</v>
      </c>
      <c r="B6" s="4">
        <v>1.5873015873015872</v>
      </c>
      <c r="C6" s="4">
        <v>7.5499786468731624</v>
      </c>
      <c r="D6" s="4"/>
      <c r="E6" s="4"/>
      <c r="F6" s="4"/>
    </row>
    <row r="7" spans="1:6" x14ac:dyDescent="0.3">
      <c r="A7" s="4">
        <v>6</v>
      </c>
      <c r="B7" s="4">
        <v>0.78740157480314954</v>
      </c>
      <c r="C7" s="4">
        <v>6.287132642215794</v>
      </c>
      <c r="D7" s="4"/>
      <c r="E7" s="4"/>
      <c r="F7" s="4"/>
    </row>
    <row r="8" spans="1:6" x14ac:dyDescent="0.3">
      <c r="A8" s="4">
        <v>7</v>
      </c>
      <c r="B8" s="4">
        <v>0.39215686274509803</v>
      </c>
      <c r="C8" s="4">
        <v>53.069779138129327</v>
      </c>
      <c r="D8" s="4"/>
      <c r="E8" s="4"/>
      <c r="F8" s="4"/>
    </row>
    <row r="9" spans="1:6" x14ac:dyDescent="0.3">
      <c r="A9" s="4">
        <v>8</v>
      </c>
      <c r="B9" s="4">
        <v>0.19569471624266144</v>
      </c>
      <c r="C9" s="4">
        <v>32.352416084640076</v>
      </c>
      <c r="D9" s="4"/>
      <c r="E9" s="4"/>
      <c r="F9" s="4"/>
    </row>
    <row r="10" spans="1:6" x14ac:dyDescent="0.3">
      <c r="A10" s="4">
        <v>9</v>
      </c>
      <c r="B10" s="4">
        <v>9.7751710654936458E-2</v>
      </c>
      <c r="C10" s="4">
        <v>60.313337385554398</v>
      </c>
      <c r="D10" s="4"/>
      <c r="E10" s="4"/>
      <c r="F10" s="4"/>
    </row>
    <row r="11" spans="1:6" x14ac:dyDescent="0.3">
      <c r="A11" s="4">
        <v>10</v>
      </c>
      <c r="B11" s="4">
        <v>4.8851978505129456E-2</v>
      </c>
      <c r="C11" s="4">
        <v>170.73783019859948</v>
      </c>
      <c r="D11" s="4"/>
      <c r="E11" s="4"/>
      <c r="F11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Bisección</vt:lpstr>
      <vt:lpstr>Falsa Posición</vt:lpstr>
      <vt:lpstr>Tabla Comparativa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Samuel Arango Diaz</cp:lastModifiedBy>
  <dcterms:created xsi:type="dcterms:W3CDTF">2025-01-30T17:28:23Z</dcterms:created>
  <dcterms:modified xsi:type="dcterms:W3CDTF">2025-02-01T03:04:32Z</dcterms:modified>
</cp:coreProperties>
</file>