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visible" name="Level Sheet" sheetId="2" r:id="rId5"/>
    <sheet state="visible" name="Sample Tracker" sheetId="3" r:id="rId6"/>
    <sheet state="visible" name="Valid Topics" sheetId="4" r:id="rId7"/>
  </sheets>
  <definedNames/>
  <calcPr/>
</workbook>
</file>

<file path=xl/sharedStrings.xml><?xml version="1.0" encoding="utf-8"?>
<sst xmlns="http://schemas.openxmlformats.org/spreadsheetml/2006/main" count="147" uniqueCount="64">
  <si>
    <t>2/26/24 5:25AM - 7:25AM GMT</t>
  </si>
  <si>
    <t>Personal ThemeCP #58</t>
  </si>
  <si>
    <t>Theme: Data Structures</t>
  </si>
  <si>
    <t>Rank</t>
  </si>
  <si>
    <t>Username</t>
  </si>
  <si>
    <t>1413D</t>
  </si>
  <si>
    <t>1290B</t>
  </si>
  <si>
    <t>766D</t>
  </si>
  <si>
    <t>981E</t>
  </si>
  <si>
    <t>Score</t>
  </si>
  <si>
    <t>Penalty</t>
  </si>
  <si>
    <t>sample</t>
  </si>
  <si>
    <t>Penalty:</t>
  </si>
  <si>
    <t>saelcc03</t>
  </si>
  <si>
    <t>// note: incorrect submissions do not count towards penalty</t>
  </si>
  <si>
    <t>Level</t>
  </si>
  <si>
    <t>Time</t>
  </si>
  <si>
    <t>Perf</t>
  </si>
  <si>
    <t>P1</t>
  </si>
  <si>
    <t>P2</t>
  </si>
  <si>
    <t>P3</t>
  </si>
  <si>
    <t>P4</t>
  </si>
  <si>
    <t>Date</t>
  </si>
  <si>
    <t>Contest #</t>
  </si>
  <si>
    <t>Category</t>
  </si>
  <si>
    <t>R1</t>
  </si>
  <si>
    <t>R2</t>
  </si>
  <si>
    <t>R3</t>
  </si>
  <si>
    <t>R4</t>
  </si>
  <si>
    <t>T1</t>
  </si>
  <si>
    <t>T2</t>
  </si>
  <si>
    <t>T3</t>
  </si>
  <si>
    <t>T4</t>
  </si>
  <si>
    <t>Performance</t>
  </si>
  <si>
    <t>Ao5</t>
  </si>
  <si>
    <t>Rating</t>
  </si>
  <si>
    <t>Comments</t>
  </si>
  <si>
    <t>Graphs</t>
  </si>
  <si>
    <t>&lt;- change 1946 to your initial rating!</t>
  </si>
  <si>
    <t>Best:</t>
  </si>
  <si>
    <t>Math</t>
  </si>
  <si>
    <t>Max Rating:</t>
  </si>
  <si>
    <t>Constructives</t>
  </si>
  <si>
    <t>Bitmasks</t>
  </si>
  <si>
    <t>DS</t>
  </si>
  <si>
    <t>NT</t>
  </si>
  <si>
    <t>Interactive</t>
  </si>
  <si>
    <t>Trees</t>
  </si>
  <si>
    <t>Shortest Paths</t>
  </si>
  <si>
    <t>Implementation</t>
  </si>
  <si>
    <t>Sortings</t>
  </si>
  <si>
    <t>Brute Force</t>
  </si>
  <si>
    <t>Combi</t>
  </si>
  <si>
    <t>onwards, using random number to get tag</t>
  </si>
  <si>
    <t>Probabilities</t>
  </si>
  <si>
    <t>onwards, no more "shortest paths" -- too much spoiler</t>
  </si>
  <si>
    <t>Valid Topics (pick one at random):</t>
  </si>
  <si>
    <t>Common</t>
  </si>
  <si>
    <t>Rare</t>
  </si>
  <si>
    <t>(10% chance)</t>
  </si>
  <si>
    <t>(5% chance)</t>
  </si>
  <si>
    <t>Number Theory</t>
  </si>
  <si>
    <t>Combinatorics</t>
  </si>
  <si>
    <t>Data Structures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</si>
</sst>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&quot;/&quot;d&quot;/&quot;yy"/>
    <numFmt numFmtId="165" formatCode="m/d/yy"/>
    <numFmt numFmtId="166" formatCode="m-d"/>
    <numFmt numFmtId="167" formatCode="m/d/yy h:mm am/pm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b/>
      <u/>
      <color rgb="FF0000FF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sz val="10.0"/>
      <color theme="1"/>
      <name val="Arial"/>
      <scheme val="minor"/>
    </font>
    <font>
      <sz val="10.0"/>
      <color theme="1"/>
      <name val="Arial"/>
    </font>
  </fonts>
  <fills count="5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77FF77"/>
        <bgColor rgb="FF77FF77"/>
      </patternFill>
    </fill>
    <fill>
      <patternFill patternType="solid">
        <fgColor rgb="FF78DDBB"/>
        <bgColor rgb="FF78DDBB"/>
      </patternFill>
    </fill>
    <fill>
      <patternFill patternType="solid">
        <fgColor rgb="FFAAAAFF"/>
        <bgColor rgb="FFAAAAFF"/>
      </patternFill>
    </fill>
    <fill>
      <patternFill patternType="solid">
        <fgColor rgb="FFFF88FE"/>
        <bgColor rgb="FFFF88FE"/>
      </patternFill>
    </fill>
    <fill>
      <patternFill patternType="solid">
        <fgColor rgb="FFFFCD88"/>
        <bgColor rgb="FFFFCD88"/>
      </patternFill>
    </fill>
    <fill>
      <patternFill patternType="solid">
        <fgColor rgb="FFFFBB56"/>
        <bgColor rgb="FFFFBB56"/>
      </patternFill>
    </fill>
    <fill>
      <patternFill patternType="solid">
        <fgColor rgb="FFFF7877"/>
        <bgColor rgb="FFFF7877"/>
      </patternFill>
    </fill>
    <fill>
      <patternFill patternType="solid">
        <fgColor rgb="FFFF3334"/>
        <bgColor rgb="FFFF3334"/>
      </patternFill>
    </fill>
    <fill>
      <patternFill patternType="solid">
        <fgColor rgb="FFAA0100"/>
        <bgColor rgb="FFAA0100"/>
      </patternFill>
    </fill>
    <fill>
      <patternFill patternType="solid">
        <fgColor rgb="FFEBEBEB"/>
        <bgColor rgb="FFEBEBEB"/>
      </patternFill>
    </fill>
    <fill>
      <patternFill patternType="solid">
        <fgColor rgb="FFE4E4E4"/>
        <bgColor rgb="FFE4E4E4"/>
      </patternFill>
    </fill>
    <fill>
      <patternFill patternType="solid">
        <fgColor rgb="FFD6D6D6"/>
        <bgColor rgb="FFD6D6D6"/>
      </patternFill>
    </fill>
    <fill>
      <patternFill patternType="solid">
        <fgColor rgb="FFEEEEEE"/>
        <bgColor rgb="FFEEEEEE"/>
      </patternFill>
    </fill>
    <fill>
      <patternFill patternType="solid">
        <fgColor rgb="FFE5E5E5"/>
        <bgColor rgb="FFE5E5E5"/>
      </patternFill>
    </fill>
    <fill>
      <patternFill patternType="solid">
        <fgColor rgb="FFDEDEDE"/>
        <bgColor rgb="FFDEDEDE"/>
      </patternFill>
    </fill>
    <fill>
      <patternFill patternType="solid">
        <fgColor rgb="FFF1F1F1"/>
        <bgColor rgb="FFF1F1F1"/>
      </patternFill>
    </fill>
    <fill>
      <patternFill patternType="solid">
        <fgColor rgb="FFEDEDED"/>
        <bgColor rgb="FFEDEDED"/>
      </patternFill>
    </fill>
    <fill>
      <patternFill patternType="solid">
        <fgColor rgb="FFE1E1E1"/>
        <bgColor rgb="FFE1E1E1"/>
      </patternFill>
    </fill>
    <fill>
      <patternFill patternType="solid">
        <fgColor rgb="FFD5D5D5"/>
        <bgColor rgb="FFD5D5D5"/>
      </patternFill>
    </fill>
    <fill>
      <patternFill patternType="solid">
        <fgColor rgb="FFEFEFEF"/>
        <bgColor rgb="FFEFEFEF"/>
      </patternFill>
    </fill>
    <fill>
      <patternFill patternType="solid">
        <fgColor rgb="FFEAEAEA"/>
        <bgColor rgb="FFEAEAEA"/>
      </patternFill>
    </fill>
    <fill>
      <patternFill patternType="solid">
        <fgColor rgb="FFE7E7E7"/>
        <bgColor rgb="FFE7E7E7"/>
      </patternFill>
    </fill>
    <fill>
      <patternFill patternType="solid">
        <fgColor rgb="FFDBDBDB"/>
        <bgColor rgb="FFDBDBDB"/>
      </patternFill>
    </fill>
    <fill>
      <patternFill patternType="solid">
        <fgColor rgb="FFD9D9D9"/>
        <bgColor rgb="FFD9D9D9"/>
      </patternFill>
    </fill>
    <fill>
      <patternFill patternType="solid">
        <fgColor rgb="FFCECECE"/>
        <bgColor rgb="FFCECECE"/>
      </patternFill>
    </fill>
    <fill>
      <patternFill patternType="solid">
        <fgColor rgb="FFD2D2D2"/>
        <bgColor rgb="FFD2D2D2"/>
      </patternFill>
    </fill>
    <fill>
      <patternFill patternType="solid">
        <fgColor rgb="FFF0F0F0"/>
        <bgColor rgb="FFF0F0F0"/>
      </patternFill>
    </fill>
    <fill>
      <patternFill patternType="solid">
        <fgColor rgb="FFE3E3E3"/>
        <bgColor rgb="FFE3E3E3"/>
      </patternFill>
    </fill>
    <fill>
      <patternFill patternType="solid">
        <fgColor rgb="FFCFCFCF"/>
        <bgColor rgb="FFCFCFCF"/>
      </patternFill>
    </fill>
    <fill>
      <patternFill patternType="solid">
        <fgColor rgb="FFF2F2F2"/>
        <bgColor rgb="FFF2F2F2"/>
      </patternFill>
    </fill>
    <fill>
      <patternFill patternType="solid">
        <fgColor rgb="FFECECEC"/>
        <bgColor rgb="FFECECEC"/>
      </patternFill>
    </fill>
    <fill>
      <patternFill patternType="solid">
        <fgColor rgb="FFDFDFDF"/>
        <bgColor rgb="FFDFDFDF"/>
      </patternFill>
    </fill>
    <fill>
      <patternFill patternType="solid">
        <fgColor rgb="FFDDDDDD"/>
        <bgColor rgb="FFDDDDDD"/>
      </patternFill>
    </fill>
    <fill>
      <patternFill patternType="solid">
        <fgColor rgb="FFD1D1D1"/>
        <bgColor rgb="FFD1D1D1"/>
      </patternFill>
    </fill>
    <fill>
      <patternFill patternType="solid">
        <fgColor rgb="FFDADADA"/>
        <bgColor rgb="FFDADADA"/>
      </patternFill>
    </fill>
    <fill>
      <patternFill patternType="solid">
        <fgColor rgb="FFD0D0D0"/>
        <bgColor rgb="FFD0D0D0"/>
      </patternFill>
    </fill>
    <fill>
      <patternFill patternType="solid">
        <fgColor rgb="FFE6E6E6"/>
        <bgColor rgb="FFE6E6E6"/>
      </patternFill>
    </fill>
    <fill>
      <patternFill patternType="solid">
        <fgColor rgb="FFDCDCDC"/>
        <bgColor rgb="FFDCDCDC"/>
      </patternFill>
    </fill>
    <fill>
      <patternFill patternType="solid">
        <fgColor rgb="FFE9E9E9"/>
        <bgColor rgb="FFE9E9E9"/>
      </patternFill>
    </fill>
    <fill>
      <patternFill patternType="solid">
        <fgColor rgb="FFE0E0E0"/>
        <bgColor rgb="FFE0E0E0"/>
      </patternFill>
    </fill>
    <fill>
      <patternFill patternType="solid">
        <fgColor rgb="FFE2E2E2"/>
        <bgColor rgb="FFE2E2E2"/>
      </patternFill>
    </fill>
    <fill>
      <patternFill patternType="solid">
        <fgColor rgb="FFD3D3D3"/>
        <bgColor rgb="FFD3D3D3"/>
      </patternFill>
    </fill>
    <fill>
      <patternFill patternType="solid">
        <fgColor rgb="FFD7D7D7"/>
        <bgColor rgb="FFD7D7D7"/>
      </patternFill>
    </fill>
    <fill>
      <patternFill patternType="solid">
        <fgColor rgb="FFE8E8E8"/>
        <bgColor rgb="FFE8E8E8"/>
      </patternFill>
    </fill>
    <fill>
      <patternFill patternType="solid">
        <fgColor rgb="FFCDCDCD"/>
        <bgColor rgb="FFCDCDCD"/>
      </patternFill>
    </fill>
    <fill>
      <patternFill patternType="solid">
        <fgColor rgb="FFD8D8D8"/>
        <bgColor rgb="FFD8D8D8"/>
      </patternFill>
    </fill>
    <fill>
      <patternFill patternType="solid">
        <fgColor rgb="FFD4D4D4"/>
        <bgColor rgb="FFD4D4D4"/>
      </patternFill>
    </fill>
  </fills>
  <borders count="5">
    <border/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horizontal="center"/>
    </xf>
    <xf borderId="1" fillId="0" fontId="4" numFmtId="0" xfId="0" applyAlignment="1" applyBorder="1" applyFont="1">
      <alignment horizontal="center" vertical="bottom"/>
    </xf>
    <xf borderId="2" fillId="0" fontId="4" numFmtId="0" xfId="0" applyAlignment="1" applyBorder="1" applyFont="1">
      <alignment horizontal="center" vertical="bottom"/>
    </xf>
    <xf borderId="1" fillId="2" fontId="4" numFmtId="0" xfId="0" applyAlignment="1" applyBorder="1" applyFill="1" applyFont="1">
      <alignment horizontal="center" vertical="bottom"/>
    </xf>
    <xf borderId="2" fillId="2" fontId="4" numFmtId="0" xfId="0" applyAlignment="1" applyBorder="1" applyFont="1">
      <alignment horizontal="center" vertical="bottom"/>
    </xf>
    <xf borderId="2" fillId="3" fontId="4" numFmtId="0" xfId="0" applyAlignment="1" applyBorder="1" applyFill="1" applyFont="1">
      <alignment horizontal="right" readingOrder="0" vertical="bottom"/>
    </xf>
    <xf borderId="2" fillId="3" fontId="4" numFmtId="0" xfId="0" applyAlignment="1" applyBorder="1" applyFont="1">
      <alignment horizontal="right" vertical="bottom"/>
    </xf>
    <xf borderId="1" fillId="0" fontId="5" numFmtId="0" xfId="0" applyAlignment="1" applyBorder="1" applyFont="1">
      <alignment horizontal="center" vertical="bottom"/>
    </xf>
    <xf borderId="2" fillId="0" fontId="5" numFmtId="0" xfId="0" applyAlignment="1" applyBorder="1" applyFont="1">
      <alignment horizontal="center" vertical="bottom"/>
    </xf>
    <xf borderId="2" fillId="3" fontId="5" numFmtId="0" xfId="0" applyAlignment="1" applyBorder="1" applyFont="1">
      <alignment horizontal="right" readingOrder="0" vertical="bottom"/>
    </xf>
    <xf borderId="2" fillId="3" fontId="5" numFmtId="0" xfId="0" applyAlignment="1" applyBorder="1" applyFont="1">
      <alignment horizontal="right" vertical="bottom"/>
    </xf>
    <xf borderId="3" fillId="0" fontId="5" numFmtId="0" xfId="0" applyAlignment="1" applyBorder="1" applyFont="1">
      <alignment horizontal="center" vertical="bottom"/>
    </xf>
    <xf borderId="4" fillId="0" fontId="5" numFmtId="0" xfId="0" applyAlignment="1" applyBorder="1" applyFont="1">
      <alignment horizontal="center" vertical="bottom"/>
    </xf>
    <xf borderId="4" fillId="3" fontId="5" numFmtId="0" xfId="0" applyAlignment="1" applyBorder="1" applyFont="1">
      <alignment horizontal="right" readingOrder="0" vertical="bottom"/>
    </xf>
    <xf borderId="4" fillId="3" fontId="5" numFmtId="0" xfId="0" applyAlignment="1" applyBorder="1" applyFont="1">
      <alignment horizontal="right" vertical="bottom"/>
    </xf>
    <xf borderId="2" fillId="4" fontId="4" numFmtId="0" xfId="0" applyAlignment="1" applyBorder="1" applyFill="1" applyFont="1">
      <alignment horizontal="right" readingOrder="0" vertical="bottom"/>
    </xf>
    <xf borderId="2" fillId="4" fontId="5" numFmtId="0" xfId="0" applyAlignment="1" applyBorder="1" applyFont="1">
      <alignment horizontal="right" readingOrder="0" vertical="bottom"/>
    </xf>
    <xf borderId="2" fillId="4" fontId="5" numFmtId="0" xfId="0" applyAlignment="1" applyBorder="1" applyFont="1">
      <alignment horizontal="right" vertical="bottom"/>
    </xf>
    <xf borderId="4" fillId="4" fontId="5" numFmtId="0" xfId="0" applyAlignment="1" applyBorder="1" applyFont="1">
      <alignment horizontal="right" readingOrder="0" vertical="bottom"/>
    </xf>
    <xf borderId="4" fillId="4" fontId="5" numFmtId="0" xfId="0" applyAlignment="1" applyBorder="1" applyFont="1">
      <alignment horizontal="right" vertical="bottom"/>
    </xf>
    <xf borderId="2" fillId="5" fontId="4" numFmtId="0" xfId="0" applyAlignment="1" applyBorder="1" applyFill="1" applyFont="1">
      <alignment horizontal="right" vertical="bottom"/>
    </xf>
    <xf borderId="2" fillId="4" fontId="4" numFmtId="0" xfId="0" applyAlignment="1" applyBorder="1" applyFont="1">
      <alignment horizontal="right" vertical="bottom"/>
    </xf>
    <xf borderId="2" fillId="5" fontId="5" numFmtId="0" xfId="0" applyAlignment="1" applyBorder="1" applyFont="1">
      <alignment horizontal="right" vertical="bottom"/>
    </xf>
    <xf borderId="4" fillId="5" fontId="5" numFmtId="0" xfId="0" applyAlignment="1" applyBorder="1" applyFont="1">
      <alignment horizontal="right" vertical="bottom"/>
    </xf>
    <xf borderId="2" fillId="6" fontId="4" numFmtId="0" xfId="0" applyAlignment="1" applyBorder="1" applyFill="1" applyFont="1">
      <alignment horizontal="right" vertical="bottom"/>
    </xf>
    <xf borderId="2" fillId="6" fontId="5" numFmtId="0" xfId="0" applyAlignment="1" applyBorder="1" applyFont="1">
      <alignment horizontal="right" vertical="bottom"/>
    </xf>
    <xf borderId="4" fillId="6" fontId="5" numFmtId="0" xfId="0" applyAlignment="1" applyBorder="1" applyFont="1">
      <alignment horizontal="right" vertical="bottom"/>
    </xf>
    <xf borderId="2" fillId="7" fontId="4" numFmtId="0" xfId="0" applyAlignment="1" applyBorder="1" applyFill="1" applyFont="1">
      <alignment horizontal="right" vertical="bottom"/>
    </xf>
    <xf borderId="2" fillId="7" fontId="5" numFmtId="0" xfId="0" applyAlignment="1" applyBorder="1" applyFont="1">
      <alignment horizontal="right" vertical="bottom"/>
    </xf>
    <xf borderId="4" fillId="7" fontId="5" numFmtId="0" xfId="0" applyAlignment="1" applyBorder="1" applyFont="1">
      <alignment horizontal="right" vertical="bottom"/>
    </xf>
    <xf borderId="2" fillId="8" fontId="4" numFmtId="0" xfId="0" applyAlignment="1" applyBorder="1" applyFill="1" applyFont="1">
      <alignment horizontal="right" vertical="bottom"/>
    </xf>
    <xf borderId="2" fillId="8" fontId="5" numFmtId="0" xfId="0" applyAlignment="1" applyBorder="1" applyFont="1">
      <alignment horizontal="right" vertical="bottom"/>
    </xf>
    <xf borderId="2" fillId="9" fontId="4" numFmtId="0" xfId="0" applyAlignment="1" applyBorder="1" applyFill="1" applyFont="1">
      <alignment horizontal="right" vertical="bottom"/>
    </xf>
    <xf borderId="2" fillId="9" fontId="5" numFmtId="0" xfId="0" applyAlignment="1" applyBorder="1" applyFont="1">
      <alignment horizontal="right" vertical="bottom"/>
    </xf>
    <xf borderId="4" fillId="9" fontId="5" numFmtId="0" xfId="0" applyAlignment="1" applyBorder="1" applyFont="1">
      <alignment horizontal="right" vertical="bottom"/>
    </xf>
    <xf borderId="4" fillId="8" fontId="5" numFmtId="0" xfId="0" applyAlignment="1" applyBorder="1" applyFont="1">
      <alignment horizontal="right" vertical="bottom"/>
    </xf>
    <xf borderId="2" fillId="10" fontId="4" numFmtId="0" xfId="0" applyAlignment="1" applyBorder="1" applyFill="1" applyFont="1">
      <alignment horizontal="right" vertical="bottom"/>
    </xf>
    <xf borderId="2" fillId="10" fontId="5" numFmtId="0" xfId="0" applyAlignment="1" applyBorder="1" applyFont="1">
      <alignment horizontal="right" vertical="bottom"/>
    </xf>
    <xf borderId="2" fillId="0" fontId="5" numFmtId="0" xfId="0" applyAlignment="1" applyBorder="1" applyFont="1">
      <alignment horizontal="center" readingOrder="0" vertical="bottom"/>
    </xf>
    <xf borderId="2" fillId="2" fontId="4" numFmtId="0" xfId="0" applyAlignment="1" applyBorder="1" applyFont="1">
      <alignment horizontal="center" readingOrder="0" vertical="bottom"/>
    </xf>
    <xf borderId="4" fillId="0" fontId="5" numFmtId="0" xfId="0" applyAlignment="1" applyBorder="1" applyFont="1">
      <alignment horizontal="center" readingOrder="0" vertical="bottom"/>
    </xf>
    <xf borderId="4" fillId="10" fontId="5" numFmtId="0" xfId="0" applyAlignment="1" applyBorder="1" applyFont="1">
      <alignment horizontal="right" vertical="bottom"/>
    </xf>
    <xf borderId="2" fillId="11" fontId="4" numFmtId="0" xfId="0" applyAlignment="1" applyBorder="1" applyFill="1" applyFont="1">
      <alignment horizontal="right" vertical="bottom"/>
    </xf>
    <xf borderId="2" fillId="11" fontId="5" numFmtId="0" xfId="0" applyAlignment="1" applyBorder="1" applyFont="1">
      <alignment horizontal="right" vertical="bottom"/>
    </xf>
    <xf borderId="4" fillId="11" fontId="5" numFmtId="0" xfId="0" applyAlignment="1" applyBorder="1" applyFont="1">
      <alignment horizontal="right" vertical="bottom"/>
    </xf>
    <xf borderId="2" fillId="12" fontId="4" numFmtId="0" xfId="0" applyAlignment="1" applyBorder="1" applyFill="1" applyFont="1">
      <alignment horizontal="right" vertical="bottom"/>
    </xf>
    <xf borderId="2" fillId="12" fontId="5" numFmtId="0" xfId="0" applyAlignment="1" applyBorder="1" applyFont="1">
      <alignment horizontal="right" vertical="bottom"/>
    </xf>
    <xf borderId="2" fillId="12" fontId="5" numFmtId="0" xfId="0" applyAlignment="1" applyBorder="1" applyFont="1">
      <alignment horizontal="right" readingOrder="0" vertical="bottom"/>
    </xf>
    <xf borderId="2" fillId="12" fontId="4" numFmtId="0" xfId="0" applyAlignment="1" applyBorder="1" applyFont="1">
      <alignment horizontal="right" readingOrder="0" vertical="bottom"/>
    </xf>
    <xf borderId="3" fillId="2" fontId="4" numFmtId="0" xfId="0" applyAlignment="1" applyBorder="1" applyFont="1">
      <alignment horizontal="center" vertical="bottom"/>
    </xf>
    <xf borderId="4" fillId="2" fontId="4" numFmtId="0" xfId="0" applyAlignment="1" applyBorder="1" applyFont="1">
      <alignment horizontal="center" readingOrder="0" vertical="bottom"/>
    </xf>
    <xf borderId="4" fillId="12" fontId="4" numFmtId="0" xfId="0" applyAlignment="1" applyBorder="1" applyFont="1">
      <alignment horizontal="right" readingOrder="0" vertical="bottom"/>
    </xf>
    <xf borderId="4" fillId="12" fontId="4" numFmtId="0" xfId="0" applyAlignment="1" applyBorder="1" applyFont="1">
      <alignment horizontal="right" vertical="bottom"/>
    </xf>
    <xf borderId="1" fillId="0" fontId="5" numFmtId="0" xfId="0" applyAlignment="1" applyBorder="1" applyFont="1">
      <alignment vertical="bottom"/>
    </xf>
    <xf borderId="2" fillId="0" fontId="5" numFmtId="0" xfId="0" applyAlignment="1" applyBorder="1" applyFont="1">
      <alignment vertical="bottom"/>
    </xf>
    <xf borderId="2" fillId="0" fontId="5" numFmtId="0" xfId="0" applyAlignment="1" applyBorder="1" applyFont="1">
      <alignment vertical="bottom"/>
    </xf>
    <xf borderId="2" fillId="0" fontId="4" numFmtId="0" xfId="0" applyAlignment="1" applyBorder="1" applyFont="1">
      <alignment readingOrder="0"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shrinkToFit="0" wrapText="0"/>
    </xf>
    <xf borderId="2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1" fillId="0" fontId="5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shrinkToFit="0" wrapText="0"/>
    </xf>
    <xf borderId="0" fillId="0" fontId="5" numFmtId="164" xfId="0" applyAlignment="1" applyFont="1" applyNumberFormat="1">
      <alignment horizontal="right" vertical="bottom"/>
    </xf>
    <xf borderId="1" fillId="0" fontId="5" numFmtId="0" xfId="0" applyAlignment="1" applyBorder="1" applyFont="1">
      <alignment horizontal="right" shrinkToFit="0" vertical="bottom" wrapText="0"/>
    </xf>
    <xf borderId="1" fillId="0" fontId="5" numFmtId="0" xfId="0" applyAlignment="1" applyBorder="1" applyFont="1">
      <alignment horizontal="right" vertical="bottom"/>
    </xf>
    <xf borderId="0" fillId="0" fontId="5" numFmtId="0" xfId="0" applyAlignment="1" applyFont="1">
      <alignment horizontal="right" shrinkToFit="0" vertical="bottom" wrapText="0"/>
    </xf>
    <xf borderId="1" fillId="6" fontId="5" numFmtId="0" xfId="0" applyAlignment="1" applyBorder="1" applyFont="1">
      <alignment horizontal="right" vertical="bottom"/>
    </xf>
    <xf borderId="1" fillId="7" fontId="5" numFmtId="0" xfId="0" applyAlignment="1" applyBorder="1" applyFont="1">
      <alignment horizontal="right" vertical="bottom"/>
    </xf>
    <xf borderId="1" fillId="8" fontId="5" numFmtId="0" xfId="0" applyAlignment="1" applyBorder="1" applyFont="1">
      <alignment horizontal="right" vertical="bottom"/>
    </xf>
    <xf borderId="1" fillId="13" fontId="5" numFmtId="0" xfId="0" applyAlignment="1" applyBorder="1" applyFill="1" applyFont="1">
      <alignment horizontal="right" vertical="bottom"/>
    </xf>
    <xf borderId="2" fillId="14" fontId="5" numFmtId="0" xfId="0" applyAlignment="1" applyBorder="1" applyFill="1" applyFont="1">
      <alignment horizontal="right" vertical="bottom"/>
    </xf>
    <xf borderId="1" fillId="15" fontId="5" numFmtId="0" xfId="0" applyAlignment="1" applyBorder="1" applyFill="1" applyFont="1">
      <alignment horizontal="right" vertical="bottom"/>
    </xf>
    <xf borderId="0" fillId="7" fontId="5" numFmtId="0" xfId="0" applyAlignment="1" applyFont="1">
      <alignment horizontal="right" vertical="bottom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horizontal="right" readingOrder="0" vertical="bottom"/>
    </xf>
    <xf borderId="1" fillId="16" fontId="5" numFmtId="0" xfId="0" applyAlignment="1" applyBorder="1" applyFill="1" applyFont="1">
      <alignment horizontal="right" vertical="bottom"/>
    </xf>
    <xf borderId="1" fillId="17" fontId="5" numFmtId="0" xfId="0" applyAlignment="1" applyBorder="1" applyFill="1" applyFont="1">
      <alignment horizontal="right" vertical="bottom"/>
    </xf>
    <xf borderId="1" fillId="18" fontId="5" numFmtId="0" xfId="0" applyAlignment="1" applyBorder="1" applyFill="1" applyFont="1">
      <alignment horizontal="right" vertical="bottom"/>
    </xf>
    <xf borderId="0" fillId="0" fontId="7" numFmtId="0" xfId="0" applyAlignment="1" applyFont="1">
      <alignment readingOrder="0" shrinkToFit="0" vertical="bottom" wrapText="0"/>
    </xf>
    <xf borderId="1" fillId="5" fontId="5" numFmtId="0" xfId="0" applyAlignment="1" applyBorder="1" applyFont="1">
      <alignment horizontal="right" vertical="bottom"/>
    </xf>
    <xf borderId="1" fillId="19" fontId="5" numFmtId="0" xfId="0" applyAlignment="1" applyBorder="1" applyFill="1" applyFont="1">
      <alignment horizontal="right" vertical="bottom"/>
    </xf>
    <xf borderId="1" fillId="20" fontId="5" numFmtId="0" xfId="0" applyAlignment="1" applyBorder="1" applyFill="1" applyFont="1">
      <alignment horizontal="right" vertical="bottom"/>
    </xf>
    <xf borderId="1" fillId="21" fontId="5" numFmtId="0" xfId="0" applyAlignment="1" applyBorder="1" applyFill="1" applyFont="1">
      <alignment horizontal="right" vertical="bottom"/>
    </xf>
    <xf borderId="1" fillId="22" fontId="5" numFmtId="0" xfId="0" applyAlignment="1" applyBorder="1" applyFill="1" applyFont="1">
      <alignment horizontal="right" vertical="bottom"/>
    </xf>
    <xf borderId="0" fillId="0" fontId="7" numFmtId="0" xfId="0" applyAlignment="1" applyFont="1">
      <alignment horizontal="right" shrinkToFit="0" vertical="bottom" wrapText="0"/>
    </xf>
    <xf borderId="1" fillId="23" fontId="5" numFmtId="0" xfId="0" applyAlignment="1" applyBorder="1" applyFill="1" applyFont="1">
      <alignment horizontal="right" vertical="bottom"/>
    </xf>
    <xf borderId="1" fillId="24" fontId="5" numFmtId="0" xfId="0" applyAlignment="1" applyBorder="1" applyFill="1" applyFont="1">
      <alignment horizontal="right" vertical="bottom"/>
    </xf>
    <xf borderId="1" fillId="25" fontId="5" numFmtId="0" xfId="0" applyAlignment="1" applyBorder="1" applyFill="1" applyFont="1">
      <alignment horizontal="right" vertical="bottom"/>
    </xf>
    <xf borderId="1" fillId="26" fontId="5" numFmtId="0" xfId="0" applyAlignment="1" applyBorder="1" applyFill="1" applyFont="1">
      <alignment horizontal="right" vertical="bottom"/>
    </xf>
    <xf borderId="1" fillId="27" fontId="5" numFmtId="0" xfId="0" applyAlignment="1" applyBorder="1" applyFill="1" applyFont="1">
      <alignment horizontal="right" vertical="bottom"/>
    </xf>
    <xf borderId="1" fillId="28" fontId="5" numFmtId="0" xfId="0" applyAlignment="1" applyBorder="1" applyFill="1" applyFont="1">
      <alignment horizontal="right" vertical="bottom"/>
    </xf>
    <xf borderId="0" fillId="8" fontId="5" numFmtId="0" xfId="0" applyAlignment="1" applyFont="1">
      <alignment horizontal="right" shrinkToFit="0" vertical="bottom" wrapText="0"/>
    </xf>
    <xf borderId="1" fillId="29" fontId="5" numFmtId="0" xfId="0" applyAlignment="1" applyBorder="1" applyFill="1" applyFont="1">
      <alignment horizontal="right" vertical="bottom"/>
    </xf>
    <xf borderId="1" fillId="30" fontId="5" numFmtId="0" xfId="0" applyAlignment="1" applyBorder="1" applyFill="1" applyFont="1">
      <alignment horizontal="right" vertical="bottom"/>
    </xf>
    <xf borderId="1" fillId="31" fontId="5" numFmtId="0" xfId="0" applyAlignment="1" applyBorder="1" applyFill="1" applyFont="1">
      <alignment horizontal="right" vertical="bottom"/>
    </xf>
    <xf borderId="1" fillId="32" fontId="5" numFmtId="0" xfId="0" applyAlignment="1" applyBorder="1" applyFill="1" applyFont="1">
      <alignment horizontal="right" vertical="bottom"/>
    </xf>
    <xf borderId="1" fillId="33" fontId="5" numFmtId="0" xfId="0" applyAlignment="1" applyBorder="1" applyFill="1" applyFont="1">
      <alignment horizontal="right" vertical="bottom"/>
    </xf>
    <xf borderId="1" fillId="34" fontId="5" numFmtId="0" xfId="0" applyAlignment="1" applyBorder="1" applyFill="1" applyFont="1">
      <alignment horizontal="right" vertical="bottom"/>
    </xf>
    <xf borderId="1" fillId="35" fontId="5" numFmtId="0" xfId="0" applyAlignment="1" applyBorder="1" applyFill="1" applyFont="1">
      <alignment horizontal="right" vertical="bottom"/>
    </xf>
    <xf borderId="1" fillId="36" fontId="5" numFmtId="0" xfId="0" applyAlignment="1" applyBorder="1" applyFill="1" applyFont="1">
      <alignment horizontal="right" vertical="bottom"/>
    </xf>
    <xf borderId="1" fillId="37" fontId="5" numFmtId="0" xfId="0" applyAlignment="1" applyBorder="1" applyFill="1" applyFont="1">
      <alignment horizontal="right" vertical="bottom"/>
    </xf>
    <xf borderId="0" fillId="7" fontId="5" numFmtId="0" xfId="0" applyAlignment="1" applyFont="1">
      <alignment horizontal="right" shrinkToFit="0" vertical="bottom" wrapText="0"/>
    </xf>
    <xf borderId="1" fillId="38" fontId="5" numFmtId="0" xfId="0" applyAlignment="1" applyBorder="1" applyFill="1" applyFont="1">
      <alignment horizontal="right" vertical="bottom"/>
    </xf>
    <xf borderId="1" fillId="39" fontId="5" numFmtId="0" xfId="0" applyAlignment="1" applyBorder="1" applyFill="1" applyFont="1">
      <alignment horizontal="right" vertical="bottom"/>
    </xf>
    <xf borderId="2" fillId="40" fontId="5" numFmtId="0" xfId="0" applyAlignment="1" applyBorder="1" applyFill="1" applyFont="1">
      <alignment horizontal="right" vertical="bottom"/>
    </xf>
    <xf borderId="2" fillId="29" fontId="5" numFmtId="0" xfId="0" applyAlignment="1" applyBorder="1" applyFont="1">
      <alignment horizontal="right" vertical="bottom"/>
    </xf>
    <xf borderId="2" fillId="17" fontId="5" numFmtId="0" xfId="0" applyAlignment="1" applyBorder="1" applyFont="1">
      <alignment horizontal="right" vertical="bottom"/>
    </xf>
    <xf borderId="1" fillId="41" fontId="5" numFmtId="0" xfId="0" applyAlignment="1" applyBorder="1" applyFill="1" applyFont="1">
      <alignment horizontal="right" vertical="bottom"/>
    </xf>
    <xf borderId="2" fillId="42" fontId="5" numFmtId="0" xfId="0" applyAlignment="1" applyBorder="1" applyFill="1" applyFont="1">
      <alignment horizontal="right" vertical="bottom"/>
    </xf>
    <xf borderId="1" fillId="43" fontId="5" numFmtId="0" xfId="0" applyAlignment="1" applyBorder="1" applyFill="1" applyFont="1">
      <alignment horizontal="right" vertical="bottom"/>
    </xf>
    <xf borderId="2" fillId="44" fontId="5" numFmtId="0" xfId="0" applyAlignment="1" applyBorder="1" applyFill="1" applyFont="1">
      <alignment horizontal="right" vertical="bottom"/>
    </xf>
    <xf borderId="2" fillId="25" fontId="5" numFmtId="0" xfId="0" applyAlignment="1" applyBorder="1" applyFont="1">
      <alignment horizontal="right" vertical="bottom"/>
    </xf>
    <xf borderId="2" fillId="13" fontId="5" numFmtId="0" xfId="0" applyAlignment="1" applyBorder="1" applyFont="1">
      <alignment horizontal="right" vertical="bottom"/>
    </xf>
    <xf borderId="2" fillId="0" fontId="5" numFmtId="164" xfId="0" applyAlignment="1" applyBorder="1" applyFont="1" applyNumberFormat="1">
      <alignment horizontal="right" shrinkToFit="0" vertical="bottom" wrapText="0"/>
    </xf>
    <xf borderId="2" fillId="32" fontId="5" numFmtId="0" xfId="0" applyAlignment="1" applyBorder="1" applyFont="1">
      <alignment horizontal="right" vertical="bottom"/>
    </xf>
    <xf borderId="2" fillId="0" fontId="5" numFmtId="165" xfId="0" applyAlignment="1" applyBorder="1" applyFont="1" applyNumberFormat="1">
      <alignment horizontal="right" shrinkToFit="0" vertical="bottom" wrapText="0"/>
    </xf>
    <xf borderId="2" fillId="34" fontId="5" numFmtId="0" xfId="0" applyAlignment="1" applyBorder="1" applyFont="1">
      <alignment horizontal="right" vertical="bottom"/>
    </xf>
    <xf borderId="2" fillId="45" fontId="5" numFmtId="0" xfId="0" applyAlignment="1" applyBorder="1" applyFill="1" applyFont="1">
      <alignment horizontal="right" vertical="bottom"/>
    </xf>
    <xf borderId="2" fillId="38" fontId="5" numFmtId="0" xfId="0" applyAlignment="1" applyBorder="1" applyFont="1">
      <alignment horizontal="right" vertical="bottom"/>
    </xf>
    <xf borderId="2" fillId="24" fontId="5" numFmtId="0" xfId="0" applyAlignment="1" applyBorder="1" applyFont="1">
      <alignment horizontal="right" vertical="bottom"/>
    </xf>
    <xf borderId="2" fillId="46" fontId="5" numFmtId="0" xfId="0" applyAlignment="1" applyBorder="1" applyFill="1" applyFont="1">
      <alignment horizontal="right" vertical="bottom"/>
    </xf>
    <xf borderId="2" fillId="43" fontId="5" numFmtId="0" xfId="0" applyAlignment="1" applyBorder="1" applyFont="1">
      <alignment horizontal="right" vertical="bottom"/>
    </xf>
    <xf borderId="2" fillId="47" fontId="5" numFmtId="0" xfId="0" applyAlignment="1" applyBorder="1" applyFill="1" applyFont="1">
      <alignment horizontal="right" vertical="bottom"/>
    </xf>
    <xf borderId="2" fillId="27" fontId="5" numFmtId="0" xfId="0" applyAlignment="1" applyBorder="1" applyFont="1">
      <alignment horizontal="right" vertical="bottom"/>
    </xf>
    <xf borderId="2" fillId="36" fontId="5" numFmtId="0" xfId="0" applyAlignment="1" applyBorder="1" applyFont="1">
      <alignment horizontal="right" vertical="bottom"/>
    </xf>
    <xf borderId="2" fillId="20" fontId="5" numFmtId="0" xfId="0" applyAlignment="1" applyBorder="1" applyFont="1">
      <alignment horizontal="right" vertical="bottom"/>
    </xf>
    <xf borderId="2" fillId="16" fontId="5" numFmtId="0" xfId="0" applyAlignment="1" applyBorder="1" applyFont="1">
      <alignment horizontal="right" vertical="bottom"/>
    </xf>
    <xf borderId="1" fillId="48" fontId="5" numFmtId="0" xfId="0" applyAlignment="1" applyBorder="1" applyFill="1" applyFont="1">
      <alignment horizontal="right" vertical="bottom"/>
    </xf>
    <xf borderId="2" fillId="15" fontId="5" numFmtId="0" xfId="0" applyAlignment="1" applyBorder="1" applyFont="1">
      <alignment horizontal="right" vertical="bottom"/>
    </xf>
    <xf borderId="0" fillId="8" fontId="5" numFmtId="0" xfId="0" applyAlignment="1" applyFont="1">
      <alignment horizontal="right" vertical="bottom"/>
    </xf>
    <xf borderId="2" fillId="48" fontId="5" numFmtId="0" xfId="0" applyAlignment="1" applyBorder="1" applyFont="1">
      <alignment horizontal="right" vertical="bottom"/>
    </xf>
    <xf borderId="1" fillId="40" fontId="5" numFmtId="0" xfId="0" applyAlignment="1" applyBorder="1" applyFont="1">
      <alignment horizontal="right" vertical="bottom"/>
    </xf>
    <xf borderId="0" fillId="0" fontId="6" numFmtId="166" xfId="0" applyAlignment="1" applyFont="1" applyNumberFormat="1">
      <alignment readingOrder="0" shrinkToFit="0" wrapText="0"/>
    </xf>
    <xf borderId="0" fillId="9" fontId="5" numFmtId="0" xfId="0" applyAlignment="1" applyFont="1">
      <alignment horizontal="right" shrinkToFit="0" vertical="bottom" wrapText="0"/>
    </xf>
    <xf borderId="0" fillId="0" fontId="5" numFmtId="0" xfId="0" applyAlignment="1" applyFont="1">
      <alignment horizontal="right" shrinkToFit="0" vertical="bottom" wrapText="0"/>
    </xf>
    <xf borderId="2" fillId="31" fontId="5" numFmtId="0" xfId="0" applyAlignment="1" applyBorder="1" applyFont="1">
      <alignment horizontal="right" vertical="bottom"/>
    </xf>
    <xf borderId="2" fillId="0" fontId="5" numFmtId="167" xfId="0" applyAlignment="1" applyBorder="1" applyFont="1" applyNumberFormat="1">
      <alignment horizontal="right" shrinkToFit="0" vertical="bottom" wrapText="0"/>
    </xf>
    <xf borderId="2" fillId="39" fontId="5" numFmtId="0" xfId="0" applyAlignment="1" applyBorder="1" applyFont="1">
      <alignment horizontal="right" vertical="bottom"/>
    </xf>
    <xf borderId="2" fillId="22" fontId="5" numFmtId="0" xfId="0" applyAlignment="1" applyBorder="1" applyFont="1">
      <alignment horizontal="right" vertical="bottom"/>
    </xf>
    <xf borderId="1" fillId="14" fontId="5" numFmtId="0" xfId="0" applyAlignment="1" applyBorder="1" applyFont="1">
      <alignment horizontal="right" vertical="bottom"/>
    </xf>
    <xf borderId="2" fillId="28" fontId="5" numFmtId="0" xfId="0" applyAlignment="1" applyBorder="1" applyFont="1">
      <alignment horizontal="right" vertical="bottom"/>
    </xf>
    <xf borderId="1" fillId="49" fontId="5" numFmtId="0" xfId="0" applyAlignment="1" applyBorder="1" applyFill="1" applyFont="1">
      <alignment horizontal="right" vertical="bottom"/>
    </xf>
    <xf borderId="2" fillId="50" fontId="5" numFmtId="0" xfId="0" applyAlignment="1" applyBorder="1" applyFill="1" applyFont="1">
      <alignment horizontal="right" vertical="bottom"/>
    </xf>
    <xf borderId="2" fillId="0" fontId="5" numFmtId="0" xfId="0" applyAlignment="1" applyBorder="1" applyFont="1">
      <alignment horizontal="right" shrinkToFit="0" vertical="bottom" wrapText="0"/>
    </xf>
    <xf borderId="2" fillId="0" fontId="5" numFmtId="0" xfId="0" applyAlignment="1" applyBorder="1" applyFont="1">
      <alignment horizontal="right" vertical="bottom"/>
    </xf>
    <xf borderId="2" fillId="26" fontId="5" numFmtId="0" xfId="0" applyAlignment="1" applyBorder="1" applyFont="1">
      <alignment horizontal="right" vertical="bottom"/>
    </xf>
    <xf borderId="2" fillId="0" fontId="5" numFmtId="0" xfId="0" applyAlignment="1" applyBorder="1" applyFont="1">
      <alignment horizontal="right" shrinkToFit="0" vertical="bottom" wrapText="0"/>
    </xf>
    <xf borderId="0" fillId="0" fontId="5" numFmtId="0" xfId="0" applyAlignment="1" applyFont="1">
      <alignment vertical="bottom"/>
    </xf>
    <xf borderId="1" fillId="44" fontId="5" numFmtId="0" xfId="0" applyAlignment="1" applyBorder="1" applyFont="1">
      <alignment horizontal="right" vertical="bottom"/>
    </xf>
    <xf borderId="2" fillId="37" fontId="5" numFmtId="0" xfId="0" applyAlignment="1" applyBorder="1" applyFont="1">
      <alignment horizontal="right" vertical="bottom"/>
    </xf>
    <xf borderId="2" fillId="18" fontId="5" numFmtId="0" xfId="0" applyAlignment="1" applyBorder="1" applyFont="1">
      <alignment horizontal="right" vertical="bottom"/>
    </xf>
    <xf borderId="2" fillId="21" fontId="5" numFmtId="0" xfId="0" applyAlignment="1" applyBorder="1" applyFont="1">
      <alignment horizontal="right" vertical="bottom"/>
    </xf>
    <xf borderId="2" fillId="41" fontId="5" numFmtId="0" xfId="0" applyAlignment="1" applyBorder="1" applyFont="1">
      <alignment horizontal="right" vertical="bottom"/>
    </xf>
    <xf borderId="1" fillId="46" fontId="5" numFmtId="0" xfId="0" applyAlignment="1" applyBorder="1" applyFont="1">
      <alignment horizontal="right" vertical="bottom"/>
    </xf>
    <xf borderId="1" fillId="47" fontId="5" numFmtId="0" xfId="0" applyAlignment="1" applyBorder="1" applyFont="1">
      <alignment horizontal="right" vertical="bottom"/>
    </xf>
    <xf borderId="2" fillId="35" fontId="5" numFmtId="0" xfId="0" applyAlignment="1" applyBorder="1" applyFont="1">
      <alignment horizontal="right" vertical="bottom"/>
    </xf>
    <xf borderId="2" fillId="0" fontId="5" numFmtId="165" xfId="0" applyAlignment="1" applyBorder="1" applyFont="1" applyNumberFormat="1">
      <alignment vertical="bottom"/>
    </xf>
    <xf borderId="1" fillId="0" fontId="5" numFmtId="0" xfId="0" applyAlignment="1" applyBorder="1" applyFont="1">
      <alignment vertical="bottom"/>
    </xf>
    <xf borderId="0" fillId="0" fontId="6" numFmtId="0" xfId="0" applyFont="1"/>
  </cellXfs>
  <cellStyles count="1">
    <cellStyle xfId="0" name="Normal" builtinId="0"/>
  </cellStyles>
  <dxfs count="11"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77FF77"/>
          <bgColor rgb="FF77FF77"/>
        </patternFill>
      </fill>
      <border/>
    </dxf>
    <dxf>
      <font/>
      <fill>
        <patternFill patternType="solid">
          <fgColor rgb="FF78DDBB"/>
          <bgColor rgb="FF78DDBB"/>
        </patternFill>
      </fill>
      <border/>
    </dxf>
    <dxf>
      <font/>
      <fill>
        <patternFill patternType="solid">
          <fgColor rgb="FFAAAAFF"/>
          <bgColor rgb="FFAAAAFF"/>
        </patternFill>
      </fill>
      <border/>
    </dxf>
    <dxf>
      <font/>
      <fill>
        <patternFill patternType="solid">
          <fgColor rgb="FFFF88FE"/>
          <bgColor rgb="FFFF88FE"/>
        </patternFill>
      </fill>
      <border/>
    </dxf>
    <dxf>
      <font/>
      <fill>
        <patternFill patternType="solid">
          <fgColor rgb="FFFFCD88"/>
          <bgColor rgb="FFFFCD88"/>
        </patternFill>
      </fill>
      <border/>
    </dxf>
    <dxf>
      <font/>
      <fill>
        <patternFill patternType="solid">
          <fgColor rgb="FFFFBB56"/>
          <bgColor rgb="FFFFBB56"/>
        </patternFill>
      </fill>
      <border/>
    </dxf>
    <dxf>
      <font/>
      <fill>
        <patternFill patternType="solid">
          <fgColor rgb="FFFF7877"/>
          <bgColor rgb="FFFF7877"/>
        </patternFill>
      </fill>
      <border/>
    </dxf>
    <dxf>
      <font/>
      <fill>
        <patternFill patternType="solid">
          <fgColor rgb="FFFF3334"/>
          <bgColor rgb="FFFF3334"/>
        </patternFill>
      </fill>
      <border/>
    </dxf>
    <dxf>
      <font/>
      <fill>
        <patternFill patternType="solid">
          <fgColor rgb="FFAA0100"/>
          <bgColor rgb="FFAA0100"/>
        </patternFill>
      </fill>
      <border/>
    </dxf>
    <dxf>
      <font/>
      <fill>
        <patternFill patternType="solid">
          <fgColor theme="7"/>
          <bgColor theme="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Level vs. Contest #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'Sample Tracker'!$D$2</c:f>
            </c:strRef>
          </c:tx>
          <c:spPr>
            <a:ln>
              <a:noFill/>
            </a:ln>
          </c:spPr>
          <c:marker>
            <c:symbol val="x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'Sample Tracker'!$B$3:$B$192</c:f>
            </c:numRef>
          </c:xVal>
          <c:yVal>
            <c:numRef>
              <c:f>'Sample Tracker'!$D$3:$D$192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676000"/>
        <c:axId val="254654069"/>
      </c:scatterChart>
      <c:valAx>
        <c:axId val="10286760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Contest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4654069"/>
      </c:valAx>
      <c:valAx>
        <c:axId val="254654069"/>
        <c:scaling>
          <c:orientation val="minMax"/>
          <c:max val="7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Performance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8676000"/>
        <c:majorUnit val="10.0"/>
        <c:minorUnit val="1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Performance vs.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'Sample Tracker'!$M$2</c:f>
            </c:strRef>
          </c:tx>
          <c:spPr>
            <a:ln>
              <a:noFill/>
            </a:ln>
          </c:spPr>
          <c:marker>
            <c:symbol val="x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'Sample Tracker'!$A$3:$A$192</c:f>
            </c:numRef>
          </c:xVal>
          <c:yVal>
            <c:numRef>
              <c:f>'Sample Tracker'!$M$3:$M$192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84003"/>
        <c:axId val="1023575580"/>
      </c:scatterChart>
      <c:valAx>
        <c:axId val="495840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3575580"/>
      </c:valAx>
      <c:valAx>
        <c:axId val="1023575580"/>
        <c:scaling>
          <c:orientation val="minMax"/>
          <c:max val="3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Performance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584003"/>
        <c:majorUnit val="500.0"/>
        <c:minorUnit val="10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Rating vs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'Sample Tracker'!$O$2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4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'Sample Tracker'!$A$3:$A$192</c:f>
            </c:strRef>
          </c:cat>
          <c:val>
            <c:numRef>
              <c:f>'Sample Tracker'!$O$3:$O$192</c:f>
              <c:numCache/>
            </c:numRef>
          </c:val>
          <c:smooth val="0"/>
        </c:ser>
        <c:axId val="403857063"/>
        <c:axId val="741003250"/>
      </c:lineChart>
      <c:catAx>
        <c:axId val="403857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1003250"/>
      </c:catAx>
      <c:valAx>
        <c:axId val="741003250"/>
        <c:scaling>
          <c:orientation val="minMax"/>
          <c:max val="2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3857063"/>
        <c:majorUnit val="100.0"/>
        <c:minorUnit val="5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Rating vs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'Sample Tracker'!$O$2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4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'Sample Tracker'!$A$3:$A$192</c:f>
            </c:strRef>
          </c:cat>
          <c:val>
            <c:numRef>
              <c:f>'Sample Tracker'!$O$3:$O$192</c:f>
              <c:numCache/>
            </c:numRef>
          </c:val>
          <c:smooth val="0"/>
        </c:ser>
        <c:axId val="1624413426"/>
        <c:axId val="235524471"/>
      </c:lineChart>
      <c:catAx>
        <c:axId val="16244134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5524471"/>
      </c:catAx>
      <c:valAx>
        <c:axId val="235524471"/>
        <c:scaling>
          <c:orientation val="minMax"/>
          <c:max val="2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4413426"/>
        <c:majorUnit val="100.0"/>
        <c:minorUnit val="2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Level vs. Date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'Sample Tracker'!$D$2</c:f>
            </c:strRef>
          </c:tx>
          <c:spPr>
            <a:ln>
              <a:noFill/>
            </a:ln>
          </c:spPr>
          <c:marker>
            <c:symbol val="x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'Sample Tracker'!$A$3:$A$192</c:f>
            </c:numRef>
          </c:xVal>
          <c:yVal>
            <c:numRef>
              <c:f>'Sample Tracker'!$D$3:$D$192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332537"/>
        <c:axId val="894103779"/>
      </c:scatterChart>
      <c:valAx>
        <c:axId val="15403325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4103779"/>
      </c:valAx>
      <c:valAx>
        <c:axId val="894103779"/>
        <c:scaling>
          <c:orientation val="minMax"/>
          <c:max val="7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Performance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0332537"/>
        <c:majorUnit val="10.0"/>
        <c:minorUnit val="1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28575</xdr:colOff>
      <xdr:row>15</xdr:row>
      <xdr:rowOff>9525</xdr:rowOff>
    </xdr:from>
    <xdr:ext cx="7696200" cy="2390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18</xdr:col>
      <xdr:colOff>28575</xdr:colOff>
      <xdr:row>3</xdr:row>
      <xdr:rowOff>19050</xdr:rowOff>
    </xdr:from>
    <xdr:ext cx="7696200" cy="2390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18</xdr:col>
      <xdr:colOff>28575</xdr:colOff>
      <xdr:row>27</xdr:row>
      <xdr:rowOff>0</xdr:rowOff>
    </xdr:from>
    <xdr:ext cx="7696200" cy="2390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26</xdr:col>
      <xdr:colOff>28575</xdr:colOff>
      <xdr:row>3</xdr:row>
      <xdr:rowOff>19050</xdr:rowOff>
    </xdr:from>
    <xdr:ext cx="6210300" cy="47815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18</xdr:col>
      <xdr:colOff>28575</xdr:colOff>
      <xdr:row>38</xdr:row>
      <xdr:rowOff>190500</xdr:rowOff>
    </xdr:from>
    <xdr:ext cx="7696200" cy="2390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odeforces.com/problemset/problem/1413/D" TargetMode="External"/><Relationship Id="rId2" Type="http://schemas.openxmlformats.org/officeDocument/2006/relationships/hyperlink" Target="https://codeforces.com/problemset/problem/1290/B" TargetMode="External"/><Relationship Id="rId3" Type="http://schemas.openxmlformats.org/officeDocument/2006/relationships/hyperlink" Target="https://codeforces.com/problemset/problem/766/D" TargetMode="External"/><Relationship Id="rId4" Type="http://schemas.openxmlformats.org/officeDocument/2006/relationships/hyperlink" Target="https://codeforces.com/problemset/problem/981/E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C1" s="1" t="s">
        <v>1</v>
      </c>
      <c r="H1" s="1"/>
      <c r="I1" s="1"/>
    </row>
    <row r="2">
      <c r="A2" s="1"/>
      <c r="B2" s="1" t="s">
        <v>2</v>
      </c>
      <c r="D2" s="2">
        <v>1700.0</v>
      </c>
      <c r="E2" s="2">
        <v>1800.0</v>
      </c>
      <c r="F2" s="2">
        <v>2000.0</v>
      </c>
      <c r="G2" s="2">
        <v>2200.0</v>
      </c>
      <c r="H2" s="3"/>
      <c r="I2" s="3"/>
    </row>
    <row r="3">
      <c r="A3" s="1" t="s">
        <v>3</v>
      </c>
      <c r="B3" s="2" t="s">
        <v>4</v>
      </c>
      <c r="C3" s="2"/>
      <c r="D3" s="4" t="s">
        <v>5</v>
      </c>
      <c r="E3" s="4" t="s">
        <v>6</v>
      </c>
      <c r="F3" s="4" t="s">
        <v>7</v>
      </c>
      <c r="G3" s="4" t="s">
        <v>8</v>
      </c>
      <c r="H3" s="2" t="s">
        <v>9</v>
      </c>
      <c r="I3" s="2" t="s">
        <v>10</v>
      </c>
    </row>
    <row r="4">
      <c r="A4" s="1"/>
      <c r="B4" s="5" t="s">
        <v>11</v>
      </c>
      <c r="C4" s="5" t="s">
        <v>12</v>
      </c>
      <c r="D4" s="5">
        <v>10.0</v>
      </c>
      <c r="E4" s="5">
        <v>30.0</v>
      </c>
      <c r="F4" s="5">
        <v>50.0</v>
      </c>
      <c r="G4" s="5">
        <v>90.0</v>
      </c>
      <c r="H4" s="6">
        <f t="shared" ref="H4:H6" si="1">IF(NOT(ISBLANK(B4)), 100 * COUNTIF(D4:G4, "&gt;0"), "")</f>
        <v>400</v>
      </c>
      <c r="I4" s="6">
        <f t="shared" ref="I4:I6" si="2">IF(NOT(ISBLANK(B4)), SUM(D4:G4), "")</f>
        <v>180</v>
      </c>
    </row>
    <row r="5">
      <c r="A5" s="7"/>
      <c r="H5" s="6" t="str">
        <f t="shared" si="1"/>
        <v/>
      </c>
      <c r="I5" s="6" t="str">
        <f t="shared" si="2"/>
        <v/>
      </c>
    </row>
    <row r="6">
      <c r="A6" s="1">
        <v>1.0</v>
      </c>
      <c r="B6" s="5" t="s">
        <v>13</v>
      </c>
      <c r="H6" s="6">
        <f t="shared" si="1"/>
        <v>0</v>
      </c>
      <c r="I6" s="6">
        <f t="shared" si="2"/>
        <v>0</v>
      </c>
    </row>
    <row r="7">
      <c r="A7" s="1"/>
    </row>
    <row r="8">
      <c r="A8" s="1"/>
      <c r="D8" s="5" t="s">
        <v>14</v>
      </c>
    </row>
    <row r="9">
      <c r="A9" s="1"/>
    </row>
    <row r="10">
      <c r="A10" s="1"/>
    </row>
    <row r="11">
      <c r="A11" s="1"/>
    </row>
    <row r="12">
      <c r="A12" s="1"/>
    </row>
    <row r="13">
      <c r="A13" s="1"/>
      <c r="B13" s="5"/>
    </row>
    <row r="14">
      <c r="A14" s="1"/>
      <c r="H14" s="6" t="str">
        <f t="shared" ref="H14:H15" si="3">IF(NOT(ISBLANK(B14)), 100 * COUNTIF(D14:G14, "&gt;0"), "")</f>
        <v/>
      </c>
    </row>
    <row r="15">
      <c r="A15" s="1"/>
      <c r="H15" s="6" t="str">
        <f t="shared" si="3"/>
        <v/>
      </c>
      <c r="I15" s="6" t="str">
        <f>IF(NOT(ISBLANK(B15)), SUM(D15:G15), "")</f>
        <v/>
      </c>
    </row>
    <row r="16">
      <c r="A16" s="1"/>
    </row>
    <row r="17">
      <c r="A17" s="1"/>
    </row>
    <row r="18">
      <c r="A18" s="1"/>
    </row>
    <row r="19">
      <c r="A19" s="1"/>
    </row>
    <row r="20">
      <c r="A20" s="1"/>
    </row>
    <row r="21">
      <c r="A21" s="1"/>
    </row>
    <row r="22">
      <c r="A22" s="1"/>
    </row>
    <row r="23">
      <c r="A23" s="1"/>
    </row>
    <row r="24">
      <c r="A24" s="1"/>
    </row>
    <row r="25">
      <c r="A25" s="1"/>
    </row>
    <row r="26">
      <c r="A26" s="1"/>
    </row>
    <row r="27">
      <c r="A27" s="1"/>
    </row>
    <row r="28">
      <c r="A28" s="1"/>
    </row>
    <row r="29">
      <c r="A29" s="1"/>
    </row>
    <row r="30">
      <c r="A30" s="1"/>
    </row>
    <row r="31">
      <c r="A31" s="1"/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  <row r="1001">
      <c r="A1001" s="1"/>
    </row>
    <row r="1002">
      <c r="A1002" s="1"/>
    </row>
    <row r="1003">
      <c r="A1003" s="1"/>
    </row>
    <row r="1004">
      <c r="A1004" s="1"/>
    </row>
    <row r="1005">
      <c r="A1005" s="1"/>
    </row>
    <row r="1006">
      <c r="A1006" s="1"/>
    </row>
    <row r="1007">
      <c r="A1007" s="1"/>
    </row>
    <row r="1008">
      <c r="A1008" s="1"/>
    </row>
    <row r="1009">
      <c r="A1009" s="1"/>
    </row>
    <row r="1010">
      <c r="A1010" s="1"/>
    </row>
    <row r="1011">
      <c r="A1011" s="1"/>
    </row>
    <row r="1012">
      <c r="A1012" s="1"/>
    </row>
    <row r="1013">
      <c r="A1013" s="1"/>
    </row>
    <row r="1014">
      <c r="A1014" s="1"/>
    </row>
    <row r="1015">
      <c r="A1015" s="1"/>
    </row>
  </sheetData>
  <mergeCells count="3">
    <mergeCell ref="A1:B1"/>
    <mergeCell ref="C1:G1"/>
    <mergeCell ref="B2:C2"/>
  </mergeCells>
  <conditionalFormatting sqref="D2:G2">
    <cfRule type="cellIs" dxfId="0" priority="1" operator="lessThan">
      <formula>1200</formula>
    </cfRule>
  </conditionalFormatting>
  <conditionalFormatting sqref="D2:G2">
    <cfRule type="cellIs" dxfId="1" priority="2" operator="lessThan">
      <formula>1400</formula>
    </cfRule>
  </conditionalFormatting>
  <conditionalFormatting sqref="D2:G2">
    <cfRule type="cellIs" dxfId="2" priority="3" operator="lessThan">
      <formula>1600</formula>
    </cfRule>
  </conditionalFormatting>
  <conditionalFormatting sqref="D2:G2">
    <cfRule type="cellIs" dxfId="3" priority="4" operator="lessThan">
      <formula>1900</formula>
    </cfRule>
  </conditionalFormatting>
  <conditionalFormatting sqref="D2:G2">
    <cfRule type="cellIs" dxfId="4" priority="5" operator="lessThan">
      <formula>2100</formula>
    </cfRule>
  </conditionalFormatting>
  <conditionalFormatting sqref="D2:G2">
    <cfRule type="cellIs" dxfId="5" priority="6" operator="lessThan">
      <formula>2300</formula>
    </cfRule>
  </conditionalFormatting>
  <conditionalFormatting sqref="D2:G2">
    <cfRule type="cellIs" dxfId="6" priority="7" operator="lessThan">
      <formula>2400</formula>
    </cfRule>
  </conditionalFormatting>
  <conditionalFormatting sqref="D2:G2">
    <cfRule type="cellIs" dxfId="7" priority="8" operator="lessThan">
      <formula>2600</formula>
    </cfRule>
  </conditionalFormatting>
  <conditionalFormatting sqref="D2:G2">
    <cfRule type="cellIs" dxfId="8" priority="9" operator="lessThan">
      <formula>3000</formula>
    </cfRule>
  </conditionalFormatting>
  <conditionalFormatting sqref="D2:G2">
    <cfRule type="cellIs" dxfId="9" priority="10" operator="greaterThanOrEqual">
      <formula>3000</formula>
    </cfRule>
  </conditionalFormatting>
  <conditionalFormatting sqref="D2:G2">
    <cfRule type="colorScale" priority="11">
      <colorScale>
        <cfvo type="min"/>
        <cfvo type="max"/>
        <color rgb="FF57BB8A"/>
        <color rgb="FFFFFFFF"/>
      </colorScale>
    </cfRule>
  </conditionalFormatting>
  <conditionalFormatting sqref="D4:G1015">
    <cfRule type="cellIs" dxfId="10" priority="12" operator="greaterThanOrEqual">
      <formula>0</formula>
    </cfRule>
  </conditionalFormatting>
  <conditionalFormatting sqref="H4:H1015">
    <cfRule type="colorScale" priority="13">
      <colorScale>
        <cfvo type="formula" val="0"/>
        <cfvo type="formula" val="200"/>
        <cfvo type="formula" val="400"/>
        <color rgb="FFEA4335"/>
        <color rgb="FFFBBC04"/>
        <color rgb="FF34A853"/>
      </colorScale>
    </cfRule>
  </conditionalFormatting>
  <hyperlinks>
    <hyperlink r:id="rId1" ref="D3"/>
    <hyperlink r:id="rId2" ref="E3"/>
    <hyperlink r:id="rId3" ref="F3"/>
    <hyperlink r:id="rId4" ref="G3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8" t="s">
        <v>15</v>
      </c>
      <c r="B1" s="9" t="s">
        <v>16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</row>
    <row r="2" ht="15.0" customHeight="1">
      <c r="A2" s="10">
        <v>1.0</v>
      </c>
      <c r="B2" s="11">
        <v>120.0</v>
      </c>
      <c r="C2" s="12">
        <v>900.0</v>
      </c>
      <c r="D2" s="13">
        <f t="shared" ref="D2:G2" si="1">MAX(D3-100, 800)</f>
        <v>800</v>
      </c>
      <c r="E2" s="13">
        <f t="shared" si="1"/>
        <v>800</v>
      </c>
      <c r="F2" s="13">
        <f t="shared" si="1"/>
        <v>800</v>
      </c>
      <c r="G2" s="13">
        <f t="shared" si="1"/>
        <v>800</v>
      </c>
    </row>
    <row r="3" ht="15.0" customHeight="1">
      <c r="A3" s="14">
        <v>2.0</v>
      </c>
      <c r="B3" s="15">
        <v>120.0</v>
      </c>
      <c r="C3" s="16">
        <v>950.0</v>
      </c>
      <c r="D3" s="17">
        <f t="shared" ref="D3:F3" si="2">MAX(D4-100, 800)</f>
        <v>800</v>
      </c>
      <c r="E3" s="17">
        <f t="shared" si="2"/>
        <v>800</v>
      </c>
      <c r="F3" s="17">
        <f t="shared" si="2"/>
        <v>800</v>
      </c>
      <c r="G3" s="17">
        <v>900.0</v>
      </c>
    </row>
    <row r="4" ht="15.0" customHeight="1">
      <c r="A4" s="14">
        <v>3.0</v>
      </c>
      <c r="B4" s="15">
        <v>120.0</v>
      </c>
      <c r="C4" s="16">
        <v>1000.0</v>
      </c>
      <c r="D4" s="17">
        <f t="shared" ref="D4:E4" si="3">MAX(D6-100, 800)</f>
        <v>800</v>
      </c>
      <c r="E4" s="17">
        <f t="shared" si="3"/>
        <v>800</v>
      </c>
      <c r="F4" s="17">
        <v>900.0</v>
      </c>
      <c r="G4" s="17">
        <v>900.0</v>
      </c>
    </row>
    <row r="5" ht="15.0" customHeight="1">
      <c r="A5" s="18">
        <v>4.0</v>
      </c>
      <c r="B5" s="19">
        <v>120.0</v>
      </c>
      <c r="C5" s="20">
        <v>1050.0</v>
      </c>
      <c r="D5" s="21">
        <f t="shared" ref="D5:D7" si="4">MAX(D7-100, 800)</f>
        <v>800</v>
      </c>
      <c r="E5" s="21">
        <v>900.0</v>
      </c>
      <c r="F5" s="21">
        <v>900.0</v>
      </c>
      <c r="G5" s="21">
        <v>900.0</v>
      </c>
    </row>
    <row r="6" ht="15.0" customHeight="1">
      <c r="A6" s="10">
        <v>5.0</v>
      </c>
      <c r="B6" s="11">
        <v>120.0</v>
      </c>
      <c r="C6" s="22">
        <v>1100.0</v>
      </c>
      <c r="D6" s="13">
        <f t="shared" si="4"/>
        <v>800</v>
      </c>
      <c r="E6" s="13">
        <v>900.0</v>
      </c>
      <c r="F6" s="13">
        <v>900.0</v>
      </c>
      <c r="G6" s="13">
        <v>1000.0</v>
      </c>
    </row>
    <row r="7" ht="15.0" customHeight="1">
      <c r="A7" s="14">
        <v>6.0</v>
      </c>
      <c r="B7" s="15">
        <v>120.0</v>
      </c>
      <c r="C7" s="23">
        <v>1125.0</v>
      </c>
      <c r="D7" s="17">
        <f t="shared" si="4"/>
        <v>800</v>
      </c>
      <c r="E7" s="17">
        <v>900.0</v>
      </c>
      <c r="F7" s="17">
        <v>1000.0</v>
      </c>
      <c r="G7" s="17">
        <v>1000.0</v>
      </c>
    </row>
    <row r="8" ht="15.0" customHeight="1">
      <c r="A8" s="14">
        <v>7.0</v>
      </c>
      <c r="B8" s="15">
        <v>120.0</v>
      </c>
      <c r="C8" s="23">
        <v>1150.0</v>
      </c>
      <c r="D8" s="17">
        <f t="shared" ref="D8:D13" si="5">MAX(D11-100, 800)</f>
        <v>800</v>
      </c>
      <c r="E8" s="17">
        <v>1000.0</v>
      </c>
      <c r="F8" s="17">
        <v>1000.0</v>
      </c>
      <c r="G8" s="17">
        <v>1000.0</v>
      </c>
    </row>
    <row r="9" ht="15.0" customHeight="1">
      <c r="A9" s="14">
        <v>8.0</v>
      </c>
      <c r="B9" s="15">
        <v>120.0</v>
      </c>
      <c r="C9" s="23">
        <v>1175.0</v>
      </c>
      <c r="D9" s="17">
        <f t="shared" si="5"/>
        <v>800</v>
      </c>
      <c r="E9" s="17">
        <v>1000.0</v>
      </c>
      <c r="F9" s="17">
        <v>1000.0</v>
      </c>
      <c r="G9" s="17">
        <v>1100.0</v>
      </c>
    </row>
    <row r="10" ht="15.0" customHeight="1">
      <c r="A10" s="10">
        <v>9.0</v>
      </c>
      <c r="B10" s="11">
        <v>120.0</v>
      </c>
      <c r="C10" s="22">
        <v>1200.0</v>
      </c>
      <c r="D10" s="13">
        <f t="shared" si="5"/>
        <v>800</v>
      </c>
      <c r="E10" s="13">
        <v>1000.0</v>
      </c>
      <c r="F10" s="13">
        <v>1100.0</v>
      </c>
      <c r="G10" s="13">
        <v>1100.0</v>
      </c>
    </row>
    <row r="11" ht="15.0" customHeight="1">
      <c r="A11" s="14">
        <v>10.0</v>
      </c>
      <c r="B11" s="15">
        <v>120.0</v>
      </c>
      <c r="C11" s="23">
        <v>1250.0</v>
      </c>
      <c r="D11" s="17">
        <f t="shared" si="5"/>
        <v>800</v>
      </c>
      <c r="E11" s="17">
        <v>1000.0</v>
      </c>
      <c r="F11" s="17">
        <v>1100.0</v>
      </c>
      <c r="G11" s="24">
        <v>1200.0</v>
      </c>
    </row>
    <row r="12" ht="15.0" customHeight="1">
      <c r="A12" s="14">
        <v>11.0</v>
      </c>
      <c r="B12" s="15">
        <v>120.0</v>
      </c>
      <c r="C12" s="23">
        <v>1300.0</v>
      </c>
      <c r="D12" s="17">
        <f t="shared" si="5"/>
        <v>800</v>
      </c>
      <c r="E12" s="17">
        <v>1000.0</v>
      </c>
      <c r="F12" s="24">
        <v>1200.0</v>
      </c>
      <c r="G12" s="24">
        <v>1200.0</v>
      </c>
    </row>
    <row r="13" ht="15.0" customHeight="1">
      <c r="A13" s="18">
        <v>12.0</v>
      </c>
      <c r="B13" s="19">
        <v>120.0</v>
      </c>
      <c r="C13" s="25">
        <v>1350.0</v>
      </c>
      <c r="D13" s="21">
        <f t="shared" si="5"/>
        <v>800</v>
      </c>
      <c r="E13" s="21">
        <v>1000.0</v>
      </c>
      <c r="F13" s="26">
        <v>1200.0</v>
      </c>
      <c r="G13" s="26">
        <v>1300.0</v>
      </c>
    </row>
    <row r="14" ht="15.0" customHeight="1">
      <c r="A14" s="10">
        <v>13.0</v>
      </c>
      <c r="B14" s="11">
        <v>120.0</v>
      </c>
      <c r="C14" s="27">
        <f t="shared" ref="C14:C98" si="6">AVERAGE(D14:G14)+300</f>
        <v>1400</v>
      </c>
      <c r="D14" s="13">
        <v>800.0</v>
      </c>
      <c r="E14" s="13">
        <v>1000.0</v>
      </c>
      <c r="F14" s="28">
        <v>1200.0</v>
      </c>
      <c r="G14" s="27">
        <v>1400.0</v>
      </c>
    </row>
    <row r="15" ht="15.0" customHeight="1">
      <c r="A15" s="14">
        <v>14.0</v>
      </c>
      <c r="B15" s="15">
        <v>120.0</v>
      </c>
      <c r="C15" s="29">
        <f t="shared" si="6"/>
        <v>1425</v>
      </c>
      <c r="D15" s="17">
        <v>900.0</v>
      </c>
      <c r="E15" s="17">
        <v>1000.0</v>
      </c>
      <c r="F15" s="24">
        <v>1200.0</v>
      </c>
      <c r="G15" s="29">
        <v>1400.0</v>
      </c>
    </row>
    <row r="16" ht="15.0" customHeight="1">
      <c r="A16" s="14">
        <v>15.0</v>
      </c>
      <c r="B16" s="15">
        <v>120.0</v>
      </c>
      <c r="C16" s="29">
        <f t="shared" si="6"/>
        <v>1450</v>
      </c>
      <c r="D16" s="17">
        <v>900.0</v>
      </c>
      <c r="E16" s="17">
        <v>1100.0</v>
      </c>
      <c r="F16" s="24">
        <v>1200.0</v>
      </c>
      <c r="G16" s="29">
        <v>1400.0</v>
      </c>
    </row>
    <row r="17" ht="15.0" customHeight="1">
      <c r="A17" s="14">
        <v>16.0</v>
      </c>
      <c r="B17" s="15">
        <v>120.0</v>
      </c>
      <c r="C17" s="29">
        <f t="shared" si="6"/>
        <v>1475</v>
      </c>
      <c r="D17" s="17">
        <v>900.0</v>
      </c>
      <c r="E17" s="17">
        <v>1100.0</v>
      </c>
      <c r="F17" s="24">
        <v>1300.0</v>
      </c>
      <c r="G17" s="29">
        <v>1400.0</v>
      </c>
    </row>
    <row r="18" ht="15.0" customHeight="1">
      <c r="A18" s="10">
        <v>17.0</v>
      </c>
      <c r="B18" s="11">
        <v>120.0</v>
      </c>
      <c r="C18" s="27">
        <f t="shared" si="6"/>
        <v>1500</v>
      </c>
      <c r="D18" s="13">
        <f t="shared" ref="D18:G18" si="7">D14+100</f>
        <v>900</v>
      </c>
      <c r="E18" s="13">
        <f t="shared" si="7"/>
        <v>1100</v>
      </c>
      <c r="F18" s="28">
        <f t="shared" si="7"/>
        <v>1300</v>
      </c>
      <c r="G18" s="27">
        <f t="shared" si="7"/>
        <v>1500</v>
      </c>
    </row>
    <row r="19" ht="15.0" customHeight="1">
      <c r="A19" s="14">
        <v>18.0</v>
      </c>
      <c r="B19" s="15">
        <v>120.0</v>
      </c>
      <c r="C19" s="29">
        <f t="shared" si="6"/>
        <v>1525</v>
      </c>
      <c r="D19" s="17">
        <f t="shared" ref="D19:G19" si="8">D15+100</f>
        <v>1000</v>
      </c>
      <c r="E19" s="17">
        <f t="shared" si="8"/>
        <v>1100</v>
      </c>
      <c r="F19" s="24">
        <f t="shared" si="8"/>
        <v>1300</v>
      </c>
      <c r="G19" s="29">
        <f t="shared" si="8"/>
        <v>1500</v>
      </c>
    </row>
    <row r="20" ht="15.0" customHeight="1">
      <c r="A20" s="14">
        <v>19.0</v>
      </c>
      <c r="B20" s="15">
        <v>120.0</v>
      </c>
      <c r="C20" s="29">
        <f t="shared" si="6"/>
        <v>1550</v>
      </c>
      <c r="D20" s="17">
        <f t="shared" ref="D20:G20" si="9">D16+100</f>
        <v>1000</v>
      </c>
      <c r="E20" s="24">
        <f t="shared" si="9"/>
        <v>1200</v>
      </c>
      <c r="F20" s="24">
        <f t="shared" si="9"/>
        <v>1300</v>
      </c>
      <c r="G20" s="29">
        <f t="shared" si="9"/>
        <v>1500</v>
      </c>
    </row>
    <row r="21" ht="15.0" customHeight="1">
      <c r="A21" s="18">
        <v>20.0</v>
      </c>
      <c r="B21" s="19">
        <v>120.0</v>
      </c>
      <c r="C21" s="30">
        <f t="shared" si="6"/>
        <v>1575</v>
      </c>
      <c r="D21" s="21">
        <f t="shared" ref="D21:G21" si="10">D17+100</f>
        <v>1000</v>
      </c>
      <c r="E21" s="26">
        <f t="shared" si="10"/>
        <v>1200</v>
      </c>
      <c r="F21" s="30">
        <f t="shared" si="10"/>
        <v>1400</v>
      </c>
      <c r="G21" s="30">
        <f t="shared" si="10"/>
        <v>1500</v>
      </c>
    </row>
    <row r="22" ht="15.0" customHeight="1">
      <c r="A22" s="10">
        <v>21.0</v>
      </c>
      <c r="B22" s="11">
        <v>120.0</v>
      </c>
      <c r="C22" s="31">
        <f t="shared" si="6"/>
        <v>1600</v>
      </c>
      <c r="D22" s="13">
        <f t="shared" ref="D22:G22" si="11">D18+100</f>
        <v>1000</v>
      </c>
      <c r="E22" s="28">
        <f t="shared" si="11"/>
        <v>1200</v>
      </c>
      <c r="F22" s="27">
        <f t="shared" si="11"/>
        <v>1400</v>
      </c>
      <c r="G22" s="31">
        <f t="shared" si="11"/>
        <v>1600</v>
      </c>
    </row>
    <row r="23" ht="15.0" customHeight="1">
      <c r="A23" s="14">
        <v>22.0</v>
      </c>
      <c r="B23" s="15">
        <v>120.0</v>
      </c>
      <c r="C23" s="32">
        <f t="shared" si="6"/>
        <v>1625</v>
      </c>
      <c r="D23" s="17">
        <f t="shared" ref="D23:G23" si="12">D19+100</f>
        <v>1100</v>
      </c>
      <c r="E23" s="24">
        <f t="shared" si="12"/>
        <v>1200</v>
      </c>
      <c r="F23" s="29">
        <f t="shared" si="12"/>
        <v>1400</v>
      </c>
      <c r="G23" s="32">
        <f t="shared" si="12"/>
        <v>1600</v>
      </c>
    </row>
    <row r="24" ht="15.0" customHeight="1">
      <c r="A24" s="14">
        <v>23.0</v>
      </c>
      <c r="B24" s="15">
        <v>120.0</v>
      </c>
      <c r="C24" s="32">
        <f t="shared" si="6"/>
        <v>1650</v>
      </c>
      <c r="D24" s="17">
        <f t="shared" ref="D24:G24" si="13">D20+100</f>
        <v>1100</v>
      </c>
      <c r="E24" s="24">
        <f t="shared" si="13"/>
        <v>1300</v>
      </c>
      <c r="F24" s="29">
        <f t="shared" si="13"/>
        <v>1400</v>
      </c>
      <c r="G24" s="32">
        <f t="shared" si="13"/>
        <v>1600</v>
      </c>
    </row>
    <row r="25" ht="15.0" customHeight="1">
      <c r="A25" s="14">
        <v>24.0</v>
      </c>
      <c r="B25" s="15">
        <v>120.0</v>
      </c>
      <c r="C25" s="32">
        <f t="shared" si="6"/>
        <v>1675</v>
      </c>
      <c r="D25" s="17">
        <f t="shared" ref="D25:G25" si="14">D21+100</f>
        <v>1100</v>
      </c>
      <c r="E25" s="24">
        <f t="shared" si="14"/>
        <v>1300</v>
      </c>
      <c r="F25" s="29">
        <f t="shared" si="14"/>
        <v>1500</v>
      </c>
      <c r="G25" s="32">
        <f t="shared" si="14"/>
        <v>1600</v>
      </c>
    </row>
    <row r="26" ht="15.0" customHeight="1">
      <c r="A26" s="10">
        <v>25.0</v>
      </c>
      <c r="B26" s="11">
        <v>120.0</v>
      </c>
      <c r="C26" s="31">
        <f t="shared" si="6"/>
        <v>1700</v>
      </c>
      <c r="D26" s="13">
        <f t="shared" ref="D26:G26" si="15">D22+100</f>
        <v>1100</v>
      </c>
      <c r="E26" s="28">
        <f t="shared" si="15"/>
        <v>1300</v>
      </c>
      <c r="F26" s="27">
        <f t="shared" si="15"/>
        <v>1500</v>
      </c>
      <c r="G26" s="31">
        <f t="shared" si="15"/>
        <v>1700</v>
      </c>
    </row>
    <row r="27" ht="15.0" customHeight="1">
      <c r="A27" s="14">
        <v>26.0</v>
      </c>
      <c r="B27" s="15">
        <v>120.0</v>
      </c>
      <c r="C27" s="32">
        <f t="shared" si="6"/>
        <v>1725</v>
      </c>
      <c r="D27" s="24">
        <f t="shared" ref="D27:G27" si="16">D23+100</f>
        <v>1200</v>
      </c>
      <c r="E27" s="24">
        <f t="shared" si="16"/>
        <v>1300</v>
      </c>
      <c r="F27" s="29">
        <f t="shared" si="16"/>
        <v>1500</v>
      </c>
      <c r="G27" s="32">
        <f t="shared" si="16"/>
        <v>1700</v>
      </c>
    </row>
    <row r="28" ht="15.0" customHeight="1">
      <c r="A28" s="14">
        <v>27.0</v>
      </c>
      <c r="B28" s="15">
        <v>120.0</v>
      </c>
      <c r="C28" s="32">
        <f t="shared" si="6"/>
        <v>1750</v>
      </c>
      <c r="D28" s="24">
        <f t="shared" ref="D28:G28" si="17">D24+100</f>
        <v>1200</v>
      </c>
      <c r="E28" s="29">
        <f t="shared" si="17"/>
        <v>1400</v>
      </c>
      <c r="F28" s="29">
        <f t="shared" si="17"/>
        <v>1500</v>
      </c>
      <c r="G28" s="32">
        <f t="shared" si="17"/>
        <v>1700</v>
      </c>
    </row>
    <row r="29" ht="15.0" customHeight="1">
      <c r="A29" s="14">
        <v>28.0</v>
      </c>
      <c r="B29" s="15">
        <v>120.0</v>
      </c>
      <c r="C29" s="32">
        <f t="shared" si="6"/>
        <v>1775</v>
      </c>
      <c r="D29" s="24">
        <f t="shared" ref="D29:G29" si="18">D25+100</f>
        <v>1200</v>
      </c>
      <c r="E29" s="29">
        <f t="shared" si="18"/>
        <v>1400</v>
      </c>
      <c r="F29" s="32">
        <f t="shared" si="18"/>
        <v>1600</v>
      </c>
      <c r="G29" s="32">
        <f t="shared" si="18"/>
        <v>1700</v>
      </c>
    </row>
    <row r="30" ht="15.0" customHeight="1">
      <c r="A30" s="10">
        <v>29.0</v>
      </c>
      <c r="B30" s="11">
        <v>120.0</v>
      </c>
      <c r="C30" s="31">
        <f t="shared" si="6"/>
        <v>1800</v>
      </c>
      <c r="D30" s="28">
        <f t="shared" ref="D30:G30" si="19">D26+100</f>
        <v>1200</v>
      </c>
      <c r="E30" s="27">
        <f t="shared" si="19"/>
        <v>1400</v>
      </c>
      <c r="F30" s="31">
        <f t="shared" si="19"/>
        <v>1600</v>
      </c>
      <c r="G30" s="31">
        <f t="shared" si="19"/>
        <v>1800</v>
      </c>
    </row>
    <row r="31" ht="15.0" customHeight="1">
      <c r="A31" s="14">
        <v>30.0</v>
      </c>
      <c r="B31" s="15">
        <v>120.0</v>
      </c>
      <c r="C31" s="32">
        <f t="shared" si="6"/>
        <v>1825</v>
      </c>
      <c r="D31" s="24">
        <f t="shared" ref="D31:G31" si="20">D27+100</f>
        <v>1300</v>
      </c>
      <c r="E31" s="29">
        <f t="shared" si="20"/>
        <v>1400</v>
      </c>
      <c r="F31" s="32">
        <f t="shared" si="20"/>
        <v>1600</v>
      </c>
      <c r="G31" s="32">
        <f t="shared" si="20"/>
        <v>1800</v>
      </c>
    </row>
    <row r="32" ht="15.0" customHeight="1">
      <c r="A32" s="14">
        <v>31.0</v>
      </c>
      <c r="B32" s="15">
        <v>120.0</v>
      </c>
      <c r="C32" s="32">
        <f t="shared" si="6"/>
        <v>1850</v>
      </c>
      <c r="D32" s="24">
        <f t="shared" ref="D32:G32" si="21">D28+100</f>
        <v>1300</v>
      </c>
      <c r="E32" s="29">
        <f t="shared" si="21"/>
        <v>1500</v>
      </c>
      <c r="F32" s="32">
        <f t="shared" si="21"/>
        <v>1600</v>
      </c>
      <c r="G32" s="32">
        <f t="shared" si="21"/>
        <v>1800</v>
      </c>
    </row>
    <row r="33" ht="15.0" customHeight="1">
      <c r="A33" s="18">
        <v>32.0</v>
      </c>
      <c r="B33" s="19">
        <v>120.0</v>
      </c>
      <c r="C33" s="33">
        <f t="shared" si="6"/>
        <v>1875</v>
      </c>
      <c r="D33" s="26">
        <f t="shared" ref="D33:G33" si="22">D29+100</f>
        <v>1300</v>
      </c>
      <c r="E33" s="30">
        <f t="shared" si="22"/>
        <v>1500</v>
      </c>
      <c r="F33" s="33">
        <f t="shared" si="22"/>
        <v>1700</v>
      </c>
      <c r="G33" s="33">
        <f t="shared" si="22"/>
        <v>1800</v>
      </c>
    </row>
    <row r="34" ht="15.0" customHeight="1">
      <c r="A34" s="10">
        <v>33.0</v>
      </c>
      <c r="B34" s="11">
        <v>120.0</v>
      </c>
      <c r="C34" s="34">
        <f t="shared" si="6"/>
        <v>1900</v>
      </c>
      <c r="D34" s="28">
        <f t="shared" ref="D34:G34" si="23">D30+100</f>
        <v>1300</v>
      </c>
      <c r="E34" s="27">
        <f t="shared" si="23"/>
        <v>1500</v>
      </c>
      <c r="F34" s="31">
        <f t="shared" si="23"/>
        <v>1700</v>
      </c>
      <c r="G34" s="34">
        <f t="shared" si="23"/>
        <v>1900</v>
      </c>
    </row>
    <row r="35" ht="15.0" customHeight="1">
      <c r="A35" s="14">
        <v>34.0</v>
      </c>
      <c r="B35" s="15">
        <v>120.0</v>
      </c>
      <c r="C35" s="35">
        <f t="shared" si="6"/>
        <v>1925</v>
      </c>
      <c r="D35" s="29">
        <f t="shared" ref="D35:G35" si="24">D31+100</f>
        <v>1400</v>
      </c>
      <c r="E35" s="29">
        <f t="shared" si="24"/>
        <v>1500</v>
      </c>
      <c r="F35" s="32">
        <f t="shared" si="24"/>
        <v>1700</v>
      </c>
      <c r="G35" s="35">
        <f t="shared" si="24"/>
        <v>1900</v>
      </c>
    </row>
    <row r="36" ht="15.0" customHeight="1">
      <c r="A36" s="14">
        <v>35.0</v>
      </c>
      <c r="B36" s="15">
        <v>120.0</v>
      </c>
      <c r="C36" s="35">
        <f t="shared" si="6"/>
        <v>1950</v>
      </c>
      <c r="D36" s="29">
        <f t="shared" ref="D36:G36" si="25">D32+100</f>
        <v>1400</v>
      </c>
      <c r="E36" s="32">
        <f t="shared" si="25"/>
        <v>1600</v>
      </c>
      <c r="F36" s="32">
        <f t="shared" si="25"/>
        <v>1700</v>
      </c>
      <c r="G36" s="35">
        <f t="shared" si="25"/>
        <v>1900</v>
      </c>
    </row>
    <row r="37" ht="15.0" customHeight="1">
      <c r="A37" s="14">
        <v>36.0</v>
      </c>
      <c r="B37" s="15">
        <v>120.0</v>
      </c>
      <c r="C37" s="35">
        <f t="shared" si="6"/>
        <v>1975</v>
      </c>
      <c r="D37" s="29">
        <f t="shared" ref="D37:G37" si="26">D33+100</f>
        <v>1400</v>
      </c>
      <c r="E37" s="32">
        <f t="shared" si="26"/>
        <v>1600</v>
      </c>
      <c r="F37" s="32">
        <f t="shared" si="26"/>
        <v>1800</v>
      </c>
      <c r="G37" s="35">
        <f t="shared" si="26"/>
        <v>1900</v>
      </c>
    </row>
    <row r="38" ht="15.0" customHeight="1">
      <c r="A38" s="10">
        <v>37.0</v>
      </c>
      <c r="B38" s="11">
        <v>120.0</v>
      </c>
      <c r="C38" s="34">
        <f t="shared" si="6"/>
        <v>2000</v>
      </c>
      <c r="D38" s="27">
        <f t="shared" ref="D38:G38" si="27">D34+100</f>
        <v>1400</v>
      </c>
      <c r="E38" s="31">
        <f t="shared" si="27"/>
        <v>1600</v>
      </c>
      <c r="F38" s="31">
        <f t="shared" si="27"/>
        <v>1800</v>
      </c>
      <c r="G38" s="34">
        <f t="shared" si="27"/>
        <v>2000</v>
      </c>
    </row>
    <row r="39" ht="15.0" customHeight="1">
      <c r="A39" s="14">
        <v>38.0</v>
      </c>
      <c r="B39" s="15">
        <v>120.0</v>
      </c>
      <c r="C39" s="35">
        <f t="shared" si="6"/>
        <v>2025</v>
      </c>
      <c r="D39" s="29">
        <f t="shared" ref="D39:G39" si="28">D35+100</f>
        <v>1500</v>
      </c>
      <c r="E39" s="32">
        <f t="shared" si="28"/>
        <v>1600</v>
      </c>
      <c r="F39" s="32">
        <f t="shared" si="28"/>
        <v>1800</v>
      </c>
      <c r="G39" s="35">
        <f t="shared" si="28"/>
        <v>2000</v>
      </c>
    </row>
    <row r="40" ht="15.0" customHeight="1">
      <c r="A40" s="14">
        <v>39.0</v>
      </c>
      <c r="B40" s="15">
        <v>120.0</v>
      </c>
      <c r="C40" s="35">
        <f t="shared" si="6"/>
        <v>2050</v>
      </c>
      <c r="D40" s="29">
        <f t="shared" ref="D40:G40" si="29">D36+100</f>
        <v>1500</v>
      </c>
      <c r="E40" s="32">
        <f t="shared" si="29"/>
        <v>1700</v>
      </c>
      <c r="F40" s="32">
        <f t="shared" si="29"/>
        <v>1800</v>
      </c>
      <c r="G40" s="35">
        <f t="shared" si="29"/>
        <v>2000</v>
      </c>
    </row>
    <row r="41" ht="15.0" customHeight="1">
      <c r="A41" s="18">
        <v>40.0</v>
      </c>
      <c r="B41" s="19">
        <v>120.0</v>
      </c>
      <c r="C41" s="36">
        <f t="shared" si="6"/>
        <v>2075</v>
      </c>
      <c r="D41" s="30">
        <f t="shared" ref="D41:G41" si="30">D37+100</f>
        <v>1500</v>
      </c>
      <c r="E41" s="33">
        <f t="shared" si="30"/>
        <v>1700</v>
      </c>
      <c r="F41" s="36">
        <f t="shared" si="30"/>
        <v>1900</v>
      </c>
      <c r="G41" s="36">
        <f t="shared" si="30"/>
        <v>2000</v>
      </c>
    </row>
    <row r="42" ht="15.0" customHeight="1">
      <c r="A42" s="10">
        <v>41.0</v>
      </c>
      <c r="B42" s="11">
        <v>120.0</v>
      </c>
      <c r="C42" s="37">
        <f t="shared" si="6"/>
        <v>2100</v>
      </c>
      <c r="D42" s="27">
        <f t="shared" ref="D42:G42" si="31">D38+100</f>
        <v>1500</v>
      </c>
      <c r="E42" s="31">
        <f t="shared" si="31"/>
        <v>1700</v>
      </c>
      <c r="F42" s="34">
        <f t="shared" si="31"/>
        <v>1900</v>
      </c>
      <c r="G42" s="37">
        <f t="shared" si="31"/>
        <v>2100</v>
      </c>
    </row>
    <row r="43" ht="15.0" customHeight="1">
      <c r="A43" s="14">
        <v>42.0</v>
      </c>
      <c r="B43" s="15">
        <v>120.0</v>
      </c>
      <c r="C43" s="38">
        <f t="shared" si="6"/>
        <v>2125</v>
      </c>
      <c r="D43" s="32">
        <f t="shared" ref="D43:G43" si="32">D39+100</f>
        <v>1600</v>
      </c>
      <c r="E43" s="32">
        <f t="shared" si="32"/>
        <v>1700</v>
      </c>
      <c r="F43" s="35">
        <f t="shared" si="32"/>
        <v>1900</v>
      </c>
      <c r="G43" s="38">
        <f t="shared" si="32"/>
        <v>2100</v>
      </c>
    </row>
    <row r="44" ht="15.0" customHeight="1">
      <c r="A44" s="14">
        <v>43.0</v>
      </c>
      <c r="B44" s="15">
        <v>120.0</v>
      </c>
      <c r="C44" s="38">
        <f t="shared" si="6"/>
        <v>2150</v>
      </c>
      <c r="D44" s="32">
        <f t="shared" ref="D44:G44" si="33">D40+100</f>
        <v>1600</v>
      </c>
      <c r="E44" s="32">
        <f t="shared" si="33"/>
        <v>1800</v>
      </c>
      <c r="F44" s="35">
        <f t="shared" si="33"/>
        <v>1900</v>
      </c>
      <c r="G44" s="38">
        <f t="shared" si="33"/>
        <v>2100</v>
      </c>
    </row>
    <row r="45" ht="15.0" customHeight="1">
      <c r="A45" s="14">
        <v>44.0</v>
      </c>
      <c r="B45" s="15">
        <v>120.0</v>
      </c>
      <c r="C45" s="38">
        <f t="shared" si="6"/>
        <v>2175</v>
      </c>
      <c r="D45" s="32">
        <f t="shared" ref="D45:G45" si="34">D41+100</f>
        <v>1600</v>
      </c>
      <c r="E45" s="32">
        <f t="shared" si="34"/>
        <v>1800</v>
      </c>
      <c r="F45" s="35">
        <f t="shared" si="34"/>
        <v>2000</v>
      </c>
      <c r="G45" s="38">
        <f t="shared" si="34"/>
        <v>2100</v>
      </c>
    </row>
    <row r="46" ht="15.0" customHeight="1">
      <c r="A46" s="10">
        <v>45.0</v>
      </c>
      <c r="B46" s="11">
        <v>120.0</v>
      </c>
      <c r="C46" s="37">
        <f t="shared" si="6"/>
        <v>2200</v>
      </c>
      <c r="D46" s="31">
        <f t="shared" ref="D46:G46" si="35">D42+100</f>
        <v>1600</v>
      </c>
      <c r="E46" s="31">
        <f t="shared" si="35"/>
        <v>1800</v>
      </c>
      <c r="F46" s="34">
        <f t="shared" si="35"/>
        <v>2000</v>
      </c>
      <c r="G46" s="37">
        <f t="shared" si="35"/>
        <v>2200</v>
      </c>
    </row>
    <row r="47" ht="15.0" customHeight="1">
      <c r="A47" s="14">
        <v>46.0</v>
      </c>
      <c r="B47" s="15">
        <v>120.0</v>
      </c>
      <c r="C47" s="38">
        <f t="shared" si="6"/>
        <v>2225</v>
      </c>
      <c r="D47" s="32">
        <f t="shared" ref="D47:G47" si="36">D43+100</f>
        <v>1700</v>
      </c>
      <c r="E47" s="32">
        <f t="shared" si="36"/>
        <v>1800</v>
      </c>
      <c r="F47" s="35">
        <f t="shared" si="36"/>
        <v>2000</v>
      </c>
      <c r="G47" s="38">
        <f t="shared" si="36"/>
        <v>2200</v>
      </c>
    </row>
    <row r="48" ht="15.0" customHeight="1">
      <c r="A48" s="14">
        <v>47.0</v>
      </c>
      <c r="B48" s="15">
        <v>120.0</v>
      </c>
      <c r="C48" s="38">
        <f t="shared" si="6"/>
        <v>2250</v>
      </c>
      <c r="D48" s="32">
        <f t="shared" ref="D48:G48" si="37">D44+100</f>
        <v>1700</v>
      </c>
      <c r="E48" s="35">
        <f t="shared" si="37"/>
        <v>1900</v>
      </c>
      <c r="F48" s="35">
        <f t="shared" si="37"/>
        <v>2000</v>
      </c>
      <c r="G48" s="38">
        <f t="shared" si="37"/>
        <v>2200</v>
      </c>
    </row>
    <row r="49" ht="15.0" customHeight="1">
      <c r="A49" s="14">
        <v>48.0</v>
      </c>
      <c r="B49" s="15">
        <v>120.0</v>
      </c>
      <c r="C49" s="38">
        <f t="shared" si="6"/>
        <v>2275</v>
      </c>
      <c r="D49" s="32">
        <f t="shared" ref="D49:G49" si="38">D45+100</f>
        <v>1700</v>
      </c>
      <c r="E49" s="35">
        <f t="shared" si="38"/>
        <v>1900</v>
      </c>
      <c r="F49" s="38">
        <f t="shared" si="38"/>
        <v>2100</v>
      </c>
      <c r="G49" s="38">
        <f t="shared" si="38"/>
        <v>2200</v>
      </c>
    </row>
    <row r="50" ht="15.0" customHeight="1">
      <c r="A50" s="10">
        <v>49.0</v>
      </c>
      <c r="B50" s="11">
        <v>120.0</v>
      </c>
      <c r="C50" s="39">
        <f t="shared" si="6"/>
        <v>2300</v>
      </c>
      <c r="D50" s="31">
        <f t="shared" ref="D50:G50" si="39">D46+100</f>
        <v>1700</v>
      </c>
      <c r="E50" s="34">
        <f t="shared" si="39"/>
        <v>1900</v>
      </c>
      <c r="F50" s="37">
        <f t="shared" si="39"/>
        <v>2100</v>
      </c>
      <c r="G50" s="39">
        <f t="shared" si="39"/>
        <v>2300</v>
      </c>
    </row>
    <row r="51" ht="15.0" customHeight="1">
      <c r="A51" s="14">
        <v>50.0</v>
      </c>
      <c r="B51" s="15">
        <v>120.0</v>
      </c>
      <c r="C51" s="40">
        <f t="shared" si="6"/>
        <v>2325</v>
      </c>
      <c r="D51" s="32">
        <f t="shared" ref="D51:G51" si="40">D47+100</f>
        <v>1800</v>
      </c>
      <c r="E51" s="35">
        <f t="shared" si="40"/>
        <v>1900</v>
      </c>
      <c r="F51" s="38">
        <f t="shared" si="40"/>
        <v>2100</v>
      </c>
      <c r="G51" s="40">
        <f t="shared" si="40"/>
        <v>2300</v>
      </c>
    </row>
    <row r="52" ht="15.0" customHeight="1">
      <c r="A52" s="14">
        <v>51.0</v>
      </c>
      <c r="B52" s="15">
        <v>120.0</v>
      </c>
      <c r="C52" s="40">
        <f t="shared" si="6"/>
        <v>2350</v>
      </c>
      <c r="D52" s="32">
        <f t="shared" ref="D52:G52" si="41">D48+100</f>
        <v>1800</v>
      </c>
      <c r="E52" s="35">
        <f t="shared" si="41"/>
        <v>2000</v>
      </c>
      <c r="F52" s="38">
        <f t="shared" si="41"/>
        <v>2100</v>
      </c>
      <c r="G52" s="40">
        <f t="shared" si="41"/>
        <v>2300</v>
      </c>
    </row>
    <row r="53" ht="15.0" customHeight="1">
      <c r="A53" s="18">
        <v>52.0</v>
      </c>
      <c r="B53" s="19">
        <v>120.0</v>
      </c>
      <c r="C53" s="41">
        <f t="shared" si="6"/>
        <v>2375</v>
      </c>
      <c r="D53" s="33">
        <f t="shared" ref="D53:G53" si="42">D49+100</f>
        <v>1800</v>
      </c>
      <c r="E53" s="36">
        <f t="shared" si="42"/>
        <v>2000</v>
      </c>
      <c r="F53" s="42">
        <f t="shared" si="42"/>
        <v>2200</v>
      </c>
      <c r="G53" s="41">
        <f t="shared" si="42"/>
        <v>2300</v>
      </c>
    </row>
    <row r="54" ht="15.0" customHeight="1">
      <c r="A54" s="10">
        <v>53.0</v>
      </c>
      <c r="B54" s="11">
        <v>120.0</v>
      </c>
      <c r="C54" s="43">
        <f t="shared" si="6"/>
        <v>2400</v>
      </c>
      <c r="D54" s="31">
        <f t="shared" ref="D54:G54" si="43">D50+100</f>
        <v>1800</v>
      </c>
      <c r="E54" s="34">
        <f t="shared" si="43"/>
        <v>2000</v>
      </c>
      <c r="F54" s="37">
        <f t="shared" si="43"/>
        <v>2200</v>
      </c>
      <c r="G54" s="43">
        <f t="shared" si="43"/>
        <v>2400</v>
      </c>
    </row>
    <row r="55" ht="15.0" customHeight="1">
      <c r="A55" s="14">
        <v>54.0</v>
      </c>
      <c r="B55" s="15">
        <v>120.0</v>
      </c>
      <c r="C55" s="44">
        <f t="shared" si="6"/>
        <v>2425</v>
      </c>
      <c r="D55" s="35">
        <f t="shared" ref="D55:G55" si="44">D51+100</f>
        <v>1900</v>
      </c>
      <c r="E55" s="35">
        <f t="shared" si="44"/>
        <v>2000</v>
      </c>
      <c r="F55" s="38">
        <f t="shared" si="44"/>
        <v>2200</v>
      </c>
      <c r="G55" s="44">
        <f t="shared" si="44"/>
        <v>2400</v>
      </c>
    </row>
    <row r="56" ht="15.0" customHeight="1">
      <c r="A56" s="14">
        <v>55.0</v>
      </c>
      <c r="B56" s="45">
        <v>125.0</v>
      </c>
      <c r="C56" s="44">
        <f t="shared" si="6"/>
        <v>2450</v>
      </c>
      <c r="D56" s="35">
        <f t="shared" ref="D56:G56" si="45">D52+100</f>
        <v>1900</v>
      </c>
      <c r="E56" s="38">
        <f t="shared" si="45"/>
        <v>2100</v>
      </c>
      <c r="F56" s="38">
        <f t="shared" si="45"/>
        <v>2200</v>
      </c>
      <c r="G56" s="44">
        <f t="shared" si="45"/>
        <v>2400</v>
      </c>
    </row>
    <row r="57" ht="15.0" customHeight="1">
      <c r="A57" s="14">
        <v>56.0</v>
      </c>
      <c r="B57" s="45">
        <v>125.0</v>
      </c>
      <c r="C57" s="44">
        <f t="shared" si="6"/>
        <v>2475</v>
      </c>
      <c r="D57" s="35">
        <f t="shared" ref="D57:G57" si="46">D53+100</f>
        <v>1900</v>
      </c>
      <c r="E57" s="38">
        <f t="shared" si="46"/>
        <v>2100</v>
      </c>
      <c r="F57" s="40">
        <f t="shared" si="46"/>
        <v>2300</v>
      </c>
      <c r="G57" s="44">
        <f t="shared" si="46"/>
        <v>2400</v>
      </c>
    </row>
    <row r="58" ht="15.0" customHeight="1">
      <c r="A58" s="10">
        <v>57.0</v>
      </c>
      <c r="B58" s="46">
        <v>130.0</v>
      </c>
      <c r="C58" s="43">
        <f t="shared" si="6"/>
        <v>2500</v>
      </c>
      <c r="D58" s="34">
        <f t="shared" ref="D58:G58" si="47">D54+100</f>
        <v>1900</v>
      </c>
      <c r="E58" s="37">
        <f t="shared" si="47"/>
        <v>2100</v>
      </c>
      <c r="F58" s="39">
        <f t="shared" si="47"/>
        <v>2300</v>
      </c>
      <c r="G58" s="43">
        <f t="shared" si="47"/>
        <v>2500</v>
      </c>
    </row>
    <row r="59" ht="15.0" customHeight="1">
      <c r="A59" s="14">
        <v>58.0</v>
      </c>
      <c r="B59" s="45">
        <v>130.0</v>
      </c>
      <c r="C59" s="44">
        <f t="shared" si="6"/>
        <v>2525</v>
      </c>
      <c r="D59" s="35">
        <f t="shared" ref="D59:G59" si="48">D55+100</f>
        <v>2000</v>
      </c>
      <c r="E59" s="38">
        <f t="shared" si="48"/>
        <v>2100</v>
      </c>
      <c r="F59" s="40">
        <f t="shared" si="48"/>
        <v>2300</v>
      </c>
      <c r="G59" s="44">
        <f t="shared" si="48"/>
        <v>2500</v>
      </c>
    </row>
    <row r="60" ht="15.0" customHeight="1">
      <c r="A60" s="14">
        <v>59.0</v>
      </c>
      <c r="B60" s="45">
        <v>135.0</v>
      </c>
      <c r="C60" s="44">
        <f t="shared" si="6"/>
        <v>2550</v>
      </c>
      <c r="D60" s="35">
        <f t="shared" ref="D60:G60" si="49">D56+100</f>
        <v>2000</v>
      </c>
      <c r="E60" s="38">
        <f t="shared" si="49"/>
        <v>2200</v>
      </c>
      <c r="F60" s="40">
        <f t="shared" si="49"/>
        <v>2300</v>
      </c>
      <c r="G60" s="44">
        <f t="shared" si="49"/>
        <v>2500</v>
      </c>
    </row>
    <row r="61" ht="15.0" customHeight="1">
      <c r="A61" s="18">
        <v>60.0</v>
      </c>
      <c r="B61" s="47">
        <v>135.0</v>
      </c>
      <c r="C61" s="48">
        <f t="shared" si="6"/>
        <v>2575</v>
      </c>
      <c r="D61" s="36">
        <f t="shared" ref="D61:G61" si="50">D57+100</f>
        <v>2000</v>
      </c>
      <c r="E61" s="42">
        <f t="shared" si="50"/>
        <v>2200</v>
      </c>
      <c r="F61" s="48">
        <f t="shared" si="50"/>
        <v>2400</v>
      </c>
      <c r="G61" s="48">
        <f t="shared" si="50"/>
        <v>2500</v>
      </c>
    </row>
    <row r="62" ht="15.0" customHeight="1">
      <c r="A62" s="10">
        <v>61.0</v>
      </c>
      <c r="B62" s="46">
        <v>140.0</v>
      </c>
      <c r="C62" s="49">
        <f t="shared" si="6"/>
        <v>2600</v>
      </c>
      <c r="D62" s="34">
        <f t="shared" ref="D62:G62" si="51">D58+100</f>
        <v>2000</v>
      </c>
      <c r="E62" s="37">
        <f t="shared" si="51"/>
        <v>2200</v>
      </c>
      <c r="F62" s="43">
        <f t="shared" si="51"/>
        <v>2400</v>
      </c>
      <c r="G62" s="49">
        <f t="shared" si="51"/>
        <v>2600</v>
      </c>
    </row>
    <row r="63" ht="15.0" customHeight="1">
      <c r="A63" s="14">
        <v>62.0</v>
      </c>
      <c r="B63" s="45">
        <v>140.0</v>
      </c>
      <c r="C63" s="50">
        <f t="shared" si="6"/>
        <v>2625</v>
      </c>
      <c r="D63" s="38">
        <f t="shared" ref="D63:G63" si="52">D59+100</f>
        <v>2100</v>
      </c>
      <c r="E63" s="38">
        <f t="shared" si="52"/>
        <v>2200</v>
      </c>
      <c r="F63" s="44">
        <f t="shared" si="52"/>
        <v>2400</v>
      </c>
      <c r="G63" s="50">
        <f t="shared" si="52"/>
        <v>2600</v>
      </c>
    </row>
    <row r="64" ht="15.0" customHeight="1">
      <c r="A64" s="14">
        <v>63.0</v>
      </c>
      <c r="B64" s="45">
        <v>145.0</v>
      </c>
      <c r="C64" s="50">
        <f t="shared" si="6"/>
        <v>2650</v>
      </c>
      <c r="D64" s="38">
        <f t="shared" ref="D64:G64" si="53">D60+100</f>
        <v>2100</v>
      </c>
      <c r="E64" s="40">
        <f t="shared" si="53"/>
        <v>2300</v>
      </c>
      <c r="F64" s="44">
        <f t="shared" si="53"/>
        <v>2400</v>
      </c>
      <c r="G64" s="50">
        <f t="shared" si="53"/>
        <v>2600</v>
      </c>
    </row>
    <row r="65" ht="15.0" customHeight="1">
      <c r="A65" s="14">
        <v>64.0</v>
      </c>
      <c r="B65" s="45">
        <v>145.0</v>
      </c>
      <c r="C65" s="50">
        <f t="shared" si="6"/>
        <v>2675</v>
      </c>
      <c r="D65" s="38">
        <f t="shared" ref="D65:G65" si="54">D61+100</f>
        <v>2100</v>
      </c>
      <c r="E65" s="40">
        <f t="shared" si="54"/>
        <v>2300</v>
      </c>
      <c r="F65" s="44">
        <f t="shared" si="54"/>
        <v>2500</v>
      </c>
      <c r="G65" s="50">
        <f t="shared" si="54"/>
        <v>2600</v>
      </c>
    </row>
    <row r="66" ht="15.0" customHeight="1">
      <c r="A66" s="10">
        <v>65.0</v>
      </c>
      <c r="B66" s="46">
        <v>150.0</v>
      </c>
      <c r="C66" s="49">
        <f t="shared" si="6"/>
        <v>2700</v>
      </c>
      <c r="D66" s="37">
        <f t="shared" ref="D66:G66" si="55">D62+100</f>
        <v>2100</v>
      </c>
      <c r="E66" s="39">
        <f t="shared" si="55"/>
        <v>2300</v>
      </c>
      <c r="F66" s="43">
        <f t="shared" si="55"/>
        <v>2500</v>
      </c>
      <c r="G66" s="49">
        <f t="shared" si="55"/>
        <v>2700</v>
      </c>
    </row>
    <row r="67" ht="15.0" customHeight="1">
      <c r="A67" s="14">
        <v>66.0</v>
      </c>
      <c r="B67" s="45">
        <v>150.0</v>
      </c>
      <c r="C67" s="50">
        <f t="shared" si="6"/>
        <v>2725</v>
      </c>
      <c r="D67" s="38">
        <f t="shared" ref="D67:G67" si="56">D63+100</f>
        <v>2200</v>
      </c>
      <c r="E67" s="40">
        <f t="shared" si="56"/>
        <v>2300</v>
      </c>
      <c r="F67" s="44">
        <f t="shared" si="56"/>
        <v>2500</v>
      </c>
      <c r="G67" s="50">
        <f t="shared" si="56"/>
        <v>2700</v>
      </c>
    </row>
    <row r="68" ht="15.0" customHeight="1">
      <c r="A68" s="14">
        <v>67.0</v>
      </c>
      <c r="B68" s="45">
        <v>155.0</v>
      </c>
      <c r="C68" s="50">
        <f t="shared" si="6"/>
        <v>2750</v>
      </c>
      <c r="D68" s="38">
        <f t="shared" ref="D68:G68" si="57">D64+100</f>
        <v>2200</v>
      </c>
      <c r="E68" s="44">
        <f t="shared" si="57"/>
        <v>2400</v>
      </c>
      <c r="F68" s="44">
        <f t="shared" si="57"/>
        <v>2500</v>
      </c>
      <c r="G68" s="50">
        <f t="shared" si="57"/>
        <v>2700</v>
      </c>
    </row>
    <row r="69" ht="15.0" customHeight="1">
      <c r="A69" s="14">
        <v>68.0</v>
      </c>
      <c r="B69" s="45">
        <v>155.0</v>
      </c>
      <c r="C69" s="50">
        <f t="shared" si="6"/>
        <v>2775</v>
      </c>
      <c r="D69" s="38">
        <f t="shared" ref="D69:G69" si="58">D65+100</f>
        <v>2200</v>
      </c>
      <c r="E69" s="44">
        <f t="shared" si="58"/>
        <v>2400</v>
      </c>
      <c r="F69" s="50">
        <f t="shared" si="58"/>
        <v>2600</v>
      </c>
      <c r="G69" s="50">
        <f t="shared" si="58"/>
        <v>2700</v>
      </c>
    </row>
    <row r="70" ht="15.0" customHeight="1">
      <c r="A70" s="10">
        <v>69.0</v>
      </c>
      <c r="B70" s="46">
        <v>160.0</v>
      </c>
      <c r="C70" s="49">
        <f t="shared" si="6"/>
        <v>2800</v>
      </c>
      <c r="D70" s="37">
        <f t="shared" ref="D70:G70" si="59">D66+100</f>
        <v>2200</v>
      </c>
      <c r="E70" s="43">
        <f t="shared" si="59"/>
        <v>2400</v>
      </c>
      <c r="F70" s="49">
        <f t="shared" si="59"/>
        <v>2600</v>
      </c>
      <c r="G70" s="49">
        <f t="shared" si="59"/>
        <v>2800</v>
      </c>
    </row>
    <row r="71" ht="15.0" customHeight="1">
      <c r="A71" s="14">
        <v>70.0</v>
      </c>
      <c r="B71" s="45">
        <v>160.0</v>
      </c>
      <c r="C71" s="50">
        <f t="shared" si="6"/>
        <v>2825</v>
      </c>
      <c r="D71" s="40">
        <f t="shared" ref="D71:G71" si="60">D67+100</f>
        <v>2300</v>
      </c>
      <c r="E71" s="44">
        <f t="shared" si="60"/>
        <v>2400</v>
      </c>
      <c r="F71" s="50">
        <f t="shared" si="60"/>
        <v>2600</v>
      </c>
      <c r="G71" s="50">
        <f t="shared" si="60"/>
        <v>2800</v>
      </c>
    </row>
    <row r="72" ht="15.0" customHeight="1">
      <c r="A72" s="14">
        <v>71.0</v>
      </c>
      <c r="B72" s="45">
        <v>165.0</v>
      </c>
      <c r="C72" s="50">
        <f t="shared" si="6"/>
        <v>2850</v>
      </c>
      <c r="D72" s="40">
        <f t="shared" ref="D72:G72" si="61">D68+100</f>
        <v>2300</v>
      </c>
      <c r="E72" s="44">
        <f t="shared" si="61"/>
        <v>2500</v>
      </c>
      <c r="F72" s="50">
        <f t="shared" si="61"/>
        <v>2600</v>
      </c>
      <c r="G72" s="50">
        <f t="shared" si="61"/>
        <v>2800</v>
      </c>
    </row>
    <row r="73" ht="15.0" customHeight="1">
      <c r="A73" s="14">
        <v>72.0</v>
      </c>
      <c r="B73" s="45">
        <v>165.0</v>
      </c>
      <c r="C73" s="50">
        <f t="shared" si="6"/>
        <v>2875</v>
      </c>
      <c r="D73" s="40">
        <f t="shared" ref="D73:G73" si="62">D69+100</f>
        <v>2300</v>
      </c>
      <c r="E73" s="44">
        <f t="shared" si="62"/>
        <v>2500</v>
      </c>
      <c r="F73" s="50">
        <f t="shared" si="62"/>
        <v>2700</v>
      </c>
      <c r="G73" s="50">
        <f t="shared" si="62"/>
        <v>2800</v>
      </c>
    </row>
    <row r="74" ht="15.0" customHeight="1">
      <c r="A74" s="10">
        <v>73.0</v>
      </c>
      <c r="B74" s="46">
        <v>170.0</v>
      </c>
      <c r="C74" s="49">
        <f t="shared" si="6"/>
        <v>2900</v>
      </c>
      <c r="D74" s="39">
        <f t="shared" ref="D74:G74" si="63">D70+100</f>
        <v>2300</v>
      </c>
      <c r="E74" s="43">
        <f t="shared" si="63"/>
        <v>2500</v>
      </c>
      <c r="F74" s="49">
        <f t="shared" si="63"/>
        <v>2700</v>
      </c>
      <c r="G74" s="49">
        <f t="shared" si="63"/>
        <v>2900</v>
      </c>
    </row>
    <row r="75" ht="15.0" customHeight="1">
      <c r="A75" s="14">
        <v>74.0</v>
      </c>
      <c r="B75" s="45">
        <v>170.0</v>
      </c>
      <c r="C75" s="50">
        <f t="shared" si="6"/>
        <v>2925</v>
      </c>
      <c r="D75" s="44">
        <f t="shared" ref="D75:G75" si="64">D71+100</f>
        <v>2400</v>
      </c>
      <c r="E75" s="44">
        <f t="shared" si="64"/>
        <v>2500</v>
      </c>
      <c r="F75" s="50">
        <f t="shared" si="64"/>
        <v>2700</v>
      </c>
      <c r="G75" s="50">
        <f t="shared" si="64"/>
        <v>2900</v>
      </c>
    </row>
    <row r="76" ht="15.0" customHeight="1">
      <c r="A76" s="14">
        <v>75.0</v>
      </c>
      <c r="B76" s="45">
        <v>175.0</v>
      </c>
      <c r="C76" s="50">
        <f t="shared" si="6"/>
        <v>2950</v>
      </c>
      <c r="D76" s="44">
        <f t="shared" ref="D76:G76" si="65">D72+100</f>
        <v>2400</v>
      </c>
      <c r="E76" s="50">
        <f t="shared" si="65"/>
        <v>2600</v>
      </c>
      <c r="F76" s="50">
        <f t="shared" si="65"/>
        <v>2700</v>
      </c>
      <c r="G76" s="50">
        <f t="shared" si="65"/>
        <v>2900</v>
      </c>
    </row>
    <row r="77" ht="15.0" customHeight="1">
      <c r="A77" s="18">
        <v>76.0</v>
      </c>
      <c r="B77" s="47">
        <v>175.0</v>
      </c>
      <c r="C77" s="51">
        <f t="shared" si="6"/>
        <v>2975</v>
      </c>
      <c r="D77" s="48">
        <f t="shared" ref="D77:G77" si="66">D73+100</f>
        <v>2400</v>
      </c>
      <c r="E77" s="51">
        <f t="shared" si="66"/>
        <v>2600</v>
      </c>
      <c r="F77" s="51">
        <f t="shared" si="66"/>
        <v>2800</v>
      </c>
      <c r="G77" s="51">
        <f t="shared" si="66"/>
        <v>2900</v>
      </c>
    </row>
    <row r="78" ht="15.0" customHeight="1">
      <c r="A78" s="10">
        <v>77.0</v>
      </c>
      <c r="B78" s="46">
        <v>180.0</v>
      </c>
      <c r="C78" s="52">
        <f t="shared" si="6"/>
        <v>3000</v>
      </c>
      <c r="D78" s="43">
        <f t="shared" ref="D78:G78" si="67">D74+100</f>
        <v>2400</v>
      </c>
      <c r="E78" s="49">
        <f t="shared" si="67"/>
        <v>2600</v>
      </c>
      <c r="F78" s="49">
        <f t="shared" si="67"/>
        <v>2800</v>
      </c>
      <c r="G78" s="52">
        <f t="shared" si="67"/>
        <v>3000</v>
      </c>
    </row>
    <row r="79" ht="15.0" customHeight="1">
      <c r="A79" s="14">
        <v>78.0</v>
      </c>
      <c r="B79" s="45">
        <v>180.0</v>
      </c>
      <c r="C79" s="53">
        <f t="shared" si="6"/>
        <v>3025</v>
      </c>
      <c r="D79" s="44">
        <f t="shared" ref="D79:G79" si="68">D75+100</f>
        <v>2500</v>
      </c>
      <c r="E79" s="50">
        <f t="shared" si="68"/>
        <v>2600</v>
      </c>
      <c r="F79" s="50">
        <f t="shared" si="68"/>
        <v>2800</v>
      </c>
      <c r="G79" s="53">
        <f t="shared" si="68"/>
        <v>3000</v>
      </c>
    </row>
    <row r="80" ht="15.0" customHeight="1">
      <c r="A80" s="14">
        <v>79.0</v>
      </c>
      <c r="B80" s="45">
        <v>180.0</v>
      </c>
      <c r="C80" s="53">
        <f t="shared" si="6"/>
        <v>3050</v>
      </c>
      <c r="D80" s="44">
        <f t="shared" ref="D80:G80" si="69">D76+100</f>
        <v>2500</v>
      </c>
      <c r="E80" s="50">
        <f t="shared" si="69"/>
        <v>2700</v>
      </c>
      <c r="F80" s="50">
        <f t="shared" si="69"/>
        <v>2800</v>
      </c>
      <c r="G80" s="53">
        <f t="shared" si="69"/>
        <v>3000</v>
      </c>
    </row>
    <row r="81" ht="15.0" customHeight="1">
      <c r="A81" s="14">
        <v>80.0</v>
      </c>
      <c r="B81" s="45">
        <v>180.0</v>
      </c>
      <c r="C81" s="53">
        <f t="shared" si="6"/>
        <v>3075</v>
      </c>
      <c r="D81" s="44">
        <f t="shared" ref="D81:G81" si="70">D77+100</f>
        <v>2500</v>
      </c>
      <c r="E81" s="50">
        <f t="shared" si="70"/>
        <v>2700</v>
      </c>
      <c r="F81" s="50">
        <f t="shared" si="70"/>
        <v>2900</v>
      </c>
      <c r="G81" s="53">
        <f t="shared" si="70"/>
        <v>3000</v>
      </c>
    </row>
    <row r="82" ht="15.0" customHeight="1">
      <c r="A82" s="10">
        <v>81.0</v>
      </c>
      <c r="B82" s="46">
        <v>180.0</v>
      </c>
      <c r="C82" s="52">
        <f t="shared" si="6"/>
        <v>3100</v>
      </c>
      <c r="D82" s="43">
        <f t="shared" ref="D82:G82" si="71">D78+100</f>
        <v>2500</v>
      </c>
      <c r="E82" s="49">
        <f t="shared" si="71"/>
        <v>2700</v>
      </c>
      <c r="F82" s="49">
        <f t="shared" si="71"/>
        <v>2900</v>
      </c>
      <c r="G82" s="52">
        <f t="shared" si="71"/>
        <v>3100</v>
      </c>
    </row>
    <row r="83" ht="15.0" customHeight="1">
      <c r="A83" s="14">
        <v>82.0</v>
      </c>
      <c r="B83" s="45">
        <v>180.0</v>
      </c>
      <c r="C83" s="53">
        <f t="shared" si="6"/>
        <v>3125</v>
      </c>
      <c r="D83" s="50">
        <f t="shared" ref="D83:G83" si="72">D79+100</f>
        <v>2600</v>
      </c>
      <c r="E83" s="50">
        <f t="shared" si="72"/>
        <v>2700</v>
      </c>
      <c r="F83" s="50">
        <f t="shared" si="72"/>
        <v>2900</v>
      </c>
      <c r="G83" s="53">
        <f t="shared" si="72"/>
        <v>3100</v>
      </c>
    </row>
    <row r="84" ht="15.0" customHeight="1">
      <c r="A84" s="14">
        <v>83.0</v>
      </c>
      <c r="B84" s="45">
        <v>180.0</v>
      </c>
      <c r="C84" s="53">
        <f t="shared" si="6"/>
        <v>3150</v>
      </c>
      <c r="D84" s="50">
        <f t="shared" ref="D84:G84" si="73">D80+100</f>
        <v>2600</v>
      </c>
      <c r="E84" s="50">
        <f t="shared" si="73"/>
        <v>2800</v>
      </c>
      <c r="F84" s="50">
        <f t="shared" si="73"/>
        <v>2900</v>
      </c>
      <c r="G84" s="53">
        <f t="shared" si="73"/>
        <v>3100</v>
      </c>
    </row>
    <row r="85" ht="15.0" customHeight="1">
      <c r="A85" s="14">
        <v>84.0</v>
      </c>
      <c r="B85" s="45">
        <v>180.0</v>
      </c>
      <c r="C85" s="53">
        <f t="shared" si="6"/>
        <v>3175</v>
      </c>
      <c r="D85" s="50">
        <f t="shared" ref="D85:G85" si="74">D81+100</f>
        <v>2600</v>
      </c>
      <c r="E85" s="50">
        <f t="shared" si="74"/>
        <v>2800</v>
      </c>
      <c r="F85" s="53">
        <f t="shared" si="74"/>
        <v>3000</v>
      </c>
      <c r="G85" s="53">
        <f t="shared" si="74"/>
        <v>3100</v>
      </c>
    </row>
    <row r="86" ht="15.0" customHeight="1">
      <c r="A86" s="10">
        <v>85.0</v>
      </c>
      <c r="B86" s="46">
        <v>180.0</v>
      </c>
      <c r="C86" s="52">
        <f t="shared" si="6"/>
        <v>3200</v>
      </c>
      <c r="D86" s="49">
        <f t="shared" ref="D86:G86" si="75">D82+100</f>
        <v>2600</v>
      </c>
      <c r="E86" s="49">
        <f t="shared" si="75"/>
        <v>2800</v>
      </c>
      <c r="F86" s="52">
        <f t="shared" si="75"/>
        <v>3000</v>
      </c>
      <c r="G86" s="52">
        <f t="shared" si="75"/>
        <v>3200</v>
      </c>
    </row>
    <row r="87" ht="15.0" customHeight="1">
      <c r="A87" s="14">
        <v>86.0</v>
      </c>
      <c r="B87" s="45">
        <v>180.0</v>
      </c>
      <c r="C87" s="53">
        <f t="shared" si="6"/>
        <v>3225</v>
      </c>
      <c r="D87" s="50">
        <f t="shared" ref="D87:G87" si="76">D83+100</f>
        <v>2700</v>
      </c>
      <c r="E87" s="50">
        <f t="shared" si="76"/>
        <v>2800</v>
      </c>
      <c r="F87" s="53">
        <f t="shared" si="76"/>
        <v>3000</v>
      </c>
      <c r="G87" s="53">
        <f t="shared" si="76"/>
        <v>3200</v>
      </c>
    </row>
    <row r="88" ht="15.0" customHeight="1">
      <c r="A88" s="14">
        <v>87.0</v>
      </c>
      <c r="B88" s="45">
        <v>180.0</v>
      </c>
      <c r="C88" s="53">
        <f t="shared" si="6"/>
        <v>3250</v>
      </c>
      <c r="D88" s="50">
        <f t="shared" ref="D88:G88" si="77">D84+100</f>
        <v>2700</v>
      </c>
      <c r="E88" s="50">
        <f t="shared" si="77"/>
        <v>2900</v>
      </c>
      <c r="F88" s="53">
        <f t="shared" si="77"/>
        <v>3000</v>
      </c>
      <c r="G88" s="53">
        <f t="shared" si="77"/>
        <v>3200</v>
      </c>
    </row>
    <row r="89" ht="15.0" customHeight="1">
      <c r="A89" s="14">
        <v>88.0</v>
      </c>
      <c r="B89" s="45">
        <v>180.0</v>
      </c>
      <c r="C89" s="53">
        <f t="shared" si="6"/>
        <v>3275</v>
      </c>
      <c r="D89" s="50">
        <f t="shared" ref="D89:G89" si="78">D85+100</f>
        <v>2700</v>
      </c>
      <c r="E89" s="50">
        <f t="shared" si="78"/>
        <v>2900</v>
      </c>
      <c r="F89" s="53">
        <f t="shared" si="78"/>
        <v>3100</v>
      </c>
      <c r="G89" s="53">
        <f t="shared" si="78"/>
        <v>3200</v>
      </c>
    </row>
    <row r="90" ht="15.0" customHeight="1">
      <c r="A90" s="10">
        <v>89.0</v>
      </c>
      <c r="B90" s="46">
        <v>180.0</v>
      </c>
      <c r="C90" s="52">
        <f t="shared" si="6"/>
        <v>3300</v>
      </c>
      <c r="D90" s="49">
        <f t="shared" ref="D90:G90" si="79">D86+100</f>
        <v>2700</v>
      </c>
      <c r="E90" s="49">
        <f t="shared" si="79"/>
        <v>2900</v>
      </c>
      <c r="F90" s="52">
        <f t="shared" si="79"/>
        <v>3100</v>
      </c>
      <c r="G90" s="52">
        <f t="shared" si="79"/>
        <v>3300</v>
      </c>
    </row>
    <row r="91" ht="15.0" customHeight="1">
      <c r="A91" s="14">
        <v>90.0</v>
      </c>
      <c r="B91" s="45">
        <v>180.0</v>
      </c>
      <c r="C91" s="53">
        <f t="shared" si="6"/>
        <v>3325</v>
      </c>
      <c r="D91" s="50">
        <f t="shared" ref="D91:G91" si="80">D87+100</f>
        <v>2800</v>
      </c>
      <c r="E91" s="50">
        <f t="shared" si="80"/>
        <v>2900</v>
      </c>
      <c r="F91" s="53">
        <f t="shared" si="80"/>
        <v>3100</v>
      </c>
      <c r="G91" s="53">
        <f t="shared" si="80"/>
        <v>3300</v>
      </c>
    </row>
    <row r="92" ht="15.0" customHeight="1">
      <c r="A92" s="14">
        <v>91.0</v>
      </c>
      <c r="B92" s="45">
        <v>180.0</v>
      </c>
      <c r="C92" s="53">
        <f t="shared" si="6"/>
        <v>3350</v>
      </c>
      <c r="D92" s="50">
        <f t="shared" ref="D92:G92" si="81">D88+100</f>
        <v>2800</v>
      </c>
      <c r="E92" s="53">
        <f t="shared" si="81"/>
        <v>3000</v>
      </c>
      <c r="F92" s="53">
        <f t="shared" si="81"/>
        <v>3100</v>
      </c>
      <c r="G92" s="53">
        <f t="shared" si="81"/>
        <v>3300</v>
      </c>
    </row>
    <row r="93" ht="15.0" customHeight="1">
      <c r="A93" s="14">
        <v>92.0</v>
      </c>
      <c r="B93" s="45">
        <v>180.0</v>
      </c>
      <c r="C93" s="53">
        <f t="shared" si="6"/>
        <v>3375</v>
      </c>
      <c r="D93" s="50">
        <f t="shared" ref="D93:G93" si="82">D89+100</f>
        <v>2800</v>
      </c>
      <c r="E93" s="53">
        <f t="shared" si="82"/>
        <v>3000</v>
      </c>
      <c r="F93" s="53">
        <f t="shared" si="82"/>
        <v>3200</v>
      </c>
      <c r="G93" s="53">
        <f t="shared" si="82"/>
        <v>3300</v>
      </c>
    </row>
    <row r="94" ht="15.0" customHeight="1">
      <c r="A94" s="10">
        <v>93.0</v>
      </c>
      <c r="B94" s="46">
        <v>180.0</v>
      </c>
      <c r="C94" s="52">
        <f t="shared" si="6"/>
        <v>3400</v>
      </c>
      <c r="D94" s="49">
        <f t="shared" ref="D94:G94" si="83">D90+100</f>
        <v>2800</v>
      </c>
      <c r="E94" s="52">
        <f t="shared" si="83"/>
        <v>3000</v>
      </c>
      <c r="F94" s="52">
        <f t="shared" si="83"/>
        <v>3200</v>
      </c>
      <c r="G94" s="52">
        <f t="shared" si="83"/>
        <v>3400</v>
      </c>
    </row>
    <row r="95" ht="15.0" customHeight="1">
      <c r="A95" s="14">
        <v>94.0</v>
      </c>
      <c r="B95" s="45">
        <v>180.0</v>
      </c>
      <c r="C95" s="53">
        <f t="shared" si="6"/>
        <v>3425</v>
      </c>
      <c r="D95" s="50">
        <f t="shared" ref="D95:G95" si="84">D91+100</f>
        <v>2900</v>
      </c>
      <c r="E95" s="53">
        <f t="shared" si="84"/>
        <v>3000</v>
      </c>
      <c r="F95" s="53">
        <f t="shared" si="84"/>
        <v>3200</v>
      </c>
      <c r="G95" s="53">
        <f t="shared" si="84"/>
        <v>3400</v>
      </c>
    </row>
    <row r="96" ht="15.0" customHeight="1">
      <c r="A96" s="14">
        <v>95.0</v>
      </c>
      <c r="B96" s="45">
        <v>180.0</v>
      </c>
      <c r="C96" s="53">
        <f t="shared" si="6"/>
        <v>3450</v>
      </c>
      <c r="D96" s="50">
        <f t="shared" ref="D96:G96" si="85">D92+100</f>
        <v>2900</v>
      </c>
      <c r="E96" s="53">
        <f t="shared" si="85"/>
        <v>3100</v>
      </c>
      <c r="F96" s="53">
        <f t="shared" si="85"/>
        <v>3200</v>
      </c>
      <c r="G96" s="53">
        <f t="shared" si="85"/>
        <v>3400</v>
      </c>
    </row>
    <row r="97" ht="15.0" customHeight="1">
      <c r="A97" s="14">
        <v>96.0</v>
      </c>
      <c r="B97" s="45">
        <v>180.0</v>
      </c>
      <c r="C97" s="53">
        <f t="shared" si="6"/>
        <v>3475</v>
      </c>
      <c r="D97" s="50">
        <f t="shared" ref="D97:G97" si="86">D93+100</f>
        <v>2900</v>
      </c>
      <c r="E97" s="53">
        <f t="shared" si="86"/>
        <v>3100</v>
      </c>
      <c r="F97" s="53">
        <f t="shared" si="86"/>
        <v>3300</v>
      </c>
      <c r="G97" s="53">
        <f t="shared" si="86"/>
        <v>3400</v>
      </c>
    </row>
    <row r="98" ht="15.0" customHeight="1">
      <c r="A98" s="10">
        <v>97.0</v>
      </c>
      <c r="B98" s="46">
        <v>180.0</v>
      </c>
      <c r="C98" s="52">
        <f t="shared" si="6"/>
        <v>3500</v>
      </c>
      <c r="D98" s="49">
        <f t="shared" ref="D98:G98" si="87">D94+100</f>
        <v>2900</v>
      </c>
      <c r="E98" s="52">
        <f t="shared" si="87"/>
        <v>3100</v>
      </c>
      <c r="F98" s="52">
        <f t="shared" si="87"/>
        <v>3300</v>
      </c>
      <c r="G98" s="52">
        <f t="shared" si="87"/>
        <v>3500</v>
      </c>
    </row>
    <row r="99" ht="15.0" customHeight="1">
      <c r="A99" s="14">
        <v>98.0</v>
      </c>
      <c r="B99" s="45">
        <v>180.0</v>
      </c>
      <c r="C99" s="54">
        <v>3550.0</v>
      </c>
      <c r="D99" s="53">
        <v>3000.0</v>
      </c>
      <c r="E99" s="53">
        <v>3100.0</v>
      </c>
      <c r="F99" s="53">
        <v>3300.0</v>
      </c>
      <c r="G99" s="53">
        <v>3500.0</v>
      </c>
    </row>
    <row r="100" ht="15.0" customHeight="1">
      <c r="A100" s="14">
        <v>99.0</v>
      </c>
      <c r="B100" s="45">
        <v>180.0</v>
      </c>
      <c r="C100" s="54">
        <v>3600.0</v>
      </c>
      <c r="D100" s="53">
        <v>3100.0</v>
      </c>
      <c r="E100" s="53">
        <v>3100.0</v>
      </c>
      <c r="F100" s="53">
        <v>3300.0</v>
      </c>
      <c r="G100" s="53">
        <v>3500.0</v>
      </c>
    </row>
    <row r="101" ht="15.0" customHeight="1">
      <c r="A101" s="14">
        <v>100.0</v>
      </c>
      <c r="B101" s="45">
        <v>180.0</v>
      </c>
      <c r="C101" s="54">
        <v>3650.0</v>
      </c>
      <c r="D101" s="53">
        <v>3100.0</v>
      </c>
      <c r="E101" s="53">
        <v>3200.0</v>
      </c>
      <c r="F101" s="53">
        <v>3300.0</v>
      </c>
      <c r="G101" s="53">
        <v>3500.0</v>
      </c>
    </row>
    <row r="102" ht="15.0" customHeight="1">
      <c r="A102" s="10">
        <v>101.0</v>
      </c>
      <c r="B102" s="46">
        <v>180.0</v>
      </c>
      <c r="C102" s="55">
        <v>3700.0</v>
      </c>
      <c r="D102" s="52">
        <v>3200.0</v>
      </c>
      <c r="E102" s="52">
        <v>3200.0</v>
      </c>
      <c r="F102" s="52">
        <v>3300.0</v>
      </c>
      <c r="G102" s="52">
        <v>3500.0</v>
      </c>
    </row>
    <row r="103" ht="15.0" customHeight="1">
      <c r="A103" s="14">
        <v>102.0</v>
      </c>
      <c r="B103" s="45">
        <v>180.0</v>
      </c>
      <c r="C103" s="54">
        <v>3725.0</v>
      </c>
      <c r="D103" s="53">
        <v>3200.0</v>
      </c>
      <c r="E103" s="53">
        <v>3300.0</v>
      </c>
      <c r="F103" s="53">
        <v>3300.0</v>
      </c>
      <c r="G103" s="53">
        <v>3500.0</v>
      </c>
    </row>
    <row r="104" ht="15.0" customHeight="1">
      <c r="A104" s="14">
        <v>103.0</v>
      </c>
      <c r="B104" s="45">
        <v>180.0</v>
      </c>
      <c r="C104" s="54">
        <v>3750.0</v>
      </c>
      <c r="D104" s="53">
        <v>3300.0</v>
      </c>
      <c r="E104" s="53">
        <v>3300.0</v>
      </c>
      <c r="F104" s="53">
        <v>3300.0</v>
      </c>
      <c r="G104" s="53">
        <v>3500.0</v>
      </c>
    </row>
    <row r="105" ht="15.0" customHeight="1">
      <c r="A105" s="14">
        <v>104.0</v>
      </c>
      <c r="B105" s="45">
        <v>180.0</v>
      </c>
      <c r="C105" s="54">
        <v>3775.0</v>
      </c>
      <c r="D105" s="53">
        <v>3300.0</v>
      </c>
      <c r="E105" s="53">
        <v>3300.0</v>
      </c>
      <c r="F105" s="53">
        <v>3400.0</v>
      </c>
      <c r="G105" s="53">
        <v>3500.0</v>
      </c>
    </row>
    <row r="106" ht="15.0" customHeight="1">
      <c r="A106" s="10">
        <v>105.0</v>
      </c>
      <c r="B106" s="46">
        <v>180.0</v>
      </c>
      <c r="C106" s="55">
        <v>3800.0</v>
      </c>
      <c r="D106" s="52">
        <v>3300.0</v>
      </c>
      <c r="E106" s="52">
        <v>3400.0</v>
      </c>
      <c r="F106" s="52">
        <v>3400.0</v>
      </c>
      <c r="G106" s="52">
        <v>3500.0</v>
      </c>
    </row>
    <row r="107" ht="15.0" customHeight="1">
      <c r="A107" s="14">
        <v>106.0</v>
      </c>
      <c r="B107" s="45">
        <v>180.0</v>
      </c>
      <c r="C107" s="54">
        <v>3850.0</v>
      </c>
      <c r="D107" s="53">
        <v>3400.0</v>
      </c>
      <c r="E107" s="53">
        <v>3400.0</v>
      </c>
      <c r="F107" s="53">
        <v>3400.0</v>
      </c>
      <c r="G107" s="53">
        <v>3500.0</v>
      </c>
    </row>
    <row r="108" ht="15.0" customHeight="1">
      <c r="A108" s="14">
        <v>107.0</v>
      </c>
      <c r="B108" s="45">
        <v>180.0</v>
      </c>
      <c r="C108" s="54">
        <v>3900.0</v>
      </c>
      <c r="D108" s="53">
        <v>3400.0</v>
      </c>
      <c r="E108" s="53">
        <v>3400.0</v>
      </c>
      <c r="F108" s="53">
        <v>3500.0</v>
      </c>
      <c r="G108" s="53">
        <v>3500.0</v>
      </c>
    </row>
    <row r="109" ht="15.0" customHeight="1">
      <c r="A109" s="14">
        <v>108.0</v>
      </c>
      <c r="B109" s="45">
        <v>180.0</v>
      </c>
      <c r="C109" s="54">
        <v>3950.0</v>
      </c>
      <c r="D109" s="53">
        <v>3400.0</v>
      </c>
      <c r="E109" s="53">
        <v>3500.0</v>
      </c>
      <c r="F109" s="53">
        <v>3500.0</v>
      </c>
      <c r="G109" s="53">
        <v>3500.0</v>
      </c>
    </row>
    <row r="110" ht="15.0" customHeight="1">
      <c r="A110" s="56">
        <v>109.0</v>
      </c>
      <c r="B110" s="57">
        <v>180.0</v>
      </c>
      <c r="C110" s="58">
        <v>4000.0</v>
      </c>
      <c r="D110" s="59">
        <v>3500.0</v>
      </c>
      <c r="E110" s="59">
        <v>3500.0</v>
      </c>
      <c r="F110" s="59">
        <v>3500.0</v>
      </c>
      <c r="G110" s="59">
        <v>3500.0</v>
      </c>
    </row>
    <row r="111">
      <c r="A111" s="60"/>
      <c r="B111" s="61"/>
      <c r="C111" s="62"/>
      <c r="D111" s="62"/>
      <c r="E111" s="62"/>
      <c r="F111" s="62"/>
      <c r="G111" s="62"/>
    </row>
    <row r="112">
      <c r="A112" s="60"/>
      <c r="B112" s="61"/>
      <c r="C112" s="62"/>
      <c r="D112" s="62"/>
      <c r="E112" s="62"/>
      <c r="F112" s="62"/>
      <c r="G112" s="62"/>
    </row>
    <row r="113">
      <c r="A113" s="60"/>
      <c r="B113" s="61"/>
      <c r="C113" s="62"/>
      <c r="D113" s="62"/>
      <c r="E113" s="62"/>
      <c r="F113" s="62"/>
      <c r="G113" s="62"/>
    </row>
  </sheetData>
  <conditionalFormatting sqref="C2:G110">
    <cfRule type="cellIs" dxfId="0" priority="1" operator="lessThan">
      <formula>1200</formula>
    </cfRule>
  </conditionalFormatting>
  <conditionalFormatting sqref="C2:G110">
    <cfRule type="cellIs" dxfId="1" priority="2" operator="lessThan">
      <formula>1400</formula>
    </cfRule>
  </conditionalFormatting>
  <conditionalFormatting sqref="C2:G110">
    <cfRule type="cellIs" dxfId="2" priority="3" operator="lessThan">
      <formula>1600</formula>
    </cfRule>
  </conditionalFormatting>
  <conditionalFormatting sqref="C2:G110">
    <cfRule type="cellIs" dxfId="3" priority="4" operator="lessThan">
      <formula>1900</formula>
    </cfRule>
  </conditionalFormatting>
  <conditionalFormatting sqref="C2:G110">
    <cfRule type="cellIs" dxfId="4" priority="5" operator="lessThan">
      <formula>2100</formula>
    </cfRule>
  </conditionalFormatting>
  <conditionalFormatting sqref="C2:G110">
    <cfRule type="cellIs" dxfId="5" priority="6" operator="lessThan">
      <formula>2300</formula>
    </cfRule>
  </conditionalFormatting>
  <conditionalFormatting sqref="C2:G110">
    <cfRule type="cellIs" dxfId="6" priority="7" operator="lessThan">
      <formula>2400</formula>
    </cfRule>
  </conditionalFormatting>
  <conditionalFormatting sqref="C2:G110">
    <cfRule type="cellIs" dxfId="7" priority="8" operator="lessThan">
      <formula>2600</formula>
    </cfRule>
  </conditionalFormatting>
  <conditionalFormatting sqref="C2:G110">
    <cfRule type="cellIs" dxfId="8" priority="9" operator="lessThan">
      <formula>3000</formula>
    </cfRule>
  </conditionalFormatting>
  <conditionalFormatting sqref="C2:G110">
    <cfRule type="cellIs" dxfId="9" priority="10" operator="greaterThanOrEqual">
      <formula>3000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3.75"/>
    <col customWidth="1" min="2" max="2" width="6.63"/>
    <col customWidth="1" min="5" max="12" width="6.63"/>
    <col customWidth="1" min="14" max="15" width="6.25"/>
    <col customWidth="1" min="16" max="16" width="38.0"/>
  </cols>
  <sheetData>
    <row r="1">
      <c r="A1" s="63"/>
      <c r="B1" s="64"/>
      <c r="C1" s="60"/>
      <c r="D1" s="64"/>
      <c r="E1" s="60"/>
      <c r="F1" s="64"/>
      <c r="G1" s="60"/>
      <c r="H1" s="64"/>
      <c r="I1" s="60"/>
      <c r="J1" s="64"/>
      <c r="K1" s="60"/>
      <c r="L1" s="61"/>
      <c r="M1" s="60"/>
      <c r="N1" s="64"/>
      <c r="O1" s="64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</row>
    <row r="2">
      <c r="A2" s="66" t="s">
        <v>22</v>
      </c>
      <c r="B2" s="67" t="s">
        <v>23</v>
      </c>
      <c r="C2" s="68" t="s">
        <v>24</v>
      </c>
      <c r="D2" s="67" t="s">
        <v>15</v>
      </c>
      <c r="E2" s="68" t="s">
        <v>25</v>
      </c>
      <c r="F2" s="67" t="s">
        <v>26</v>
      </c>
      <c r="G2" s="68" t="s">
        <v>27</v>
      </c>
      <c r="H2" s="67" t="s">
        <v>28</v>
      </c>
      <c r="I2" s="68" t="s">
        <v>29</v>
      </c>
      <c r="J2" s="67" t="s">
        <v>30</v>
      </c>
      <c r="K2" s="68" t="s">
        <v>31</v>
      </c>
      <c r="L2" s="66" t="s">
        <v>32</v>
      </c>
      <c r="M2" s="68" t="s">
        <v>33</v>
      </c>
      <c r="N2" s="67" t="s">
        <v>34</v>
      </c>
      <c r="O2" s="67" t="s">
        <v>35</v>
      </c>
      <c r="P2" s="69" t="s">
        <v>36</v>
      </c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</row>
    <row r="3">
      <c r="A3" s="70">
        <v>45295.0</v>
      </c>
      <c r="B3" s="71">
        <v>25.0</v>
      </c>
      <c r="C3" s="72" t="s">
        <v>37</v>
      </c>
      <c r="D3" s="73">
        <f t="shared" ref="D3:D41" si="1">SUM(E3:H3)/100-31</f>
        <v>44</v>
      </c>
      <c r="E3" s="74">
        <v>1600.0</v>
      </c>
      <c r="F3" s="74">
        <v>1800.0</v>
      </c>
      <c r="G3" s="75">
        <v>2000.0</v>
      </c>
      <c r="H3" s="76">
        <v>2100.0</v>
      </c>
      <c r="I3" s="77">
        <v>25.0</v>
      </c>
      <c r="J3" s="78">
        <v>48.0</v>
      </c>
      <c r="K3" s="79">
        <v>91.0</v>
      </c>
      <c r="L3" s="61"/>
      <c r="M3" s="35">
        <f t="shared" ref="M3:M89" si="2">ROUND(IF(ISBLANK(L3), IF(ISBLANK(K3), IF(ISBLANK(J3), IF(ISBLANK(I3), E3 - 50, I3/MAX(135,MIN(195,135+2.5*(D3-52)))*E3+(MAX(135,MIN(195,135+2.5*(D3-52)))-I3)/MAX(135,MIN(195,135+2.5*(D3-52)))*F3), J3/MAX(135,MIN(195,135+2.5*(D3-52)))*F3+(MAX(135,MIN(195,135+2.5*(D3-52)))-J3)/MAX(135,MIN(195,135+2.5*(D3-52)))*G3), K3/MAX(135,MIN(195,135+2.5*(D3-52)))*G3+(MAX(135,MIN(195,135+2.5*(D3-52)))-K3)/MAX(135,MIN(195,135+2.5*(D3-52)))*H3), L3/MAX(120,MIN(180,120+2.5*(D3-52)))*H3+(MAX(120,MIN(180,120+2.5*(D3-52)))-L3)/MAX(120,MIN(180,120+2.5*(D3-52)))*(H3 + 400) + MOD(D3-1, 4) * 12.5),0)</f>
        <v>2033</v>
      </c>
      <c r="N3" s="64"/>
      <c r="O3" s="80">
        <f>ROUND(M3/15+1946*14/15,0)</f>
        <v>1952</v>
      </c>
      <c r="P3" s="69" t="s">
        <v>38</v>
      </c>
      <c r="Q3" s="81" t="s">
        <v>39</v>
      </c>
      <c r="R3" s="82">
        <f>MAX(M3:M193)</f>
        <v>2418</v>
      </c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</row>
    <row r="4">
      <c r="A4" s="70">
        <v>45297.0</v>
      </c>
      <c r="B4" s="71">
        <v>26.0</v>
      </c>
      <c r="C4" s="72" t="s">
        <v>40</v>
      </c>
      <c r="D4" s="73">
        <f t="shared" si="1"/>
        <v>45</v>
      </c>
      <c r="E4" s="74">
        <v>1600.0</v>
      </c>
      <c r="F4" s="74">
        <v>1800.0</v>
      </c>
      <c r="G4" s="75">
        <v>2000.0</v>
      </c>
      <c r="H4" s="76">
        <v>2200.0</v>
      </c>
      <c r="I4" s="83">
        <v>17.0</v>
      </c>
      <c r="J4" s="84">
        <v>44.0</v>
      </c>
      <c r="K4" s="85">
        <v>65.0</v>
      </c>
      <c r="L4" s="60"/>
      <c r="M4" s="35">
        <f t="shared" si="2"/>
        <v>2104</v>
      </c>
      <c r="N4" s="64"/>
      <c r="O4" s="80">
        <f t="shared" ref="O4:O89" si="3">ROUND(M4/15+O3*14/15,0)</f>
        <v>1962</v>
      </c>
      <c r="P4" s="69"/>
      <c r="Q4" s="86" t="s">
        <v>41</v>
      </c>
      <c r="R4" s="82">
        <f>MAX(O3:O193)</f>
        <v>2170</v>
      </c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</row>
    <row r="5">
      <c r="A5" s="70">
        <v>45299.0</v>
      </c>
      <c r="B5" s="71">
        <v>27.0</v>
      </c>
      <c r="C5" s="72" t="s">
        <v>37</v>
      </c>
      <c r="D5" s="73">
        <f t="shared" si="1"/>
        <v>41</v>
      </c>
      <c r="E5" s="87">
        <v>1500.0</v>
      </c>
      <c r="F5" s="74">
        <v>1700.0</v>
      </c>
      <c r="G5" s="75">
        <v>1900.0</v>
      </c>
      <c r="H5" s="76">
        <v>2100.0</v>
      </c>
      <c r="I5" s="88">
        <v>9.0</v>
      </c>
      <c r="J5" s="89">
        <v>20.0</v>
      </c>
      <c r="K5" s="90">
        <v>58.0</v>
      </c>
      <c r="L5" s="91">
        <v>94.0</v>
      </c>
      <c r="M5" s="35">
        <f t="shared" si="2"/>
        <v>2187</v>
      </c>
      <c r="N5" s="64"/>
      <c r="O5" s="80">
        <f t="shared" si="3"/>
        <v>1977</v>
      </c>
      <c r="P5" s="69"/>
      <c r="Q5" s="81"/>
      <c r="R5" s="92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</row>
    <row r="6">
      <c r="A6" s="70">
        <v>45300.0</v>
      </c>
      <c r="B6" s="71">
        <v>28.0</v>
      </c>
      <c r="C6" s="72" t="s">
        <v>42</v>
      </c>
      <c r="D6" s="73">
        <f t="shared" si="1"/>
        <v>41</v>
      </c>
      <c r="E6" s="87">
        <v>1500.0</v>
      </c>
      <c r="F6" s="74">
        <v>1700.0</v>
      </c>
      <c r="G6" s="75">
        <v>1900.0</v>
      </c>
      <c r="H6" s="76">
        <v>2100.0</v>
      </c>
      <c r="I6" s="93">
        <v>14.0</v>
      </c>
      <c r="J6" s="94">
        <v>28.0</v>
      </c>
      <c r="K6" s="95">
        <v>39.0</v>
      </c>
      <c r="L6" s="96">
        <v>74.0</v>
      </c>
      <c r="M6" s="35">
        <f t="shared" si="2"/>
        <v>2253</v>
      </c>
      <c r="N6" s="64"/>
      <c r="O6" s="80">
        <f t="shared" si="3"/>
        <v>1995</v>
      </c>
      <c r="P6" s="69"/>
      <c r="Q6" s="81"/>
      <c r="R6" s="92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</row>
    <row r="7">
      <c r="A7" s="70">
        <v>45302.0</v>
      </c>
      <c r="B7" s="71">
        <v>29.0</v>
      </c>
      <c r="C7" s="72" t="s">
        <v>43</v>
      </c>
      <c r="D7" s="73">
        <f t="shared" si="1"/>
        <v>41</v>
      </c>
      <c r="E7" s="87">
        <v>1500.0</v>
      </c>
      <c r="F7" s="74">
        <v>1700.0</v>
      </c>
      <c r="G7" s="75">
        <v>1900.0</v>
      </c>
      <c r="H7" s="76">
        <v>2100.0</v>
      </c>
      <c r="I7" s="93">
        <v>14.0</v>
      </c>
      <c r="J7" s="89">
        <v>19.0</v>
      </c>
      <c r="K7" s="97">
        <v>81.0</v>
      </c>
      <c r="L7" s="98">
        <v>114.0</v>
      </c>
      <c r="M7" s="35">
        <f t="shared" si="2"/>
        <v>2120</v>
      </c>
      <c r="N7" s="99">
        <f t="shared" ref="N7:N89" si="4">ROUND((SUM(M3:M7)-MIN(M3:M7)-MAX(M3:M7))/3,0)</f>
        <v>2137</v>
      </c>
      <c r="O7" s="80">
        <f t="shared" si="3"/>
        <v>2003</v>
      </c>
      <c r="P7" s="69"/>
      <c r="Q7" s="81"/>
      <c r="R7" s="92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</row>
    <row r="8">
      <c r="A8" s="70">
        <v>45303.0</v>
      </c>
      <c r="B8" s="71">
        <v>30.0</v>
      </c>
      <c r="C8" s="72" t="s">
        <v>44</v>
      </c>
      <c r="D8" s="73">
        <f t="shared" si="1"/>
        <v>41</v>
      </c>
      <c r="E8" s="87">
        <v>1500.0</v>
      </c>
      <c r="F8" s="74">
        <v>1700.0</v>
      </c>
      <c r="G8" s="75">
        <v>1900.0</v>
      </c>
      <c r="H8" s="76">
        <v>2100.0</v>
      </c>
      <c r="I8" s="84">
        <v>45.0</v>
      </c>
      <c r="J8" s="90">
        <v>57.0</v>
      </c>
      <c r="K8" s="97">
        <v>82.0</v>
      </c>
      <c r="L8" s="100">
        <v>103.0</v>
      </c>
      <c r="M8" s="35">
        <f t="shared" si="2"/>
        <v>2157</v>
      </c>
      <c r="N8" s="99">
        <f t="shared" si="4"/>
        <v>2155</v>
      </c>
      <c r="O8" s="80">
        <f t="shared" si="3"/>
        <v>2013</v>
      </c>
      <c r="P8" s="69"/>
      <c r="Q8" s="81"/>
      <c r="R8" s="92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</row>
    <row r="9">
      <c r="A9" s="70">
        <v>45305.0</v>
      </c>
      <c r="B9" s="71">
        <v>31.0</v>
      </c>
      <c r="C9" s="72" t="s">
        <v>37</v>
      </c>
      <c r="D9" s="73">
        <f t="shared" si="1"/>
        <v>42</v>
      </c>
      <c r="E9" s="87">
        <v>1500.0</v>
      </c>
      <c r="F9" s="74">
        <v>1700.0</v>
      </c>
      <c r="G9" s="75">
        <v>1900.0</v>
      </c>
      <c r="H9" s="76">
        <v>2200.0</v>
      </c>
      <c r="I9" s="101">
        <v>10.0</v>
      </c>
      <c r="J9" s="95">
        <v>37.0</v>
      </c>
      <c r="K9" s="97">
        <v>80.0</v>
      </c>
      <c r="L9" s="60"/>
      <c r="M9" s="35">
        <f t="shared" si="2"/>
        <v>2022</v>
      </c>
      <c r="N9" s="99">
        <f t="shared" si="4"/>
        <v>2155</v>
      </c>
      <c r="O9" s="80">
        <f t="shared" si="3"/>
        <v>2014</v>
      </c>
      <c r="P9" s="69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</row>
    <row r="10">
      <c r="A10" s="70">
        <v>45307.0</v>
      </c>
      <c r="B10" s="71">
        <v>32.0</v>
      </c>
      <c r="C10" s="72" t="s">
        <v>37</v>
      </c>
      <c r="D10" s="73">
        <f t="shared" si="1"/>
        <v>41</v>
      </c>
      <c r="E10" s="87">
        <v>1500.0</v>
      </c>
      <c r="F10" s="74">
        <v>1700.0</v>
      </c>
      <c r="G10" s="75">
        <v>1900.0</v>
      </c>
      <c r="H10" s="76">
        <v>2100.0</v>
      </c>
      <c r="I10" s="88">
        <v>8.0</v>
      </c>
      <c r="J10" s="95">
        <v>39.0</v>
      </c>
      <c r="K10" s="102">
        <v>51.0</v>
      </c>
      <c r="L10" s="103">
        <v>112.0</v>
      </c>
      <c r="M10" s="35">
        <f t="shared" si="2"/>
        <v>2127</v>
      </c>
      <c r="N10" s="99">
        <f t="shared" si="4"/>
        <v>2135</v>
      </c>
      <c r="O10" s="80">
        <f t="shared" si="3"/>
        <v>2022</v>
      </c>
      <c r="P10" s="69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</row>
    <row r="11">
      <c r="A11" s="70">
        <v>45308.0</v>
      </c>
      <c r="B11" s="71">
        <v>33.0</v>
      </c>
      <c r="C11" s="72" t="s">
        <v>45</v>
      </c>
      <c r="D11" s="73">
        <f t="shared" si="1"/>
        <v>42</v>
      </c>
      <c r="E11" s="74">
        <v>1600.0</v>
      </c>
      <c r="F11" s="74">
        <v>1700.0</v>
      </c>
      <c r="G11" s="75">
        <v>1900.0</v>
      </c>
      <c r="H11" s="76">
        <v>2100.0</v>
      </c>
      <c r="I11" s="104">
        <v>6.0</v>
      </c>
      <c r="J11" s="105">
        <v>22.0</v>
      </c>
      <c r="K11" s="95">
        <v>38.0</v>
      </c>
      <c r="L11" s="106">
        <v>64.0</v>
      </c>
      <c r="M11" s="35">
        <f t="shared" si="2"/>
        <v>2299</v>
      </c>
      <c r="N11" s="99">
        <f t="shared" si="4"/>
        <v>2135</v>
      </c>
      <c r="O11" s="80">
        <f t="shared" si="3"/>
        <v>2040</v>
      </c>
      <c r="P11" s="69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</row>
    <row r="12">
      <c r="A12" s="70">
        <v>45309.0</v>
      </c>
      <c r="B12" s="71">
        <v>34.0</v>
      </c>
      <c r="C12" s="72" t="s">
        <v>43</v>
      </c>
      <c r="D12" s="73">
        <f t="shared" si="1"/>
        <v>43</v>
      </c>
      <c r="E12" s="74">
        <v>1600.0</v>
      </c>
      <c r="F12" s="74">
        <v>1800.0</v>
      </c>
      <c r="G12" s="75">
        <v>1900.0</v>
      </c>
      <c r="H12" s="76">
        <v>2100.0</v>
      </c>
      <c r="I12" s="83">
        <v>18.0</v>
      </c>
      <c r="J12" s="107">
        <v>68.0</v>
      </c>
      <c r="K12" s="60"/>
      <c r="L12" s="60"/>
      <c r="M12" s="35">
        <f t="shared" si="2"/>
        <v>1850</v>
      </c>
      <c r="N12" s="99">
        <f t="shared" si="4"/>
        <v>2102</v>
      </c>
      <c r="O12" s="80">
        <f t="shared" si="3"/>
        <v>2027</v>
      </c>
      <c r="P12" s="69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</row>
    <row r="13">
      <c r="A13" s="70">
        <v>45312.0</v>
      </c>
      <c r="B13" s="71">
        <v>35.0</v>
      </c>
      <c r="C13" s="72" t="s">
        <v>44</v>
      </c>
      <c r="D13" s="73">
        <f t="shared" si="1"/>
        <v>41</v>
      </c>
      <c r="E13" s="87">
        <v>1500.0</v>
      </c>
      <c r="F13" s="74">
        <v>1700.0</v>
      </c>
      <c r="G13" s="75">
        <v>1900.0</v>
      </c>
      <c r="H13" s="76">
        <v>2100.0</v>
      </c>
      <c r="I13" s="93">
        <v>15.0</v>
      </c>
      <c r="J13" s="84">
        <v>46.0</v>
      </c>
      <c r="K13" s="97">
        <v>82.0</v>
      </c>
      <c r="L13" s="108">
        <v>107.0</v>
      </c>
      <c r="M13" s="35">
        <f t="shared" si="2"/>
        <v>2143</v>
      </c>
      <c r="N13" s="109">
        <f t="shared" si="4"/>
        <v>2097</v>
      </c>
      <c r="O13" s="80">
        <f t="shared" si="3"/>
        <v>2035</v>
      </c>
      <c r="P13" s="69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</row>
    <row r="14">
      <c r="A14" s="70">
        <v>45313.0</v>
      </c>
      <c r="B14" s="71">
        <v>36.0</v>
      </c>
      <c r="C14" s="72" t="s">
        <v>37</v>
      </c>
      <c r="D14" s="73">
        <f t="shared" si="1"/>
        <v>43</v>
      </c>
      <c r="E14" s="74">
        <v>1600.0</v>
      </c>
      <c r="F14" s="74">
        <v>1800.0</v>
      </c>
      <c r="G14" s="75">
        <v>1900.0</v>
      </c>
      <c r="H14" s="76">
        <v>2100.0</v>
      </c>
      <c r="I14" s="104">
        <v>4.0</v>
      </c>
      <c r="J14" s="110">
        <v>79.0</v>
      </c>
      <c r="K14" s="111">
        <v>110.0</v>
      </c>
      <c r="L14" s="60"/>
      <c r="M14" s="35">
        <f t="shared" si="2"/>
        <v>1937</v>
      </c>
      <c r="N14" s="109">
        <f t="shared" si="4"/>
        <v>2069</v>
      </c>
      <c r="O14" s="80">
        <f t="shared" si="3"/>
        <v>2028</v>
      </c>
      <c r="P14" s="69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</row>
    <row r="15">
      <c r="A15" s="70">
        <v>45314.0</v>
      </c>
      <c r="B15" s="71">
        <v>37.0</v>
      </c>
      <c r="C15" s="72" t="s">
        <v>46</v>
      </c>
      <c r="D15" s="73">
        <f t="shared" si="1"/>
        <v>42</v>
      </c>
      <c r="E15" s="74">
        <v>1600.0</v>
      </c>
      <c r="F15" s="74">
        <v>1700.0</v>
      </c>
      <c r="G15" s="75">
        <v>1900.0</v>
      </c>
      <c r="H15" s="76">
        <v>2100.0</v>
      </c>
      <c r="I15" s="104">
        <v>6.0</v>
      </c>
      <c r="J15" s="112">
        <v>41.0</v>
      </c>
      <c r="K15" s="85">
        <v>67.0</v>
      </c>
      <c r="L15" s="113">
        <v>103.0</v>
      </c>
      <c r="M15" s="35">
        <f t="shared" si="2"/>
        <v>2169</v>
      </c>
      <c r="N15" s="109">
        <f t="shared" si="4"/>
        <v>2083</v>
      </c>
      <c r="O15" s="80">
        <f t="shared" si="3"/>
        <v>2037</v>
      </c>
      <c r="P15" s="69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</row>
    <row r="16">
      <c r="A16" s="70">
        <v>45315.0</v>
      </c>
      <c r="B16" s="71">
        <v>38.0</v>
      </c>
      <c r="C16" s="72" t="s">
        <v>47</v>
      </c>
      <c r="D16" s="73">
        <f t="shared" si="1"/>
        <v>43</v>
      </c>
      <c r="E16" s="74">
        <v>1600.0</v>
      </c>
      <c r="F16" s="74">
        <v>1800.0</v>
      </c>
      <c r="G16" s="75">
        <v>1900.0</v>
      </c>
      <c r="H16" s="76">
        <v>2100.0</v>
      </c>
      <c r="I16" s="88">
        <v>8.0</v>
      </c>
      <c r="J16" s="114">
        <v>46.0</v>
      </c>
      <c r="K16" s="115">
        <v>72.0</v>
      </c>
      <c r="L16" s="61"/>
      <c r="M16" s="35">
        <f t="shared" si="2"/>
        <v>1993</v>
      </c>
      <c r="N16" s="109">
        <f t="shared" si="4"/>
        <v>2024</v>
      </c>
      <c r="O16" s="80">
        <f t="shared" si="3"/>
        <v>2034</v>
      </c>
      <c r="P16" s="69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</row>
    <row r="17">
      <c r="A17" s="70">
        <v>45316.0</v>
      </c>
      <c r="B17" s="71">
        <v>39.0</v>
      </c>
      <c r="C17" s="72" t="s">
        <v>48</v>
      </c>
      <c r="D17" s="73">
        <f t="shared" si="1"/>
        <v>42</v>
      </c>
      <c r="E17" s="74">
        <v>1600.0</v>
      </c>
      <c r="F17" s="74">
        <v>1700.0</v>
      </c>
      <c r="G17" s="75">
        <v>1900.0</v>
      </c>
      <c r="H17" s="76">
        <v>2100.0</v>
      </c>
      <c r="I17" s="89">
        <v>19.0</v>
      </c>
      <c r="J17" s="116">
        <v>31.0</v>
      </c>
      <c r="K17" s="96">
        <v>75.0</v>
      </c>
      <c r="L17" s="61"/>
      <c r="M17" s="35">
        <f t="shared" si="2"/>
        <v>1989</v>
      </c>
      <c r="N17" s="109">
        <f t="shared" si="4"/>
        <v>2042</v>
      </c>
      <c r="O17" s="80">
        <f t="shared" si="3"/>
        <v>2031</v>
      </c>
      <c r="P17" s="69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</row>
    <row r="18">
      <c r="A18" s="70">
        <v>45317.0</v>
      </c>
      <c r="B18" s="71">
        <v>40.0</v>
      </c>
      <c r="C18" s="72" t="s">
        <v>44</v>
      </c>
      <c r="D18" s="73">
        <f t="shared" si="1"/>
        <v>41</v>
      </c>
      <c r="E18" s="87">
        <v>1500.0</v>
      </c>
      <c r="F18" s="74">
        <v>1700.0</v>
      </c>
      <c r="G18" s="75">
        <v>1900.0</v>
      </c>
      <c r="H18" s="76">
        <v>2100.0</v>
      </c>
      <c r="I18" s="88">
        <v>8.0</v>
      </c>
      <c r="J18" s="116">
        <v>31.0</v>
      </c>
      <c r="K18" s="117">
        <v>59.0</v>
      </c>
      <c r="L18" s="61"/>
      <c r="M18" s="35">
        <f t="shared" si="2"/>
        <v>2013</v>
      </c>
      <c r="N18" s="109">
        <f t="shared" si="4"/>
        <v>1998</v>
      </c>
      <c r="O18" s="80">
        <f t="shared" si="3"/>
        <v>2030</v>
      </c>
      <c r="P18" s="69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</row>
    <row r="19">
      <c r="A19" s="70">
        <v>45321.0</v>
      </c>
      <c r="B19" s="71">
        <v>41.0</v>
      </c>
      <c r="C19" s="72" t="s">
        <v>49</v>
      </c>
      <c r="D19" s="73">
        <f t="shared" si="1"/>
        <v>40</v>
      </c>
      <c r="E19" s="87">
        <v>1500.0</v>
      </c>
      <c r="F19" s="74">
        <v>1700.0</v>
      </c>
      <c r="G19" s="75">
        <v>1900.0</v>
      </c>
      <c r="H19" s="75">
        <v>2000.0</v>
      </c>
      <c r="I19" s="83">
        <v>18.0</v>
      </c>
      <c r="J19" s="118">
        <v>55.0</v>
      </c>
      <c r="K19" s="115">
        <v>73.0</v>
      </c>
      <c r="L19" s="113">
        <v>102.0</v>
      </c>
      <c r="M19" s="35">
        <f t="shared" si="2"/>
        <v>2098</v>
      </c>
      <c r="N19" s="109">
        <f t="shared" si="4"/>
        <v>2035</v>
      </c>
      <c r="O19" s="80">
        <f t="shared" si="3"/>
        <v>2035</v>
      </c>
      <c r="P19" s="69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</row>
    <row r="20">
      <c r="A20" s="70">
        <v>45323.0</v>
      </c>
      <c r="B20" s="71">
        <v>42.0</v>
      </c>
      <c r="C20" s="72" t="s">
        <v>40</v>
      </c>
      <c r="D20" s="73">
        <f t="shared" si="1"/>
        <v>41</v>
      </c>
      <c r="E20" s="87">
        <v>1500.0</v>
      </c>
      <c r="F20" s="74">
        <v>1700.0</v>
      </c>
      <c r="G20" s="75">
        <v>1900.0</v>
      </c>
      <c r="H20" s="76">
        <v>2100.0</v>
      </c>
      <c r="I20" s="89">
        <v>20.0</v>
      </c>
      <c r="J20" s="119">
        <v>37.0</v>
      </c>
      <c r="K20" s="97">
        <v>82.0</v>
      </c>
      <c r="L20" s="61"/>
      <c r="M20" s="35">
        <f t="shared" si="2"/>
        <v>1979</v>
      </c>
      <c r="N20" s="109">
        <f t="shared" si="4"/>
        <v>1998</v>
      </c>
      <c r="O20" s="80">
        <f t="shared" si="3"/>
        <v>2031</v>
      </c>
      <c r="P20" s="69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</row>
    <row r="21">
      <c r="A21" s="70">
        <v>45329.0</v>
      </c>
      <c r="B21" s="71">
        <v>43.0</v>
      </c>
      <c r="C21" s="72" t="s">
        <v>46</v>
      </c>
      <c r="D21" s="73">
        <f t="shared" si="1"/>
        <v>40</v>
      </c>
      <c r="E21" s="87">
        <v>1500.0</v>
      </c>
      <c r="F21" s="74">
        <v>1700.0</v>
      </c>
      <c r="G21" s="75">
        <v>1900.0</v>
      </c>
      <c r="H21" s="75">
        <v>2000.0</v>
      </c>
      <c r="I21" s="88">
        <v>9.0</v>
      </c>
      <c r="J21" s="120">
        <v>27.0</v>
      </c>
      <c r="K21" s="102">
        <v>52.0</v>
      </c>
      <c r="L21" s="61"/>
      <c r="M21" s="35">
        <f t="shared" si="2"/>
        <v>1961</v>
      </c>
      <c r="N21" s="109">
        <f t="shared" si="4"/>
        <v>1994</v>
      </c>
      <c r="O21" s="80">
        <f t="shared" si="3"/>
        <v>2026</v>
      </c>
      <c r="P21" s="69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</row>
    <row r="22">
      <c r="A22" s="121">
        <v>45331.0</v>
      </c>
      <c r="B22" s="71">
        <v>44.0</v>
      </c>
      <c r="C22" s="72" t="s">
        <v>47</v>
      </c>
      <c r="D22" s="73">
        <f t="shared" si="1"/>
        <v>39</v>
      </c>
      <c r="E22" s="87">
        <v>1500.0</v>
      </c>
      <c r="F22" s="74">
        <v>1700.0</v>
      </c>
      <c r="G22" s="74">
        <v>1800.0</v>
      </c>
      <c r="H22" s="75">
        <v>2000.0</v>
      </c>
      <c r="I22" s="101">
        <v>12.0</v>
      </c>
      <c r="J22" s="112">
        <v>40.0</v>
      </c>
      <c r="K22" s="85">
        <v>66.0</v>
      </c>
      <c r="L22" s="122">
        <v>111.0</v>
      </c>
      <c r="M22" s="35">
        <f t="shared" si="2"/>
        <v>2055</v>
      </c>
      <c r="N22" s="109">
        <f t="shared" si="4"/>
        <v>2016</v>
      </c>
      <c r="O22" s="80">
        <f t="shared" si="3"/>
        <v>2028</v>
      </c>
      <c r="P22" s="69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</row>
    <row r="23">
      <c r="A23" s="123">
        <v>45333.0</v>
      </c>
      <c r="B23" s="71">
        <v>45.0</v>
      </c>
      <c r="C23" s="72" t="s">
        <v>44</v>
      </c>
      <c r="D23" s="73">
        <f t="shared" si="1"/>
        <v>40</v>
      </c>
      <c r="E23" s="87">
        <v>1500.0</v>
      </c>
      <c r="F23" s="74">
        <v>1700.0</v>
      </c>
      <c r="G23" s="75">
        <v>1900.0</v>
      </c>
      <c r="H23" s="75">
        <v>2000.0</v>
      </c>
      <c r="I23" s="101">
        <v>12.0</v>
      </c>
      <c r="J23" s="78">
        <v>49.0</v>
      </c>
      <c r="K23" s="100">
        <v>102.0</v>
      </c>
      <c r="L23" s="61"/>
      <c r="M23" s="35">
        <f t="shared" si="2"/>
        <v>1924</v>
      </c>
      <c r="N23" s="109">
        <f t="shared" si="4"/>
        <v>1998</v>
      </c>
      <c r="O23" s="80">
        <f t="shared" si="3"/>
        <v>2021</v>
      </c>
      <c r="P23" s="69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</row>
    <row r="24">
      <c r="A24" s="123">
        <v>45341.0</v>
      </c>
      <c r="B24" s="71">
        <v>52.0</v>
      </c>
      <c r="C24" s="72" t="s">
        <v>40</v>
      </c>
      <c r="D24" s="73">
        <f t="shared" si="1"/>
        <v>42</v>
      </c>
      <c r="E24" s="74">
        <v>1600.0</v>
      </c>
      <c r="F24" s="74">
        <v>1700.0</v>
      </c>
      <c r="G24" s="75">
        <v>1900.0</v>
      </c>
      <c r="H24" s="76">
        <v>2100.0</v>
      </c>
      <c r="I24" s="101">
        <v>11.0</v>
      </c>
      <c r="J24" s="124">
        <v>23.0</v>
      </c>
      <c r="K24" s="110">
        <v>79.0</v>
      </c>
      <c r="L24" s="125">
        <v>100.0</v>
      </c>
      <c r="M24" s="35">
        <f t="shared" si="2"/>
        <v>2179</v>
      </c>
      <c r="N24" s="109">
        <f t="shared" si="4"/>
        <v>1998</v>
      </c>
      <c r="O24" s="80">
        <f t="shared" si="3"/>
        <v>2032</v>
      </c>
      <c r="P24" s="69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</row>
    <row r="25">
      <c r="A25" s="123">
        <v>45343.0</v>
      </c>
      <c r="B25" s="71">
        <v>53.0</v>
      </c>
      <c r="C25" s="72" t="s">
        <v>50</v>
      </c>
      <c r="D25" s="73">
        <f t="shared" si="1"/>
        <v>43</v>
      </c>
      <c r="E25" s="74">
        <v>1600.0</v>
      </c>
      <c r="F25" s="74">
        <v>1800.0</v>
      </c>
      <c r="G25" s="75">
        <v>1900.0</v>
      </c>
      <c r="H25" s="76">
        <v>2100.0</v>
      </c>
      <c r="I25" s="90">
        <v>57.0</v>
      </c>
      <c r="J25" s="126">
        <v>77.0</v>
      </c>
      <c r="K25" s="103">
        <v>113.0</v>
      </c>
      <c r="L25" s="61"/>
      <c r="M25" s="35">
        <f t="shared" si="2"/>
        <v>1933</v>
      </c>
      <c r="N25" s="109">
        <f t="shared" si="4"/>
        <v>1983</v>
      </c>
      <c r="O25" s="80">
        <f t="shared" si="3"/>
        <v>2025</v>
      </c>
      <c r="P25" s="69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</row>
    <row r="26">
      <c r="A26" s="123">
        <v>45344.0</v>
      </c>
      <c r="B26" s="71">
        <v>54.0</v>
      </c>
      <c r="C26" s="72" t="s">
        <v>42</v>
      </c>
      <c r="D26" s="73">
        <f t="shared" si="1"/>
        <v>42</v>
      </c>
      <c r="E26" s="74">
        <v>1600.0</v>
      </c>
      <c r="F26" s="74">
        <v>1700.0</v>
      </c>
      <c r="G26" s="75">
        <v>1900.0</v>
      </c>
      <c r="H26" s="76">
        <v>2100.0</v>
      </c>
      <c r="I26" s="93">
        <v>15.0</v>
      </c>
      <c r="J26" s="127">
        <v>29.0</v>
      </c>
      <c r="K26" s="106">
        <v>62.0</v>
      </c>
      <c r="L26" s="128">
        <v>89.0</v>
      </c>
      <c r="M26" s="35">
        <f t="shared" si="2"/>
        <v>2216</v>
      </c>
      <c r="N26" s="109">
        <f t="shared" si="4"/>
        <v>2056</v>
      </c>
      <c r="O26" s="80">
        <f t="shared" si="3"/>
        <v>2038</v>
      </c>
      <c r="P26" s="69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</row>
    <row r="27">
      <c r="A27" s="123">
        <v>45345.0</v>
      </c>
      <c r="B27" s="71">
        <v>55.0</v>
      </c>
      <c r="C27" s="72" t="s">
        <v>44</v>
      </c>
      <c r="D27" s="73">
        <f t="shared" si="1"/>
        <v>43</v>
      </c>
      <c r="E27" s="74">
        <v>1600.0</v>
      </c>
      <c r="F27" s="74">
        <v>1800.0</v>
      </c>
      <c r="G27" s="75">
        <v>1900.0</v>
      </c>
      <c r="H27" s="76">
        <v>2100.0</v>
      </c>
      <c r="I27" s="93">
        <v>14.0</v>
      </c>
      <c r="J27" s="116">
        <v>33.0</v>
      </c>
      <c r="K27" s="84">
        <v>44.0</v>
      </c>
      <c r="L27" s="129">
        <v>61.0</v>
      </c>
      <c r="M27" s="35">
        <f t="shared" si="2"/>
        <v>2322</v>
      </c>
      <c r="N27" s="99">
        <f t="shared" si="4"/>
        <v>2109</v>
      </c>
      <c r="O27" s="80">
        <f t="shared" si="3"/>
        <v>2057</v>
      </c>
      <c r="P27" s="69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</row>
    <row r="28">
      <c r="A28" s="123">
        <v>45346.0</v>
      </c>
      <c r="B28" s="71">
        <v>56.0</v>
      </c>
      <c r="C28" s="72" t="s">
        <v>51</v>
      </c>
      <c r="D28" s="73">
        <f t="shared" si="1"/>
        <v>44</v>
      </c>
      <c r="E28" s="74">
        <v>1600.0</v>
      </c>
      <c r="F28" s="74">
        <v>1800.0</v>
      </c>
      <c r="G28" s="75">
        <v>2000.0</v>
      </c>
      <c r="H28" s="76">
        <v>2100.0</v>
      </c>
      <c r="I28" s="83">
        <v>18.0</v>
      </c>
      <c r="J28" s="130">
        <v>36.0</v>
      </c>
      <c r="K28" s="117">
        <v>59.0</v>
      </c>
      <c r="L28" s="131">
        <v>80.0</v>
      </c>
      <c r="M28" s="35">
        <f t="shared" si="2"/>
        <v>2271</v>
      </c>
      <c r="N28" s="99">
        <f t="shared" si="4"/>
        <v>2222</v>
      </c>
      <c r="O28" s="80">
        <f t="shared" si="3"/>
        <v>2071</v>
      </c>
      <c r="P28" s="69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</row>
    <row r="29">
      <c r="A29" s="123">
        <v>45347.0</v>
      </c>
      <c r="B29" s="71">
        <v>57.0</v>
      </c>
      <c r="C29" s="72" t="s">
        <v>37</v>
      </c>
      <c r="D29" s="73">
        <f t="shared" si="1"/>
        <v>45</v>
      </c>
      <c r="E29" s="74">
        <v>1600.0</v>
      </c>
      <c r="F29" s="74">
        <v>1800.0</v>
      </c>
      <c r="G29" s="75">
        <v>2000.0</v>
      </c>
      <c r="H29" s="76">
        <v>2200.0</v>
      </c>
      <c r="I29" s="88">
        <v>9.0</v>
      </c>
      <c r="J29" s="120">
        <v>25.0</v>
      </c>
      <c r="K29" s="84">
        <v>44.0</v>
      </c>
      <c r="L29" s="132">
        <v>68.0</v>
      </c>
      <c r="M29" s="35">
        <f t="shared" si="2"/>
        <v>2373</v>
      </c>
      <c r="N29" s="99">
        <f t="shared" si="4"/>
        <v>2270</v>
      </c>
      <c r="O29" s="80">
        <f t="shared" si="3"/>
        <v>2091</v>
      </c>
      <c r="P29" s="69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</row>
    <row r="30">
      <c r="A30" s="123">
        <v>45348.0</v>
      </c>
      <c r="B30" s="71">
        <v>58.0</v>
      </c>
      <c r="C30" s="72" t="s">
        <v>44</v>
      </c>
      <c r="D30" s="73">
        <f t="shared" si="1"/>
        <v>46</v>
      </c>
      <c r="E30" s="74">
        <v>1700.0</v>
      </c>
      <c r="F30" s="74">
        <v>1800.0</v>
      </c>
      <c r="G30" s="75">
        <v>2000.0</v>
      </c>
      <c r="H30" s="76">
        <v>2200.0</v>
      </c>
      <c r="I30" s="105">
        <v>23.0</v>
      </c>
      <c r="J30" s="114">
        <v>46.0</v>
      </c>
      <c r="K30" s="97">
        <v>83.0</v>
      </c>
      <c r="L30" s="61"/>
      <c r="M30" s="35">
        <f t="shared" si="2"/>
        <v>2077</v>
      </c>
      <c r="N30" s="99">
        <f t="shared" si="4"/>
        <v>2270</v>
      </c>
      <c r="O30" s="80">
        <f t="shared" si="3"/>
        <v>2090</v>
      </c>
      <c r="P30" s="69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</row>
    <row r="31">
      <c r="A31" s="123">
        <v>45349.0</v>
      </c>
      <c r="B31" s="71">
        <v>59.0</v>
      </c>
      <c r="C31" s="72" t="s">
        <v>49</v>
      </c>
      <c r="D31" s="73">
        <f t="shared" si="1"/>
        <v>45</v>
      </c>
      <c r="E31" s="74">
        <v>1600.0</v>
      </c>
      <c r="F31" s="74">
        <v>1800.0</v>
      </c>
      <c r="G31" s="75">
        <v>2000.0</v>
      </c>
      <c r="H31" s="76">
        <v>2200.0</v>
      </c>
      <c r="I31" s="101">
        <v>10.0</v>
      </c>
      <c r="J31" s="130">
        <v>36.0</v>
      </c>
      <c r="K31" s="60"/>
      <c r="L31" s="61"/>
      <c r="M31" s="35">
        <f t="shared" si="2"/>
        <v>1947</v>
      </c>
      <c r="N31" s="99">
        <f t="shared" si="4"/>
        <v>2223</v>
      </c>
      <c r="O31" s="80">
        <f t="shared" si="3"/>
        <v>2080</v>
      </c>
      <c r="P31" s="69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</row>
    <row r="32">
      <c r="A32" s="123">
        <v>45350.0</v>
      </c>
      <c r="B32" s="71">
        <v>60.0</v>
      </c>
      <c r="C32" s="72" t="s">
        <v>45</v>
      </c>
      <c r="D32" s="73">
        <f t="shared" si="1"/>
        <v>44</v>
      </c>
      <c r="E32" s="74">
        <v>1600.0</v>
      </c>
      <c r="F32" s="74">
        <v>1800.0</v>
      </c>
      <c r="G32" s="75">
        <v>2000.0</v>
      </c>
      <c r="H32" s="76">
        <v>2100.0</v>
      </c>
      <c r="I32" s="88">
        <v>8.0</v>
      </c>
      <c r="J32" s="133">
        <v>19.0</v>
      </c>
      <c r="K32" s="77">
        <v>27.0</v>
      </c>
      <c r="L32" s="132">
        <v>69.0</v>
      </c>
      <c r="M32" s="35">
        <f t="shared" si="2"/>
        <v>2308</v>
      </c>
      <c r="N32" s="99">
        <f t="shared" si="4"/>
        <v>2219</v>
      </c>
      <c r="O32" s="80">
        <f t="shared" si="3"/>
        <v>2095</v>
      </c>
      <c r="P32" s="69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</row>
    <row r="33">
      <c r="A33" s="123">
        <v>45351.0</v>
      </c>
      <c r="B33" s="71">
        <v>61.0</v>
      </c>
      <c r="C33" s="72" t="s">
        <v>52</v>
      </c>
      <c r="D33" s="73">
        <f t="shared" si="1"/>
        <v>45</v>
      </c>
      <c r="E33" s="74">
        <v>1600.0</v>
      </c>
      <c r="F33" s="74">
        <v>1800.0</v>
      </c>
      <c r="G33" s="75">
        <v>2000.0</v>
      </c>
      <c r="H33" s="76">
        <v>2200.0</v>
      </c>
      <c r="I33" s="104">
        <v>6.0</v>
      </c>
      <c r="J33" s="134">
        <v>17.0</v>
      </c>
      <c r="K33" s="84">
        <v>45.0</v>
      </c>
      <c r="L33" s="61"/>
      <c r="M33" s="35">
        <f t="shared" si="2"/>
        <v>2133</v>
      </c>
      <c r="N33" s="99">
        <f t="shared" si="4"/>
        <v>2173</v>
      </c>
      <c r="O33" s="80">
        <f t="shared" si="3"/>
        <v>2098</v>
      </c>
      <c r="P33" s="69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</row>
    <row r="34">
      <c r="A34" s="123">
        <v>45352.0</v>
      </c>
      <c r="B34" s="71">
        <v>62.0</v>
      </c>
      <c r="C34" s="72" t="s">
        <v>42</v>
      </c>
      <c r="D34" s="73">
        <f t="shared" si="1"/>
        <v>44</v>
      </c>
      <c r="E34" s="74">
        <v>1600.0</v>
      </c>
      <c r="F34" s="74">
        <v>1800.0</v>
      </c>
      <c r="G34" s="75">
        <v>2000.0</v>
      </c>
      <c r="H34" s="76">
        <v>2100.0</v>
      </c>
      <c r="I34" s="88">
        <v>7.0</v>
      </c>
      <c r="J34" s="112">
        <v>42.0</v>
      </c>
      <c r="K34" s="135">
        <v>118.0</v>
      </c>
      <c r="L34" s="61"/>
      <c r="M34" s="35">
        <f t="shared" si="2"/>
        <v>2013</v>
      </c>
      <c r="N34" s="109">
        <f t="shared" si="4"/>
        <v>2074</v>
      </c>
      <c r="O34" s="80">
        <f t="shared" si="3"/>
        <v>2092</v>
      </c>
      <c r="P34" s="69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</row>
    <row r="35">
      <c r="A35" s="123">
        <v>45355.0</v>
      </c>
      <c r="B35" s="71">
        <v>63.0</v>
      </c>
      <c r="C35" s="72" t="s">
        <v>51</v>
      </c>
      <c r="D35" s="73">
        <f t="shared" si="1"/>
        <v>43</v>
      </c>
      <c r="E35" s="74">
        <v>1600.0</v>
      </c>
      <c r="F35" s="74">
        <v>1800.0</v>
      </c>
      <c r="G35" s="75">
        <v>1900.0</v>
      </c>
      <c r="H35" s="76">
        <v>2100.0</v>
      </c>
      <c r="I35" s="105">
        <v>22.0</v>
      </c>
      <c r="J35" s="112">
        <v>42.0</v>
      </c>
      <c r="K35" s="106">
        <v>62.0</v>
      </c>
      <c r="L35" s="136">
        <v>90.0</v>
      </c>
      <c r="M35" s="35">
        <f t="shared" si="2"/>
        <v>2225</v>
      </c>
      <c r="N35" s="99">
        <f t="shared" si="4"/>
        <v>2124</v>
      </c>
      <c r="O35" s="137">
        <f t="shared" si="3"/>
        <v>2101</v>
      </c>
      <c r="P35" s="69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</row>
    <row r="36">
      <c r="A36" s="123">
        <v>45356.0</v>
      </c>
      <c r="B36" s="71">
        <v>64.0</v>
      </c>
      <c r="C36" s="72" t="s">
        <v>40</v>
      </c>
      <c r="D36" s="73">
        <f t="shared" si="1"/>
        <v>44</v>
      </c>
      <c r="E36" s="74">
        <v>1600.0</v>
      </c>
      <c r="F36" s="74">
        <v>1800.0</v>
      </c>
      <c r="G36" s="75">
        <v>2000.0</v>
      </c>
      <c r="H36" s="76">
        <v>2100.0</v>
      </c>
      <c r="I36" s="101">
        <v>10.0</v>
      </c>
      <c r="J36" s="133">
        <v>21.0</v>
      </c>
      <c r="K36" s="95">
        <v>37.0</v>
      </c>
      <c r="L36" s="118">
        <v>54.0</v>
      </c>
      <c r="M36" s="35">
        <f t="shared" si="2"/>
        <v>2358</v>
      </c>
      <c r="N36" s="99">
        <f t="shared" si="4"/>
        <v>2222</v>
      </c>
      <c r="O36" s="137">
        <f t="shared" si="3"/>
        <v>2118</v>
      </c>
      <c r="P36" s="69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</row>
    <row r="37">
      <c r="A37" s="123">
        <v>45357.0</v>
      </c>
      <c r="B37" s="71">
        <v>65.0</v>
      </c>
      <c r="C37" s="72" t="s">
        <v>48</v>
      </c>
      <c r="D37" s="73">
        <f t="shared" si="1"/>
        <v>45</v>
      </c>
      <c r="E37" s="74">
        <v>1600.0</v>
      </c>
      <c r="F37" s="74">
        <v>1800.0</v>
      </c>
      <c r="G37" s="75">
        <v>2000.0</v>
      </c>
      <c r="H37" s="76">
        <v>2200.0</v>
      </c>
      <c r="I37" s="104">
        <v>6.0</v>
      </c>
      <c r="J37" s="120">
        <v>27.0</v>
      </c>
      <c r="K37" s="106">
        <v>64.0</v>
      </c>
      <c r="L37" s="138">
        <v>119.0</v>
      </c>
      <c r="M37" s="35">
        <f t="shared" si="2"/>
        <v>2203</v>
      </c>
      <c r="N37" s="99">
        <f t="shared" si="4"/>
        <v>2187</v>
      </c>
      <c r="O37" s="137">
        <f t="shared" si="3"/>
        <v>2124</v>
      </c>
      <c r="P37" s="69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</row>
    <row r="38">
      <c r="A38" s="123">
        <v>45358.0</v>
      </c>
      <c r="B38" s="71">
        <v>66.0</v>
      </c>
      <c r="C38" s="72" t="s">
        <v>44</v>
      </c>
      <c r="D38" s="73">
        <f t="shared" si="1"/>
        <v>46</v>
      </c>
      <c r="E38" s="74">
        <v>1700.0</v>
      </c>
      <c r="F38" s="74">
        <v>1800.0</v>
      </c>
      <c r="G38" s="75">
        <v>2000.0</v>
      </c>
      <c r="H38" s="76">
        <v>2200.0</v>
      </c>
      <c r="I38" s="101">
        <v>12.0</v>
      </c>
      <c r="J38" s="133">
        <v>21.0</v>
      </c>
      <c r="K38" s="139">
        <v>41.0</v>
      </c>
      <c r="L38" s="126">
        <v>77.0</v>
      </c>
      <c r="M38" s="35">
        <f t="shared" si="2"/>
        <v>2356</v>
      </c>
      <c r="N38" s="99">
        <f t="shared" si="4"/>
        <v>2261</v>
      </c>
      <c r="O38" s="137">
        <f t="shared" si="3"/>
        <v>2139</v>
      </c>
      <c r="P38" s="69"/>
      <c r="Q38" s="65"/>
      <c r="R38" s="65"/>
      <c r="S38" s="65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65"/>
      <c r="AE38" s="65"/>
      <c r="AF38" s="65"/>
      <c r="AG38" s="65"/>
      <c r="AH38" s="65"/>
      <c r="AI38" s="65"/>
      <c r="AJ38" s="65"/>
      <c r="AK38" s="65"/>
      <c r="AL38" s="65"/>
    </row>
    <row r="39">
      <c r="A39" s="123">
        <v>45359.0</v>
      </c>
      <c r="B39" s="71">
        <v>67.0</v>
      </c>
      <c r="C39" s="72" t="s">
        <v>42</v>
      </c>
      <c r="D39" s="73">
        <f t="shared" si="1"/>
        <v>47</v>
      </c>
      <c r="E39" s="74">
        <v>1700.0</v>
      </c>
      <c r="F39" s="75">
        <v>1900.0</v>
      </c>
      <c r="G39" s="75">
        <v>2000.0</v>
      </c>
      <c r="H39" s="76">
        <v>2200.0</v>
      </c>
      <c r="I39" s="88">
        <v>8.0</v>
      </c>
      <c r="J39" s="127">
        <v>30.0</v>
      </c>
      <c r="K39" s="102">
        <v>52.0</v>
      </c>
      <c r="L39" s="126">
        <v>79.0</v>
      </c>
      <c r="M39" s="35">
        <f t="shared" si="2"/>
        <v>2362</v>
      </c>
      <c r="N39" s="141">
        <f t="shared" si="4"/>
        <v>2313</v>
      </c>
      <c r="O39" s="137">
        <f t="shared" si="3"/>
        <v>2154</v>
      </c>
      <c r="P39" s="69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</row>
    <row r="40">
      <c r="A40" s="123">
        <v>45360.0</v>
      </c>
      <c r="B40" s="71">
        <v>68.0</v>
      </c>
      <c r="C40" s="72" t="s">
        <v>37</v>
      </c>
      <c r="D40" s="73">
        <f t="shared" si="1"/>
        <v>48</v>
      </c>
      <c r="E40" s="74">
        <v>1700.0</v>
      </c>
      <c r="F40" s="75">
        <v>1900.0</v>
      </c>
      <c r="G40" s="76">
        <v>2100.0</v>
      </c>
      <c r="H40" s="76">
        <v>2200.0</v>
      </c>
      <c r="I40" s="89">
        <v>19.0</v>
      </c>
      <c r="J40" s="127">
        <v>28.0</v>
      </c>
      <c r="K40" s="106">
        <v>62.0</v>
      </c>
      <c r="L40" s="61"/>
      <c r="M40" s="35">
        <f t="shared" si="2"/>
        <v>2154</v>
      </c>
      <c r="N40" s="141">
        <f t="shared" si="4"/>
        <v>2306</v>
      </c>
      <c r="O40" s="137">
        <f t="shared" si="3"/>
        <v>2154</v>
      </c>
      <c r="P40" s="69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</row>
    <row r="41">
      <c r="A41" s="123">
        <v>45361.0</v>
      </c>
      <c r="B41" s="71">
        <f t="shared" ref="B41:B63" si="5">B40+1</f>
        <v>69</v>
      </c>
      <c r="C41" s="72" t="s">
        <v>49</v>
      </c>
      <c r="D41" s="73">
        <f t="shared" si="1"/>
        <v>47</v>
      </c>
      <c r="E41" s="74">
        <v>1700.0</v>
      </c>
      <c r="F41" s="75">
        <v>1900.0</v>
      </c>
      <c r="G41" s="75">
        <v>2000.0</v>
      </c>
      <c r="H41" s="76">
        <v>2200.0</v>
      </c>
      <c r="I41" s="83">
        <v>18.0</v>
      </c>
      <c r="J41" s="78">
        <v>48.0</v>
      </c>
      <c r="K41" s="91">
        <v>94.0</v>
      </c>
      <c r="L41" s="61"/>
      <c r="M41" s="35">
        <f t="shared" si="2"/>
        <v>2061</v>
      </c>
      <c r="N41" s="99">
        <f t="shared" si="4"/>
        <v>2238</v>
      </c>
      <c r="O41" s="137">
        <f t="shared" si="3"/>
        <v>2148</v>
      </c>
      <c r="P41" s="69"/>
      <c r="Q41" s="69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</row>
    <row r="42">
      <c r="A42" s="123">
        <v>45362.0</v>
      </c>
      <c r="B42" s="71">
        <f t="shared" si="5"/>
        <v>70</v>
      </c>
      <c r="C42" s="72" t="s">
        <v>47</v>
      </c>
      <c r="D42" s="142">
        <v>46.0</v>
      </c>
      <c r="E42" s="74">
        <v>1700.0</v>
      </c>
      <c r="F42" s="74">
        <v>1800.0</v>
      </c>
      <c r="G42" s="75">
        <v>2000.0</v>
      </c>
      <c r="H42" s="76">
        <v>2200.0</v>
      </c>
      <c r="I42" s="83">
        <v>17.0</v>
      </c>
      <c r="J42" s="143">
        <v>50.0</v>
      </c>
      <c r="K42" s="115">
        <v>73.0</v>
      </c>
      <c r="L42" s="61"/>
      <c r="M42" s="35">
        <f t="shared" si="2"/>
        <v>2092</v>
      </c>
      <c r="N42" s="99">
        <f t="shared" si="4"/>
        <v>2201</v>
      </c>
      <c r="O42" s="137">
        <f t="shared" si="3"/>
        <v>2144</v>
      </c>
      <c r="P42" s="69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</row>
    <row r="43">
      <c r="A43" s="123">
        <v>45363.0</v>
      </c>
      <c r="B43" s="71">
        <f t="shared" si="5"/>
        <v>71</v>
      </c>
      <c r="C43" s="72" t="s">
        <v>40</v>
      </c>
      <c r="D43" s="142">
        <v>45.0</v>
      </c>
      <c r="E43" s="74">
        <v>1600.0</v>
      </c>
      <c r="F43" s="74">
        <v>1800.0</v>
      </c>
      <c r="G43" s="75">
        <v>2000.0</v>
      </c>
      <c r="H43" s="76">
        <v>2200.0</v>
      </c>
      <c r="I43" s="88">
        <v>9.0</v>
      </c>
      <c r="J43" s="127">
        <v>30.0</v>
      </c>
      <c r="K43" s="107">
        <v>68.0</v>
      </c>
      <c r="L43" s="61"/>
      <c r="M43" s="35">
        <f t="shared" si="2"/>
        <v>2099</v>
      </c>
      <c r="N43" s="99">
        <f t="shared" si="4"/>
        <v>2115</v>
      </c>
      <c r="O43" s="137">
        <f t="shared" si="3"/>
        <v>2141</v>
      </c>
      <c r="P43" s="69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</row>
    <row r="44">
      <c r="A44" s="144">
        <v>45364.583333333336</v>
      </c>
      <c r="B44" s="71">
        <f t="shared" si="5"/>
        <v>72</v>
      </c>
      <c r="C44" s="72" t="s">
        <v>37</v>
      </c>
      <c r="D44" s="142">
        <v>44.0</v>
      </c>
      <c r="E44" s="74">
        <v>1600.0</v>
      </c>
      <c r="F44" s="74">
        <v>1800.0</v>
      </c>
      <c r="G44" s="75">
        <v>2000.0</v>
      </c>
      <c r="H44" s="76">
        <v>2100.0</v>
      </c>
      <c r="I44" s="104">
        <v>6.0</v>
      </c>
      <c r="J44" s="119">
        <v>39.0</v>
      </c>
      <c r="K44" s="117">
        <v>61.0</v>
      </c>
      <c r="L44" s="145">
        <v>109.0</v>
      </c>
      <c r="M44" s="35">
        <f t="shared" si="2"/>
        <v>2174</v>
      </c>
      <c r="N44" s="99">
        <f t="shared" si="4"/>
        <v>2115</v>
      </c>
      <c r="O44" s="137">
        <f t="shared" si="3"/>
        <v>2143</v>
      </c>
      <c r="P44" s="69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</row>
    <row r="45">
      <c r="A45" s="144">
        <v>45364.774305555555</v>
      </c>
      <c r="B45" s="71">
        <f t="shared" si="5"/>
        <v>73</v>
      </c>
      <c r="C45" s="72" t="s">
        <v>47</v>
      </c>
      <c r="D45" s="142">
        <v>45.0</v>
      </c>
      <c r="E45" s="74">
        <v>1600.0</v>
      </c>
      <c r="F45" s="74">
        <v>1800.0</v>
      </c>
      <c r="G45" s="75">
        <v>2000.0</v>
      </c>
      <c r="H45" s="76">
        <v>2200.0</v>
      </c>
      <c r="I45" s="94">
        <v>30.0</v>
      </c>
      <c r="J45" s="78">
        <v>48.0</v>
      </c>
      <c r="K45" s="79">
        <v>92.0</v>
      </c>
      <c r="L45" s="61"/>
      <c r="M45" s="35">
        <f t="shared" si="2"/>
        <v>2064</v>
      </c>
      <c r="N45" s="109">
        <f t="shared" si="4"/>
        <v>2085</v>
      </c>
      <c r="O45" s="137">
        <f t="shared" si="3"/>
        <v>2138</v>
      </c>
      <c r="P45" s="69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</row>
    <row r="46">
      <c r="A46" s="123">
        <v>45365.0</v>
      </c>
      <c r="B46" s="71">
        <f t="shared" si="5"/>
        <v>74</v>
      </c>
      <c r="C46" s="72" t="s">
        <v>44</v>
      </c>
      <c r="D46" s="142">
        <v>44.0</v>
      </c>
      <c r="E46" s="74">
        <v>1600.0</v>
      </c>
      <c r="F46" s="74">
        <v>1800.0</v>
      </c>
      <c r="G46" s="75">
        <v>2000.0</v>
      </c>
      <c r="H46" s="76">
        <v>2100.0</v>
      </c>
      <c r="I46" s="83">
        <v>16.0</v>
      </c>
      <c r="J46" s="119">
        <v>37.0</v>
      </c>
      <c r="K46" s="106">
        <v>63.0</v>
      </c>
      <c r="L46" s="61"/>
      <c r="M46" s="35">
        <f t="shared" si="2"/>
        <v>2053</v>
      </c>
      <c r="N46" s="109">
        <f t="shared" si="4"/>
        <v>2085</v>
      </c>
      <c r="O46" s="137">
        <f t="shared" si="3"/>
        <v>2132</v>
      </c>
      <c r="P46" s="69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</row>
    <row r="47">
      <c r="A47" s="123">
        <v>45366.0</v>
      </c>
      <c r="B47" s="71">
        <f t="shared" si="5"/>
        <v>75</v>
      </c>
      <c r="C47" s="72" t="s">
        <v>49</v>
      </c>
      <c r="D47" s="142">
        <v>43.0</v>
      </c>
      <c r="E47" s="74">
        <v>1600.0</v>
      </c>
      <c r="F47" s="74">
        <v>1800.0</v>
      </c>
      <c r="G47" s="75">
        <v>1900.0</v>
      </c>
      <c r="H47" s="76">
        <v>2100.0</v>
      </c>
      <c r="I47" s="104">
        <v>4.0</v>
      </c>
      <c r="J47" s="127">
        <v>28.0</v>
      </c>
      <c r="K47" s="102">
        <v>51.0</v>
      </c>
      <c r="L47" s="146">
        <v>94.0</v>
      </c>
      <c r="M47" s="35">
        <f t="shared" si="2"/>
        <v>2212</v>
      </c>
      <c r="N47" s="99">
        <f t="shared" si="4"/>
        <v>2112</v>
      </c>
      <c r="O47" s="137">
        <f t="shared" si="3"/>
        <v>2137</v>
      </c>
      <c r="P47" s="69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</row>
    <row r="48">
      <c r="A48" s="144">
        <v>45369.55902777778</v>
      </c>
      <c r="B48" s="71">
        <f t="shared" si="5"/>
        <v>76</v>
      </c>
      <c r="C48" s="72" t="s">
        <v>37</v>
      </c>
      <c r="D48" s="142">
        <v>44.0</v>
      </c>
      <c r="E48" s="74">
        <v>1600.0</v>
      </c>
      <c r="F48" s="74">
        <v>1800.0</v>
      </c>
      <c r="G48" s="75">
        <v>2000.0</v>
      </c>
      <c r="H48" s="76">
        <v>2100.0</v>
      </c>
      <c r="I48" s="93">
        <v>13.0</v>
      </c>
      <c r="J48" s="119">
        <v>37.0</v>
      </c>
      <c r="K48" s="85">
        <v>66.0</v>
      </c>
      <c r="L48" s="146">
        <v>93.0</v>
      </c>
      <c r="M48" s="35">
        <f t="shared" si="2"/>
        <v>2228</v>
      </c>
      <c r="N48" s="99">
        <f t="shared" si="4"/>
        <v>2150</v>
      </c>
      <c r="O48" s="137">
        <f t="shared" si="3"/>
        <v>2143</v>
      </c>
      <c r="P48" s="69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</row>
    <row r="49">
      <c r="A49" s="144">
        <v>45369.899305555555</v>
      </c>
      <c r="B49" s="71">
        <f t="shared" si="5"/>
        <v>77</v>
      </c>
      <c r="C49" s="72" t="s">
        <v>40</v>
      </c>
      <c r="D49" s="142">
        <v>45.0</v>
      </c>
      <c r="E49" s="74">
        <v>1600.0</v>
      </c>
      <c r="F49" s="74">
        <v>1800.0</v>
      </c>
      <c r="G49" s="75">
        <v>2000.0</v>
      </c>
      <c r="H49" s="76">
        <v>2200.0</v>
      </c>
      <c r="I49" s="88">
        <v>9.0</v>
      </c>
      <c r="J49" s="120">
        <v>26.0</v>
      </c>
      <c r="K49" s="147">
        <v>49.0</v>
      </c>
      <c r="L49" s="136">
        <v>90.0</v>
      </c>
      <c r="M49" s="35">
        <f t="shared" si="2"/>
        <v>2300</v>
      </c>
      <c r="N49" s="99">
        <f t="shared" si="4"/>
        <v>2168</v>
      </c>
      <c r="O49" s="137">
        <f t="shared" si="3"/>
        <v>2153</v>
      </c>
      <c r="P49" s="69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</row>
    <row r="50">
      <c r="A50" s="123">
        <v>45370.0</v>
      </c>
      <c r="B50" s="71">
        <f t="shared" si="5"/>
        <v>78</v>
      </c>
      <c r="C50" s="72" t="s">
        <v>47</v>
      </c>
      <c r="D50" s="142">
        <v>46.0</v>
      </c>
      <c r="E50" s="74">
        <v>1700.0</v>
      </c>
      <c r="F50" s="74">
        <v>1800.0</v>
      </c>
      <c r="G50" s="75">
        <v>2000.0</v>
      </c>
      <c r="H50" s="76">
        <v>2200.0</v>
      </c>
      <c r="I50" s="101">
        <v>11.0</v>
      </c>
      <c r="J50" s="112">
        <v>42.0</v>
      </c>
      <c r="K50" s="91">
        <v>94.0</v>
      </c>
      <c r="L50" s="61"/>
      <c r="M50" s="35">
        <f t="shared" si="2"/>
        <v>2061</v>
      </c>
      <c r="N50" s="99">
        <f t="shared" si="4"/>
        <v>2167</v>
      </c>
      <c r="O50" s="137">
        <f t="shared" si="3"/>
        <v>2147</v>
      </c>
      <c r="P50" s="69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</row>
    <row r="51">
      <c r="A51" s="123">
        <v>45373.0</v>
      </c>
      <c r="B51" s="71">
        <f t="shared" si="5"/>
        <v>79</v>
      </c>
      <c r="C51" s="72" t="s">
        <v>40</v>
      </c>
      <c r="D51" s="142">
        <v>45.0</v>
      </c>
      <c r="E51" s="74">
        <v>1600.0</v>
      </c>
      <c r="F51" s="74">
        <v>1800.0</v>
      </c>
      <c r="G51" s="75">
        <v>2000.0</v>
      </c>
      <c r="H51" s="76">
        <v>2200.0</v>
      </c>
      <c r="I51" s="88">
        <v>9.0</v>
      </c>
      <c r="J51" s="120">
        <v>26.0</v>
      </c>
      <c r="K51" s="79">
        <v>90.0</v>
      </c>
      <c r="L51" s="148">
        <v>115.0</v>
      </c>
      <c r="M51" s="35">
        <f t="shared" si="2"/>
        <v>2217</v>
      </c>
      <c r="N51" s="99">
        <f t="shared" si="4"/>
        <v>2219</v>
      </c>
      <c r="O51" s="137">
        <f t="shared" si="3"/>
        <v>2152</v>
      </c>
      <c r="P51" s="69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</row>
    <row r="52">
      <c r="A52" s="123">
        <v>45378.0</v>
      </c>
      <c r="B52" s="71">
        <f t="shared" si="5"/>
        <v>80</v>
      </c>
      <c r="C52" s="72" t="s">
        <v>47</v>
      </c>
      <c r="D52" s="142">
        <v>46.0</v>
      </c>
      <c r="E52" s="74">
        <v>1700.0</v>
      </c>
      <c r="F52" s="74">
        <v>1800.0</v>
      </c>
      <c r="G52" s="75">
        <v>2000.0</v>
      </c>
      <c r="H52" s="76">
        <v>2200.0</v>
      </c>
      <c r="I52" s="89">
        <v>20.0</v>
      </c>
      <c r="J52" s="119">
        <v>37.0</v>
      </c>
      <c r="K52" s="106">
        <v>64.0</v>
      </c>
      <c r="L52" s="61"/>
      <c r="M52" s="35">
        <f t="shared" si="2"/>
        <v>2105</v>
      </c>
      <c r="N52" s="99">
        <f t="shared" si="4"/>
        <v>2183</v>
      </c>
      <c r="O52" s="137">
        <f t="shared" si="3"/>
        <v>2149</v>
      </c>
      <c r="P52" s="69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</row>
    <row r="53">
      <c r="A53" s="123">
        <v>45379.0</v>
      </c>
      <c r="B53" s="71">
        <f t="shared" si="5"/>
        <v>81</v>
      </c>
      <c r="C53" s="72" t="s">
        <v>43</v>
      </c>
      <c r="D53" s="142">
        <v>45.0</v>
      </c>
      <c r="E53" s="74">
        <v>1600.0</v>
      </c>
      <c r="F53" s="74">
        <v>1800.0</v>
      </c>
      <c r="G53" s="75">
        <v>2000.0</v>
      </c>
      <c r="H53" s="76">
        <v>2200.0</v>
      </c>
      <c r="I53" s="93">
        <v>15.0</v>
      </c>
      <c r="J53" s="119">
        <v>37.0</v>
      </c>
      <c r="K53" s="107">
        <v>68.0</v>
      </c>
      <c r="L53" s="61"/>
      <c r="M53" s="35">
        <f t="shared" si="2"/>
        <v>2099</v>
      </c>
      <c r="N53" s="99">
        <f t="shared" si="4"/>
        <v>2140</v>
      </c>
      <c r="O53" s="137">
        <f t="shared" si="3"/>
        <v>2146</v>
      </c>
      <c r="P53" s="69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</row>
    <row r="54">
      <c r="A54" s="123">
        <v>45384.0</v>
      </c>
      <c r="B54" s="71">
        <f t="shared" si="5"/>
        <v>82</v>
      </c>
      <c r="C54" s="72" t="s">
        <v>51</v>
      </c>
      <c r="D54" s="142">
        <v>44.0</v>
      </c>
      <c r="E54" s="74">
        <v>1600.0</v>
      </c>
      <c r="F54" s="74">
        <v>1800.0</v>
      </c>
      <c r="G54" s="75">
        <v>2000.0</v>
      </c>
      <c r="H54" s="76">
        <v>2100.0</v>
      </c>
      <c r="I54" s="89">
        <v>21.0</v>
      </c>
      <c r="J54" s="78">
        <v>47.0</v>
      </c>
      <c r="K54" s="106">
        <v>64.0</v>
      </c>
      <c r="L54" s="125">
        <v>99.0</v>
      </c>
      <c r="M54" s="35">
        <f t="shared" si="2"/>
        <v>2208</v>
      </c>
      <c r="N54" s="99">
        <f t="shared" si="4"/>
        <v>2137</v>
      </c>
      <c r="O54" s="137">
        <f t="shared" si="3"/>
        <v>2150</v>
      </c>
      <c r="P54" s="69" t="s">
        <v>53</v>
      </c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</row>
    <row r="55">
      <c r="A55" s="123">
        <v>45385.0</v>
      </c>
      <c r="B55" s="71">
        <f t="shared" si="5"/>
        <v>83</v>
      </c>
      <c r="C55" s="72" t="s">
        <v>54</v>
      </c>
      <c r="D55" s="142">
        <v>45.0</v>
      </c>
      <c r="E55" s="74">
        <v>1600.0</v>
      </c>
      <c r="F55" s="74">
        <v>1800.0</v>
      </c>
      <c r="G55" s="75">
        <v>2000.0</v>
      </c>
      <c r="H55" s="76">
        <v>2200.0</v>
      </c>
      <c r="I55" s="93">
        <v>14.0</v>
      </c>
      <c r="J55" s="119">
        <v>38.0</v>
      </c>
      <c r="K55" s="60"/>
      <c r="L55" s="61"/>
      <c r="M55" s="35">
        <f t="shared" si="2"/>
        <v>1944</v>
      </c>
      <c r="N55" s="99">
        <f t="shared" si="4"/>
        <v>2137</v>
      </c>
      <c r="O55" s="137">
        <f t="shared" si="3"/>
        <v>2136</v>
      </c>
      <c r="P55" s="69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</row>
    <row r="56">
      <c r="A56" s="123">
        <v>45400.0</v>
      </c>
      <c r="B56" s="71">
        <f t="shared" si="5"/>
        <v>84</v>
      </c>
      <c r="C56" s="72" t="s">
        <v>43</v>
      </c>
      <c r="D56" s="142">
        <v>44.0</v>
      </c>
      <c r="E56" s="74">
        <v>1600.0</v>
      </c>
      <c r="F56" s="74">
        <v>1800.0</v>
      </c>
      <c r="G56" s="75">
        <v>2000.0</v>
      </c>
      <c r="H56" s="76">
        <v>2100.0</v>
      </c>
      <c r="I56" s="101">
        <v>10.0</v>
      </c>
      <c r="J56" s="118">
        <v>54.0</v>
      </c>
      <c r="K56" s="149">
        <v>86.0</v>
      </c>
      <c r="L56" s="145">
        <v>109.0</v>
      </c>
      <c r="M56" s="35">
        <f t="shared" si="2"/>
        <v>2174</v>
      </c>
      <c r="N56" s="99">
        <f t="shared" si="4"/>
        <v>2126</v>
      </c>
      <c r="O56" s="137">
        <f t="shared" si="3"/>
        <v>2139</v>
      </c>
      <c r="P56" s="69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</row>
    <row r="57">
      <c r="A57" s="123">
        <v>45402.0</v>
      </c>
      <c r="B57" s="71">
        <f t="shared" si="5"/>
        <v>85</v>
      </c>
      <c r="C57" s="72" t="s">
        <v>52</v>
      </c>
      <c r="D57" s="142">
        <v>45.0</v>
      </c>
      <c r="E57" s="74">
        <v>1600.0</v>
      </c>
      <c r="F57" s="74">
        <v>1800.0</v>
      </c>
      <c r="G57" s="75">
        <v>2000.0</v>
      </c>
      <c r="H57" s="76">
        <v>2200.0</v>
      </c>
      <c r="I57" s="93">
        <v>15.0</v>
      </c>
      <c r="J57" s="130">
        <v>34.0</v>
      </c>
      <c r="K57" s="85">
        <v>67.0</v>
      </c>
      <c r="L57" s="146">
        <v>95.0</v>
      </c>
      <c r="M57" s="35">
        <f t="shared" si="2"/>
        <v>2283</v>
      </c>
      <c r="N57" s="99">
        <f t="shared" si="4"/>
        <v>2160</v>
      </c>
      <c r="O57" s="137">
        <f t="shared" si="3"/>
        <v>2149</v>
      </c>
      <c r="P57" s="69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</row>
    <row r="58">
      <c r="A58" s="123">
        <v>45405.0</v>
      </c>
      <c r="B58" s="71">
        <f t="shared" si="5"/>
        <v>86</v>
      </c>
      <c r="C58" s="72" t="s">
        <v>49</v>
      </c>
      <c r="D58" s="142">
        <v>46.0</v>
      </c>
      <c r="E58" s="74">
        <v>1700.0</v>
      </c>
      <c r="F58" s="74">
        <v>1800.0</v>
      </c>
      <c r="G58" s="75">
        <v>2000.0</v>
      </c>
      <c r="H58" s="76">
        <v>2200.0</v>
      </c>
      <c r="I58" s="105">
        <v>24.0</v>
      </c>
      <c r="J58" s="112">
        <v>43.0</v>
      </c>
      <c r="K58" s="110">
        <v>77.0</v>
      </c>
      <c r="L58" s="61"/>
      <c r="M58" s="35">
        <f t="shared" si="2"/>
        <v>2086</v>
      </c>
      <c r="N58" s="99">
        <f t="shared" si="4"/>
        <v>2156</v>
      </c>
      <c r="O58" s="137">
        <f t="shared" si="3"/>
        <v>2145</v>
      </c>
      <c r="P58" s="69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</row>
    <row r="59">
      <c r="A59" s="123">
        <v>45406.0</v>
      </c>
      <c r="B59" s="71">
        <f t="shared" si="5"/>
        <v>87</v>
      </c>
      <c r="C59" s="72" t="s">
        <v>44</v>
      </c>
      <c r="D59" s="142">
        <v>45.0</v>
      </c>
      <c r="E59" s="74">
        <v>1600.0</v>
      </c>
      <c r="F59" s="74">
        <v>1800.0</v>
      </c>
      <c r="G59" s="75">
        <v>2000.0</v>
      </c>
      <c r="H59" s="76">
        <v>2200.0</v>
      </c>
      <c r="I59" s="88">
        <v>8.0</v>
      </c>
      <c r="J59" s="127">
        <v>28.0</v>
      </c>
      <c r="K59" s="97">
        <v>82.0</v>
      </c>
      <c r="L59" s="61"/>
      <c r="M59" s="35">
        <f t="shared" si="2"/>
        <v>2079</v>
      </c>
      <c r="N59" s="99">
        <f t="shared" si="4"/>
        <v>2113</v>
      </c>
      <c r="O59" s="137">
        <f t="shared" si="3"/>
        <v>2141</v>
      </c>
      <c r="P59" s="69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</row>
    <row r="60">
      <c r="A60" s="123">
        <v>45408.0</v>
      </c>
      <c r="B60" s="71">
        <f t="shared" si="5"/>
        <v>88</v>
      </c>
      <c r="C60" s="72" t="s">
        <v>37</v>
      </c>
      <c r="D60" s="142">
        <v>44.0</v>
      </c>
      <c r="E60" s="74">
        <v>1600.0</v>
      </c>
      <c r="F60" s="74">
        <v>1800.0</v>
      </c>
      <c r="G60" s="75">
        <v>2000.0</v>
      </c>
      <c r="H60" s="76">
        <v>2100.0</v>
      </c>
      <c r="I60" s="89">
        <v>19.0</v>
      </c>
      <c r="J60" s="112">
        <v>41.0</v>
      </c>
      <c r="K60" s="117">
        <v>59.0</v>
      </c>
      <c r="L60" s="150">
        <v>96.0</v>
      </c>
      <c r="M60" s="35">
        <f t="shared" si="2"/>
        <v>2218</v>
      </c>
      <c r="N60" s="99">
        <f t="shared" si="4"/>
        <v>2159</v>
      </c>
      <c r="O60" s="137">
        <f t="shared" si="3"/>
        <v>2146</v>
      </c>
      <c r="P60" s="69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</row>
    <row r="61">
      <c r="A61" s="123">
        <v>45413.0</v>
      </c>
      <c r="B61" s="71">
        <f t="shared" si="5"/>
        <v>89</v>
      </c>
      <c r="C61" s="72" t="s">
        <v>37</v>
      </c>
      <c r="D61" s="142">
        <v>45.0</v>
      </c>
      <c r="E61" s="74">
        <v>1600.0</v>
      </c>
      <c r="F61" s="74">
        <v>1800.0</v>
      </c>
      <c r="G61" s="75">
        <v>2000.0</v>
      </c>
      <c r="H61" s="76">
        <v>2200.0</v>
      </c>
      <c r="I61" s="101">
        <v>12.0</v>
      </c>
      <c r="J61" s="116">
        <v>31.0</v>
      </c>
      <c r="K61" s="96">
        <v>76.0</v>
      </c>
      <c r="L61" s="125">
        <v>100.0</v>
      </c>
      <c r="M61" s="35">
        <f t="shared" si="2"/>
        <v>2267</v>
      </c>
      <c r="N61" s="99">
        <f t="shared" si="4"/>
        <v>2190</v>
      </c>
      <c r="O61" s="137">
        <f t="shared" si="3"/>
        <v>2154</v>
      </c>
      <c r="P61" s="69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</row>
    <row r="62">
      <c r="A62" s="123">
        <v>45415.0</v>
      </c>
      <c r="B62" s="71">
        <f t="shared" si="5"/>
        <v>90</v>
      </c>
      <c r="C62" s="72" t="s">
        <v>43</v>
      </c>
      <c r="D62" s="142">
        <v>46.0</v>
      </c>
      <c r="E62" s="74">
        <v>1700.0</v>
      </c>
      <c r="F62" s="74">
        <v>1800.0</v>
      </c>
      <c r="G62" s="75">
        <v>2000.0</v>
      </c>
      <c r="H62" s="76">
        <v>2200.0</v>
      </c>
      <c r="I62" s="105">
        <v>24.0</v>
      </c>
      <c r="J62" s="119">
        <v>37.0</v>
      </c>
      <c r="K62" s="97">
        <v>80.0</v>
      </c>
      <c r="L62" s="113">
        <v>104.0</v>
      </c>
      <c r="M62" s="35">
        <f t="shared" si="2"/>
        <v>2266</v>
      </c>
      <c r="N62" s="99">
        <f t="shared" si="4"/>
        <v>2190</v>
      </c>
      <c r="O62" s="137">
        <f t="shared" si="3"/>
        <v>2161</v>
      </c>
      <c r="P62" s="69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</row>
    <row r="63">
      <c r="A63" s="123">
        <v>45417.0</v>
      </c>
      <c r="B63" s="71">
        <f t="shared" si="5"/>
        <v>91</v>
      </c>
      <c r="C63" s="72" t="s">
        <v>48</v>
      </c>
      <c r="D63" s="142">
        <v>47.0</v>
      </c>
      <c r="E63" s="74">
        <v>1700.0</v>
      </c>
      <c r="F63" s="75">
        <v>1900.0</v>
      </c>
      <c r="G63" s="75">
        <v>2000.0</v>
      </c>
      <c r="H63" s="76">
        <v>2200.0</v>
      </c>
      <c r="I63" s="60"/>
      <c r="J63" s="61"/>
      <c r="K63" s="60"/>
      <c r="L63" s="61"/>
      <c r="M63" s="35">
        <f t="shared" si="2"/>
        <v>1650</v>
      </c>
      <c r="N63" s="99">
        <f t="shared" si="4"/>
        <v>2188</v>
      </c>
      <c r="O63" s="137">
        <f t="shared" si="3"/>
        <v>2127</v>
      </c>
      <c r="P63" s="69" t="s">
        <v>55</v>
      </c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</row>
    <row r="64">
      <c r="A64" s="123">
        <v>45447.0</v>
      </c>
      <c r="B64" s="151">
        <v>93.0</v>
      </c>
      <c r="C64" s="72" t="s">
        <v>37</v>
      </c>
      <c r="D64" s="152">
        <v>46.0</v>
      </c>
      <c r="E64" s="74">
        <v>1700.0</v>
      </c>
      <c r="F64" s="32">
        <v>1800.0</v>
      </c>
      <c r="G64" s="75">
        <v>2000.0</v>
      </c>
      <c r="H64" s="38">
        <v>2200.0</v>
      </c>
      <c r="I64" s="101">
        <v>11.0</v>
      </c>
      <c r="J64" s="130">
        <v>35.0</v>
      </c>
      <c r="K64" s="98">
        <v>116.0</v>
      </c>
      <c r="L64" s="61"/>
      <c r="M64" s="35">
        <f t="shared" si="2"/>
        <v>2028</v>
      </c>
      <c r="N64" s="99">
        <f t="shared" si="4"/>
        <v>2171</v>
      </c>
      <c r="O64" s="137">
        <f t="shared" si="3"/>
        <v>2120</v>
      </c>
      <c r="P64" s="69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</row>
    <row r="65">
      <c r="A65" s="144">
        <v>45448.493055555555</v>
      </c>
      <c r="B65" s="151">
        <f t="shared" ref="B65:B89" si="6">B64+1</f>
        <v>94</v>
      </c>
      <c r="C65" s="72" t="s">
        <v>44</v>
      </c>
      <c r="D65" s="152">
        <v>45.0</v>
      </c>
      <c r="E65" s="74">
        <v>1600.0</v>
      </c>
      <c r="F65" s="32">
        <v>1800.0</v>
      </c>
      <c r="G65" s="75">
        <v>2000.0</v>
      </c>
      <c r="H65" s="38">
        <v>2200.0</v>
      </c>
      <c r="I65" s="89">
        <v>19.0</v>
      </c>
      <c r="J65" s="116">
        <v>33.0</v>
      </c>
      <c r="K65" s="60"/>
      <c r="L65" s="61"/>
      <c r="M65" s="35">
        <f t="shared" si="2"/>
        <v>1951</v>
      </c>
      <c r="N65" s="109">
        <f t="shared" si="4"/>
        <v>2082</v>
      </c>
      <c r="O65" s="137">
        <f t="shared" si="3"/>
        <v>2109</v>
      </c>
      <c r="P65" s="69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</row>
    <row r="66">
      <c r="A66" s="144">
        <v>45448.98263888889</v>
      </c>
      <c r="B66" s="151">
        <f t="shared" si="6"/>
        <v>95</v>
      </c>
      <c r="C66" s="72" t="s">
        <v>44</v>
      </c>
      <c r="D66" s="152">
        <v>44.0</v>
      </c>
      <c r="E66" s="74">
        <v>1600.0</v>
      </c>
      <c r="F66" s="32">
        <v>1800.0</v>
      </c>
      <c r="G66" s="75">
        <v>2000.0</v>
      </c>
      <c r="H66" s="38">
        <v>2100.0</v>
      </c>
      <c r="I66" s="101">
        <v>11.0</v>
      </c>
      <c r="J66" s="127">
        <v>30.0</v>
      </c>
      <c r="K66" s="90">
        <v>57.0</v>
      </c>
      <c r="L66" s="138">
        <v>119.0</v>
      </c>
      <c r="M66" s="35">
        <f t="shared" si="2"/>
        <v>2141</v>
      </c>
      <c r="N66" s="109">
        <f t="shared" si="4"/>
        <v>2040</v>
      </c>
      <c r="O66" s="137">
        <f t="shared" si="3"/>
        <v>2111</v>
      </c>
      <c r="P66" s="69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</row>
    <row r="67">
      <c r="A67" s="144">
        <v>45449.444444444445</v>
      </c>
      <c r="B67" s="151">
        <f t="shared" si="6"/>
        <v>96</v>
      </c>
      <c r="C67" s="72" t="s">
        <v>37</v>
      </c>
      <c r="D67" s="152">
        <v>45.0</v>
      </c>
      <c r="E67" s="74">
        <v>1600.0</v>
      </c>
      <c r="F67" s="32">
        <v>1800.0</v>
      </c>
      <c r="G67" s="75">
        <v>2000.0</v>
      </c>
      <c r="H67" s="38">
        <v>2200.0</v>
      </c>
      <c r="I67" s="88">
        <v>8.0</v>
      </c>
      <c r="J67" s="133">
        <v>20.0</v>
      </c>
      <c r="K67" s="117">
        <v>59.0</v>
      </c>
      <c r="L67" s="61"/>
      <c r="M67" s="35">
        <f t="shared" si="2"/>
        <v>2113</v>
      </c>
      <c r="N67" s="109">
        <f t="shared" si="4"/>
        <v>2031</v>
      </c>
      <c r="O67" s="137">
        <f t="shared" si="3"/>
        <v>2111</v>
      </c>
      <c r="P67" s="69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</row>
    <row r="68">
      <c r="A68" s="123">
        <v>45455.0</v>
      </c>
      <c r="B68" s="151">
        <f t="shared" si="6"/>
        <v>97</v>
      </c>
      <c r="C68" s="72" t="s">
        <v>44</v>
      </c>
      <c r="D68" s="152">
        <v>44.0</v>
      </c>
      <c r="E68" s="74">
        <v>1600.0</v>
      </c>
      <c r="F68" s="32">
        <v>1800.0</v>
      </c>
      <c r="G68" s="75">
        <v>2000.0</v>
      </c>
      <c r="H68" s="38">
        <v>2100.0</v>
      </c>
      <c r="I68" s="83">
        <v>18.0</v>
      </c>
      <c r="J68" s="127">
        <v>28.0</v>
      </c>
      <c r="K68" s="85">
        <v>66.0</v>
      </c>
      <c r="L68" s="145">
        <v>110.0</v>
      </c>
      <c r="M68" s="35">
        <f t="shared" si="2"/>
        <v>2171</v>
      </c>
      <c r="N68" s="109">
        <f t="shared" si="4"/>
        <v>2094</v>
      </c>
      <c r="O68" s="137">
        <f t="shared" si="3"/>
        <v>2115</v>
      </c>
      <c r="P68" s="69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</row>
    <row r="69">
      <c r="A69" s="123">
        <v>45456.0</v>
      </c>
      <c r="B69" s="151">
        <f t="shared" si="6"/>
        <v>98</v>
      </c>
      <c r="C69" s="72" t="s">
        <v>49</v>
      </c>
      <c r="D69" s="152">
        <v>45.0</v>
      </c>
      <c r="E69" s="74">
        <v>1600.0</v>
      </c>
      <c r="F69" s="32">
        <v>1800.0</v>
      </c>
      <c r="G69" s="75">
        <v>2000.0</v>
      </c>
      <c r="H69" s="38">
        <v>2200.0</v>
      </c>
      <c r="I69" s="101">
        <v>11.0</v>
      </c>
      <c r="J69" s="120">
        <v>26.0</v>
      </c>
      <c r="K69" s="95">
        <v>38.0</v>
      </c>
      <c r="L69" s="153">
        <v>75.0</v>
      </c>
      <c r="M69" s="35">
        <f t="shared" si="2"/>
        <v>2350</v>
      </c>
      <c r="N69" s="99">
        <f t="shared" si="4"/>
        <v>2142</v>
      </c>
      <c r="O69" s="137">
        <f t="shared" si="3"/>
        <v>2131</v>
      </c>
      <c r="P69" s="69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</row>
    <row r="70">
      <c r="A70" s="123">
        <v>45464.0</v>
      </c>
      <c r="B70" s="154">
        <f t="shared" si="6"/>
        <v>99</v>
      </c>
      <c r="C70" s="72" t="s">
        <v>51</v>
      </c>
      <c r="D70" s="152">
        <v>46.0</v>
      </c>
      <c r="E70" s="74">
        <v>1700.0</v>
      </c>
      <c r="F70" s="32">
        <v>1800.0</v>
      </c>
      <c r="G70" s="75">
        <v>2000.0</v>
      </c>
      <c r="H70" s="38">
        <v>2200.0</v>
      </c>
      <c r="I70" s="93">
        <v>13.0</v>
      </c>
      <c r="J70" s="120">
        <v>25.0</v>
      </c>
      <c r="K70" s="85">
        <v>67.0</v>
      </c>
      <c r="L70" s="145">
        <v>109.0</v>
      </c>
      <c r="M70" s="35">
        <f t="shared" si="2"/>
        <v>2249</v>
      </c>
      <c r="N70" s="99">
        <f t="shared" si="4"/>
        <v>2187</v>
      </c>
      <c r="O70" s="137">
        <f t="shared" si="3"/>
        <v>2139</v>
      </c>
      <c r="P70" s="64"/>
      <c r="Q70" s="155"/>
      <c r="R70" s="155"/>
      <c r="S70" s="155"/>
      <c r="T70" s="155"/>
      <c r="U70" s="155"/>
      <c r="V70" s="155"/>
      <c r="W70" s="155"/>
      <c r="X70" s="155"/>
      <c r="Y70" s="155"/>
      <c r="Z70" s="155"/>
      <c r="AA70" s="155"/>
      <c r="AB70" s="155"/>
      <c r="AC70" s="155"/>
      <c r="AD70" s="155"/>
      <c r="AE70" s="155"/>
      <c r="AF70" s="155"/>
      <c r="AG70" s="155"/>
      <c r="AH70" s="155"/>
      <c r="AI70" s="155"/>
      <c r="AJ70" s="155"/>
      <c r="AK70" s="155"/>
      <c r="AL70" s="155"/>
    </row>
    <row r="71">
      <c r="A71" s="123">
        <v>45471.0</v>
      </c>
      <c r="B71" s="154">
        <f t="shared" si="6"/>
        <v>100</v>
      </c>
      <c r="C71" s="72" t="s">
        <v>51</v>
      </c>
      <c r="D71" s="152">
        <v>47.0</v>
      </c>
      <c r="E71" s="74">
        <v>1700.0</v>
      </c>
      <c r="F71" s="35">
        <v>1900.0</v>
      </c>
      <c r="G71" s="75">
        <v>2000.0</v>
      </c>
      <c r="H71" s="38">
        <v>2200.0</v>
      </c>
      <c r="I71" s="101">
        <v>12.0</v>
      </c>
      <c r="J71" s="120">
        <v>27.0</v>
      </c>
      <c r="K71" s="156">
        <v>53.0</v>
      </c>
      <c r="L71" s="157">
        <v>105.0</v>
      </c>
      <c r="M71" s="35">
        <f t="shared" si="2"/>
        <v>2275</v>
      </c>
      <c r="N71" s="99">
        <f t="shared" si="4"/>
        <v>2232</v>
      </c>
      <c r="O71" s="137">
        <f t="shared" si="3"/>
        <v>2148</v>
      </c>
      <c r="P71" s="64"/>
      <c r="Q71" s="155"/>
      <c r="R71" s="155"/>
      <c r="S71" s="155"/>
      <c r="T71" s="155"/>
      <c r="U71" s="155"/>
      <c r="V71" s="155"/>
      <c r="W71" s="155"/>
      <c r="X71" s="155"/>
      <c r="Y71" s="155"/>
      <c r="Z71" s="155"/>
      <c r="AA71" s="155"/>
      <c r="AB71" s="155"/>
      <c r="AC71" s="155"/>
      <c r="AD71" s="155"/>
      <c r="AE71" s="155"/>
      <c r="AF71" s="155"/>
      <c r="AG71" s="155"/>
      <c r="AH71" s="155"/>
      <c r="AI71" s="155"/>
      <c r="AJ71" s="155"/>
      <c r="AK71" s="155"/>
      <c r="AL71" s="155"/>
    </row>
    <row r="72">
      <c r="A72" s="123">
        <v>45481.0</v>
      </c>
      <c r="B72" s="154">
        <f t="shared" si="6"/>
        <v>101</v>
      </c>
      <c r="C72" s="72" t="s">
        <v>51</v>
      </c>
      <c r="D72" s="152">
        <v>48.0</v>
      </c>
      <c r="E72" s="74">
        <v>1700.0</v>
      </c>
      <c r="F72" s="35">
        <v>1900.0</v>
      </c>
      <c r="G72" s="76">
        <v>2100.0</v>
      </c>
      <c r="H72" s="38">
        <v>2200.0</v>
      </c>
      <c r="I72" s="101">
        <v>10.0</v>
      </c>
      <c r="J72" s="158">
        <v>66.0</v>
      </c>
      <c r="K72" s="91">
        <v>95.0</v>
      </c>
      <c r="L72" s="122">
        <v>112.0</v>
      </c>
      <c r="M72" s="35">
        <f t="shared" si="2"/>
        <v>2264</v>
      </c>
      <c r="N72" s="99">
        <f t="shared" si="4"/>
        <v>2263</v>
      </c>
      <c r="O72" s="137">
        <f t="shared" si="3"/>
        <v>2156</v>
      </c>
      <c r="P72" s="64"/>
      <c r="Q72" s="155"/>
      <c r="R72" s="155"/>
      <c r="S72" s="155"/>
      <c r="T72" s="155"/>
      <c r="U72" s="155"/>
      <c r="V72" s="155"/>
      <c r="W72" s="155"/>
      <c r="X72" s="155"/>
      <c r="Y72" s="155"/>
      <c r="Z72" s="155"/>
      <c r="AA72" s="155"/>
      <c r="AB72" s="155"/>
      <c r="AC72" s="155"/>
      <c r="AD72" s="155"/>
      <c r="AE72" s="155"/>
      <c r="AF72" s="155"/>
      <c r="AG72" s="155"/>
      <c r="AH72" s="155"/>
      <c r="AI72" s="155"/>
      <c r="AJ72" s="155"/>
      <c r="AK72" s="155"/>
      <c r="AL72" s="155"/>
    </row>
    <row r="73">
      <c r="A73" s="123">
        <v>45503.0</v>
      </c>
      <c r="B73" s="154">
        <f t="shared" si="6"/>
        <v>102</v>
      </c>
      <c r="C73" s="72" t="s">
        <v>44</v>
      </c>
      <c r="D73" s="152">
        <v>49.0</v>
      </c>
      <c r="E73" s="74">
        <v>1700.0</v>
      </c>
      <c r="F73" s="35">
        <v>1900.0</v>
      </c>
      <c r="G73" s="76">
        <v>2100.0</v>
      </c>
      <c r="H73" s="40">
        <v>2300.0</v>
      </c>
      <c r="I73" s="93">
        <v>15.0</v>
      </c>
      <c r="J73" s="127">
        <v>28.0</v>
      </c>
      <c r="K73" s="97">
        <v>82.0</v>
      </c>
      <c r="L73" s="61"/>
      <c r="M73" s="35">
        <f t="shared" si="2"/>
        <v>2179</v>
      </c>
      <c r="N73" s="99">
        <f t="shared" si="4"/>
        <v>2263</v>
      </c>
      <c r="O73" s="137">
        <f t="shared" si="3"/>
        <v>2158</v>
      </c>
      <c r="P73" s="64"/>
      <c r="Q73" s="155"/>
      <c r="R73" s="155"/>
      <c r="S73" s="155"/>
      <c r="T73" s="155"/>
      <c r="U73" s="155"/>
      <c r="V73" s="155"/>
      <c r="W73" s="155"/>
      <c r="X73" s="155"/>
      <c r="Y73" s="155"/>
      <c r="Z73" s="155"/>
      <c r="AA73" s="155"/>
      <c r="AB73" s="155"/>
      <c r="AC73" s="155"/>
      <c r="AD73" s="155"/>
      <c r="AE73" s="155"/>
      <c r="AF73" s="155"/>
      <c r="AG73" s="155"/>
      <c r="AH73" s="155"/>
      <c r="AI73" s="155"/>
      <c r="AJ73" s="155"/>
      <c r="AK73" s="155"/>
      <c r="AL73" s="155"/>
    </row>
    <row r="74">
      <c r="A74" s="123">
        <v>45505.0</v>
      </c>
      <c r="B74" s="154">
        <f t="shared" si="6"/>
        <v>103</v>
      </c>
      <c r="C74" s="72" t="s">
        <v>40</v>
      </c>
      <c r="D74" s="152">
        <v>48.0</v>
      </c>
      <c r="E74" s="74">
        <v>1700.0</v>
      </c>
      <c r="F74" s="35">
        <v>1900.0</v>
      </c>
      <c r="G74" s="76">
        <v>2100.0</v>
      </c>
      <c r="H74" s="38">
        <v>2200.0</v>
      </c>
      <c r="I74" s="89">
        <v>19.0</v>
      </c>
      <c r="J74" s="78">
        <v>49.0</v>
      </c>
      <c r="K74" s="149">
        <v>86.0</v>
      </c>
      <c r="L74" s="122">
        <v>113.0</v>
      </c>
      <c r="M74" s="35">
        <f t="shared" si="2"/>
        <v>2261</v>
      </c>
      <c r="N74" s="99">
        <f t="shared" si="4"/>
        <v>2258</v>
      </c>
      <c r="O74" s="137">
        <f t="shared" si="3"/>
        <v>2165</v>
      </c>
      <c r="P74" s="64"/>
      <c r="Q74" s="155"/>
      <c r="R74" s="155"/>
      <c r="S74" s="155"/>
      <c r="T74" s="155"/>
      <c r="U74" s="155"/>
      <c r="V74" s="155"/>
      <c r="W74" s="155"/>
      <c r="X74" s="155"/>
      <c r="Y74" s="155"/>
      <c r="Z74" s="155"/>
      <c r="AA74" s="155"/>
      <c r="AB74" s="155"/>
      <c r="AC74" s="155"/>
      <c r="AD74" s="155"/>
      <c r="AE74" s="155"/>
      <c r="AF74" s="155"/>
      <c r="AG74" s="155"/>
      <c r="AH74" s="155"/>
      <c r="AI74" s="155"/>
      <c r="AJ74" s="155"/>
      <c r="AK74" s="155"/>
      <c r="AL74" s="155"/>
    </row>
    <row r="75">
      <c r="A75" s="123">
        <v>45506.0</v>
      </c>
      <c r="B75" s="154">
        <f t="shared" si="6"/>
        <v>104</v>
      </c>
      <c r="C75" s="72" t="s">
        <v>44</v>
      </c>
      <c r="D75" s="152">
        <v>49.0</v>
      </c>
      <c r="E75" s="74">
        <v>1700.0</v>
      </c>
      <c r="F75" s="35">
        <v>1900.0</v>
      </c>
      <c r="G75" s="76">
        <v>2100.0</v>
      </c>
      <c r="H75" s="40">
        <v>2300.0</v>
      </c>
      <c r="I75" s="105">
        <v>22.0</v>
      </c>
      <c r="J75" s="61"/>
      <c r="K75" s="60"/>
      <c r="L75" s="61"/>
      <c r="M75" s="35">
        <f t="shared" si="2"/>
        <v>1867</v>
      </c>
      <c r="N75" s="99">
        <f t="shared" si="4"/>
        <v>2235</v>
      </c>
      <c r="O75" s="137">
        <f t="shared" si="3"/>
        <v>2145</v>
      </c>
      <c r="P75" s="64"/>
      <c r="Q75" s="155"/>
      <c r="R75" s="155"/>
      <c r="S75" s="155"/>
      <c r="T75" s="155"/>
      <c r="U75" s="155"/>
      <c r="V75" s="155"/>
      <c r="W75" s="155"/>
      <c r="X75" s="155"/>
      <c r="Y75" s="155"/>
      <c r="Z75" s="155"/>
      <c r="AA75" s="155"/>
      <c r="AB75" s="155"/>
      <c r="AC75" s="155"/>
      <c r="AD75" s="155"/>
      <c r="AE75" s="155"/>
      <c r="AF75" s="155"/>
      <c r="AG75" s="155"/>
      <c r="AH75" s="155"/>
      <c r="AI75" s="155"/>
      <c r="AJ75" s="155"/>
      <c r="AK75" s="155"/>
      <c r="AL75" s="155"/>
    </row>
    <row r="76">
      <c r="A76" s="123">
        <v>45508.0</v>
      </c>
      <c r="B76" s="154">
        <f t="shared" si="6"/>
        <v>105</v>
      </c>
      <c r="C76" s="72" t="s">
        <v>37</v>
      </c>
      <c r="D76" s="152">
        <v>48.0</v>
      </c>
      <c r="E76" s="74">
        <v>1700.0</v>
      </c>
      <c r="F76" s="35">
        <v>1900.0</v>
      </c>
      <c r="G76" s="76">
        <v>2100.0</v>
      </c>
      <c r="H76" s="38">
        <v>2200.0</v>
      </c>
      <c r="I76" s="101">
        <v>11.0</v>
      </c>
      <c r="J76" s="114">
        <v>44.0</v>
      </c>
      <c r="K76" s="90">
        <v>58.0</v>
      </c>
      <c r="L76" s="148">
        <v>116.0</v>
      </c>
      <c r="M76" s="35">
        <f t="shared" si="2"/>
        <v>2251</v>
      </c>
      <c r="N76" s="99">
        <f t="shared" si="4"/>
        <v>2230</v>
      </c>
      <c r="O76" s="137">
        <f t="shared" si="3"/>
        <v>2152</v>
      </c>
      <c r="P76" s="64"/>
      <c r="Q76" s="155"/>
      <c r="R76" s="155"/>
      <c r="S76" s="155"/>
      <c r="T76" s="155"/>
      <c r="U76" s="155"/>
      <c r="V76" s="155"/>
      <c r="W76" s="155"/>
      <c r="X76" s="155"/>
      <c r="Y76" s="155"/>
      <c r="Z76" s="155"/>
      <c r="AA76" s="155"/>
      <c r="AB76" s="155"/>
      <c r="AC76" s="155"/>
      <c r="AD76" s="155"/>
      <c r="AE76" s="155"/>
      <c r="AF76" s="155"/>
      <c r="AG76" s="155"/>
      <c r="AH76" s="155"/>
      <c r="AI76" s="155"/>
      <c r="AJ76" s="155"/>
      <c r="AK76" s="155"/>
      <c r="AL76" s="155"/>
    </row>
    <row r="77">
      <c r="A77" s="144">
        <v>45509.583333333336</v>
      </c>
      <c r="B77" s="154">
        <f t="shared" si="6"/>
        <v>106</v>
      </c>
      <c r="C77" s="72" t="s">
        <v>40</v>
      </c>
      <c r="D77" s="152">
        <v>49.0</v>
      </c>
      <c r="E77" s="74">
        <v>1700.0</v>
      </c>
      <c r="F77" s="35">
        <v>1900.0</v>
      </c>
      <c r="G77" s="76">
        <v>2100.0</v>
      </c>
      <c r="H77" s="40">
        <v>2300.0</v>
      </c>
      <c r="I77" s="101">
        <v>12.0</v>
      </c>
      <c r="J77" s="159">
        <v>56.0</v>
      </c>
      <c r="K77" s="111">
        <v>110.0</v>
      </c>
      <c r="L77" s="61"/>
      <c r="M77" s="35">
        <f t="shared" si="2"/>
        <v>2137</v>
      </c>
      <c r="N77" s="99">
        <f t="shared" si="4"/>
        <v>2189</v>
      </c>
      <c r="O77" s="137">
        <f t="shared" si="3"/>
        <v>2151</v>
      </c>
      <c r="P77" s="64"/>
      <c r="Q77" s="155"/>
      <c r="R77" s="155"/>
      <c r="S77" s="155"/>
      <c r="T77" s="155"/>
      <c r="U77" s="155"/>
      <c r="V77" s="155"/>
      <c r="W77" s="155"/>
      <c r="X77" s="155"/>
      <c r="Y77" s="155"/>
      <c r="Z77" s="155"/>
      <c r="AA77" s="155"/>
      <c r="AB77" s="155"/>
      <c r="AC77" s="155"/>
      <c r="AD77" s="155"/>
      <c r="AE77" s="155"/>
      <c r="AF77" s="155"/>
      <c r="AG77" s="155"/>
      <c r="AH77" s="155"/>
      <c r="AI77" s="155"/>
      <c r="AJ77" s="155"/>
      <c r="AK77" s="155"/>
      <c r="AL77" s="155"/>
    </row>
    <row r="78">
      <c r="A78" s="144">
        <v>45509.979166666664</v>
      </c>
      <c r="B78" s="154">
        <f t="shared" si="6"/>
        <v>107</v>
      </c>
      <c r="C78" s="72" t="s">
        <v>49</v>
      </c>
      <c r="D78" s="152">
        <v>48.0</v>
      </c>
      <c r="E78" s="74">
        <v>1700.0</v>
      </c>
      <c r="F78" s="35">
        <v>1900.0</v>
      </c>
      <c r="G78" s="76">
        <v>2100.0</v>
      </c>
      <c r="H78" s="38">
        <v>2200.0</v>
      </c>
      <c r="I78" s="95">
        <v>38.0</v>
      </c>
      <c r="J78" s="61"/>
      <c r="K78" s="60"/>
      <c r="L78" s="61"/>
      <c r="M78" s="35">
        <f t="shared" si="2"/>
        <v>1844</v>
      </c>
      <c r="N78" s="109">
        <f t="shared" si="4"/>
        <v>2085</v>
      </c>
      <c r="O78" s="137">
        <f t="shared" si="3"/>
        <v>2131</v>
      </c>
      <c r="P78" s="64"/>
      <c r="Q78" s="155"/>
      <c r="R78" s="155"/>
      <c r="S78" s="155"/>
      <c r="T78" s="155"/>
      <c r="U78" s="155"/>
      <c r="V78" s="155"/>
      <c r="W78" s="155"/>
      <c r="X78" s="155"/>
      <c r="Y78" s="155"/>
      <c r="Z78" s="155"/>
      <c r="AA78" s="155"/>
      <c r="AB78" s="155"/>
      <c r="AC78" s="155"/>
      <c r="AD78" s="155"/>
      <c r="AE78" s="155"/>
      <c r="AF78" s="155"/>
      <c r="AG78" s="155"/>
      <c r="AH78" s="155"/>
      <c r="AI78" s="155"/>
      <c r="AJ78" s="155"/>
      <c r="AK78" s="155"/>
      <c r="AL78" s="155"/>
    </row>
    <row r="79">
      <c r="A79" s="123">
        <v>45510.0</v>
      </c>
      <c r="B79" s="154">
        <f t="shared" si="6"/>
        <v>108</v>
      </c>
      <c r="C79" s="72" t="s">
        <v>44</v>
      </c>
      <c r="D79" s="152">
        <v>47.0</v>
      </c>
      <c r="E79" s="74">
        <v>1700.0</v>
      </c>
      <c r="F79" s="35">
        <v>1900.0</v>
      </c>
      <c r="G79" s="75">
        <v>2000.0</v>
      </c>
      <c r="H79" s="38">
        <v>2200.0</v>
      </c>
      <c r="I79" s="77">
        <v>25.0</v>
      </c>
      <c r="J79" s="160">
        <v>73.0</v>
      </c>
      <c r="K79" s="60"/>
      <c r="L79" s="61"/>
      <c r="M79" s="35">
        <f t="shared" si="2"/>
        <v>1946</v>
      </c>
      <c r="N79" s="109">
        <f t="shared" si="4"/>
        <v>1983</v>
      </c>
      <c r="O79" s="137">
        <f t="shared" si="3"/>
        <v>2119</v>
      </c>
      <c r="P79" s="64"/>
      <c r="Q79" s="155"/>
      <c r="R79" s="155"/>
      <c r="S79" s="155"/>
      <c r="T79" s="155"/>
      <c r="U79" s="155"/>
      <c r="V79" s="155"/>
      <c r="W79" s="155"/>
      <c r="X79" s="155"/>
      <c r="Y79" s="155"/>
      <c r="Z79" s="155"/>
      <c r="AA79" s="155"/>
      <c r="AB79" s="155"/>
      <c r="AC79" s="155"/>
      <c r="AD79" s="155"/>
      <c r="AE79" s="155"/>
      <c r="AF79" s="155"/>
      <c r="AG79" s="155"/>
      <c r="AH79" s="155"/>
      <c r="AI79" s="155"/>
      <c r="AJ79" s="155"/>
      <c r="AK79" s="155"/>
      <c r="AL79" s="155"/>
    </row>
    <row r="80">
      <c r="A80" s="123">
        <v>45512.0</v>
      </c>
      <c r="B80" s="154">
        <f t="shared" si="6"/>
        <v>109</v>
      </c>
      <c r="C80" s="72" t="s">
        <v>44</v>
      </c>
      <c r="D80" s="152">
        <v>46.0</v>
      </c>
      <c r="E80" s="74">
        <v>1700.0</v>
      </c>
      <c r="F80" s="32">
        <v>1800.0</v>
      </c>
      <c r="G80" s="75">
        <v>2000.0</v>
      </c>
      <c r="H80" s="38">
        <v>2200.0</v>
      </c>
      <c r="I80" s="94">
        <v>29.0</v>
      </c>
      <c r="J80" s="129">
        <v>60.0</v>
      </c>
      <c r="K80" s="60"/>
      <c r="L80" s="61"/>
      <c r="M80" s="35">
        <f t="shared" si="2"/>
        <v>1911</v>
      </c>
      <c r="N80" s="109">
        <f t="shared" si="4"/>
        <v>1998</v>
      </c>
      <c r="O80" s="137">
        <f t="shared" si="3"/>
        <v>2105</v>
      </c>
      <c r="P80" s="64"/>
      <c r="Q80" s="155"/>
      <c r="R80" s="155"/>
      <c r="S80" s="155"/>
      <c r="T80" s="155"/>
      <c r="U80" s="155"/>
      <c r="V80" s="155"/>
      <c r="W80" s="155"/>
      <c r="X80" s="155"/>
      <c r="Y80" s="155"/>
      <c r="Z80" s="155"/>
      <c r="AA80" s="155"/>
      <c r="AB80" s="155"/>
      <c r="AC80" s="155"/>
      <c r="AD80" s="155"/>
      <c r="AE80" s="155"/>
      <c r="AF80" s="155"/>
      <c r="AG80" s="155"/>
      <c r="AH80" s="155"/>
      <c r="AI80" s="155"/>
      <c r="AJ80" s="155"/>
      <c r="AK80" s="155"/>
      <c r="AL80" s="155"/>
    </row>
    <row r="81">
      <c r="A81" s="123">
        <v>45522.0</v>
      </c>
      <c r="B81" s="154">
        <f t="shared" si="6"/>
        <v>110</v>
      </c>
      <c r="C81" s="72" t="s">
        <v>47</v>
      </c>
      <c r="D81" s="152">
        <v>45.0</v>
      </c>
      <c r="E81" s="74">
        <v>1600.0</v>
      </c>
      <c r="F81" s="32">
        <v>1800.0</v>
      </c>
      <c r="G81" s="75">
        <v>2000.0</v>
      </c>
      <c r="H81" s="38">
        <v>2200.0</v>
      </c>
      <c r="I81" s="101">
        <v>12.0</v>
      </c>
      <c r="J81" s="120">
        <v>26.0</v>
      </c>
      <c r="K81" s="84">
        <v>46.0</v>
      </c>
      <c r="L81" s="146">
        <v>94.0</v>
      </c>
      <c r="M81" s="35">
        <f t="shared" si="2"/>
        <v>2287</v>
      </c>
      <c r="N81" s="109">
        <f t="shared" si="4"/>
        <v>1998</v>
      </c>
      <c r="O81" s="137">
        <f t="shared" si="3"/>
        <v>2117</v>
      </c>
      <c r="P81" s="64"/>
      <c r="Q81" s="155"/>
      <c r="R81" s="155"/>
      <c r="S81" s="155"/>
      <c r="T81" s="155"/>
      <c r="U81" s="155"/>
      <c r="V81" s="155"/>
      <c r="W81" s="155"/>
      <c r="X81" s="155"/>
      <c r="Y81" s="155"/>
      <c r="Z81" s="155"/>
      <c r="AA81" s="155"/>
      <c r="AB81" s="155"/>
      <c r="AC81" s="155"/>
      <c r="AD81" s="155"/>
      <c r="AE81" s="155"/>
      <c r="AF81" s="155"/>
      <c r="AG81" s="155"/>
      <c r="AH81" s="155"/>
      <c r="AI81" s="155"/>
      <c r="AJ81" s="155"/>
      <c r="AK81" s="155"/>
      <c r="AL81" s="155"/>
    </row>
    <row r="82">
      <c r="A82" s="123">
        <v>45523.0</v>
      </c>
      <c r="B82" s="154">
        <f t="shared" si="6"/>
        <v>111</v>
      </c>
      <c r="C82" s="72" t="s">
        <v>42</v>
      </c>
      <c r="D82" s="152">
        <v>46.0</v>
      </c>
      <c r="E82" s="74">
        <v>1700.0</v>
      </c>
      <c r="F82" s="32">
        <v>1800.0</v>
      </c>
      <c r="G82" s="75">
        <v>2000.0</v>
      </c>
      <c r="H82" s="38">
        <v>2200.0</v>
      </c>
      <c r="I82" s="94">
        <v>29.0</v>
      </c>
      <c r="J82" s="119">
        <v>38.0</v>
      </c>
      <c r="K82" s="102">
        <v>50.0</v>
      </c>
      <c r="L82" s="150">
        <v>97.0</v>
      </c>
      <c r="M82" s="35">
        <f t="shared" si="2"/>
        <v>2289</v>
      </c>
      <c r="N82" s="109">
        <f t="shared" si="4"/>
        <v>2048</v>
      </c>
      <c r="O82" s="137">
        <f t="shared" si="3"/>
        <v>2128</v>
      </c>
      <c r="P82" s="64"/>
      <c r="Q82" s="155"/>
      <c r="R82" s="155"/>
      <c r="S82" s="155"/>
      <c r="T82" s="155"/>
      <c r="U82" s="155"/>
      <c r="V82" s="155"/>
      <c r="W82" s="155"/>
      <c r="X82" s="155"/>
      <c r="Y82" s="155"/>
      <c r="Z82" s="155"/>
      <c r="AA82" s="155"/>
      <c r="AB82" s="155"/>
      <c r="AC82" s="155"/>
      <c r="AD82" s="155"/>
      <c r="AE82" s="155"/>
      <c r="AF82" s="155"/>
      <c r="AG82" s="155"/>
      <c r="AH82" s="155"/>
      <c r="AI82" s="155"/>
      <c r="AJ82" s="155"/>
      <c r="AK82" s="155"/>
      <c r="AL82" s="155"/>
    </row>
    <row r="83">
      <c r="A83" s="123">
        <v>45524.0</v>
      </c>
      <c r="B83" s="154">
        <f t="shared" si="6"/>
        <v>112</v>
      </c>
      <c r="C83" s="72" t="s">
        <v>43</v>
      </c>
      <c r="D83" s="152">
        <v>47.0</v>
      </c>
      <c r="E83" s="74">
        <v>1700.0</v>
      </c>
      <c r="F83" s="35">
        <v>1900.0</v>
      </c>
      <c r="G83" s="75">
        <v>2000.0</v>
      </c>
      <c r="H83" s="38">
        <v>2200.0</v>
      </c>
      <c r="I83" s="93">
        <v>14.0</v>
      </c>
      <c r="J83" s="143">
        <v>52.0</v>
      </c>
      <c r="K83" s="161">
        <v>87.0</v>
      </c>
      <c r="L83" s="61"/>
      <c r="M83" s="35">
        <f t="shared" si="2"/>
        <v>2071</v>
      </c>
      <c r="N83" s="99">
        <f t="shared" si="4"/>
        <v>2101</v>
      </c>
      <c r="O83" s="137">
        <f t="shared" si="3"/>
        <v>2124</v>
      </c>
      <c r="P83" s="64"/>
      <c r="Q83" s="155"/>
      <c r="R83" s="155"/>
      <c r="S83" s="155"/>
      <c r="T83" s="155"/>
      <c r="U83" s="155"/>
      <c r="V83" s="155"/>
      <c r="W83" s="155"/>
      <c r="X83" s="155"/>
      <c r="Y83" s="155"/>
      <c r="Z83" s="155"/>
      <c r="AA83" s="155"/>
      <c r="AB83" s="155"/>
      <c r="AC83" s="155"/>
      <c r="AD83" s="155"/>
      <c r="AE83" s="155"/>
      <c r="AF83" s="155"/>
      <c r="AG83" s="155"/>
      <c r="AH83" s="155"/>
      <c r="AI83" s="155"/>
      <c r="AJ83" s="155"/>
      <c r="AK83" s="155"/>
      <c r="AL83" s="155"/>
    </row>
    <row r="84">
      <c r="A84" s="123">
        <v>45528.0</v>
      </c>
      <c r="B84" s="154">
        <f t="shared" si="6"/>
        <v>113</v>
      </c>
      <c r="C84" s="72" t="s">
        <v>44</v>
      </c>
      <c r="D84" s="152">
        <v>46.0</v>
      </c>
      <c r="E84" s="74">
        <v>1700.0</v>
      </c>
      <c r="F84" s="32">
        <v>1800.0</v>
      </c>
      <c r="G84" s="75">
        <v>2000.0</v>
      </c>
      <c r="H84" s="38">
        <v>2200.0</v>
      </c>
      <c r="I84" s="101">
        <v>11.0</v>
      </c>
      <c r="J84" s="133">
        <v>21.0</v>
      </c>
      <c r="K84" s="107">
        <v>70.0</v>
      </c>
      <c r="L84" s="61"/>
      <c r="M84" s="35">
        <f t="shared" si="2"/>
        <v>2096</v>
      </c>
      <c r="N84" s="99">
        <f t="shared" si="4"/>
        <v>2151</v>
      </c>
      <c r="O84" s="137">
        <f t="shared" si="3"/>
        <v>2122</v>
      </c>
      <c r="P84" s="64"/>
      <c r="Q84" s="155"/>
      <c r="R84" s="155"/>
      <c r="S84" s="155"/>
      <c r="T84" s="155"/>
      <c r="U84" s="155"/>
      <c r="V84" s="155"/>
      <c r="W84" s="155"/>
      <c r="X84" s="155"/>
      <c r="Y84" s="155"/>
      <c r="Z84" s="155"/>
      <c r="AA84" s="155"/>
      <c r="AB84" s="155"/>
      <c r="AC84" s="155"/>
      <c r="AD84" s="155"/>
      <c r="AE84" s="155"/>
      <c r="AF84" s="155"/>
      <c r="AG84" s="155"/>
      <c r="AH84" s="155"/>
      <c r="AI84" s="155"/>
      <c r="AJ84" s="155"/>
      <c r="AK84" s="155"/>
      <c r="AL84" s="155"/>
    </row>
    <row r="85">
      <c r="A85" s="123">
        <v>45530.0</v>
      </c>
      <c r="B85" s="154">
        <f t="shared" si="6"/>
        <v>114</v>
      </c>
      <c r="C85" s="72" t="s">
        <v>42</v>
      </c>
      <c r="D85" s="152">
        <v>45.0</v>
      </c>
      <c r="E85" s="74">
        <v>1600.0</v>
      </c>
      <c r="F85" s="32">
        <v>1800.0</v>
      </c>
      <c r="G85" s="75">
        <v>2000.0</v>
      </c>
      <c r="H85" s="38">
        <v>2200.0</v>
      </c>
      <c r="I85" s="101">
        <v>10.0</v>
      </c>
      <c r="J85" s="120">
        <v>25.0</v>
      </c>
      <c r="K85" s="90">
        <v>56.0</v>
      </c>
      <c r="L85" s="131">
        <v>82.0</v>
      </c>
      <c r="M85" s="35">
        <f t="shared" si="2"/>
        <v>2327</v>
      </c>
      <c r="N85" s="99">
        <f t="shared" si="4"/>
        <v>2224</v>
      </c>
      <c r="O85" s="137">
        <f t="shared" si="3"/>
        <v>2136</v>
      </c>
      <c r="P85" s="64"/>
      <c r="Q85" s="155"/>
      <c r="R85" s="155"/>
      <c r="S85" s="155"/>
      <c r="T85" s="155"/>
      <c r="U85" s="155"/>
      <c r="V85" s="155"/>
      <c r="W85" s="155"/>
      <c r="X85" s="155"/>
      <c r="Y85" s="155"/>
      <c r="Z85" s="155"/>
      <c r="AA85" s="155"/>
      <c r="AB85" s="155"/>
      <c r="AC85" s="155"/>
      <c r="AD85" s="155"/>
      <c r="AE85" s="155"/>
      <c r="AF85" s="155"/>
      <c r="AG85" s="155"/>
      <c r="AH85" s="155"/>
      <c r="AI85" s="155"/>
      <c r="AJ85" s="155"/>
      <c r="AK85" s="155"/>
      <c r="AL85" s="155"/>
    </row>
    <row r="86">
      <c r="A86" s="123">
        <v>45531.0</v>
      </c>
      <c r="B86" s="154">
        <f t="shared" si="6"/>
        <v>115</v>
      </c>
      <c r="C86" s="72" t="s">
        <v>51</v>
      </c>
      <c r="D86" s="152">
        <v>46.0</v>
      </c>
      <c r="E86" s="74">
        <v>1700.0</v>
      </c>
      <c r="F86" s="32">
        <v>1800.0</v>
      </c>
      <c r="G86" s="75">
        <v>2000.0</v>
      </c>
      <c r="H86" s="38">
        <v>2200.0</v>
      </c>
      <c r="I86" s="88">
        <v>7.0</v>
      </c>
      <c r="J86" s="143">
        <v>50.0</v>
      </c>
      <c r="K86" s="106">
        <v>62.0</v>
      </c>
      <c r="L86" s="128">
        <v>87.0</v>
      </c>
      <c r="M86" s="35">
        <f t="shared" si="2"/>
        <v>2323</v>
      </c>
      <c r="N86" s="99">
        <f t="shared" si="4"/>
        <v>2236</v>
      </c>
      <c r="O86" s="137">
        <f t="shared" si="3"/>
        <v>2148</v>
      </c>
      <c r="P86" s="64"/>
      <c r="Q86" s="155"/>
      <c r="R86" s="155"/>
      <c r="S86" s="155"/>
      <c r="T86" s="155"/>
      <c r="U86" s="155"/>
      <c r="V86" s="155"/>
      <c r="W86" s="155"/>
      <c r="X86" s="155"/>
      <c r="Y86" s="155"/>
      <c r="Z86" s="155"/>
      <c r="AA86" s="155"/>
      <c r="AB86" s="155"/>
      <c r="AC86" s="155"/>
      <c r="AD86" s="155"/>
      <c r="AE86" s="155"/>
      <c r="AF86" s="155"/>
      <c r="AG86" s="155"/>
      <c r="AH86" s="155"/>
      <c r="AI86" s="155"/>
      <c r="AJ86" s="155"/>
      <c r="AK86" s="155"/>
      <c r="AL86" s="155"/>
    </row>
    <row r="87">
      <c r="A87" s="144">
        <v>45532.45138888889</v>
      </c>
      <c r="B87" s="154">
        <f t="shared" si="6"/>
        <v>116</v>
      </c>
      <c r="C87" s="72" t="s">
        <v>40</v>
      </c>
      <c r="D87" s="152">
        <v>47.0</v>
      </c>
      <c r="E87" s="74">
        <v>1700.0</v>
      </c>
      <c r="F87" s="35">
        <v>1900.0</v>
      </c>
      <c r="G87" s="75">
        <v>2000.0</v>
      </c>
      <c r="H87" s="38">
        <v>2200.0</v>
      </c>
      <c r="I87" s="88">
        <v>8.0</v>
      </c>
      <c r="J87" s="124">
        <v>23.0</v>
      </c>
      <c r="K87" s="162">
        <v>35.0</v>
      </c>
      <c r="L87" s="163">
        <v>62.0</v>
      </c>
      <c r="M87" s="35">
        <f t="shared" si="2"/>
        <v>2418</v>
      </c>
      <c r="N87" s="99">
        <f t="shared" si="4"/>
        <v>2249</v>
      </c>
      <c r="O87" s="137">
        <f t="shared" si="3"/>
        <v>2166</v>
      </c>
      <c r="P87" s="64"/>
      <c r="Q87" s="155"/>
      <c r="R87" s="155"/>
      <c r="S87" s="155"/>
      <c r="T87" s="155"/>
      <c r="U87" s="155"/>
      <c r="V87" s="155"/>
      <c r="W87" s="155"/>
      <c r="X87" s="155"/>
      <c r="Y87" s="155"/>
      <c r="Z87" s="155"/>
      <c r="AA87" s="155"/>
      <c r="AB87" s="155"/>
      <c r="AC87" s="155"/>
      <c r="AD87" s="155"/>
      <c r="AE87" s="155"/>
      <c r="AF87" s="155"/>
      <c r="AG87" s="155"/>
      <c r="AH87" s="155"/>
      <c r="AI87" s="155"/>
      <c r="AJ87" s="155"/>
      <c r="AK87" s="155"/>
      <c r="AL87" s="155"/>
    </row>
    <row r="88">
      <c r="A88" s="144">
        <v>45532.90972222222</v>
      </c>
      <c r="B88" s="154">
        <f t="shared" si="6"/>
        <v>117</v>
      </c>
      <c r="C88" s="72" t="s">
        <v>47</v>
      </c>
      <c r="D88" s="152">
        <v>48.0</v>
      </c>
      <c r="E88" s="74">
        <v>1700.0</v>
      </c>
      <c r="F88" s="35">
        <v>1900.0</v>
      </c>
      <c r="G88" s="76">
        <v>2100.0</v>
      </c>
      <c r="H88" s="38">
        <v>2200.0</v>
      </c>
      <c r="I88" s="94">
        <v>28.0</v>
      </c>
      <c r="J88" s="129">
        <v>59.0</v>
      </c>
      <c r="K88" s="60"/>
      <c r="L88" s="61"/>
      <c r="M88" s="35">
        <f t="shared" si="2"/>
        <v>2013</v>
      </c>
      <c r="N88" s="99">
        <f t="shared" si="4"/>
        <v>2249</v>
      </c>
      <c r="O88" s="137">
        <f t="shared" si="3"/>
        <v>2156</v>
      </c>
      <c r="P88" s="69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</row>
    <row r="89">
      <c r="A89" s="123">
        <v>45536.0</v>
      </c>
      <c r="B89" s="154">
        <f t="shared" si="6"/>
        <v>118</v>
      </c>
      <c r="C89" s="72" t="s">
        <v>40</v>
      </c>
      <c r="D89" s="152">
        <v>47.0</v>
      </c>
      <c r="E89" s="74">
        <v>1700.0</v>
      </c>
      <c r="F89" s="35">
        <v>1900.0</v>
      </c>
      <c r="G89" s="75">
        <v>2000.0</v>
      </c>
      <c r="H89" s="38">
        <v>2200.0</v>
      </c>
      <c r="I89" s="83">
        <v>16.0</v>
      </c>
      <c r="J89" s="124">
        <v>23.0</v>
      </c>
      <c r="K89" s="139">
        <v>43.0</v>
      </c>
      <c r="L89" s="126">
        <v>78.0</v>
      </c>
      <c r="M89" s="35">
        <f t="shared" si="2"/>
        <v>2365</v>
      </c>
      <c r="N89" s="141">
        <f t="shared" si="4"/>
        <v>2338</v>
      </c>
      <c r="O89" s="137">
        <f t="shared" si="3"/>
        <v>2170</v>
      </c>
      <c r="P89" s="69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</row>
    <row r="90">
      <c r="A90" s="164"/>
      <c r="B90" s="62"/>
      <c r="C90" s="60"/>
      <c r="D90" s="61"/>
      <c r="E90" s="60"/>
      <c r="F90" s="61"/>
      <c r="G90" s="60"/>
      <c r="H90" s="61"/>
      <c r="I90" s="60"/>
      <c r="J90" s="61"/>
      <c r="K90" s="60"/>
      <c r="L90" s="61"/>
      <c r="M90" s="61"/>
      <c r="N90" s="64"/>
      <c r="O90" s="64"/>
      <c r="P90" s="69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</row>
    <row r="91">
      <c r="A91" s="164"/>
      <c r="B91" s="62"/>
      <c r="C91" s="60"/>
      <c r="D91" s="61"/>
      <c r="E91" s="60"/>
      <c r="F91" s="61"/>
      <c r="G91" s="60"/>
      <c r="H91" s="61"/>
      <c r="I91" s="60"/>
      <c r="J91" s="61"/>
      <c r="K91" s="60"/>
      <c r="L91" s="61"/>
      <c r="M91" s="61"/>
      <c r="N91" s="64"/>
      <c r="O91" s="64"/>
      <c r="P91" s="69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</row>
    <row r="92">
      <c r="A92" s="164"/>
      <c r="B92" s="62"/>
      <c r="C92" s="60"/>
      <c r="D92" s="61"/>
      <c r="E92" s="60"/>
      <c r="F92" s="61"/>
      <c r="G92" s="60"/>
      <c r="H92" s="61"/>
      <c r="I92" s="60"/>
      <c r="J92" s="61"/>
      <c r="K92" s="60"/>
      <c r="L92" s="61"/>
      <c r="M92" s="61"/>
      <c r="N92" s="64"/>
      <c r="O92" s="64"/>
      <c r="P92" s="69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</row>
    <row r="93">
      <c r="A93" s="164"/>
      <c r="B93" s="62"/>
      <c r="C93" s="60"/>
      <c r="D93" s="61"/>
      <c r="E93" s="60"/>
      <c r="F93" s="61"/>
      <c r="G93" s="60"/>
      <c r="H93" s="61"/>
      <c r="I93" s="60"/>
      <c r="J93" s="61"/>
      <c r="K93" s="60"/>
      <c r="L93" s="61"/>
      <c r="M93" s="61"/>
      <c r="N93" s="64"/>
      <c r="O93" s="64"/>
      <c r="P93" s="69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</row>
    <row r="94">
      <c r="A94" s="164"/>
      <c r="B94" s="62"/>
      <c r="C94" s="60"/>
      <c r="D94" s="61"/>
      <c r="E94" s="60"/>
      <c r="F94" s="61"/>
      <c r="G94" s="60"/>
      <c r="H94" s="61"/>
      <c r="I94" s="60"/>
      <c r="J94" s="61"/>
      <c r="K94" s="60"/>
      <c r="L94" s="61"/>
      <c r="M94" s="61"/>
      <c r="N94" s="64"/>
      <c r="O94" s="64"/>
      <c r="P94" s="69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</row>
    <row r="95">
      <c r="A95" s="164"/>
      <c r="B95" s="62"/>
      <c r="C95" s="60"/>
      <c r="D95" s="61"/>
      <c r="E95" s="60"/>
      <c r="F95" s="61"/>
      <c r="G95" s="60"/>
      <c r="H95" s="61"/>
      <c r="I95" s="60"/>
      <c r="J95" s="61"/>
      <c r="K95" s="60"/>
      <c r="L95" s="61"/>
      <c r="M95" s="61"/>
      <c r="N95" s="64"/>
      <c r="O95" s="64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</row>
    <row r="96">
      <c r="A96" s="164"/>
      <c r="B96" s="62"/>
      <c r="C96" s="60"/>
      <c r="D96" s="61"/>
      <c r="E96" s="60"/>
      <c r="F96" s="61"/>
      <c r="G96" s="60"/>
      <c r="H96" s="61"/>
      <c r="I96" s="60"/>
      <c r="J96" s="61"/>
      <c r="K96" s="60"/>
      <c r="L96" s="61"/>
      <c r="M96" s="61"/>
      <c r="N96" s="64"/>
      <c r="O96" s="64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</row>
    <row r="97">
      <c r="A97" s="164"/>
      <c r="B97" s="62"/>
      <c r="C97" s="60"/>
      <c r="D97" s="61"/>
      <c r="E97" s="60"/>
      <c r="F97" s="61"/>
      <c r="G97" s="60"/>
      <c r="H97" s="61"/>
      <c r="I97" s="60"/>
      <c r="J97" s="61"/>
      <c r="K97" s="60"/>
      <c r="L97" s="61"/>
      <c r="M97" s="61"/>
      <c r="N97" s="64"/>
      <c r="O97" s="64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</row>
    <row r="98">
      <c r="A98" s="164"/>
      <c r="B98" s="62"/>
      <c r="C98" s="60"/>
      <c r="D98" s="61"/>
      <c r="E98" s="60"/>
      <c r="F98" s="61"/>
      <c r="G98" s="60"/>
      <c r="H98" s="61"/>
      <c r="I98" s="60"/>
      <c r="J98" s="61"/>
      <c r="K98" s="60"/>
      <c r="L98" s="61"/>
      <c r="M98" s="61"/>
      <c r="N98" s="64"/>
      <c r="O98" s="64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</row>
    <row r="99">
      <c r="A99" s="164"/>
      <c r="B99" s="62"/>
      <c r="C99" s="60"/>
      <c r="D99" s="61"/>
      <c r="E99" s="60"/>
      <c r="F99" s="61"/>
      <c r="G99" s="60"/>
      <c r="H99" s="61"/>
      <c r="I99" s="60"/>
      <c r="J99" s="61"/>
      <c r="K99" s="60"/>
      <c r="L99" s="61"/>
      <c r="M99" s="61"/>
      <c r="N99" s="64"/>
      <c r="O99" s="64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</row>
    <row r="100">
      <c r="A100" s="164"/>
      <c r="B100" s="62"/>
      <c r="C100" s="60"/>
      <c r="D100" s="61"/>
      <c r="E100" s="60"/>
      <c r="F100" s="61"/>
      <c r="G100" s="60"/>
      <c r="H100" s="61"/>
      <c r="I100" s="60"/>
      <c r="J100" s="61"/>
      <c r="K100" s="60"/>
      <c r="L100" s="61"/>
      <c r="M100" s="61"/>
      <c r="N100" s="64"/>
      <c r="O100" s="64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</row>
    <row r="101">
      <c r="A101" s="164"/>
      <c r="B101" s="62"/>
      <c r="C101" s="60"/>
      <c r="D101" s="61"/>
      <c r="E101" s="60"/>
      <c r="F101" s="61"/>
      <c r="G101" s="60"/>
      <c r="H101" s="61"/>
      <c r="I101" s="60"/>
      <c r="J101" s="61"/>
      <c r="K101" s="60"/>
      <c r="L101" s="61"/>
      <c r="M101" s="61"/>
      <c r="N101" s="64"/>
      <c r="O101" s="64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</row>
    <row r="102">
      <c r="A102" s="164"/>
      <c r="B102" s="62"/>
      <c r="C102" s="60"/>
      <c r="D102" s="61"/>
      <c r="E102" s="60"/>
      <c r="F102" s="61"/>
      <c r="G102" s="60"/>
      <c r="H102" s="61"/>
      <c r="I102" s="60"/>
      <c r="J102" s="61"/>
      <c r="K102" s="60"/>
      <c r="L102" s="61"/>
      <c r="M102" s="61"/>
      <c r="N102" s="64"/>
      <c r="O102" s="64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</row>
    <row r="103">
      <c r="A103" s="164"/>
      <c r="B103" s="62"/>
      <c r="C103" s="60"/>
      <c r="D103" s="61"/>
      <c r="E103" s="60"/>
      <c r="F103" s="61"/>
      <c r="G103" s="60"/>
      <c r="H103" s="61"/>
      <c r="I103" s="60"/>
      <c r="J103" s="61"/>
      <c r="K103" s="60"/>
      <c r="L103" s="61"/>
      <c r="M103" s="61"/>
      <c r="N103" s="64"/>
      <c r="O103" s="64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</row>
    <row r="104">
      <c r="A104" s="164"/>
      <c r="B104" s="62"/>
      <c r="C104" s="60"/>
      <c r="D104" s="61"/>
      <c r="E104" s="60"/>
      <c r="F104" s="61"/>
      <c r="G104" s="60"/>
      <c r="H104" s="61"/>
      <c r="I104" s="60"/>
      <c r="J104" s="61"/>
      <c r="K104" s="60"/>
      <c r="L104" s="61"/>
      <c r="M104" s="61"/>
      <c r="N104" s="64"/>
      <c r="O104" s="64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</row>
    <row r="105">
      <c r="A105" s="164"/>
      <c r="B105" s="165"/>
      <c r="C105" s="60"/>
      <c r="D105" s="61"/>
      <c r="E105" s="60"/>
      <c r="F105" s="60"/>
      <c r="G105" s="60"/>
      <c r="H105" s="60"/>
      <c r="I105" s="60"/>
      <c r="J105" s="61"/>
      <c r="K105" s="60"/>
      <c r="L105" s="61"/>
      <c r="M105" s="61"/>
      <c r="N105" s="64"/>
      <c r="O105" s="64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</row>
    <row r="106">
      <c r="A106" s="164"/>
      <c r="B106" s="165"/>
      <c r="C106" s="60"/>
      <c r="D106" s="61"/>
      <c r="E106" s="60"/>
      <c r="F106" s="60"/>
      <c r="G106" s="60"/>
      <c r="H106" s="60"/>
      <c r="I106" s="60"/>
      <c r="J106" s="61"/>
      <c r="K106" s="60"/>
      <c r="L106" s="61"/>
      <c r="M106" s="61"/>
      <c r="N106" s="64"/>
      <c r="O106" s="64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</row>
    <row r="107">
      <c r="A107" s="164"/>
      <c r="B107" s="165"/>
      <c r="C107" s="60"/>
      <c r="D107" s="61"/>
      <c r="E107" s="60"/>
      <c r="F107" s="60"/>
      <c r="G107" s="60"/>
      <c r="H107" s="60"/>
      <c r="I107" s="60"/>
      <c r="J107" s="61"/>
      <c r="K107" s="60"/>
      <c r="L107" s="61"/>
      <c r="M107" s="61"/>
      <c r="N107" s="64"/>
      <c r="O107" s="64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</row>
    <row r="108">
      <c r="A108" s="164"/>
      <c r="B108" s="165"/>
      <c r="C108" s="60"/>
      <c r="D108" s="61"/>
      <c r="E108" s="60"/>
      <c r="F108" s="60"/>
      <c r="G108" s="60"/>
      <c r="H108" s="60"/>
      <c r="I108" s="60"/>
      <c r="J108" s="61"/>
      <c r="K108" s="60"/>
      <c r="L108" s="61"/>
      <c r="M108" s="61"/>
      <c r="N108" s="64"/>
      <c r="O108" s="64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</row>
    <row r="109">
      <c r="A109" s="164"/>
      <c r="B109" s="165"/>
      <c r="C109" s="60"/>
      <c r="D109" s="61"/>
      <c r="E109" s="60"/>
      <c r="F109" s="60"/>
      <c r="G109" s="60"/>
      <c r="H109" s="60"/>
      <c r="I109" s="60"/>
      <c r="J109" s="61"/>
      <c r="K109" s="60"/>
      <c r="L109" s="61"/>
      <c r="M109" s="61"/>
      <c r="N109" s="64"/>
      <c r="O109" s="64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</row>
    <row r="110">
      <c r="A110" s="164"/>
      <c r="B110" s="165"/>
      <c r="C110" s="60"/>
      <c r="D110" s="61"/>
      <c r="E110" s="60"/>
      <c r="F110" s="60"/>
      <c r="G110" s="60"/>
      <c r="H110" s="60"/>
      <c r="I110" s="60"/>
      <c r="J110" s="61"/>
      <c r="K110" s="60"/>
      <c r="L110" s="61"/>
      <c r="M110" s="61"/>
      <c r="N110" s="64"/>
      <c r="O110" s="64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</row>
    <row r="111">
      <c r="A111" s="164"/>
      <c r="B111" s="165"/>
      <c r="C111" s="60"/>
      <c r="D111" s="61"/>
      <c r="E111" s="60"/>
      <c r="F111" s="60"/>
      <c r="G111" s="60"/>
      <c r="H111" s="60"/>
      <c r="I111" s="60"/>
      <c r="J111" s="61"/>
      <c r="K111" s="60"/>
      <c r="L111" s="61"/>
      <c r="M111" s="61"/>
      <c r="N111" s="64"/>
      <c r="O111" s="64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</row>
    <row r="112">
      <c r="A112" s="164"/>
      <c r="B112" s="165"/>
      <c r="C112" s="60"/>
      <c r="D112" s="61"/>
      <c r="E112" s="60"/>
      <c r="F112" s="60"/>
      <c r="G112" s="60"/>
      <c r="H112" s="60"/>
      <c r="I112" s="60"/>
      <c r="J112" s="61"/>
      <c r="K112" s="60"/>
      <c r="L112" s="61"/>
      <c r="M112" s="61"/>
      <c r="N112" s="64"/>
      <c r="O112" s="64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</row>
    <row r="113">
      <c r="A113" s="164"/>
      <c r="B113" s="165"/>
      <c r="C113" s="60"/>
      <c r="D113" s="61"/>
      <c r="E113" s="60"/>
      <c r="F113" s="60"/>
      <c r="G113" s="60"/>
      <c r="H113" s="60"/>
      <c r="I113" s="60"/>
      <c r="J113" s="61"/>
      <c r="K113" s="60"/>
      <c r="L113" s="61"/>
      <c r="M113" s="61"/>
      <c r="N113" s="64"/>
      <c r="O113" s="64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</row>
    <row r="114">
      <c r="A114" s="164"/>
      <c r="B114" s="165"/>
      <c r="C114" s="60"/>
      <c r="D114" s="61"/>
      <c r="E114" s="60"/>
      <c r="F114" s="60"/>
      <c r="G114" s="60"/>
      <c r="H114" s="60"/>
      <c r="I114" s="60"/>
      <c r="J114" s="61"/>
      <c r="K114" s="60"/>
      <c r="L114" s="61"/>
      <c r="M114" s="61"/>
      <c r="N114" s="64"/>
      <c r="O114" s="64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</row>
    <row r="115">
      <c r="A115" s="164"/>
      <c r="B115" s="165"/>
      <c r="C115" s="60"/>
      <c r="D115" s="61"/>
      <c r="E115" s="60"/>
      <c r="F115" s="60"/>
      <c r="G115" s="60"/>
      <c r="H115" s="60"/>
      <c r="I115" s="60"/>
      <c r="J115" s="61"/>
      <c r="K115" s="60"/>
      <c r="L115" s="61"/>
      <c r="M115" s="61"/>
      <c r="N115" s="64"/>
      <c r="O115" s="64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</row>
    <row r="116">
      <c r="A116" s="164"/>
      <c r="B116" s="165"/>
      <c r="C116" s="60"/>
      <c r="D116" s="61"/>
      <c r="E116" s="60"/>
      <c r="F116" s="60"/>
      <c r="G116" s="60"/>
      <c r="H116" s="60"/>
      <c r="I116" s="60"/>
      <c r="J116" s="61"/>
      <c r="K116" s="60"/>
      <c r="L116" s="61"/>
      <c r="M116" s="61"/>
      <c r="N116" s="64"/>
      <c r="O116" s="64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</row>
    <row r="117">
      <c r="A117" s="164"/>
      <c r="B117" s="165"/>
      <c r="C117" s="60"/>
      <c r="D117" s="61"/>
      <c r="E117" s="60"/>
      <c r="F117" s="60"/>
      <c r="G117" s="60"/>
      <c r="H117" s="60"/>
      <c r="I117" s="60"/>
      <c r="J117" s="61"/>
      <c r="K117" s="60"/>
      <c r="L117" s="61"/>
      <c r="M117" s="61"/>
      <c r="N117" s="64"/>
      <c r="O117" s="64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</row>
    <row r="118">
      <c r="A118" s="164"/>
      <c r="B118" s="165"/>
      <c r="C118" s="60"/>
      <c r="D118" s="61"/>
      <c r="E118" s="60"/>
      <c r="F118" s="60"/>
      <c r="G118" s="60"/>
      <c r="H118" s="60"/>
      <c r="I118" s="60"/>
      <c r="J118" s="61"/>
      <c r="K118" s="60"/>
      <c r="L118" s="61"/>
      <c r="M118" s="61"/>
      <c r="N118" s="64"/>
      <c r="O118" s="64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</row>
    <row r="119">
      <c r="A119" s="164"/>
      <c r="B119" s="165"/>
      <c r="C119" s="60"/>
      <c r="D119" s="61"/>
      <c r="E119" s="60"/>
      <c r="F119" s="60"/>
      <c r="G119" s="60"/>
      <c r="H119" s="60"/>
      <c r="I119" s="60"/>
      <c r="J119" s="61"/>
      <c r="K119" s="60"/>
      <c r="L119" s="61"/>
      <c r="M119" s="61"/>
      <c r="N119" s="64"/>
      <c r="O119" s="64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</row>
    <row r="120">
      <c r="A120" s="164"/>
      <c r="B120" s="165"/>
      <c r="C120" s="60"/>
      <c r="D120" s="61"/>
      <c r="E120" s="60"/>
      <c r="F120" s="60"/>
      <c r="G120" s="60"/>
      <c r="H120" s="60"/>
      <c r="I120" s="60"/>
      <c r="J120" s="61"/>
      <c r="K120" s="60"/>
      <c r="L120" s="61"/>
      <c r="M120" s="61"/>
      <c r="N120" s="64"/>
      <c r="O120" s="64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</row>
    <row r="121">
      <c r="A121" s="164"/>
      <c r="B121" s="165"/>
      <c r="C121" s="60"/>
      <c r="D121" s="61"/>
      <c r="E121" s="60"/>
      <c r="F121" s="60"/>
      <c r="G121" s="60"/>
      <c r="H121" s="60"/>
      <c r="I121" s="60"/>
      <c r="J121" s="61"/>
      <c r="K121" s="60"/>
      <c r="L121" s="61"/>
      <c r="M121" s="61"/>
      <c r="N121" s="64"/>
      <c r="O121" s="64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</row>
    <row r="122">
      <c r="A122" s="164"/>
      <c r="B122" s="165"/>
      <c r="C122" s="60"/>
      <c r="D122" s="61"/>
      <c r="E122" s="60"/>
      <c r="F122" s="60"/>
      <c r="G122" s="60"/>
      <c r="H122" s="60"/>
      <c r="I122" s="60"/>
      <c r="J122" s="61"/>
      <c r="K122" s="60"/>
      <c r="L122" s="61"/>
      <c r="M122" s="61"/>
      <c r="N122" s="64"/>
      <c r="O122" s="64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</row>
    <row r="123">
      <c r="A123" s="164"/>
      <c r="B123" s="165"/>
      <c r="C123" s="60"/>
      <c r="D123" s="61"/>
      <c r="E123" s="60"/>
      <c r="F123" s="60"/>
      <c r="G123" s="60"/>
      <c r="H123" s="60"/>
      <c r="I123" s="60"/>
      <c r="J123" s="61"/>
      <c r="K123" s="60"/>
      <c r="L123" s="61"/>
      <c r="M123" s="61"/>
      <c r="N123" s="64"/>
      <c r="O123" s="64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</row>
    <row r="124">
      <c r="A124" s="164"/>
      <c r="B124" s="165"/>
      <c r="C124" s="60"/>
      <c r="D124" s="61"/>
      <c r="E124" s="60"/>
      <c r="F124" s="60"/>
      <c r="G124" s="60"/>
      <c r="H124" s="60"/>
      <c r="I124" s="60"/>
      <c r="J124" s="61"/>
      <c r="K124" s="60"/>
      <c r="L124" s="61"/>
      <c r="M124" s="61"/>
      <c r="N124" s="64"/>
      <c r="O124" s="64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</row>
    <row r="125">
      <c r="A125" s="164"/>
      <c r="B125" s="165"/>
      <c r="C125" s="60"/>
      <c r="D125" s="61"/>
      <c r="E125" s="60"/>
      <c r="F125" s="60"/>
      <c r="G125" s="60"/>
      <c r="H125" s="60"/>
      <c r="I125" s="60"/>
      <c r="J125" s="61"/>
      <c r="K125" s="60"/>
      <c r="L125" s="61"/>
      <c r="M125" s="61"/>
      <c r="N125" s="64"/>
      <c r="O125" s="64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</row>
    <row r="126">
      <c r="A126" s="164"/>
      <c r="B126" s="165"/>
      <c r="C126" s="60"/>
      <c r="D126" s="61"/>
      <c r="E126" s="60"/>
      <c r="F126" s="60"/>
      <c r="G126" s="60"/>
      <c r="H126" s="60"/>
      <c r="I126" s="60"/>
      <c r="J126" s="61"/>
      <c r="K126" s="60"/>
      <c r="L126" s="61"/>
      <c r="M126" s="61"/>
      <c r="N126" s="64"/>
      <c r="O126" s="64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</row>
    <row r="127">
      <c r="A127" s="164"/>
      <c r="B127" s="165"/>
      <c r="C127" s="60"/>
      <c r="D127" s="61"/>
      <c r="E127" s="60"/>
      <c r="F127" s="60"/>
      <c r="G127" s="60"/>
      <c r="H127" s="60"/>
      <c r="I127" s="60"/>
      <c r="J127" s="61"/>
      <c r="K127" s="60"/>
      <c r="L127" s="61"/>
      <c r="M127" s="61"/>
      <c r="N127" s="64"/>
      <c r="O127" s="64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</row>
    <row r="128">
      <c r="A128" s="164"/>
      <c r="B128" s="165"/>
      <c r="C128" s="60"/>
      <c r="D128" s="61"/>
      <c r="E128" s="60"/>
      <c r="F128" s="60"/>
      <c r="G128" s="60"/>
      <c r="H128" s="60"/>
      <c r="I128" s="60"/>
      <c r="J128" s="61"/>
      <c r="K128" s="60"/>
      <c r="L128" s="61"/>
      <c r="M128" s="61"/>
      <c r="N128" s="64"/>
      <c r="O128" s="64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</row>
    <row r="129">
      <c r="A129" s="164"/>
      <c r="B129" s="165"/>
      <c r="C129" s="60"/>
      <c r="D129" s="61"/>
      <c r="E129" s="60"/>
      <c r="F129" s="60"/>
      <c r="G129" s="60"/>
      <c r="H129" s="60"/>
      <c r="I129" s="60"/>
      <c r="J129" s="61"/>
      <c r="K129" s="60"/>
      <c r="L129" s="61"/>
      <c r="M129" s="61"/>
      <c r="N129" s="64"/>
      <c r="O129" s="64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</row>
    <row r="130">
      <c r="A130" s="164"/>
      <c r="B130" s="165"/>
      <c r="C130" s="60"/>
      <c r="D130" s="61"/>
      <c r="E130" s="60"/>
      <c r="F130" s="60"/>
      <c r="G130" s="60"/>
      <c r="H130" s="60"/>
      <c r="I130" s="60"/>
      <c r="J130" s="61"/>
      <c r="K130" s="60"/>
      <c r="L130" s="61"/>
      <c r="M130" s="61"/>
      <c r="N130" s="64"/>
      <c r="O130" s="64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</row>
    <row r="131">
      <c r="A131" s="164"/>
      <c r="B131" s="165"/>
      <c r="C131" s="60"/>
      <c r="D131" s="61"/>
      <c r="E131" s="60"/>
      <c r="F131" s="60"/>
      <c r="G131" s="60"/>
      <c r="H131" s="60"/>
      <c r="I131" s="60"/>
      <c r="J131" s="61"/>
      <c r="K131" s="60"/>
      <c r="L131" s="61"/>
      <c r="M131" s="61"/>
      <c r="N131" s="64"/>
      <c r="O131" s="64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</row>
    <row r="132">
      <c r="A132" s="164"/>
      <c r="B132" s="165"/>
      <c r="C132" s="60"/>
      <c r="D132" s="61"/>
      <c r="E132" s="60"/>
      <c r="F132" s="60"/>
      <c r="G132" s="60"/>
      <c r="H132" s="60"/>
      <c r="I132" s="60"/>
      <c r="J132" s="61"/>
      <c r="K132" s="60"/>
      <c r="L132" s="61"/>
      <c r="M132" s="61"/>
      <c r="N132" s="64"/>
      <c r="O132" s="64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</row>
    <row r="133">
      <c r="A133" s="164"/>
      <c r="B133" s="165"/>
      <c r="C133" s="60"/>
      <c r="D133" s="61"/>
      <c r="E133" s="60"/>
      <c r="F133" s="60"/>
      <c r="G133" s="60"/>
      <c r="H133" s="60"/>
      <c r="I133" s="60"/>
      <c r="J133" s="61"/>
      <c r="K133" s="60"/>
      <c r="L133" s="61"/>
      <c r="M133" s="61"/>
      <c r="N133" s="64"/>
      <c r="O133" s="64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</row>
    <row r="134">
      <c r="A134" s="164"/>
      <c r="B134" s="165"/>
      <c r="C134" s="60"/>
      <c r="D134" s="61"/>
      <c r="E134" s="60"/>
      <c r="F134" s="60"/>
      <c r="G134" s="60"/>
      <c r="H134" s="60"/>
      <c r="I134" s="60"/>
      <c r="J134" s="61"/>
      <c r="K134" s="60"/>
      <c r="L134" s="61"/>
      <c r="M134" s="61"/>
      <c r="N134" s="64"/>
      <c r="O134" s="64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</row>
    <row r="135">
      <c r="A135" s="164"/>
      <c r="B135" s="165"/>
      <c r="C135" s="60"/>
      <c r="D135" s="61"/>
      <c r="E135" s="60"/>
      <c r="F135" s="60"/>
      <c r="G135" s="60"/>
      <c r="H135" s="60"/>
      <c r="I135" s="60"/>
      <c r="J135" s="61"/>
      <c r="K135" s="60"/>
      <c r="L135" s="61"/>
      <c r="M135" s="61"/>
      <c r="N135" s="64"/>
      <c r="O135" s="64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</row>
    <row r="136">
      <c r="A136" s="164"/>
      <c r="B136" s="165"/>
      <c r="C136" s="60"/>
      <c r="D136" s="61"/>
      <c r="E136" s="60"/>
      <c r="F136" s="60"/>
      <c r="G136" s="60"/>
      <c r="H136" s="60"/>
      <c r="I136" s="60"/>
      <c r="J136" s="61"/>
      <c r="K136" s="60"/>
      <c r="L136" s="61"/>
      <c r="M136" s="61"/>
      <c r="N136" s="64"/>
      <c r="O136" s="64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</row>
    <row r="137">
      <c r="A137" s="164"/>
      <c r="B137" s="165"/>
      <c r="C137" s="60"/>
      <c r="D137" s="61"/>
      <c r="E137" s="60"/>
      <c r="F137" s="60"/>
      <c r="G137" s="60"/>
      <c r="H137" s="60"/>
      <c r="I137" s="60"/>
      <c r="J137" s="61"/>
      <c r="K137" s="60"/>
      <c r="L137" s="61"/>
      <c r="M137" s="61"/>
      <c r="N137" s="64"/>
      <c r="O137" s="64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</row>
    <row r="138">
      <c r="A138" s="164"/>
      <c r="B138" s="165"/>
      <c r="C138" s="60"/>
      <c r="D138" s="61"/>
      <c r="E138" s="60"/>
      <c r="F138" s="60"/>
      <c r="G138" s="60"/>
      <c r="H138" s="60"/>
      <c r="I138" s="60"/>
      <c r="J138" s="61"/>
      <c r="K138" s="60"/>
      <c r="L138" s="61"/>
      <c r="M138" s="61"/>
      <c r="N138" s="64"/>
      <c r="O138" s="64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</row>
    <row r="139">
      <c r="A139" s="164"/>
      <c r="B139" s="165"/>
      <c r="C139" s="60"/>
      <c r="D139" s="61"/>
      <c r="E139" s="60"/>
      <c r="F139" s="60"/>
      <c r="G139" s="60"/>
      <c r="H139" s="60"/>
      <c r="I139" s="60"/>
      <c r="J139" s="61"/>
      <c r="K139" s="60"/>
      <c r="L139" s="61"/>
      <c r="M139" s="61"/>
      <c r="N139" s="64"/>
      <c r="O139" s="64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</row>
    <row r="140">
      <c r="A140" s="164"/>
      <c r="B140" s="165"/>
      <c r="C140" s="60"/>
      <c r="D140" s="61"/>
      <c r="E140" s="60"/>
      <c r="F140" s="60"/>
      <c r="G140" s="60"/>
      <c r="H140" s="60"/>
      <c r="I140" s="60"/>
      <c r="J140" s="61"/>
      <c r="K140" s="60"/>
      <c r="L140" s="61"/>
      <c r="M140" s="61"/>
      <c r="N140" s="64"/>
      <c r="O140" s="64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</row>
    <row r="141">
      <c r="A141" s="164"/>
      <c r="B141" s="165"/>
      <c r="C141" s="60"/>
      <c r="D141" s="61"/>
      <c r="E141" s="60"/>
      <c r="F141" s="60"/>
      <c r="G141" s="60"/>
      <c r="H141" s="60"/>
      <c r="I141" s="60"/>
      <c r="J141" s="61"/>
      <c r="K141" s="60"/>
      <c r="L141" s="61"/>
      <c r="M141" s="61"/>
      <c r="N141" s="64"/>
      <c r="O141" s="64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</row>
    <row r="142">
      <c r="A142" s="164"/>
      <c r="B142" s="165"/>
      <c r="C142" s="60"/>
      <c r="D142" s="61"/>
      <c r="E142" s="60"/>
      <c r="F142" s="60"/>
      <c r="G142" s="60"/>
      <c r="H142" s="60"/>
      <c r="I142" s="60"/>
      <c r="J142" s="61"/>
      <c r="K142" s="60"/>
      <c r="L142" s="61"/>
      <c r="M142" s="61"/>
      <c r="N142" s="64"/>
      <c r="O142" s="64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</row>
    <row r="143">
      <c r="A143" s="164"/>
      <c r="B143" s="165"/>
      <c r="C143" s="60"/>
      <c r="D143" s="61"/>
      <c r="E143" s="60"/>
      <c r="F143" s="60"/>
      <c r="G143" s="60"/>
      <c r="H143" s="60"/>
      <c r="I143" s="60"/>
      <c r="J143" s="61"/>
      <c r="K143" s="60"/>
      <c r="L143" s="61"/>
      <c r="M143" s="61"/>
      <c r="N143" s="64"/>
      <c r="O143" s="64"/>
      <c r="P143" s="166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</row>
    <row r="144">
      <c r="A144" s="164"/>
      <c r="B144" s="165"/>
      <c r="C144" s="60"/>
      <c r="D144" s="61"/>
      <c r="E144" s="60"/>
      <c r="F144" s="60"/>
      <c r="G144" s="60"/>
      <c r="H144" s="60"/>
      <c r="I144" s="60"/>
      <c r="J144" s="61"/>
      <c r="K144" s="60"/>
      <c r="L144" s="61"/>
      <c r="M144" s="61"/>
      <c r="N144" s="64"/>
      <c r="O144" s="64"/>
      <c r="P144" s="166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</row>
    <row r="145">
      <c r="A145" s="164"/>
      <c r="B145" s="165"/>
      <c r="C145" s="60"/>
      <c r="D145" s="61"/>
      <c r="E145" s="60"/>
      <c r="F145" s="60"/>
      <c r="G145" s="60"/>
      <c r="H145" s="60"/>
      <c r="I145" s="60"/>
      <c r="J145" s="61"/>
      <c r="K145" s="60"/>
      <c r="L145" s="61"/>
      <c r="M145" s="61"/>
      <c r="N145" s="64"/>
      <c r="O145" s="64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</row>
    <row r="146">
      <c r="A146" s="164"/>
      <c r="B146" s="165"/>
      <c r="C146" s="60"/>
      <c r="D146" s="61"/>
      <c r="E146" s="60"/>
      <c r="F146" s="60"/>
      <c r="G146" s="60"/>
      <c r="H146" s="60"/>
      <c r="I146" s="60"/>
      <c r="J146" s="61"/>
      <c r="K146" s="60"/>
      <c r="L146" s="61"/>
      <c r="M146" s="61"/>
      <c r="N146" s="64"/>
      <c r="O146" s="64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</row>
    <row r="147">
      <c r="A147" s="164"/>
      <c r="B147" s="165"/>
      <c r="C147" s="60"/>
      <c r="D147" s="61"/>
      <c r="E147" s="60"/>
      <c r="F147" s="60"/>
      <c r="G147" s="60"/>
      <c r="H147" s="60"/>
      <c r="I147" s="60"/>
      <c r="J147" s="61"/>
      <c r="K147" s="60"/>
      <c r="L147" s="61"/>
      <c r="M147" s="61"/>
      <c r="N147" s="64"/>
      <c r="O147" s="64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</row>
    <row r="148">
      <c r="A148" s="164"/>
      <c r="B148" s="165"/>
      <c r="C148" s="60"/>
      <c r="D148" s="61"/>
      <c r="E148" s="60"/>
      <c r="F148" s="60"/>
      <c r="G148" s="60"/>
      <c r="H148" s="60"/>
      <c r="I148" s="60"/>
      <c r="J148" s="61"/>
      <c r="K148" s="60"/>
      <c r="L148" s="61"/>
      <c r="M148" s="61"/>
      <c r="N148" s="64"/>
      <c r="O148" s="64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</row>
    <row r="149">
      <c r="A149" s="164"/>
      <c r="B149" s="165"/>
      <c r="C149" s="60"/>
      <c r="D149" s="61"/>
      <c r="E149" s="60"/>
      <c r="F149" s="60"/>
      <c r="G149" s="60"/>
      <c r="H149" s="60"/>
      <c r="I149" s="60"/>
      <c r="J149" s="61"/>
      <c r="K149" s="60"/>
      <c r="L149" s="61"/>
      <c r="M149" s="61"/>
      <c r="N149" s="64"/>
      <c r="O149" s="64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</row>
    <row r="150">
      <c r="A150" s="164"/>
      <c r="B150" s="165"/>
      <c r="C150" s="60"/>
      <c r="D150" s="61"/>
      <c r="E150" s="60"/>
      <c r="F150" s="60"/>
      <c r="G150" s="60"/>
      <c r="H150" s="60"/>
      <c r="I150" s="60"/>
      <c r="J150" s="61"/>
      <c r="K150" s="60"/>
      <c r="L150" s="61"/>
      <c r="M150" s="61"/>
      <c r="N150" s="64"/>
      <c r="O150" s="64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</row>
    <row r="151">
      <c r="A151" s="164"/>
      <c r="B151" s="165"/>
      <c r="C151" s="60"/>
      <c r="D151" s="61"/>
      <c r="E151" s="60"/>
      <c r="F151" s="60"/>
      <c r="G151" s="60"/>
      <c r="H151" s="60"/>
      <c r="I151" s="60"/>
      <c r="J151" s="61"/>
      <c r="K151" s="60"/>
      <c r="L151" s="61"/>
      <c r="M151" s="61"/>
      <c r="N151" s="64"/>
      <c r="O151" s="64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</row>
    <row r="152">
      <c r="A152" s="164"/>
      <c r="B152" s="165"/>
      <c r="C152" s="60"/>
      <c r="D152" s="61"/>
      <c r="E152" s="60"/>
      <c r="F152" s="60"/>
      <c r="G152" s="60"/>
      <c r="H152" s="60"/>
      <c r="I152" s="60"/>
      <c r="J152" s="61"/>
      <c r="K152" s="60"/>
      <c r="L152" s="61"/>
      <c r="M152" s="61"/>
      <c r="N152" s="64"/>
      <c r="O152" s="64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</row>
    <row r="153">
      <c r="A153" s="164"/>
      <c r="B153" s="165"/>
      <c r="C153" s="60"/>
      <c r="D153" s="61"/>
      <c r="E153" s="60"/>
      <c r="F153" s="60"/>
      <c r="G153" s="60"/>
      <c r="H153" s="60"/>
      <c r="I153" s="60"/>
      <c r="J153" s="61"/>
      <c r="K153" s="60"/>
      <c r="L153" s="61"/>
      <c r="M153" s="61"/>
      <c r="N153" s="64"/>
      <c r="O153" s="64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</row>
    <row r="154">
      <c r="A154" s="164"/>
      <c r="B154" s="165"/>
      <c r="C154" s="60"/>
      <c r="D154" s="61"/>
      <c r="E154" s="60"/>
      <c r="F154" s="60"/>
      <c r="G154" s="60"/>
      <c r="H154" s="60"/>
      <c r="I154" s="60"/>
      <c r="J154" s="61"/>
      <c r="K154" s="60"/>
      <c r="L154" s="61"/>
      <c r="M154" s="61"/>
      <c r="N154" s="64"/>
      <c r="O154" s="64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</row>
    <row r="155">
      <c r="A155" s="164"/>
      <c r="B155" s="165"/>
      <c r="C155" s="60"/>
      <c r="D155" s="61"/>
      <c r="E155" s="60"/>
      <c r="F155" s="60"/>
      <c r="G155" s="60"/>
      <c r="H155" s="60"/>
      <c r="I155" s="60"/>
      <c r="J155" s="61"/>
      <c r="K155" s="60"/>
      <c r="L155" s="61"/>
      <c r="M155" s="61"/>
      <c r="N155" s="64"/>
      <c r="O155" s="64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</row>
    <row r="156">
      <c r="A156" s="164"/>
      <c r="B156" s="165"/>
      <c r="C156" s="60"/>
      <c r="D156" s="61"/>
      <c r="E156" s="60"/>
      <c r="F156" s="60"/>
      <c r="G156" s="60"/>
      <c r="H156" s="60"/>
      <c r="I156" s="60"/>
      <c r="J156" s="61"/>
      <c r="K156" s="60"/>
      <c r="L156" s="61"/>
      <c r="M156" s="61"/>
      <c r="N156" s="64"/>
      <c r="O156" s="64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</row>
    <row r="157">
      <c r="A157" s="164"/>
      <c r="B157" s="165"/>
      <c r="C157" s="60"/>
      <c r="D157" s="61"/>
      <c r="E157" s="60"/>
      <c r="F157" s="60"/>
      <c r="G157" s="60"/>
      <c r="H157" s="60"/>
      <c r="I157" s="60"/>
      <c r="J157" s="61"/>
      <c r="K157" s="60"/>
      <c r="L157" s="61"/>
      <c r="M157" s="61"/>
      <c r="N157" s="64"/>
      <c r="O157" s="64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</row>
    <row r="158">
      <c r="A158" s="164"/>
      <c r="B158" s="165"/>
      <c r="C158" s="60"/>
      <c r="D158" s="61"/>
      <c r="E158" s="60"/>
      <c r="F158" s="60"/>
      <c r="G158" s="60"/>
      <c r="H158" s="60"/>
      <c r="I158" s="60"/>
      <c r="J158" s="61"/>
      <c r="K158" s="60"/>
      <c r="L158" s="61"/>
      <c r="M158" s="61"/>
      <c r="N158" s="64"/>
      <c r="O158" s="64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</row>
    <row r="159">
      <c r="A159" s="164"/>
      <c r="B159" s="165"/>
      <c r="C159" s="60"/>
      <c r="D159" s="61"/>
      <c r="E159" s="60"/>
      <c r="F159" s="60"/>
      <c r="G159" s="60"/>
      <c r="H159" s="60"/>
      <c r="I159" s="60"/>
      <c r="J159" s="61"/>
      <c r="K159" s="60"/>
      <c r="L159" s="61"/>
      <c r="M159" s="61"/>
      <c r="N159" s="64"/>
      <c r="O159" s="64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</row>
    <row r="160">
      <c r="A160" s="164"/>
      <c r="B160" s="165"/>
      <c r="C160" s="60"/>
      <c r="D160" s="61"/>
      <c r="E160" s="60"/>
      <c r="F160" s="60"/>
      <c r="G160" s="60"/>
      <c r="H160" s="60"/>
      <c r="I160" s="60"/>
      <c r="J160" s="61"/>
      <c r="K160" s="60"/>
      <c r="L160" s="61"/>
      <c r="M160" s="61"/>
      <c r="N160" s="64"/>
      <c r="O160" s="64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</row>
    <row r="161">
      <c r="A161" s="164"/>
      <c r="B161" s="165"/>
      <c r="C161" s="60"/>
      <c r="D161" s="61"/>
      <c r="E161" s="60"/>
      <c r="F161" s="60"/>
      <c r="G161" s="60"/>
      <c r="H161" s="60"/>
      <c r="I161" s="60"/>
      <c r="J161" s="61"/>
      <c r="K161" s="60"/>
      <c r="L161" s="61"/>
      <c r="M161" s="61"/>
      <c r="N161" s="64"/>
      <c r="O161" s="64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</row>
    <row r="162">
      <c r="A162" s="164"/>
      <c r="B162" s="165"/>
      <c r="C162" s="60"/>
      <c r="D162" s="61"/>
      <c r="E162" s="60"/>
      <c r="F162" s="60"/>
      <c r="G162" s="60"/>
      <c r="H162" s="60"/>
      <c r="I162" s="60"/>
      <c r="J162" s="61"/>
      <c r="K162" s="60"/>
      <c r="L162" s="61"/>
      <c r="M162" s="61"/>
      <c r="N162" s="64"/>
      <c r="O162" s="64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</row>
    <row r="163">
      <c r="A163" s="164"/>
      <c r="B163" s="165"/>
      <c r="C163" s="60"/>
      <c r="D163" s="61"/>
      <c r="E163" s="60"/>
      <c r="F163" s="60"/>
      <c r="G163" s="60"/>
      <c r="H163" s="60"/>
      <c r="I163" s="60"/>
      <c r="J163" s="61"/>
      <c r="K163" s="60"/>
      <c r="L163" s="61"/>
      <c r="M163" s="61"/>
      <c r="N163" s="64"/>
      <c r="O163" s="64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</row>
    <row r="164">
      <c r="A164" s="164"/>
      <c r="B164" s="165"/>
      <c r="C164" s="60"/>
      <c r="D164" s="61"/>
      <c r="E164" s="60"/>
      <c r="F164" s="60"/>
      <c r="G164" s="60"/>
      <c r="H164" s="60"/>
      <c r="I164" s="60"/>
      <c r="J164" s="61"/>
      <c r="K164" s="60"/>
      <c r="L164" s="61"/>
      <c r="M164" s="61"/>
      <c r="N164" s="64"/>
      <c r="O164" s="64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</row>
    <row r="165">
      <c r="A165" s="164"/>
      <c r="B165" s="165"/>
      <c r="C165" s="60"/>
      <c r="D165" s="61"/>
      <c r="E165" s="60"/>
      <c r="F165" s="60"/>
      <c r="G165" s="60"/>
      <c r="H165" s="60"/>
      <c r="I165" s="60"/>
      <c r="J165" s="61"/>
      <c r="K165" s="60"/>
      <c r="L165" s="61"/>
      <c r="M165" s="61"/>
      <c r="N165" s="64"/>
      <c r="O165" s="64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</row>
    <row r="166">
      <c r="A166" s="164"/>
      <c r="B166" s="165"/>
      <c r="C166" s="60"/>
      <c r="D166" s="61"/>
      <c r="E166" s="60"/>
      <c r="F166" s="60"/>
      <c r="G166" s="60"/>
      <c r="H166" s="60"/>
      <c r="I166" s="60"/>
      <c r="J166" s="61"/>
      <c r="K166" s="60"/>
      <c r="L166" s="61"/>
      <c r="M166" s="61"/>
      <c r="N166" s="64"/>
      <c r="O166" s="64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</row>
    <row r="167">
      <c r="A167" s="164"/>
      <c r="B167" s="165"/>
      <c r="C167" s="60"/>
      <c r="D167" s="61"/>
      <c r="E167" s="60"/>
      <c r="F167" s="60"/>
      <c r="G167" s="60"/>
      <c r="H167" s="60"/>
      <c r="I167" s="60"/>
      <c r="J167" s="61"/>
      <c r="K167" s="60"/>
      <c r="L167" s="61"/>
      <c r="M167" s="61"/>
      <c r="N167" s="64"/>
      <c r="O167" s="64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</row>
    <row r="168">
      <c r="A168" s="164"/>
      <c r="B168" s="165"/>
      <c r="C168" s="60"/>
      <c r="D168" s="61"/>
      <c r="E168" s="60"/>
      <c r="F168" s="60"/>
      <c r="G168" s="60"/>
      <c r="H168" s="60"/>
      <c r="I168" s="60"/>
      <c r="J168" s="61"/>
      <c r="K168" s="60"/>
      <c r="L168" s="61"/>
      <c r="M168" s="61"/>
      <c r="N168" s="64"/>
      <c r="O168" s="64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</row>
    <row r="169">
      <c r="A169" s="164"/>
      <c r="B169" s="165"/>
      <c r="C169" s="60"/>
      <c r="D169" s="61"/>
      <c r="E169" s="60"/>
      <c r="F169" s="60"/>
      <c r="G169" s="60"/>
      <c r="H169" s="60"/>
      <c r="I169" s="60"/>
      <c r="J169" s="61"/>
      <c r="K169" s="60"/>
      <c r="L169" s="61"/>
      <c r="M169" s="61"/>
      <c r="N169" s="64"/>
      <c r="O169" s="64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</row>
    <row r="170">
      <c r="A170" s="164"/>
      <c r="B170" s="165"/>
      <c r="C170" s="60"/>
      <c r="D170" s="61"/>
      <c r="E170" s="60"/>
      <c r="F170" s="60"/>
      <c r="G170" s="60"/>
      <c r="H170" s="60"/>
      <c r="I170" s="60"/>
      <c r="J170" s="61"/>
      <c r="K170" s="60"/>
      <c r="L170" s="61"/>
      <c r="M170" s="61"/>
      <c r="N170" s="64"/>
      <c r="O170" s="64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</row>
    <row r="171">
      <c r="A171" s="164"/>
      <c r="B171" s="165"/>
      <c r="C171" s="60"/>
      <c r="D171" s="61"/>
      <c r="E171" s="60"/>
      <c r="F171" s="60"/>
      <c r="G171" s="60"/>
      <c r="H171" s="60"/>
      <c r="I171" s="60"/>
      <c r="J171" s="61"/>
      <c r="K171" s="60"/>
      <c r="L171" s="61"/>
      <c r="M171" s="61"/>
      <c r="N171" s="64"/>
      <c r="O171" s="64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</row>
    <row r="172">
      <c r="A172" s="164"/>
      <c r="B172" s="165"/>
      <c r="C172" s="60"/>
      <c r="D172" s="61"/>
      <c r="E172" s="60"/>
      <c r="F172" s="60"/>
      <c r="G172" s="60"/>
      <c r="H172" s="60"/>
      <c r="I172" s="60"/>
      <c r="J172" s="61"/>
      <c r="K172" s="60"/>
      <c r="L172" s="61"/>
      <c r="M172" s="61"/>
      <c r="N172" s="64"/>
      <c r="O172" s="64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</row>
    <row r="173">
      <c r="A173" s="164"/>
      <c r="B173" s="165"/>
      <c r="C173" s="60"/>
      <c r="D173" s="61"/>
      <c r="E173" s="60"/>
      <c r="F173" s="60"/>
      <c r="G173" s="60"/>
      <c r="H173" s="60"/>
      <c r="I173" s="60"/>
      <c r="J173" s="61"/>
      <c r="K173" s="60"/>
      <c r="L173" s="61"/>
      <c r="M173" s="61"/>
      <c r="N173" s="64"/>
      <c r="O173" s="64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</row>
    <row r="174">
      <c r="A174" s="164"/>
      <c r="B174" s="165"/>
      <c r="C174" s="60"/>
      <c r="D174" s="61"/>
      <c r="E174" s="60"/>
      <c r="F174" s="60"/>
      <c r="G174" s="60"/>
      <c r="H174" s="60"/>
      <c r="I174" s="60"/>
      <c r="J174" s="61"/>
      <c r="K174" s="60"/>
      <c r="L174" s="61"/>
      <c r="M174" s="61"/>
      <c r="N174" s="64"/>
      <c r="O174" s="64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</row>
    <row r="175">
      <c r="A175" s="164"/>
      <c r="B175" s="165"/>
      <c r="C175" s="60"/>
      <c r="D175" s="61"/>
      <c r="E175" s="60"/>
      <c r="F175" s="60"/>
      <c r="G175" s="60"/>
      <c r="H175" s="60"/>
      <c r="I175" s="60"/>
      <c r="J175" s="61"/>
      <c r="K175" s="60"/>
      <c r="L175" s="61"/>
      <c r="M175" s="61"/>
      <c r="N175" s="64"/>
      <c r="O175" s="64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</row>
    <row r="176">
      <c r="A176" s="164"/>
      <c r="B176" s="165"/>
      <c r="C176" s="60"/>
      <c r="D176" s="61"/>
      <c r="E176" s="60"/>
      <c r="F176" s="60"/>
      <c r="G176" s="60"/>
      <c r="H176" s="60"/>
      <c r="I176" s="60"/>
      <c r="J176" s="61"/>
      <c r="K176" s="60"/>
      <c r="L176" s="61"/>
      <c r="M176" s="61"/>
      <c r="N176" s="64"/>
      <c r="O176" s="64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</row>
    <row r="177">
      <c r="A177" s="164"/>
      <c r="B177" s="165"/>
      <c r="C177" s="60"/>
      <c r="D177" s="61"/>
      <c r="E177" s="60"/>
      <c r="F177" s="60"/>
      <c r="G177" s="60"/>
      <c r="H177" s="60"/>
      <c r="I177" s="60"/>
      <c r="J177" s="61"/>
      <c r="K177" s="60"/>
      <c r="L177" s="61"/>
      <c r="M177" s="61"/>
      <c r="N177" s="64"/>
      <c r="O177" s="64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</row>
    <row r="178">
      <c r="A178" s="164"/>
      <c r="B178" s="165"/>
      <c r="C178" s="60"/>
      <c r="D178" s="61"/>
      <c r="E178" s="60"/>
      <c r="F178" s="60"/>
      <c r="G178" s="60"/>
      <c r="H178" s="60"/>
      <c r="I178" s="60"/>
      <c r="J178" s="61"/>
      <c r="K178" s="60"/>
      <c r="L178" s="61"/>
      <c r="M178" s="61"/>
      <c r="N178" s="64"/>
      <c r="O178" s="64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</row>
    <row r="179">
      <c r="A179" s="164"/>
      <c r="B179" s="165"/>
      <c r="C179" s="60"/>
      <c r="D179" s="61"/>
      <c r="E179" s="60"/>
      <c r="F179" s="60"/>
      <c r="G179" s="60"/>
      <c r="H179" s="60"/>
      <c r="I179" s="60"/>
      <c r="J179" s="61"/>
      <c r="K179" s="60"/>
      <c r="L179" s="61"/>
      <c r="M179" s="61"/>
      <c r="N179" s="64"/>
      <c r="O179" s="64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</row>
    <row r="180">
      <c r="A180" s="164"/>
      <c r="B180" s="165"/>
      <c r="C180" s="60"/>
      <c r="D180" s="61"/>
      <c r="E180" s="60"/>
      <c r="F180" s="60"/>
      <c r="G180" s="60"/>
      <c r="H180" s="60"/>
      <c r="I180" s="60"/>
      <c r="J180" s="61"/>
      <c r="K180" s="60"/>
      <c r="L180" s="61"/>
      <c r="M180" s="61"/>
      <c r="N180" s="64"/>
      <c r="O180" s="64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</row>
    <row r="181">
      <c r="A181" s="164"/>
      <c r="B181" s="165"/>
      <c r="C181" s="60"/>
      <c r="D181" s="61"/>
      <c r="E181" s="60"/>
      <c r="F181" s="60"/>
      <c r="G181" s="60"/>
      <c r="H181" s="60"/>
      <c r="I181" s="60"/>
      <c r="J181" s="61"/>
      <c r="K181" s="60"/>
      <c r="L181" s="61"/>
      <c r="M181" s="61"/>
      <c r="N181" s="64"/>
      <c r="O181" s="64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</row>
    <row r="182">
      <c r="A182" s="164"/>
      <c r="B182" s="165"/>
      <c r="C182" s="60"/>
      <c r="D182" s="61"/>
      <c r="E182" s="60"/>
      <c r="F182" s="60"/>
      <c r="G182" s="60"/>
      <c r="H182" s="60"/>
      <c r="I182" s="60"/>
      <c r="J182" s="61"/>
      <c r="K182" s="60"/>
      <c r="L182" s="61"/>
      <c r="M182" s="61"/>
      <c r="N182" s="64"/>
      <c r="O182" s="64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</row>
    <row r="183">
      <c r="A183" s="164"/>
      <c r="B183" s="165"/>
      <c r="C183" s="60"/>
      <c r="D183" s="61"/>
      <c r="E183" s="60"/>
      <c r="F183" s="60"/>
      <c r="G183" s="60"/>
      <c r="H183" s="60"/>
      <c r="I183" s="60"/>
      <c r="J183" s="61"/>
      <c r="K183" s="60"/>
      <c r="L183" s="61"/>
      <c r="M183" s="61"/>
      <c r="N183" s="64"/>
      <c r="O183" s="64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</row>
    <row r="184">
      <c r="A184" s="164"/>
      <c r="B184" s="165"/>
      <c r="C184" s="60"/>
      <c r="D184" s="61"/>
      <c r="E184" s="60"/>
      <c r="F184" s="60"/>
      <c r="G184" s="60"/>
      <c r="H184" s="60"/>
      <c r="I184" s="60"/>
      <c r="J184" s="61"/>
      <c r="K184" s="60"/>
      <c r="L184" s="61"/>
      <c r="M184" s="61"/>
      <c r="N184" s="64"/>
      <c r="O184" s="64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</row>
    <row r="185">
      <c r="A185" s="164"/>
      <c r="B185" s="165"/>
      <c r="C185" s="60"/>
      <c r="D185" s="61"/>
      <c r="E185" s="60"/>
      <c r="F185" s="60"/>
      <c r="G185" s="60"/>
      <c r="H185" s="60"/>
      <c r="I185" s="60"/>
      <c r="J185" s="61"/>
      <c r="K185" s="60"/>
      <c r="L185" s="61"/>
      <c r="M185" s="61"/>
      <c r="N185" s="64"/>
      <c r="O185" s="64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</row>
    <row r="186">
      <c r="A186" s="164"/>
      <c r="B186" s="165"/>
      <c r="C186" s="60"/>
      <c r="D186" s="61"/>
      <c r="E186" s="60"/>
      <c r="F186" s="60"/>
      <c r="G186" s="60"/>
      <c r="H186" s="60"/>
      <c r="I186" s="60"/>
      <c r="J186" s="61"/>
      <c r="K186" s="60"/>
      <c r="L186" s="61"/>
      <c r="M186" s="61"/>
      <c r="N186" s="64"/>
      <c r="O186" s="64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</row>
    <row r="187">
      <c r="A187" s="164"/>
      <c r="B187" s="165"/>
      <c r="C187" s="60"/>
      <c r="D187" s="61"/>
      <c r="E187" s="60"/>
      <c r="F187" s="60"/>
      <c r="G187" s="60"/>
      <c r="H187" s="60"/>
      <c r="I187" s="60"/>
      <c r="J187" s="61"/>
      <c r="K187" s="60"/>
      <c r="L187" s="61"/>
      <c r="M187" s="61"/>
      <c r="N187" s="64"/>
      <c r="O187" s="64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</row>
    <row r="188">
      <c r="A188" s="164"/>
      <c r="B188" s="165"/>
      <c r="C188" s="60"/>
      <c r="D188" s="61"/>
      <c r="E188" s="60"/>
      <c r="F188" s="60"/>
      <c r="G188" s="60"/>
      <c r="H188" s="60"/>
      <c r="I188" s="60"/>
      <c r="J188" s="61"/>
      <c r="K188" s="60"/>
      <c r="L188" s="61"/>
      <c r="M188" s="61"/>
      <c r="N188" s="64"/>
      <c r="O188" s="64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</row>
    <row r="189">
      <c r="A189" s="164"/>
      <c r="B189" s="165"/>
      <c r="C189" s="60"/>
      <c r="D189" s="61"/>
      <c r="E189" s="60"/>
      <c r="F189" s="60"/>
      <c r="G189" s="60"/>
      <c r="H189" s="60"/>
      <c r="I189" s="60"/>
      <c r="J189" s="61"/>
      <c r="K189" s="60"/>
      <c r="L189" s="61"/>
      <c r="M189" s="61"/>
      <c r="N189" s="64"/>
      <c r="O189" s="64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</row>
    <row r="190">
      <c r="A190" s="164"/>
      <c r="B190" s="165"/>
      <c r="C190" s="60"/>
      <c r="D190" s="61"/>
      <c r="E190" s="60"/>
      <c r="F190" s="60"/>
      <c r="G190" s="60"/>
      <c r="H190" s="60"/>
      <c r="I190" s="60"/>
      <c r="J190" s="61"/>
      <c r="K190" s="60"/>
      <c r="L190" s="61"/>
      <c r="M190" s="61"/>
      <c r="N190" s="64"/>
      <c r="O190" s="64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</row>
    <row r="191">
      <c r="A191" s="164"/>
      <c r="B191" s="165"/>
      <c r="C191" s="60"/>
      <c r="D191" s="61"/>
      <c r="E191" s="60"/>
      <c r="F191" s="60"/>
      <c r="G191" s="60"/>
      <c r="H191" s="60"/>
      <c r="I191" s="60"/>
      <c r="J191" s="61"/>
      <c r="K191" s="60"/>
      <c r="L191" s="61"/>
      <c r="M191" s="61"/>
      <c r="N191" s="64"/>
      <c r="O191" s="64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</row>
    <row r="192">
      <c r="A192" s="164"/>
      <c r="B192" s="165"/>
      <c r="C192" s="60"/>
      <c r="D192" s="61"/>
      <c r="E192" s="60"/>
      <c r="F192" s="60"/>
      <c r="G192" s="60"/>
      <c r="H192" s="60"/>
      <c r="I192" s="60"/>
      <c r="J192" s="61"/>
      <c r="K192" s="60"/>
      <c r="L192" s="61"/>
      <c r="M192" s="61"/>
      <c r="N192" s="64"/>
      <c r="O192" s="64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</row>
  </sheetData>
  <conditionalFormatting sqref="E3:H192 M3:O192">
    <cfRule type="cellIs" dxfId="0" priority="1" operator="lessThan">
      <formula>1200</formula>
    </cfRule>
  </conditionalFormatting>
  <conditionalFormatting sqref="E3:H192 M3:O192">
    <cfRule type="cellIs" dxfId="1" priority="2" operator="lessThan">
      <formula>1400</formula>
    </cfRule>
  </conditionalFormatting>
  <conditionalFormatting sqref="E3:H192 M3:O192">
    <cfRule type="cellIs" dxfId="2" priority="3" operator="lessThan">
      <formula>1600</formula>
    </cfRule>
  </conditionalFormatting>
  <conditionalFormatting sqref="E3:H192 M3:O192">
    <cfRule type="cellIs" dxfId="3" priority="4" operator="lessThan">
      <formula>1900</formula>
    </cfRule>
  </conditionalFormatting>
  <conditionalFormatting sqref="E3:H192 M3:O192">
    <cfRule type="cellIs" dxfId="4" priority="5" operator="lessThan">
      <formula>2100</formula>
    </cfRule>
  </conditionalFormatting>
  <conditionalFormatting sqref="E3:H192 M3:O192">
    <cfRule type="cellIs" dxfId="5" priority="6" operator="lessThan">
      <formula>2300</formula>
    </cfRule>
  </conditionalFormatting>
  <conditionalFormatting sqref="E3:H192 M3:O192">
    <cfRule type="cellIs" dxfId="6" priority="7" operator="lessThan">
      <formula>2400</formula>
    </cfRule>
  </conditionalFormatting>
  <conditionalFormatting sqref="E3:H192 M3:O192">
    <cfRule type="cellIs" dxfId="7" priority="8" operator="lessThan">
      <formula>2600</formula>
    </cfRule>
  </conditionalFormatting>
  <conditionalFormatting sqref="E3:H192 M3:O192">
    <cfRule type="cellIs" dxfId="8" priority="9" operator="lessThan">
      <formula>3000</formula>
    </cfRule>
  </conditionalFormatting>
  <conditionalFormatting sqref="E3:H192 M3:O192">
    <cfRule type="cellIs" dxfId="9" priority="10" operator="greaterThanOrEqual">
      <formula>3000</formula>
    </cfRule>
  </conditionalFormatting>
  <conditionalFormatting sqref="I3:L192">
    <cfRule type="colorScale" priority="11">
      <colorScale>
        <cfvo type="formula" val="0"/>
        <cfvo type="formula" val="120"/>
        <color rgb="FFF3F3F3"/>
        <color rgb="FFCCCCCC"/>
      </colorScale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56</v>
      </c>
    </row>
    <row r="3">
      <c r="A3" s="2" t="s">
        <v>57</v>
      </c>
      <c r="B3" s="2" t="s">
        <v>58</v>
      </c>
    </row>
    <row r="4">
      <c r="A4" s="2" t="s">
        <v>59</v>
      </c>
      <c r="B4" s="2" t="s">
        <v>60</v>
      </c>
    </row>
    <row r="6">
      <c r="A6" s="5" t="s">
        <v>51</v>
      </c>
      <c r="B6" s="5" t="s">
        <v>61</v>
      </c>
    </row>
    <row r="7">
      <c r="A7" s="5" t="s">
        <v>40</v>
      </c>
      <c r="B7" s="5" t="s">
        <v>62</v>
      </c>
    </row>
    <row r="8">
      <c r="A8" s="5" t="s">
        <v>42</v>
      </c>
      <c r="B8" s="5" t="s">
        <v>54</v>
      </c>
    </row>
    <row r="9">
      <c r="A9" s="5" t="s">
        <v>37</v>
      </c>
      <c r="B9" s="5" t="s">
        <v>50</v>
      </c>
    </row>
    <row r="10">
      <c r="A10" s="5" t="s">
        <v>43</v>
      </c>
    </row>
    <row r="11">
      <c r="A11" s="5" t="s">
        <v>63</v>
      </c>
    </row>
    <row r="12">
      <c r="A12" s="5" t="s">
        <v>49</v>
      </c>
    </row>
    <row r="13">
      <c r="A13" s="5" t="s">
        <v>47</v>
      </c>
    </row>
  </sheetData>
  <drawing r:id="rId1"/>
</worksheet>
</file>