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ig\Dropbox\Screening Data\CellTox\Docetaxel R2\Pa16C\SCH\"/>
    </mc:Choice>
  </mc:AlternateContent>
  <xr:revisionPtr revIDLastSave="0" documentId="13_ncr:1_{1BFAF1C5-74E6-4575-A76B-D3AE0F1F6EE9}" xr6:coauthVersionLast="32" xr6:coauthVersionMax="32" xr10:uidLastSave="{00000000-0000-0000-0000-000000000000}"/>
  <bookViews>
    <workbookView xWindow="2268" yWindow="1020" windowWidth="34440" windowHeight="18324" xr2:uid="{00000000-000D-0000-FFFF-FFFF00000000}"/>
  </bookViews>
  <sheets>
    <sheet name="Sheet1" sheetId="1" r:id="rId1"/>
  </sheets>
  <calcPr calcId="17901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28" i="1" l="1"/>
  <c r="AD28" i="1"/>
  <c r="AE28" i="1"/>
  <c r="AF28" i="1"/>
  <c r="AG28" i="1"/>
  <c r="AH28" i="1"/>
  <c r="AI28" i="1"/>
  <c r="AJ28" i="1"/>
  <c r="AK28" i="1"/>
  <c r="AC29" i="1"/>
  <c r="AD29" i="1"/>
  <c r="AE29" i="1"/>
  <c r="AF29" i="1"/>
  <c r="AG29" i="1"/>
  <c r="AH29" i="1"/>
  <c r="AI29" i="1"/>
  <c r="AJ29" i="1"/>
  <c r="AK29" i="1"/>
  <c r="AC30" i="1"/>
  <c r="AD30" i="1"/>
  <c r="AE30" i="1"/>
  <c r="AF30" i="1"/>
  <c r="AG30" i="1"/>
  <c r="AH30" i="1"/>
  <c r="AI30" i="1"/>
  <c r="AJ30" i="1"/>
  <c r="AK30" i="1"/>
  <c r="AC31" i="1"/>
  <c r="AD31" i="1"/>
  <c r="AE31" i="1"/>
  <c r="AF31" i="1"/>
  <c r="AG31" i="1"/>
  <c r="AH31" i="1"/>
  <c r="AI31" i="1"/>
  <c r="AJ31" i="1"/>
  <c r="AK31" i="1"/>
  <c r="AD27" i="1"/>
  <c r="AE27" i="1"/>
  <c r="AF27" i="1"/>
  <c r="AG27" i="1"/>
  <c r="AH27" i="1"/>
  <c r="AI27" i="1"/>
  <c r="AJ27" i="1"/>
  <c r="AK27" i="1"/>
  <c r="AC27" i="1"/>
  <c r="AB20" i="1"/>
  <c r="AC20" i="1"/>
  <c r="AD20" i="1"/>
  <c r="AE20" i="1"/>
  <c r="AP20" i="1" s="1"/>
  <c r="BA20" i="1" s="1"/>
  <c r="AF20" i="1"/>
  <c r="AG20" i="1"/>
  <c r="AH20" i="1"/>
  <c r="AI20" i="1"/>
  <c r="AT20" i="1" s="1"/>
  <c r="BE20" i="1" s="1"/>
  <c r="AJ20" i="1"/>
  <c r="AK20" i="1"/>
  <c r="AB21" i="1"/>
  <c r="AC21" i="1"/>
  <c r="AN21" i="1" s="1"/>
  <c r="AY21" i="1" s="1"/>
  <c r="AD21" i="1"/>
  <c r="AE21" i="1"/>
  <c r="AF21" i="1"/>
  <c r="AG21" i="1"/>
  <c r="AR21" i="1" s="1"/>
  <c r="BC21" i="1" s="1"/>
  <c r="AH21" i="1"/>
  <c r="AI21" i="1"/>
  <c r="AJ21" i="1"/>
  <c r="AK21" i="1"/>
  <c r="AV21" i="1" s="1"/>
  <c r="BG21" i="1" s="1"/>
  <c r="AB22" i="1"/>
  <c r="AC22" i="1"/>
  <c r="AD22" i="1"/>
  <c r="AE22" i="1"/>
  <c r="AP22" i="1" s="1"/>
  <c r="BA22" i="1" s="1"/>
  <c r="AF22" i="1"/>
  <c r="AG22" i="1"/>
  <c r="AH22" i="1"/>
  <c r="AI22" i="1"/>
  <c r="AT22" i="1" s="1"/>
  <c r="BE22" i="1" s="1"/>
  <c r="AJ22" i="1"/>
  <c r="AK22" i="1"/>
  <c r="AB23" i="1"/>
  <c r="AC23" i="1"/>
  <c r="AN23" i="1" s="1"/>
  <c r="AY23" i="1" s="1"/>
  <c r="AD23" i="1"/>
  <c r="AE23" i="1"/>
  <c r="AF23" i="1"/>
  <c r="AG23" i="1"/>
  <c r="AR23" i="1" s="1"/>
  <c r="BC23" i="1" s="1"/>
  <c r="AH23" i="1"/>
  <c r="AI23" i="1"/>
  <c r="AT23" i="1" s="1"/>
  <c r="BE23" i="1" s="1"/>
  <c r="AJ23" i="1"/>
  <c r="AK23" i="1"/>
  <c r="AV23" i="1" s="1"/>
  <c r="BG23" i="1" s="1"/>
  <c r="AB24" i="1"/>
  <c r="AC24" i="1"/>
  <c r="AN24" i="1" s="1"/>
  <c r="AY24" i="1" s="1"/>
  <c r="AD24" i="1"/>
  <c r="AE24" i="1"/>
  <c r="AP24" i="1" s="1"/>
  <c r="BA24" i="1" s="1"/>
  <c r="AF24" i="1"/>
  <c r="AG24" i="1"/>
  <c r="AR24" i="1" s="1"/>
  <c r="BC24" i="1" s="1"/>
  <c r="AH24" i="1"/>
  <c r="AI24" i="1"/>
  <c r="AT24" i="1" s="1"/>
  <c r="BE24" i="1" s="1"/>
  <c r="AJ24" i="1"/>
  <c r="AK24" i="1"/>
  <c r="AP23" i="1" s="1"/>
  <c r="BA23" i="1" s="1"/>
  <c r="AC19" i="1"/>
  <c r="AD19" i="1"/>
  <c r="AE19" i="1"/>
  <c r="AF19" i="1"/>
  <c r="AG19" i="1"/>
  <c r="AH19" i="1"/>
  <c r="AI19" i="1"/>
  <c r="AJ19" i="1"/>
  <c r="AK19" i="1"/>
  <c r="AB19" i="1"/>
  <c r="AX31" i="1"/>
  <c r="AX30" i="1"/>
  <c r="AX29" i="1"/>
  <c r="AX28" i="1"/>
  <c r="AX27" i="1"/>
  <c r="BG26" i="1"/>
  <c r="BF26" i="1"/>
  <c r="BE26" i="1"/>
  <c r="BD26" i="1"/>
  <c r="BC26" i="1"/>
  <c r="BB26" i="1"/>
  <c r="BA26" i="1"/>
  <c r="AZ26" i="1"/>
  <c r="AY26" i="1"/>
  <c r="AX26" i="1"/>
  <c r="AU24" i="1"/>
  <c r="BF24" i="1" s="1"/>
  <c r="AQ24" i="1"/>
  <c r="BB24" i="1" s="1"/>
  <c r="AM24" i="1"/>
  <c r="AX24" i="1" s="1"/>
  <c r="AS23" i="1"/>
  <c r="BD23" i="1" s="1"/>
  <c r="AO23" i="1"/>
  <c r="AZ23" i="1" s="1"/>
  <c r="AU22" i="1"/>
  <c r="BF22" i="1" s="1"/>
  <c r="AQ22" i="1"/>
  <c r="BB22" i="1" s="1"/>
  <c r="AM22" i="1"/>
  <c r="AX22" i="1" s="1"/>
  <c r="AS21" i="1"/>
  <c r="BD21" i="1" s="1"/>
  <c r="AO21" i="1"/>
  <c r="AZ21" i="1" s="1"/>
  <c r="AU20" i="1"/>
  <c r="BF20" i="1" s="1"/>
  <c r="AR20" i="1"/>
  <c r="BC20" i="1" s="1"/>
  <c r="AQ20" i="1"/>
  <c r="BB20" i="1" s="1"/>
  <c r="AN20" i="1"/>
  <c r="AY20" i="1" s="1"/>
  <c r="AM20" i="1"/>
  <c r="AS19" i="1"/>
  <c r="BD19" i="1" s="1"/>
  <c r="AQ19" i="1"/>
  <c r="AV24" i="1"/>
  <c r="BG24" i="1" s="1"/>
  <c r="AM31" i="1"/>
  <c r="AM30" i="1"/>
  <c r="AM29" i="1"/>
  <c r="AM28" i="1"/>
  <c r="AM27" i="1"/>
  <c r="AV26" i="1"/>
  <c r="AU26" i="1"/>
  <c r="AT26" i="1"/>
  <c r="AS26" i="1"/>
  <c r="AR26" i="1"/>
  <c r="AQ26" i="1"/>
  <c r="AP26" i="1"/>
  <c r="AO26" i="1"/>
  <c r="AN26" i="1"/>
  <c r="AM26" i="1"/>
  <c r="AQ31" i="1" l="1"/>
  <c r="AQ27" i="1"/>
  <c r="AX20" i="1"/>
  <c r="BD27" i="1" s="1"/>
  <c r="AV20" i="1"/>
  <c r="BG20" i="1" s="1"/>
  <c r="AT21" i="1"/>
  <c r="BE21" i="1" s="1"/>
  <c r="AR22" i="1"/>
  <c r="BC22" i="1" s="1"/>
  <c r="AV22" i="1"/>
  <c r="BG22" i="1" s="1"/>
  <c r="AO19" i="1"/>
  <c r="AT19" i="1"/>
  <c r="AO20" i="1"/>
  <c r="AZ20" i="1" s="1"/>
  <c r="AS20" i="1"/>
  <c r="BD20" i="1" s="1"/>
  <c r="AM21" i="1"/>
  <c r="AX21" i="1" s="1"/>
  <c r="AQ21" i="1"/>
  <c r="BB21" i="1" s="1"/>
  <c r="AU21" i="1"/>
  <c r="BF21" i="1" s="1"/>
  <c r="AO22" i="1"/>
  <c r="AZ22" i="1" s="1"/>
  <c r="AS22" i="1"/>
  <c r="BD22" i="1" s="1"/>
  <c r="AM23" i="1"/>
  <c r="AX23" i="1" s="1"/>
  <c r="AQ23" i="1"/>
  <c r="BB23" i="1" s="1"/>
  <c r="AU23" i="1"/>
  <c r="BF23" i="1" s="1"/>
  <c r="AO24" i="1"/>
  <c r="AZ24" i="1" s="1"/>
  <c r="AS24" i="1"/>
  <c r="BD24" i="1" s="1"/>
  <c r="AM19" i="1"/>
  <c r="AX19" i="1" s="1"/>
  <c r="AS30" i="1"/>
  <c r="AS29" i="1"/>
  <c r="AP19" i="1"/>
  <c r="AU19" i="1"/>
  <c r="AV19" i="1"/>
  <c r="AV27" i="1" s="1"/>
  <c r="AR19" i="1"/>
  <c r="AR30" i="1" s="1"/>
  <c r="AN19" i="1"/>
  <c r="AP21" i="1"/>
  <c r="BA21" i="1" s="1"/>
  <c r="AN22" i="1"/>
  <c r="AY22" i="1" s="1"/>
  <c r="BD29" i="1"/>
  <c r="BD30" i="1"/>
  <c r="BD31" i="1"/>
  <c r="BD28" i="1"/>
  <c r="BG19" i="1"/>
  <c r="AV30" i="1"/>
  <c r="AV29" i="1"/>
  <c r="BC19" i="1"/>
  <c r="AR27" i="1"/>
  <c r="AN30" i="1"/>
  <c r="AN31" i="1"/>
  <c r="AY19" i="1"/>
  <c r="AN29" i="1"/>
  <c r="AN27" i="1"/>
  <c r="AT31" i="1"/>
  <c r="AP31" i="1"/>
  <c r="AV31" i="1"/>
  <c r="BF19" i="1"/>
  <c r="BB19" i="1"/>
  <c r="AT27" i="1"/>
  <c r="AP27" i="1"/>
  <c r="AS31" i="1"/>
  <c r="AT30" i="1"/>
  <c r="AP30" i="1"/>
  <c r="AU29" i="1"/>
  <c r="AQ29" i="1"/>
  <c r="AO28" i="1" l="1"/>
  <c r="AO27" i="1"/>
  <c r="AO30" i="1"/>
  <c r="AR29" i="1"/>
  <c r="AS28" i="1"/>
  <c r="AO29" i="1"/>
  <c r="AN28" i="1"/>
  <c r="AV28" i="1"/>
  <c r="AU28" i="1"/>
  <c r="AU30" i="1"/>
  <c r="AU31" i="1"/>
  <c r="AU27" i="1"/>
  <c r="AQ30" i="1"/>
  <c r="AZ19" i="1"/>
  <c r="AZ27" i="1" s="1"/>
  <c r="AR28" i="1"/>
  <c r="AO31" i="1"/>
  <c r="AR31" i="1"/>
  <c r="BA19" i="1"/>
  <c r="AP28" i="1"/>
  <c r="AP29" i="1"/>
  <c r="BE19" i="1"/>
  <c r="AT29" i="1"/>
  <c r="AT28" i="1"/>
  <c r="AS27" i="1"/>
  <c r="AQ28" i="1"/>
  <c r="AZ29" i="1"/>
  <c r="AZ30" i="1"/>
  <c r="AZ31" i="1"/>
  <c r="AZ28" i="1"/>
  <c r="BG30" i="1"/>
  <c r="BG31" i="1"/>
  <c r="BG27" i="1"/>
  <c r="BG28" i="1"/>
  <c r="BG29" i="1"/>
  <c r="BB31" i="1"/>
  <c r="BB27" i="1"/>
  <c r="BB28" i="1"/>
  <c r="BB29" i="1"/>
  <c r="BB30" i="1"/>
  <c r="AY30" i="1"/>
  <c r="AY31" i="1"/>
  <c r="AY28" i="1"/>
  <c r="AY27" i="1"/>
  <c r="AY29" i="1"/>
  <c r="BF31" i="1"/>
  <c r="BF27" i="1"/>
  <c r="BF28" i="1"/>
  <c r="BF29" i="1"/>
  <c r="BF30" i="1"/>
  <c r="BC30" i="1"/>
  <c r="BC31" i="1"/>
  <c r="BC27" i="1"/>
  <c r="BC28" i="1"/>
  <c r="BC29" i="1"/>
  <c r="BA31" i="1" l="1"/>
  <c r="BA28" i="1"/>
  <c r="BA27" i="1"/>
  <c r="BA29" i="1"/>
  <c r="BA30" i="1"/>
  <c r="BE28" i="1"/>
  <c r="BE27" i="1"/>
  <c r="BE29" i="1"/>
  <c r="BE30" i="1"/>
  <c r="BE31" i="1"/>
  <c r="AK10" i="1" l="1"/>
  <c r="AJ10" i="1" s="1"/>
  <c r="AJ9" i="1" s="1"/>
  <c r="AI10" i="1" l="1"/>
  <c r="AI9" i="1" s="1"/>
  <c r="AK9" i="1"/>
  <c r="AH10" i="1" l="1"/>
  <c r="AG10" i="1"/>
  <c r="AH9" i="1"/>
  <c r="O37" i="1"/>
  <c r="AB37" i="1" s="1"/>
  <c r="O34" i="1"/>
  <c r="AB34" i="1" s="1"/>
  <c r="AK8" i="1"/>
  <c r="AK7" i="1"/>
  <c r="AK6" i="1"/>
  <c r="AK5" i="1"/>
  <c r="AK4" i="1"/>
  <c r="AK3" i="1"/>
  <c r="AJ8" i="1"/>
  <c r="AJ7" i="1"/>
  <c r="AJ6" i="1"/>
  <c r="AJ5" i="1"/>
  <c r="AJ4" i="1"/>
  <c r="AJ3" i="1"/>
  <c r="AI8" i="1"/>
  <c r="AI7" i="1"/>
  <c r="AI6" i="1"/>
  <c r="AI5" i="1"/>
  <c r="AI4" i="1"/>
  <c r="AI3" i="1"/>
  <c r="AH8" i="1"/>
  <c r="AH7" i="1"/>
  <c r="AH6" i="1"/>
  <c r="AH5" i="1"/>
  <c r="AH4" i="1"/>
  <c r="AH3" i="1"/>
  <c r="AG8" i="1"/>
  <c r="AG7" i="1"/>
  <c r="AG6" i="1"/>
  <c r="AG5" i="1"/>
  <c r="AG4" i="1"/>
  <c r="AG3" i="1"/>
  <c r="AF8" i="1"/>
  <c r="AF7" i="1"/>
  <c r="AF6" i="1"/>
  <c r="AF5" i="1"/>
  <c r="AF4" i="1"/>
  <c r="AF3" i="1"/>
  <c r="AE8" i="1"/>
  <c r="AE7" i="1"/>
  <c r="AE6" i="1"/>
  <c r="AE5" i="1"/>
  <c r="AE4" i="1"/>
  <c r="AE3" i="1"/>
  <c r="AD8" i="1"/>
  <c r="AD7" i="1"/>
  <c r="AD6" i="1"/>
  <c r="AD5" i="1"/>
  <c r="AD4" i="1"/>
  <c r="AD3" i="1"/>
  <c r="AC8" i="1"/>
  <c r="AC7" i="1"/>
  <c r="AC6" i="1"/>
  <c r="AC5" i="1"/>
  <c r="AC4" i="1"/>
  <c r="AC3" i="1"/>
  <c r="AB8" i="1"/>
  <c r="AB7" i="1"/>
  <c r="AB6" i="1"/>
  <c r="AB5" i="1"/>
  <c r="AB4" i="1"/>
  <c r="AB3" i="1"/>
  <c r="AB26" i="1"/>
  <c r="AA11" i="1"/>
  <c r="AA3" i="1"/>
  <c r="AA8" i="1"/>
  <c r="AA16" i="1" s="1"/>
  <c r="AA24" i="1" s="1"/>
  <c r="AB31" i="1" s="1"/>
  <c r="AB2" i="1"/>
  <c r="AB10" i="1" s="1"/>
  <c r="AB9" i="1" s="1"/>
  <c r="AC36" i="1"/>
  <c r="P8" i="1"/>
  <c r="P7" i="1"/>
  <c r="P6" i="1"/>
  <c r="P5" i="1"/>
  <c r="P4" i="1"/>
  <c r="Q8" i="1"/>
  <c r="Q7" i="1"/>
  <c r="Q6" i="1"/>
  <c r="Q5" i="1"/>
  <c r="Q4" i="1"/>
  <c r="R8" i="1"/>
  <c r="R7" i="1"/>
  <c r="R6" i="1"/>
  <c r="R5" i="1"/>
  <c r="R4" i="1"/>
  <c r="S8" i="1"/>
  <c r="S7" i="1"/>
  <c r="S6" i="1"/>
  <c r="S5" i="1"/>
  <c r="S4" i="1"/>
  <c r="T8" i="1"/>
  <c r="T7" i="1"/>
  <c r="T6" i="1"/>
  <c r="T5" i="1"/>
  <c r="T4" i="1"/>
  <c r="U8" i="1"/>
  <c r="U7" i="1"/>
  <c r="U6" i="1"/>
  <c r="U5" i="1"/>
  <c r="U4" i="1"/>
  <c r="V8" i="1"/>
  <c r="V7" i="1"/>
  <c r="V6" i="1"/>
  <c r="V5" i="1"/>
  <c r="V4" i="1"/>
  <c r="W8" i="1"/>
  <c r="W7" i="1"/>
  <c r="W6" i="1"/>
  <c r="W5" i="1"/>
  <c r="W4" i="1"/>
  <c r="X8" i="1"/>
  <c r="X7" i="1"/>
  <c r="X6" i="1"/>
  <c r="X5" i="1"/>
  <c r="X4" i="1"/>
  <c r="X3" i="1"/>
  <c r="W3" i="1"/>
  <c r="V3" i="1"/>
  <c r="U3" i="1"/>
  <c r="T3" i="1"/>
  <c r="S3" i="1"/>
  <c r="R3" i="1"/>
  <c r="Q3" i="1"/>
  <c r="P3" i="1"/>
  <c r="O8" i="1"/>
  <c r="O7" i="1"/>
  <c r="O6" i="1"/>
  <c r="O5" i="1"/>
  <c r="O4" i="1"/>
  <c r="O3" i="1"/>
  <c r="X2" i="1"/>
  <c r="W2" i="1" s="1"/>
  <c r="AJ2" i="1" s="1"/>
  <c r="AJ18" i="1" s="1"/>
  <c r="AJ26" i="1" s="1"/>
  <c r="O10" i="1"/>
  <c r="N19" i="1"/>
  <c r="N11" i="1"/>
  <c r="N16" i="1"/>
  <c r="N24" i="1" s="1"/>
  <c r="O31" i="1" s="1"/>
  <c r="T36" i="1" s="1"/>
  <c r="AH36" i="1" s="1"/>
  <c r="N8" i="1"/>
  <c r="N7" i="1" s="1"/>
  <c r="N6" i="1" l="1"/>
  <c r="N15" i="1"/>
  <c r="N23" i="1" s="1"/>
  <c r="O30" i="1" s="1"/>
  <c r="S36" i="1" s="1"/>
  <c r="AG36" i="1" s="1"/>
  <c r="AA7" i="1"/>
  <c r="AA15" i="1" s="1"/>
  <c r="X10" i="1"/>
  <c r="AK2" i="1"/>
  <c r="AK18" i="1" s="1"/>
  <c r="AK26" i="1" s="1"/>
  <c r="AG9" i="1"/>
  <c r="AF10" i="1"/>
  <c r="W10" i="1"/>
  <c r="V2" i="1"/>
  <c r="N5" i="1"/>
  <c r="N13" i="1"/>
  <c r="N21" i="1" s="1"/>
  <c r="O28" i="1" s="1"/>
  <c r="Q36" i="1" s="1"/>
  <c r="AE36" i="1" s="1"/>
  <c r="AA23" i="1"/>
  <c r="AA22" i="1" l="1"/>
  <c r="AB30" i="1"/>
  <c r="W18" i="1"/>
  <c r="W26" i="1" s="1"/>
  <c r="W33" i="1" s="1"/>
  <c r="AK33" i="1" s="1"/>
  <c r="X18" i="1"/>
  <c r="X26" i="1" s="1"/>
  <c r="X33" i="1" s="1"/>
  <c r="AL33" i="1" s="1"/>
  <c r="N4" i="1"/>
  <c r="AA5" i="1"/>
  <c r="AA13" i="1" s="1"/>
  <c r="N14" i="1"/>
  <c r="N22" i="1" s="1"/>
  <c r="O29" i="1" s="1"/>
  <c r="R36" i="1" s="1"/>
  <c r="AF36" i="1" s="1"/>
  <c r="AA6" i="1"/>
  <c r="AA14" i="1" s="1"/>
  <c r="AF9" i="1"/>
  <c r="AE10" i="1"/>
  <c r="V10" i="1"/>
  <c r="AI2" i="1"/>
  <c r="AI18" i="1" s="1"/>
  <c r="AI26" i="1" s="1"/>
  <c r="U2" i="1"/>
  <c r="U10" i="1" s="1"/>
  <c r="AI11" i="1"/>
  <c r="AK16" i="1"/>
  <c r="AJ11" i="1"/>
  <c r="AJ12" i="1"/>
  <c r="AC12" i="1"/>
  <c r="AK12" i="1"/>
  <c r="AE11" i="1"/>
  <c r="AD12" i="1"/>
  <c r="AE12" i="1"/>
  <c r="AF15" i="1"/>
  <c r="AH11" i="1"/>
  <c r="AF12" i="1"/>
  <c r="AD13" i="1"/>
  <c r="AB14" i="1"/>
  <c r="AJ14" i="1"/>
  <c r="AH15" i="1"/>
  <c r="AF16" i="1"/>
  <c r="AF11" i="1"/>
  <c r="AD16" i="1"/>
  <c r="AG11" i="1"/>
  <c r="AK13" i="1"/>
  <c r="AG15" i="1"/>
  <c r="AG12" i="1"/>
  <c r="AE13" i="1"/>
  <c r="AC14" i="1"/>
  <c r="AK14" i="1"/>
  <c r="AI15" i="1"/>
  <c r="AG16" i="1"/>
  <c r="AB13" i="1"/>
  <c r="AJ13" i="1"/>
  <c r="AH14" i="1"/>
  <c r="AC13" i="1"/>
  <c r="AI14" i="1"/>
  <c r="AE16" i="1"/>
  <c r="AB11" i="1"/>
  <c r="AH12" i="1"/>
  <c r="AF13" i="1"/>
  <c r="AD14" i="1"/>
  <c r="AB15" i="1"/>
  <c r="AJ15" i="1"/>
  <c r="AH16" i="1"/>
  <c r="AK11" i="1"/>
  <c r="AG13" i="1"/>
  <c r="AD11" i="1"/>
  <c r="AB12" i="1"/>
  <c r="AH13" i="1"/>
  <c r="AF14" i="1"/>
  <c r="AD15" i="1"/>
  <c r="AB16" i="1"/>
  <c r="AJ16" i="1"/>
  <c r="AC11" i="1"/>
  <c r="AI12" i="1"/>
  <c r="AE14" i="1"/>
  <c r="AC15" i="1"/>
  <c r="AK15" i="1"/>
  <c r="AI16" i="1"/>
  <c r="AI13" i="1"/>
  <c r="AG14" i="1"/>
  <c r="AE15" i="1"/>
  <c r="AC16" i="1"/>
  <c r="U18" i="1" l="1"/>
  <c r="U26" i="1" s="1"/>
  <c r="U33" i="1" s="1"/>
  <c r="AI33" i="1" s="1"/>
  <c r="N12" i="1"/>
  <c r="N20" i="1" s="1"/>
  <c r="O27" i="1" s="1"/>
  <c r="P36" i="1" s="1"/>
  <c r="AD36" i="1" s="1"/>
  <c r="AA4" i="1"/>
  <c r="AA12" i="1" s="1"/>
  <c r="V18" i="1"/>
  <c r="V26" i="1" s="1"/>
  <c r="V33" i="1" s="1"/>
  <c r="AJ33" i="1" s="1"/>
  <c r="AA21" i="1"/>
  <c r="AB29" i="1"/>
  <c r="AD10" i="1"/>
  <c r="AE9" i="1"/>
  <c r="T2" i="1"/>
  <c r="AH2" i="1"/>
  <c r="AH18" i="1" s="1"/>
  <c r="AH26" i="1" s="1"/>
  <c r="AF37" i="1"/>
  <c r="AF34" i="1"/>
  <c r="AD37" i="1"/>
  <c r="AE37" i="1"/>
  <c r="AG37" i="1"/>
  <c r="AH37" i="1"/>
  <c r="AJ34" i="1"/>
  <c r="AK34" i="1"/>
  <c r="AH34" i="1"/>
  <c r="AD34" i="1"/>
  <c r="AE34" i="1"/>
  <c r="AC34" i="1"/>
  <c r="AC37" i="1"/>
  <c r="AI34" i="1"/>
  <c r="AG34" i="1"/>
  <c r="AL34" i="1"/>
  <c r="X12" i="1"/>
  <c r="X20" i="1" s="1"/>
  <c r="Q12" i="1"/>
  <c r="Q20" i="1" s="1"/>
  <c r="R12" i="1"/>
  <c r="R20" i="1" s="1"/>
  <c r="O11" i="1"/>
  <c r="O19" i="1" s="1"/>
  <c r="X11" i="1"/>
  <c r="U12" i="1"/>
  <c r="U20" i="1" s="1"/>
  <c r="O12" i="1"/>
  <c r="W13" i="1"/>
  <c r="W21" i="1" s="1"/>
  <c r="U13" i="1"/>
  <c r="U21" i="1" s="1"/>
  <c r="Q11" i="1"/>
  <c r="Q19" i="1" s="1"/>
  <c r="P11" i="1"/>
  <c r="P19" i="1" s="1"/>
  <c r="Q16" i="1"/>
  <c r="Q24" i="1" s="1"/>
  <c r="T11" i="1"/>
  <c r="T19" i="1" s="1"/>
  <c r="X14" i="1"/>
  <c r="X22" i="1" s="1"/>
  <c r="X16" i="1"/>
  <c r="X24" i="1" s="1"/>
  <c r="Q15" i="1"/>
  <c r="Q23" i="1" s="1"/>
  <c r="V11" i="1"/>
  <c r="V19" i="1" s="1"/>
  <c r="U16" i="1"/>
  <c r="U24" i="1" s="1"/>
  <c r="V15" i="1"/>
  <c r="V23" i="1" s="1"/>
  <c r="W14" i="1"/>
  <c r="W22" i="1" s="1"/>
  <c r="W11" i="1"/>
  <c r="S12" i="1"/>
  <c r="S20" i="1" s="1"/>
  <c r="P13" i="1"/>
  <c r="P21" i="1" s="1"/>
  <c r="S15" i="1"/>
  <c r="S23" i="1" s="1"/>
  <c r="T14" i="1"/>
  <c r="T22" i="1" s="1"/>
  <c r="Q14" i="1"/>
  <c r="Q22" i="1" s="1"/>
  <c r="V14" i="1"/>
  <c r="V22" i="1" s="1"/>
  <c r="V12" i="1"/>
  <c r="V20" i="1" s="1"/>
  <c r="S11" i="1"/>
  <c r="S19" i="1" s="1"/>
  <c r="R11" i="1"/>
  <c r="R19" i="1" s="1"/>
  <c r="O16" i="1"/>
  <c r="O24" i="1" s="1"/>
  <c r="X15" i="1"/>
  <c r="X23" i="1" s="1"/>
  <c r="U15" i="1"/>
  <c r="U23" i="1" s="1"/>
  <c r="O14" i="1"/>
  <c r="O22" i="1" s="1"/>
  <c r="R13" i="1"/>
  <c r="R21" i="1" s="1"/>
  <c r="W12" i="1"/>
  <c r="W20" i="1" s="1"/>
  <c r="P12" i="1"/>
  <c r="P20" i="1" s="1"/>
  <c r="V16" i="1"/>
  <c r="V24" i="1" s="1"/>
  <c r="W15" i="1"/>
  <c r="W23" i="1" s="1"/>
  <c r="U11" i="1"/>
  <c r="U19" i="1" s="1"/>
  <c r="W16" i="1"/>
  <c r="W24" i="1" s="1"/>
  <c r="O15" i="1"/>
  <c r="P15" i="1"/>
  <c r="P23" i="1" s="1"/>
  <c r="T16" i="1"/>
  <c r="T24" i="1" s="1"/>
  <c r="P14" i="1"/>
  <c r="P22" i="1" s="1"/>
  <c r="S16" i="1"/>
  <c r="S24" i="1" s="1"/>
  <c r="T15" i="1"/>
  <c r="T23" i="1" s="1"/>
  <c r="T13" i="1"/>
  <c r="T21" i="1" s="1"/>
  <c r="Q13" i="1"/>
  <c r="Q21" i="1" s="1"/>
  <c r="R14" i="1"/>
  <c r="R22" i="1" s="1"/>
  <c r="V13" i="1"/>
  <c r="V21" i="1" s="1"/>
  <c r="P16" i="1"/>
  <c r="P24" i="1" s="1"/>
  <c r="S13" i="1"/>
  <c r="S21" i="1" s="1"/>
  <c r="T12" i="1"/>
  <c r="T20" i="1" s="1"/>
  <c r="R16" i="1"/>
  <c r="R24" i="1" s="1"/>
  <c r="O13" i="1"/>
  <c r="O21" i="1" s="1"/>
  <c r="AA20" i="1" l="1"/>
  <c r="AB27" i="1" s="1"/>
  <c r="AB28" i="1"/>
  <c r="AC10" i="1"/>
  <c r="AC9" i="1" s="1"/>
  <c r="AD9" i="1"/>
  <c r="S2" i="1"/>
  <c r="S10" i="1" s="1"/>
  <c r="AG2" i="1"/>
  <c r="AG18" i="1" s="1"/>
  <c r="AG26" i="1" s="1"/>
  <c r="T10" i="1"/>
  <c r="P37" i="1"/>
  <c r="O20" i="1"/>
  <c r="W34" i="1"/>
  <c r="W19" i="1"/>
  <c r="X34" i="1"/>
  <c r="X19" i="1"/>
  <c r="S37" i="1"/>
  <c r="O23" i="1"/>
  <c r="Q34" i="1"/>
  <c r="T34" i="1"/>
  <c r="X13" i="1"/>
  <c r="X21" i="1" s="1"/>
  <c r="R15" i="1"/>
  <c r="R23" i="1" s="1"/>
  <c r="U14" i="1"/>
  <c r="U22" i="1" s="1"/>
  <c r="S14" i="1"/>
  <c r="S22" i="1" s="1"/>
  <c r="S34" i="1"/>
  <c r="V34" i="1"/>
  <c r="U34" i="1"/>
  <c r="Q37" i="1"/>
  <c r="P34" i="1"/>
  <c r="R34" i="1"/>
  <c r="T37" i="1"/>
  <c r="R37" i="1"/>
  <c r="T18" i="1" l="1"/>
  <c r="T26" i="1" s="1"/>
  <c r="T33" i="1" s="1"/>
  <c r="AH33" i="1" s="1"/>
  <c r="S18" i="1"/>
  <c r="S26" i="1" s="1"/>
  <c r="S33" i="1" s="1"/>
  <c r="AG33" i="1" s="1"/>
  <c r="AF2" i="1"/>
  <c r="AF18" i="1" s="1"/>
  <c r="AF26" i="1" s="1"/>
  <c r="R2" i="1"/>
  <c r="R10" i="1" s="1"/>
  <c r="W30" i="1"/>
  <c r="Q30" i="1"/>
  <c r="X30" i="1"/>
  <c r="T30" i="1"/>
  <c r="S30" i="1"/>
  <c r="V30" i="1"/>
  <c r="W29" i="1"/>
  <c r="S31" i="1"/>
  <c r="W31" i="1"/>
  <c r="W27" i="1"/>
  <c r="Q27" i="1"/>
  <c r="S27" i="1"/>
  <c r="T27" i="1"/>
  <c r="U29" i="1"/>
  <c r="S29" i="1"/>
  <c r="X27" i="1"/>
  <c r="X31" i="1"/>
  <c r="T28" i="1"/>
  <c r="Q28" i="1"/>
  <c r="W28" i="1"/>
  <c r="U31" i="1"/>
  <c r="U30" i="1"/>
  <c r="U28" i="1"/>
  <c r="U27" i="1"/>
  <c r="S28" i="1"/>
  <c r="X29" i="1"/>
  <c r="Q29" i="1"/>
  <c r="T29" i="1"/>
  <c r="R31" i="1"/>
  <c r="R27" i="1"/>
  <c r="R29" i="1"/>
  <c r="R28" i="1"/>
  <c r="X28" i="1"/>
  <c r="V29" i="1"/>
  <c r="V27" i="1"/>
  <c r="V28" i="1"/>
  <c r="V31" i="1"/>
  <c r="P29" i="1"/>
  <c r="P27" i="1"/>
  <c r="P31" i="1"/>
  <c r="P28" i="1"/>
  <c r="P30" i="1"/>
  <c r="Q31" i="1"/>
  <c r="T31" i="1"/>
  <c r="R30" i="1"/>
  <c r="R18" i="1" l="1"/>
  <c r="R26" i="1" s="1"/>
  <c r="R33" i="1" s="1"/>
  <c r="AF33" i="1" s="1"/>
  <c r="Q2" i="1"/>
  <c r="Q10" i="1" s="1"/>
  <c r="AE2" i="1"/>
  <c r="AE18" i="1" s="1"/>
  <c r="AE26" i="1" s="1"/>
  <c r="Q18" i="1" l="1"/>
  <c r="Q26" i="1" s="1"/>
  <c r="Q33" i="1" s="1"/>
  <c r="AE33" i="1" s="1"/>
  <c r="AD2" i="1"/>
  <c r="AD18" i="1" s="1"/>
  <c r="AD26" i="1" s="1"/>
  <c r="P2" i="1"/>
  <c r="AC2" i="1" l="1"/>
  <c r="AC18" i="1" s="1"/>
  <c r="AC26" i="1" s="1"/>
  <c r="P10" i="1"/>
  <c r="P18" i="1" l="1"/>
  <c r="P26" i="1" s="1"/>
  <c r="P33" i="1" s="1"/>
  <c r="AD33" i="1" s="1"/>
</calcChain>
</file>

<file path=xl/sharedStrings.xml><?xml version="1.0" encoding="utf-8"?>
<sst xmlns="http://schemas.openxmlformats.org/spreadsheetml/2006/main" count="49" uniqueCount="22">
  <si>
    <t>PlateFormat</t>
  </si>
  <si>
    <t>Endpoint</t>
  </si>
  <si>
    <t>Averaged divide by DMSO</t>
  </si>
  <si>
    <t>Bliss Scores</t>
  </si>
  <si>
    <t xml:space="preserve"> </t>
  </si>
  <si>
    <t>Imaging</t>
  </si>
  <si>
    <t>Raw</t>
  </si>
  <si>
    <t>Subtraction</t>
  </si>
  <si>
    <t>Day 0 Plate</t>
  </si>
  <si>
    <t>Multiplication</t>
  </si>
  <si>
    <t>Drug Parent/Test</t>
  </si>
  <si>
    <t>Parent Alone</t>
  </si>
  <si>
    <t>Test Drug Alone</t>
  </si>
  <si>
    <t>Parent Drug Alone</t>
  </si>
  <si>
    <t>Highest Dilution</t>
  </si>
  <si>
    <t>Fold Dilution</t>
  </si>
  <si>
    <t>Parent:</t>
  </si>
  <si>
    <t>Test Drug:</t>
  </si>
  <si>
    <t>Drug Name</t>
  </si>
  <si>
    <t>Parent</t>
  </si>
  <si>
    <t>Test</t>
  </si>
  <si>
    <t>Kill Effect/same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</si>
</sst>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770053957847542E-2"/>
          <c:y val="0.19486111111111112"/>
          <c:w val="0.89345026077748868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Sheet1!$O$34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Sheet1!$P$33:$X$33</c:f>
              <c:numCache>
                <c:formatCode>0.00</c:formatCode>
                <c:ptCount val="9"/>
                <c:pt idx="0">
                  <c:v>-1.8169700377572995</c:v>
                </c:pt>
                <c:pt idx="1">
                  <c:v>-1.3398487830376371</c:v>
                </c:pt>
                <c:pt idx="2">
                  <c:v>-0.86272752831797461</c:v>
                </c:pt>
                <c:pt idx="3">
                  <c:v>-0.38560627359831218</c:v>
                </c:pt>
                <c:pt idx="4">
                  <c:v>9.1514981121350231E-2</c:v>
                </c:pt>
                <c:pt idx="5">
                  <c:v>0.56863623584101264</c:v>
                </c:pt>
                <c:pt idx="6">
                  <c:v>1.045757490560675</c:v>
                </c:pt>
                <c:pt idx="7">
                  <c:v>1.5228787452803376</c:v>
                </c:pt>
                <c:pt idx="8">
                  <c:v>2</c:v>
                </c:pt>
              </c:numCache>
            </c:numRef>
          </c:cat>
          <c:val>
            <c:numRef>
              <c:f>Sheet1!$P$34:$X$34</c:f>
              <c:numCache>
                <c:formatCode>General</c:formatCode>
                <c:ptCount val="9"/>
                <c:pt idx="0">
                  <c:v>1.1130454514692008</c:v>
                </c:pt>
                <c:pt idx="1">
                  <c:v>1.1002105967172391</c:v>
                </c:pt>
                <c:pt idx="2">
                  <c:v>1.1214215477465355</c:v>
                </c:pt>
                <c:pt idx="3">
                  <c:v>1.1567810948640675</c:v>
                </c:pt>
                <c:pt idx="4">
                  <c:v>1.221245984131597</c:v>
                </c:pt>
                <c:pt idx="5">
                  <c:v>1.2611319673077459</c:v>
                </c:pt>
                <c:pt idx="6">
                  <c:v>1.2805355287410776</c:v>
                </c:pt>
                <c:pt idx="7">
                  <c:v>1.2234196288879777</c:v>
                </c:pt>
                <c:pt idx="8">
                  <c:v>1.1516137122747232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15-4B1A-91A6-E203B1FE4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20287232"/>
        <c:axId val="-223905664"/>
      </c:lineChart>
      <c:catAx>
        <c:axId val="-22028723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3905664"/>
        <c:crosses val="autoZero"/>
        <c:auto val="1"/>
        <c:lblAlgn val="ctr"/>
        <c:lblOffset val="100"/>
        <c:noMultiLvlLbl val="0"/>
      </c:catAx>
      <c:valAx>
        <c:axId val="-22390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028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Sheet1!$O$37</c:f>
              <c:strCache>
                <c:ptCount val="1"/>
                <c:pt idx="0">
                  <c:v>Parent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Sheet1!$P$36:$T$36</c:f>
              <c:numCache>
                <c:formatCode>0.00</c:formatCode>
                <c:ptCount val="5"/>
                <c:pt idx="0">
                  <c:v>-0.80617997398388719</c:v>
                </c:pt>
                <c:pt idx="1">
                  <c:v>-0.50514997831990593</c:v>
                </c:pt>
                <c:pt idx="2">
                  <c:v>-0.20411998265592479</c:v>
                </c:pt>
                <c:pt idx="3">
                  <c:v>9.691001300805642E-2</c:v>
                </c:pt>
                <c:pt idx="4">
                  <c:v>0.3979400086720376</c:v>
                </c:pt>
              </c:numCache>
            </c:numRef>
          </c:cat>
          <c:val>
            <c:numRef>
              <c:f>Sheet1!$P$37:$T$37</c:f>
              <c:numCache>
                <c:formatCode>General</c:formatCode>
                <c:ptCount val="5"/>
                <c:pt idx="0">
                  <c:v>1.0092559048692031</c:v>
                </c:pt>
                <c:pt idx="1">
                  <c:v>1.0009474861758583</c:v>
                </c:pt>
                <c:pt idx="2">
                  <c:v>1.01622669602016</c:v>
                </c:pt>
                <c:pt idx="3">
                  <c:v>1.0320314023989714</c:v>
                </c:pt>
                <c:pt idx="4">
                  <c:v>1.2863637630329112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0F-450B-BF49-1EEB17D3C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9151808"/>
        <c:axId val="-219125536"/>
      </c:lineChart>
      <c:catAx>
        <c:axId val="-21915180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9125536"/>
        <c:crosses val="autoZero"/>
        <c:auto val="1"/>
        <c:lblAlgn val="ctr"/>
        <c:lblOffset val="100"/>
        <c:noMultiLvlLbl val="0"/>
      </c:catAx>
      <c:valAx>
        <c:axId val="-21912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915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Sheet1!$AB$34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>
              <a:glow rad="127000">
                <a:schemeClr val="bg1"/>
              </a:glow>
            </a:effectLst>
          </c:spPr>
          <c:marker>
            <c:symbol val="none"/>
          </c:marker>
          <c:cat>
            <c:numRef>
              <c:f>Sheet1!$AC$33:$AL$33</c:f>
              <c:numCache>
                <c:formatCode>0.00</c:formatCode>
                <c:ptCount val="10"/>
                <c:pt idx="0" formatCode="General">
                  <c:v>0</c:v>
                </c:pt>
                <c:pt idx="1">
                  <c:v>-1.8169700377572995</c:v>
                </c:pt>
                <c:pt idx="2">
                  <c:v>-1.3398487830376371</c:v>
                </c:pt>
                <c:pt idx="3">
                  <c:v>-0.86272752831797461</c:v>
                </c:pt>
                <c:pt idx="4">
                  <c:v>-0.38560627359831218</c:v>
                </c:pt>
                <c:pt idx="5">
                  <c:v>9.1514981121350231E-2</c:v>
                </c:pt>
                <c:pt idx="6">
                  <c:v>0.56863623584101264</c:v>
                </c:pt>
                <c:pt idx="7">
                  <c:v>1.045757490560675</c:v>
                </c:pt>
                <c:pt idx="8">
                  <c:v>1.5228787452803376</c:v>
                </c:pt>
                <c:pt idx="9">
                  <c:v>2</c:v>
                </c:pt>
              </c:numCache>
            </c:numRef>
          </c:cat>
          <c:val>
            <c:numRef>
              <c:f>Sheet1!$AC$34:$AL$34</c:f>
              <c:numCache>
                <c:formatCode>General</c:formatCode>
                <c:ptCount val="10"/>
                <c:pt idx="0">
                  <c:v>1</c:v>
                </c:pt>
                <c:pt idx="1">
                  <c:v>1.1130459015088181</c:v>
                </c:pt>
                <c:pt idx="2">
                  <c:v>1.1002109956606554</c:v>
                </c:pt>
                <c:pt idx="3">
                  <c:v>1.1214220311318126</c:v>
                </c:pt>
                <c:pt idx="4">
                  <c:v>1.1567817190174767</c:v>
                </c:pt>
                <c:pt idx="5">
                  <c:v>1.2212468649229666</c:v>
                </c:pt>
                <c:pt idx="6">
                  <c:v>1.2611330068872169</c:v>
                </c:pt>
                <c:pt idx="7">
                  <c:v>1.2805366455671006</c:v>
                </c:pt>
                <c:pt idx="8">
                  <c:v>1.2234205183327362</c:v>
                </c:pt>
                <c:pt idx="9">
                  <c:v>1.1516143158565229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51-40A9-8101-824FF57BD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607576"/>
        <c:axId val="618611512"/>
      </c:lineChart>
      <c:catAx>
        <c:axId val="618607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11512"/>
        <c:crosses val="autoZero"/>
        <c:auto val="1"/>
        <c:lblAlgn val="ctr"/>
        <c:lblOffset val="100"/>
        <c:noMultiLvlLbl val="0"/>
      </c:catAx>
      <c:valAx>
        <c:axId val="61861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07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Sheet1!$AB$37</c:f>
              <c:strCache>
                <c:ptCount val="1"/>
                <c:pt idx="0">
                  <c:v>Parent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Sheet1!$AC$36:$AH$36</c:f>
              <c:numCache>
                <c:formatCode>0.00</c:formatCode>
                <c:ptCount val="6"/>
                <c:pt idx="0">
                  <c:v>0</c:v>
                </c:pt>
                <c:pt idx="1">
                  <c:v>-0.80617997398388719</c:v>
                </c:pt>
                <c:pt idx="2">
                  <c:v>-0.50514997831990593</c:v>
                </c:pt>
                <c:pt idx="3">
                  <c:v>-0.20411998265592479</c:v>
                </c:pt>
                <c:pt idx="4">
                  <c:v>9.691001300805642E-2</c:v>
                </c:pt>
                <c:pt idx="5">
                  <c:v>0.3979400086720376</c:v>
                </c:pt>
              </c:numCache>
            </c:numRef>
          </c:cat>
          <c:val>
            <c:numRef>
              <c:f>Sheet1!$AC$37:$AH$37</c:f>
              <c:numCache>
                <c:formatCode>General</c:formatCode>
                <c:ptCount val="6"/>
                <c:pt idx="0">
                  <c:v>1</c:v>
                </c:pt>
                <c:pt idx="1">
                  <c:v>1.0092559417174252</c:v>
                </c:pt>
                <c:pt idx="2">
                  <c:v>1.0009474899478483</c:v>
                </c:pt>
                <c:pt idx="3">
                  <c:v>1.0162267606194515</c:v>
                </c:pt>
                <c:pt idx="4">
                  <c:v>1.0320315299175922</c:v>
                </c:pt>
                <c:pt idx="5">
                  <c:v>1.2863649030614277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7D-494D-8A4C-C0E799DEF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618288"/>
        <c:axId val="626618616"/>
      </c:lineChart>
      <c:catAx>
        <c:axId val="62661828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18616"/>
        <c:crosses val="autoZero"/>
        <c:auto val="1"/>
        <c:lblAlgn val="ctr"/>
        <c:lblOffset val="100"/>
        <c:noMultiLvlLbl val="0"/>
      </c:catAx>
      <c:valAx>
        <c:axId val="62661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1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123825</xdr:colOff>
      <xdr:row>42</xdr:row>
      <xdr:rowOff>0</xdr:rowOff>
    </xdr:from>
    <xdr:to>
      <xdr:col>17</xdr:col>
      <xdr:colOff>533400</xdr:colOff>
      <xdr:row>56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EE6DBC-700F-4C74-8365-42C408FCAB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66674</xdr:colOff>
      <xdr:row>41</xdr:row>
      <xdr:rowOff>185737</xdr:rowOff>
    </xdr:from>
    <xdr:to>
      <xdr:col>25</xdr:col>
      <xdr:colOff>28574</xdr:colOff>
      <xdr:row>56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091E11-34B7-46B7-9CAD-DA3D516BD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4762</xdr:colOff>
      <xdr:row>42</xdr:row>
      <xdr:rowOff>4762</xdr:rowOff>
    </xdr:from>
    <xdr:to>
      <xdr:col>32</xdr:col>
      <xdr:colOff>223837</xdr:colOff>
      <xdr:row>56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4878C8-34AA-4BA3-9AE1-9E55FFC33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538162</xdr:colOff>
      <xdr:row>41</xdr:row>
      <xdr:rowOff>166687</xdr:rowOff>
    </xdr:from>
    <xdr:to>
      <xdr:col>40</xdr:col>
      <xdr:colOff>385762</xdr:colOff>
      <xdr:row>56</xdr:row>
      <xdr:rowOff>52387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264BBF-3311-4582-8FD5-B897A8E20B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69"/>
  <sheetViews>
    <sheetView tabSelected="1" topLeftCell="O6" workbookViewId="0">
      <selection activeCell="Y13" sqref="Y13"/>
    </sheetView>
  </sheetViews>
  <sheetFormatPr defaultColWidth="8.77734375" defaultRowHeight="14.4" x14ac:dyDescent="0.3"/>
  <cols>
    <col min="1" max="1" width="18.77734375" customWidth="1"/>
    <col min="2" max="2" width="16.77734375" customWidth="1"/>
    <col min="3" max="3" width="14.77734375" customWidth="1"/>
    <col min="4" max="4" width="11.5546875" customWidth="1"/>
    <col min="14" max="14" width="20.44140625" bestFit="1" customWidth="1"/>
    <col min="15" max="15" width="19.21875" customWidth="1"/>
    <col min="16" max="16" width="14.77734375" customWidth="1"/>
    <col min="17" max="17" width="13" customWidth="1"/>
    <col min="18" max="18" width="12.21875" customWidth="1"/>
    <col min="19" max="19" width="12.77734375" customWidth="1"/>
    <col min="27" max="27" width="20.21875" customWidth="1"/>
    <col min="28" max="28" width="17.21875" customWidth="1"/>
  </cols>
  <sheetData>
    <row r="1" spans="1:37" x14ac:dyDescent="0.3">
      <c r="A1">
        <v>1.3</v>
      </c>
      <c r="B1" t="s">
        <v>0</v>
      </c>
      <c r="C1" t="s">
        <v>1</v>
      </c>
      <c r="D1" t="s">
        <v>5</v>
      </c>
      <c r="E1" t="s">
        <v>6</v>
      </c>
      <c r="F1" t="b">
        <v>0</v>
      </c>
      <c r="G1">
        <v>1</v>
      </c>
      <c r="N1" t="s">
        <v>9</v>
      </c>
      <c r="AA1" t="s">
        <v>7</v>
      </c>
    </row>
    <row r="2" spans="1:37" x14ac:dyDescent="0.3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N2" t="s">
        <v>10</v>
      </c>
      <c r="O2">
        <v>0</v>
      </c>
      <c r="P2" s="2">
        <f t="shared" ref="P2:W2" si="0">Q2/$C$35</f>
        <v>1.5241579027587257E-5</v>
      </c>
      <c r="Q2" s="2">
        <f t="shared" si="0"/>
        <v>4.5724737082761774E-5</v>
      </c>
      <c r="R2" s="2">
        <f t="shared" si="0"/>
        <v>1.3717421124828533E-4</v>
      </c>
      <c r="S2" s="2">
        <f t="shared" si="0"/>
        <v>4.1152263374485596E-4</v>
      </c>
      <c r="T2" s="2">
        <f t="shared" si="0"/>
        <v>1.2345679012345679E-3</v>
      </c>
      <c r="U2" s="2">
        <f t="shared" si="0"/>
        <v>3.7037037037037038E-3</v>
      </c>
      <c r="V2" s="2">
        <f t="shared" si="0"/>
        <v>1.1111111111111112E-2</v>
      </c>
      <c r="W2" s="2">
        <f t="shared" si="0"/>
        <v>3.3333333333333333E-2</v>
      </c>
      <c r="X2" s="2">
        <f>B35</f>
        <v>0.1</v>
      </c>
      <c r="AA2" t="s">
        <v>10</v>
      </c>
      <c r="AB2" s="3">
        <f t="shared" ref="AB2:AK2" si="1">O2</f>
        <v>0</v>
      </c>
      <c r="AC2" s="3">
        <f t="shared" si="1"/>
        <v>1.5241579027587257E-5</v>
      </c>
      <c r="AD2" s="3">
        <f t="shared" si="1"/>
        <v>4.5724737082761774E-5</v>
      </c>
      <c r="AE2" s="3">
        <f t="shared" si="1"/>
        <v>1.3717421124828533E-4</v>
      </c>
      <c r="AF2" s="3">
        <f t="shared" si="1"/>
        <v>4.1152263374485596E-4</v>
      </c>
      <c r="AG2" s="3">
        <f t="shared" si="1"/>
        <v>1.2345679012345679E-3</v>
      </c>
      <c r="AH2" s="3">
        <f t="shared" si="1"/>
        <v>3.7037037037037038E-3</v>
      </c>
      <c r="AI2" s="3">
        <f t="shared" si="1"/>
        <v>1.1111111111111112E-2</v>
      </c>
      <c r="AJ2" s="3">
        <f t="shared" si="1"/>
        <v>3.3333333333333333E-2</v>
      </c>
      <c r="AK2" s="3">
        <f t="shared" si="1"/>
        <v>0.1</v>
      </c>
    </row>
    <row r="3" spans="1:37" x14ac:dyDescent="0.3">
      <c r="N3">
        <v>0</v>
      </c>
      <c r="O3">
        <f>AVERAGE(K9,K20)/K31</f>
        <v>251191</v>
      </c>
      <c r="P3">
        <f>AVERAGE(J9,J20)/J31</f>
        <v>279587</v>
      </c>
      <c r="Q3">
        <f>AVERAGE(I9,I20)/I31</f>
        <v>276363</v>
      </c>
      <c r="R3">
        <f>AVERAGE(H9,H20)/H31</f>
        <v>281691</v>
      </c>
      <c r="S3">
        <f>AVERAGE(G9,G20)/G31</f>
        <v>290573</v>
      </c>
      <c r="T3">
        <f>AVERAGE(F9,F20)/F31</f>
        <v>306766</v>
      </c>
      <c r="U3">
        <f>AVERAGE(E9,E20)/E31</f>
        <v>316785</v>
      </c>
      <c r="V3">
        <f>AVERAGE(D9,D20)/D31</f>
        <v>321659</v>
      </c>
      <c r="W3">
        <f>AVERAGE(C9,C20)/C31</f>
        <v>307312</v>
      </c>
      <c r="X3">
        <f>AVERAGE(B9,B20)/B31</f>
        <v>289275</v>
      </c>
      <c r="AA3" s="2">
        <f t="shared" ref="AA3:AA8" si="2">N3</f>
        <v>0</v>
      </c>
      <c r="AB3">
        <f>AVERAGE(K9,K20)-K31</f>
        <v>251190</v>
      </c>
      <c r="AC3">
        <f>AVERAGE(J9,J20)-J31</f>
        <v>279586</v>
      </c>
      <c r="AD3">
        <f>AVERAGE(I9,I20)-I31</f>
        <v>276362</v>
      </c>
      <c r="AE3">
        <f>AVERAGE(H9,H20)-H31</f>
        <v>281690</v>
      </c>
      <c r="AF3">
        <f>AVERAGE(G9,G20)-G31</f>
        <v>290572</v>
      </c>
      <c r="AG3">
        <f>AVERAGE(F9,F20)-F31</f>
        <v>306765</v>
      </c>
      <c r="AH3">
        <f>AVERAGE(E9,E20)-E31</f>
        <v>316784</v>
      </c>
      <c r="AI3">
        <f>AVERAGE(D9,D20)-D31</f>
        <v>321658</v>
      </c>
      <c r="AJ3">
        <f>AVERAGE(C9,C20)-C31</f>
        <v>307311</v>
      </c>
      <c r="AK3">
        <f>AVERAGE(B9,B20)-B31</f>
        <v>289274</v>
      </c>
    </row>
    <row r="4" spans="1:37" x14ac:dyDescent="0.3">
      <c r="B4">
        <v>407186</v>
      </c>
      <c r="C4">
        <v>394045</v>
      </c>
      <c r="D4">
        <v>382814</v>
      </c>
      <c r="E4">
        <v>376234</v>
      </c>
      <c r="F4">
        <v>368071</v>
      </c>
      <c r="G4">
        <v>317838</v>
      </c>
      <c r="H4">
        <v>306034</v>
      </c>
      <c r="I4">
        <v>310508</v>
      </c>
      <c r="J4">
        <v>304002</v>
      </c>
      <c r="K4">
        <v>323123</v>
      </c>
      <c r="N4" s="2">
        <f>N5/$C$34</f>
        <v>0.15625</v>
      </c>
      <c r="O4">
        <f>AVERAGE(K8,K19)/K30</f>
        <v>253516</v>
      </c>
      <c r="P4">
        <f>AVERAGE(J8,J19)/J30</f>
        <v>280270</v>
      </c>
      <c r="Q4">
        <f>AVERAGE(I8,I19)/I30</f>
        <v>266976</v>
      </c>
      <c r="R4">
        <f>AVERAGE(H8,H19)/H30</f>
        <v>281093</v>
      </c>
      <c r="S4">
        <f>AVERAGE(G8,G19)/G30</f>
        <v>273776</v>
      </c>
      <c r="T4">
        <f>AVERAGE(F8,F19)/F30</f>
        <v>314272</v>
      </c>
      <c r="U4">
        <f>AVERAGE(E8,E19)/E30</f>
        <v>312232</v>
      </c>
      <c r="V4">
        <f>AVERAGE(D8,D19)/D30</f>
        <v>315200</v>
      </c>
      <c r="W4">
        <f>AVERAGE(C8,C19)/C30</f>
        <v>317600</v>
      </c>
      <c r="X4">
        <f>AVERAGE(B8,B19)/B30</f>
        <v>312784</v>
      </c>
      <c r="AA4" s="2">
        <f t="shared" si="2"/>
        <v>0.15625</v>
      </c>
      <c r="AB4">
        <f>AVERAGE(K8,K19)-K30</f>
        <v>253515</v>
      </c>
      <c r="AC4">
        <f>AVERAGE(J8,J19)-J30</f>
        <v>280269</v>
      </c>
      <c r="AD4">
        <f>AVERAGE(I8,I19)-I30</f>
        <v>266975</v>
      </c>
      <c r="AE4">
        <f>AVERAGE(H8,H19)-H30</f>
        <v>281092</v>
      </c>
      <c r="AF4">
        <f>AVERAGE(G8,G19)-G30</f>
        <v>273775</v>
      </c>
      <c r="AG4">
        <f>AVERAGE(F8,F19)-F30</f>
        <v>314271</v>
      </c>
      <c r="AH4">
        <f>AVERAGE(E8,E19)-E30</f>
        <v>312231</v>
      </c>
      <c r="AI4">
        <f>AVERAGE(D8,D19)-D30</f>
        <v>315199</v>
      </c>
      <c r="AJ4">
        <f>AVERAGE(C8,C19)-C30</f>
        <v>317599</v>
      </c>
      <c r="AK4">
        <f>AVERAGE(B8,B19)-B30</f>
        <v>312783</v>
      </c>
    </row>
    <row r="5" spans="1:37" x14ac:dyDescent="0.3">
      <c r="B5">
        <v>348249</v>
      </c>
      <c r="C5">
        <v>367384</v>
      </c>
      <c r="D5">
        <v>353958</v>
      </c>
      <c r="E5">
        <v>326698</v>
      </c>
      <c r="F5">
        <v>52365</v>
      </c>
      <c r="G5">
        <v>283850</v>
      </c>
      <c r="H5">
        <v>285921</v>
      </c>
      <c r="I5">
        <v>276978</v>
      </c>
      <c r="J5">
        <v>277504</v>
      </c>
      <c r="K5">
        <v>259237</v>
      </c>
      <c r="N5" s="2">
        <f>N6/$C$34</f>
        <v>0.3125</v>
      </c>
      <c r="O5">
        <f>AVERAGE(K7,K18)/K29</f>
        <v>251429</v>
      </c>
      <c r="P5">
        <f>AVERAGE(J7,J18)/J29</f>
        <v>264292</v>
      </c>
      <c r="Q5">
        <f>AVERAGE(I7,I18)/I29</f>
        <v>280409</v>
      </c>
      <c r="R5">
        <f>AVERAGE(H7,H18)/H29</f>
        <v>267685</v>
      </c>
      <c r="S5">
        <f>AVERAGE(G7,G18)/G29</f>
        <v>284222</v>
      </c>
      <c r="T5">
        <f>AVERAGE(F7,F18)/F29</f>
        <v>304986</v>
      </c>
      <c r="U5">
        <f>AVERAGE(E7,E18)/E29</f>
        <v>305058</v>
      </c>
      <c r="V5">
        <f>AVERAGE(D7,D18)/D29</f>
        <v>332262</v>
      </c>
      <c r="W5">
        <f>AVERAGE(C7,C18)/C29</f>
        <v>330579</v>
      </c>
      <c r="X5">
        <f>AVERAGE(B7,B18)/B29</f>
        <v>324439</v>
      </c>
      <c r="AA5" s="2">
        <f t="shared" si="2"/>
        <v>0.3125</v>
      </c>
      <c r="AB5">
        <f>AVERAGE(K7,K18)-K29</f>
        <v>251428</v>
      </c>
      <c r="AC5">
        <f>AVERAGE(J7,J18)-J29</f>
        <v>264291</v>
      </c>
      <c r="AD5">
        <f>AVERAGE(I7,I18)-I29</f>
        <v>280408</v>
      </c>
      <c r="AE5">
        <f>AVERAGE(H7,H18)-H29</f>
        <v>267684</v>
      </c>
      <c r="AF5">
        <f>AVERAGE(G7,G18)-G29</f>
        <v>284221</v>
      </c>
      <c r="AG5">
        <f>AVERAGE(F7,F18)-F29</f>
        <v>304985</v>
      </c>
      <c r="AH5">
        <f>AVERAGE(E7,E18)-E29</f>
        <v>305057</v>
      </c>
      <c r="AI5">
        <f>AVERAGE(D7,D18)-D29</f>
        <v>332261</v>
      </c>
      <c r="AJ5">
        <f>AVERAGE(C7,C18)-C29</f>
        <v>330578</v>
      </c>
      <c r="AK5">
        <f>AVERAGE(B7,B18)-B29</f>
        <v>324438</v>
      </c>
    </row>
    <row r="6" spans="1:37" x14ac:dyDescent="0.3">
      <c r="B6">
        <v>348891</v>
      </c>
      <c r="C6">
        <v>349234</v>
      </c>
      <c r="D6">
        <v>368305</v>
      </c>
      <c r="E6">
        <v>297137</v>
      </c>
      <c r="F6">
        <v>50255</v>
      </c>
      <c r="G6">
        <v>270090</v>
      </c>
      <c r="H6">
        <v>279712</v>
      </c>
      <c r="I6">
        <v>263725</v>
      </c>
      <c r="J6">
        <v>274801</v>
      </c>
      <c r="K6">
        <v>255267</v>
      </c>
      <c r="N6" s="2">
        <f>N7/$C$34</f>
        <v>0.625</v>
      </c>
      <c r="O6">
        <f>AVERAGE(K6,K17)/K28</f>
        <v>255267</v>
      </c>
      <c r="P6">
        <f>AVERAGE(J6,J17)/J28</f>
        <v>274801</v>
      </c>
      <c r="Q6">
        <f>AVERAGE(I6,I17)/I28</f>
        <v>263725</v>
      </c>
      <c r="R6">
        <f>AVERAGE(H6,H17)/H28</f>
        <v>279712</v>
      </c>
      <c r="S6">
        <f>AVERAGE(G6,G17)/G28</f>
        <v>270090</v>
      </c>
      <c r="T6">
        <f>AVERAGE(F6,F17)/F28</f>
        <v>50255</v>
      </c>
      <c r="U6">
        <f>AVERAGE(E6,E17)/E28</f>
        <v>297137</v>
      </c>
      <c r="V6">
        <f>AVERAGE(D6,D17)/D28</f>
        <v>368305</v>
      </c>
      <c r="W6">
        <f>AVERAGE(C6,C17)/C28</f>
        <v>349234</v>
      </c>
      <c r="X6">
        <f>AVERAGE(B6,B17)/B28</f>
        <v>348891</v>
      </c>
      <c r="AA6" s="2">
        <f t="shared" si="2"/>
        <v>0.625</v>
      </c>
      <c r="AB6">
        <f>AVERAGE(K6,K17)-K28</f>
        <v>255266</v>
      </c>
      <c r="AC6">
        <f>AVERAGE(J6,J17)-J28</f>
        <v>274800</v>
      </c>
      <c r="AD6">
        <f>AVERAGE(I6,I17)-I28</f>
        <v>263724</v>
      </c>
      <c r="AE6">
        <f>AVERAGE(H6,H17)-H28</f>
        <v>279711</v>
      </c>
      <c r="AF6">
        <f>AVERAGE(G6,G17)-G28</f>
        <v>270089</v>
      </c>
      <c r="AG6">
        <f>AVERAGE(F6,F17)-F28</f>
        <v>50254</v>
      </c>
      <c r="AH6">
        <f>AVERAGE(E6,E17)-E28</f>
        <v>297136</v>
      </c>
      <c r="AI6">
        <f>AVERAGE(D6,D17)-D28</f>
        <v>368304</v>
      </c>
      <c r="AJ6">
        <f>AVERAGE(C6,C17)-C28</f>
        <v>349233</v>
      </c>
      <c r="AK6">
        <f>AVERAGE(B6,B17)-B28</f>
        <v>348890</v>
      </c>
    </row>
    <row r="7" spans="1:37" x14ac:dyDescent="0.3">
      <c r="B7">
        <v>324439</v>
      </c>
      <c r="C7">
        <v>330579</v>
      </c>
      <c r="D7">
        <v>332262</v>
      </c>
      <c r="E7">
        <v>305058</v>
      </c>
      <c r="F7">
        <v>304986</v>
      </c>
      <c r="G7">
        <v>284222</v>
      </c>
      <c r="H7">
        <v>267685</v>
      </c>
      <c r="I7">
        <v>280409</v>
      </c>
      <c r="J7">
        <v>264292</v>
      </c>
      <c r="K7">
        <v>251429</v>
      </c>
      <c r="N7" s="2">
        <f>N8/$C$34</f>
        <v>1.25</v>
      </c>
      <c r="O7">
        <f>AVERAGE(K5,K16)/K27</f>
        <v>259237</v>
      </c>
      <c r="P7">
        <f>AVERAGE(J5,J16)/J27</f>
        <v>277504</v>
      </c>
      <c r="Q7">
        <f>AVERAGE(I5,I16)/I27</f>
        <v>276978</v>
      </c>
      <c r="R7">
        <f>AVERAGE(H5,H16)/H27</f>
        <v>285921</v>
      </c>
      <c r="S7">
        <f>AVERAGE(G5,G16)/G27</f>
        <v>283850</v>
      </c>
      <c r="T7">
        <f>AVERAGE(F5,F16)/F27</f>
        <v>52365</v>
      </c>
      <c r="U7">
        <f>AVERAGE(E5,E16)/E27</f>
        <v>326698</v>
      </c>
      <c r="V7">
        <f>AVERAGE(D5,D16)/D27</f>
        <v>353958</v>
      </c>
      <c r="W7">
        <f>AVERAGE(C5,C16)/C27</f>
        <v>367384</v>
      </c>
      <c r="X7">
        <f>AVERAGE(B5,B16)/B27</f>
        <v>348249</v>
      </c>
      <c r="AA7" s="2">
        <f t="shared" si="2"/>
        <v>1.25</v>
      </c>
      <c r="AB7">
        <f>AVERAGE(K5,K16)-K27</f>
        <v>259236</v>
      </c>
      <c r="AC7">
        <f>AVERAGE(J5,J16)-J27</f>
        <v>277503</v>
      </c>
      <c r="AD7">
        <f>AVERAGE(I5,I16)-I27</f>
        <v>276977</v>
      </c>
      <c r="AE7">
        <f>AVERAGE(H5,H16)-H27</f>
        <v>285920</v>
      </c>
      <c r="AF7">
        <f>AVERAGE(G5,G16)-G27</f>
        <v>283849</v>
      </c>
      <c r="AG7">
        <f>AVERAGE(F5,F16)-F27</f>
        <v>52364</v>
      </c>
      <c r="AH7">
        <f>AVERAGE(E5,E16)-E27</f>
        <v>326697</v>
      </c>
      <c r="AI7">
        <f>AVERAGE(D5,D16)-D27</f>
        <v>353957</v>
      </c>
      <c r="AJ7">
        <f>AVERAGE(C5,C16)-C27</f>
        <v>367383</v>
      </c>
      <c r="AK7">
        <f>AVERAGE(B5,B16)-B27</f>
        <v>348248</v>
      </c>
    </row>
    <row r="8" spans="1:37" x14ac:dyDescent="0.3">
      <c r="B8">
        <v>312784</v>
      </c>
      <c r="C8">
        <v>317600</v>
      </c>
      <c r="D8">
        <v>315200</v>
      </c>
      <c r="E8">
        <v>312232</v>
      </c>
      <c r="F8">
        <v>314272</v>
      </c>
      <c r="G8">
        <v>273776</v>
      </c>
      <c r="H8">
        <v>281093</v>
      </c>
      <c r="I8">
        <v>266976</v>
      </c>
      <c r="J8">
        <v>280270</v>
      </c>
      <c r="K8">
        <v>253516</v>
      </c>
      <c r="N8" s="2">
        <f>B34</f>
        <v>2.5</v>
      </c>
      <c r="O8">
        <f>AVERAGE(K4,K15)/K26</f>
        <v>323123</v>
      </c>
      <c r="P8">
        <f>AVERAGE(J4,J15)/J26</f>
        <v>304002</v>
      </c>
      <c r="Q8">
        <f>AVERAGE(I4,I15)/I26</f>
        <v>310508</v>
      </c>
      <c r="R8">
        <f>AVERAGE(H4,H15)/H26</f>
        <v>306034</v>
      </c>
      <c r="S8">
        <f>AVERAGE(G4,G15)/G26</f>
        <v>317838</v>
      </c>
      <c r="T8">
        <f>AVERAGE(F4,F15)/F26</f>
        <v>368071</v>
      </c>
      <c r="U8">
        <f>AVERAGE(E4,E15)/E26</f>
        <v>376234</v>
      </c>
      <c r="V8">
        <f>AVERAGE(D4,D15)/D26</f>
        <v>382814</v>
      </c>
      <c r="W8">
        <f>AVERAGE(C4,C15)/C26</f>
        <v>394045</v>
      </c>
      <c r="X8">
        <f>AVERAGE(B4,B15)/B26</f>
        <v>407186</v>
      </c>
      <c r="AA8" s="2">
        <f t="shared" si="2"/>
        <v>2.5</v>
      </c>
      <c r="AB8">
        <f>AVERAGE(K4,K15)-K26</f>
        <v>323122</v>
      </c>
      <c r="AC8">
        <f>AVERAGE(J4,J15)-J26</f>
        <v>304001</v>
      </c>
      <c r="AD8">
        <f>AVERAGE(I4,I15)-I26</f>
        <v>310507</v>
      </c>
      <c r="AE8">
        <f>AVERAGE(H4,H15)-H26</f>
        <v>306033</v>
      </c>
      <c r="AF8">
        <f>AVERAGE(G4,G15)-G26</f>
        <v>317837</v>
      </c>
      <c r="AG8">
        <f>AVERAGE(F4,F15)-F26</f>
        <v>368070</v>
      </c>
      <c r="AH8">
        <f>AVERAGE(E4,E15)-E26</f>
        <v>376233</v>
      </c>
      <c r="AI8">
        <f>AVERAGE(D4,D15)-D26</f>
        <v>382813</v>
      </c>
      <c r="AJ8">
        <f>AVERAGE(C4,C15)-C26</f>
        <v>394044</v>
      </c>
      <c r="AK8">
        <f>AVERAGE(B4,B15)-B26</f>
        <v>407185</v>
      </c>
    </row>
    <row r="9" spans="1:37" x14ac:dyDescent="0.3">
      <c r="B9">
        <v>289275</v>
      </c>
      <c r="C9">
        <v>307312</v>
      </c>
      <c r="D9">
        <v>321659</v>
      </c>
      <c r="E9">
        <v>316785</v>
      </c>
      <c r="F9">
        <v>306766</v>
      </c>
      <c r="G9">
        <v>290573</v>
      </c>
      <c r="H9">
        <v>281691</v>
      </c>
      <c r="I9">
        <v>276363</v>
      </c>
      <c r="J9">
        <v>279587</v>
      </c>
      <c r="K9">
        <v>251191</v>
      </c>
      <c r="N9" t="s">
        <v>2</v>
      </c>
      <c r="AA9" t="s">
        <v>2</v>
      </c>
      <c r="AB9" t="e">
        <f>LOG(AB10)</f>
        <v>#NUM!</v>
      </c>
      <c r="AC9">
        <f t="shared" ref="AC9:AK9" si="3">LOG(AC10)</f>
        <v>-10.816970037757299</v>
      </c>
      <c r="AD9">
        <f t="shared" si="3"/>
        <v>-10.339848783037636</v>
      </c>
      <c r="AE9">
        <f t="shared" si="3"/>
        <v>-9.8627275283179738</v>
      </c>
      <c r="AF9">
        <f t="shared" si="3"/>
        <v>-9.3856062735983112</v>
      </c>
      <c r="AG9">
        <f t="shared" si="3"/>
        <v>-8.9084850188786504</v>
      </c>
      <c r="AH9">
        <f t="shared" si="3"/>
        <v>-8.4313637641589878</v>
      </c>
      <c r="AI9">
        <f t="shared" si="3"/>
        <v>-7.9542425094393252</v>
      </c>
      <c r="AJ9">
        <f t="shared" si="3"/>
        <v>-7.4771212547196626</v>
      </c>
      <c r="AK9">
        <f t="shared" si="3"/>
        <v>-7</v>
      </c>
    </row>
    <row r="10" spans="1:37" x14ac:dyDescent="0.3">
      <c r="A10" t="s">
        <v>4</v>
      </c>
      <c r="N10" t="s">
        <v>10</v>
      </c>
      <c r="O10" s="2">
        <f t="shared" ref="O10:X10" si="4">O2</f>
        <v>0</v>
      </c>
      <c r="P10" s="2">
        <f t="shared" si="4"/>
        <v>1.5241579027587257E-5</v>
      </c>
      <c r="Q10" s="2">
        <f t="shared" si="4"/>
        <v>4.5724737082761774E-5</v>
      </c>
      <c r="R10" s="2">
        <f t="shared" si="4"/>
        <v>1.3717421124828533E-4</v>
      </c>
      <c r="S10" s="2">
        <f t="shared" si="4"/>
        <v>4.1152263374485596E-4</v>
      </c>
      <c r="T10" s="2">
        <f t="shared" si="4"/>
        <v>1.2345679012345679E-3</v>
      </c>
      <c r="U10" s="2">
        <f t="shared" si="4"/>
        <v>3.7037037037037038E-3</v>
      </c>
      <c r="V10" s="2">
        <f t="shared" si="4"/>
        <v>1.1111111111111112E-2</v>
      </c>
      <c r="W10" s="2">
        <f t="shared" si="4"/>
        <v>3.3333333333333333E-2</v>
      </c>
      <c r="X10" s="2">
        <f t="shared" si="4"/>
        <v>0.1</v>
      </c>
      <c r="AA10" t="s">
        <v>10</v>
      </c>
      <c r="AB10" s="2">
        <f t="shared" ref="AB10" si="5">AB2</f>
        <v>0</v>
      </c>
      <c r="AC10" s="2">
        <f t="shared" ref="AC10:AI10" si="6">AD10/3</f>
        <v>1.5241579027587263E-11</v>
      </c>
      <c r="AD10" s="2">
        <f t="shared" si="6"/>
        <v>4.5724737082761785E-11</v>
      </c>
      <c r="AE10" s="2">
        <f t="shared" si="6"/>
        <v>1.3717421124828535E-10</v>
      </c>
      <c r="AF10" s="2">
        <f t="shared" si="6"/>
        <v>4.1152263374485604E-10</v>
      </c>
      <c r="AG10" s="2">
        <f t="shared" si="6"/>
        <v>1.2345679012345681E-9</v>
      </c>
      <c r="AH10" s="2">
        <f t="shared" si="6"/>
        <v>3.703703703703704E-9</v>
      </c>
      <c r="AI10" s="2">
        <f t="shared" si="6"/>
        <v>1.1111111111111112E-8</v>
      </c>
      <c r="AJ10" s="2">
        <f>AK10/3</f>
        <v>3.3333333333333334E-8</v>
      </c>
      <c r="AK10" s="2">
        <f>0.1*10^-6</f>
        <v>9.9999999999999995E-8</v>
      </c>
    </row>
    <row r="11" spans="1:37" x14ac:dyDescent="0.3">
      <c r="N11" s="2">
        <f t="shared" ref="N11:N16" si="7">N3</f>
        <v>0</v>
      </c>
      <c r="O11">
        <f t="shared" ref="O11:X11" si="8">O3/$O$3</f>
        <v>1</v>
      </c>
      <c r="P11">
        <f t="shared" si="8"/>
        <v>1.1130454514692008</v>
      </c>
      <c r="Q11">
        <f t="shared" si="8"/>
        <v>1.1002105967172391</v>
      </c>
      <c r="R11">
        <f t="shared" si="8"/>
        <v>1.1214215477465355</v>
      </c>
      <c r="S11">
        <f t="shared" si="8"/>
        <v>1.1567810948640675</v>
      </c>
      <c r="T11">
        <f t="shared" si="8"/>
        <v>1.221245984131597</v>
      </c>
      <c r="U11">
        <f t="shared" si="8"/>
        <v>1.2611319673077459</v>
      </c>
      <c r="V11">
        <f t="shared" si="8"/>
        <v>1.2805355287410776</v>
      </c>
      <c r="W11">
        <f t="shared" si="8"/>
        <v>1.2234196288879777</v>
      </c>
      <c r="X11">
        <f t="shared" si="8"/>
        <v>1.1516137122747232</v>
      </c>
      <c r="AA11" s="2">
        <f t="shared" ref="AA11:AA16" si="9">AA3</f>
        <v>0</v>
      </c>
      <c r="AB11">
        <f>AB3/$AB$3</f>
        <v>1</v>
      </c>
      <c r="AC11">
        <f t="shared" ref="AC11:AK11" si="10">AC3/$AB$3</f>
        <v>1.1130459015088181</v>
      </c>
      <c r="AD11">
        <f t="shared" si="10"/>
        <v>1.1002109956606554</v>
      </c>
      <c r="AE11">
        <f t="shared" si="10"/>
        <v>1.1214220311318126</v>
      </c>
      <c r="AF11">
        <f t="shared" si="10"/>
        <v>1.1567817190174767</v>
      </c>
      <c r="AG11">
        <f t="shared" si="10"/>
        <v>1.2212468649229666</v>
      </c>
      <c r="AH11">
        <f t="shared" si="10"/>
        <v>1.2611330068872169</v>
      </c>
      <c r="AI11">
        <f t="shared" si="10"/>
        <v>1.2805366455671006</v>
      </c>
      <c r="AJ11">
        <f t="shared" si="10"/>
        <v>1.2234205183327362</v>
      </c>
      <c r="AK11">
        <f t="shared" si="10"/>
        <v>1.1516143158565229</v>
      </c>
    </row>
    <row r="12" spans="1:37" x14ac:dyDescent="0.3">
      <c r="A12">
        <v>1.3</v>
      </c>
      <c r="B12" t="s">
        <v>0</v>
      </c>
      <c r="C12" t="s">
        <v>1</v>
      </c>
      <c r="D12" t="s">
        <v>5</v>
      </c>
      <c r="E12" t="s">
        <v>6</v>
      </c>
      <c r="F12" t="b">
        <v>0</v>
      </c>
      <c r="G12">
        <v>1</v>
      </c>
      <c r="N12" s="2">
        <f t="shared" si="7"/>
        <v>0.15625</v>
      </c>
      <c r="O12">
        <f t="shared" ref="O12:X12" si="11">O4/$O$3</f>
        <v>1.0092559048692031</v>
      </c>
      <c r="P12">
        <f t="shared" si="11"/>
        <v>1.1157644979318526</v>
      </c>
      <c r="Q12">
        <f t="shared" si="11"/>
        <v>1.0628406272517725</v>
      </c>
      <c r="R12">
        <f t="shared" si="11"/>
        <v>1.119040889203833</v>
      </c>
      <c r="S12">
        <f t="shared" si="11"/>
        <v>1.0899116608477215</v>
      </c>
      <c r="T12">
        <f t="shared" si="11"/>
        <v>1.2511276279803019</v>
      </c>
      <c r="U12">
        <f t="shared" si="11"/>
        <v>1.2430063179015172</v>
      </c>
      <c r="V12">
        <f t="shared" si="11"/>
        <v>1.2548220278592783</v>
      </c>
      <c r="W12">
        <f t="shared" si="11"/>
        <v>1.2643765103049074</v>
      </c>
      <c r="X12">
        <f t="shared" si="11"/>
        <v>1.2452038488640118</v>
      </c>
      <c r="AA12" s="2">
        <f t="shared" si="9"/>
        <v>0.15625</v>
      </c>
      <c r="AB12">
        <f t="shared" ref="AB12:AK12" si="12">AB4/$AB$3</f>
        <v>1.0092559417174252</v>
      </c>
      <c r="AC12">
        <f t="shared" si="12"/>
        <v>1.1157649587961305</v>
      </c>
      <c r="AD12">
        <f t="shared" si="12"/>
        <v>1.0628408774234643</v>
      </c>
      <c r="AE12">
        <f t="shared" si="12"/>
        <v>1.1190413631115887</v>
      </c>
      <c r="AF12">
        <f t="shared" si="12"/>
        <v>1.0899120187905569</v>
      </c>
      <c r="AG12">
        <f t="shared" si="12"/>
        <v>1.2511286277319957</v>
      </c>
      <c r="AH12">
        <f t="shared" si="12"/>
        <v>1.2430072853218679</v>
      </c>
      <c r="AI12">
        <f t="shared" si="12"/>
        <v>1.2548230423185636</v>
      </c>
      <c r="AJ12">
        <f t="shared" si="12"/>
        <v>1.2643775628010669</v>
      </c>
      <c r="AK12">
        <f t="shared" si="12"/>
        <v>1.2452048250328436</v>
      </c>
    </row>
    <row r="13" spans="1:37" x14ac:dyDescent="0.3">
      <c r="A13">
        <v>1</v>
      </c>
      <c r="B13">
        <v>2</v>
      </c>
      <c r="C13">
        <v>3</v>
      </c>
      <c r="D13">
        <v>4</v>
      </c>
      <c r="E13">
        <v>5</v>
      </c>
      <c r="F13">
        <v>6</v>
      </c>
      <c r="G13">
        <v>7</v>
      </c>
      <c r="H13">
        <v>8</v>
      </c>
      <c r="I13">
        <v>9</v>
      </c>
      <c r="J13">
        <v>10</v>
      </c>
      <c r="K13">
        <v>11</v>
      </c>
      <c r="L13">
        <v>12</v>
      </c>
      <c r="N13" s="2">
        <f t="shared" si="7"/>
        <v>0.3125</v>
      </c>
      <c r="O13">
        <f t="shared" ref="O13:X13" si="13">O5/$O$3</f>
        <v>1.0009474861758583</v>
      </c>
      <c r="P13">
        <f t="shared" si="13"/>
        <v>1.0521555310500774</v>
      </c>
      <c r="Q13">
        <f t="shared" si="13"/>
        <v>1.1163178617068286</v>
      </c>
      <c r="R13">
        <f t="shared" si="13"/>
        <v>1.0656631806075854</v>
      </c>
      <c r="S13">
        <f t="shared" si="13"/>
        <v>1.1314975456923217</v>
      </c>
      <c r="T13">
        <f t="shared" si="13"/>
        <v>1.2141597429844222</v>
      </c>
      <c r="U13">
        <f t="shared" si="13"/>
        <v>1.2144463774577912</v>
      </c>
      <c r="V13">
        <f t="shared" si="13"/>
        <v>1.322746435978996</v>
      </c>
      <c r="W13">
        <f t="shared" si="13"/>
        <v>1.3160463551639987</v>
      </c>
      <c r="X13">
        <f t="shared" si="13"/>
        <v>1.2916028042405978</v>
      </c>
      <c r="AA13" s="2">
        <f t="shared" si="9"/>
        <v>0.3125</v>
      </c>
      <c r="AB13">
        <f t="shared" ref="AB13:AK13" si="14">AB5/$AB$3</f>
        <v>1.0009474899478483</v>
      </c>
      <c r="AC13">
        <f t="shared" si="14"/>
        <v>1.0521557386838647</v>
      </c>
      <c r="AD13">
        <f t="shared" si="14"/>
        <v>1.1163183247740753</v>
      </c>
      <c r="AE13">
        <f t="shared" si="14"/>
        <v>1.0656634420160038</v>
      </c>
      <c r="AF13">
        <f t="shared" si="14"/>
        <v>1.1314980691906524</v>
      </c>
      <c r="AG13">
        <f t="shared" si="14"/>
        <v>1.21416059556511</v>
      </c>
      <c r="AH13">
        <f t="shared" si="14"/>
        <v>1.2144472311795851</v>
      </c>
      <c r="AI13">
        <f t="shared" si="14"/>
        <v>1.3227477208487599</v>
      </c>
      <c r="AJ13">
        <f t="shared" si="14"/>
        <v>1.3160476133604044</v>
      </c>
      <c r="AK13">
        <f t="shared" si="14"/>
        <v>1.2916039651260003</v>
      </c>
    </row>
    <row r="14" spans="1:37" x14ac:dyDescent="0.3">
      <c r="N14" s="2">
        <f t="shared" si="7"/>
        <v>0.625</v>
      </c>
      <c r="O14">
        <f t="shared" ref="O14:X14" si="15">O6/$O$3</f>
        <v>1.01622669602016</v>
      </c>
      <c r="P14">
        <f t="shared" si="15"/>
        <v>1.0939922210588755</v>
      </c>
      <c r="Q14">
        <f t="shared" si="15"/>
        <v>1.0498982845722975</v>
      </c>
      <c r="R14">
        <f t="shared" si="15"/>
        <v>1.1135430807632438</v>
      </c>
      <c r="S14">
        <f t="shared" si="15"/>
        <v>1.0752375682249762</v>
      </c>
      <c r="T14">
        <f t="shared" si="15"/>
        <v>0.20006688137711939</v>
      </c>
      <c r="U14">
        <f t="shared" si="15"/>
        <v>1.1829126043528631</v>
      </c>
      <c r="V14">
        <f t="shared" si="15"/>
        <v>1.4662348571405823</v>
      </c>
      <c r="W14">
        <f t="shared" si="15"/>
        <v>1.3903125510070027</v>
      </c>
      <c r="X14">
        <f t="shared" si="15"/>
        <v>1.3889470562241482</v>
      </c>
      <c r="AA14" s="2">
        <f t="shared" si="9"/>
        <v>0.625</v>
      </c>
      <c r="AB14">
        <f t="shared" ref="AB14:AK14" si="16">AB6/$AB$3</f>
        <v>1.0162267606194515</v>
      </c>
      <c r="AC14">
        <f t="shared" si="16"/>
        <v>1.0939925952466261</v>
      </c>
      <c r="AD14">
        <f t="shared" si="16"/>
        <v>1.0498984832198734</v>
      </c>
      <c r="AE14">
        <f t="shared" si="16"/>
        <v>1.1135435327839485</v>
      </c>
      <c r="AF14">
        <f t="shared" si="16"/>
        <v>1.0752378677495122</v>
      </c>
      <c r="AG14">
        <f t="shared" si="16"/>
        <v>0.2000636968032167</v>
      </c>
      <c r="AH14">
        <f t="shared" si="16"/>
        <v>1.1829133325371233</v>
      </c>
      <c r="AI14">
        <f t="shared" si="16"/>
        <v>1.4662367132449541</v>
      </c>
      <c r="AJ14">
        <f t="shared" si="16"/>
        <v>1.3903141048608623</v>
      </c>
      <c r="AK14">
        <f t="shared" si="16"/>
        <v>1.3889486046419046</v>
      </c>
    </row>
    <row r="15" spans="1:37" x14ac:dyDescent="0.3">
      <c r="B15">
        <v>407186</v>
      </c>
      <c r="C15">
        <v>394045</v>
      </c>
      <c r="D15">
        <v>382814</v>
      </c>
      <c r="E15">
        <v>376234</v>
      </c>
      <c r="F15">
        <v>368071</v>
      </c>
      <c r="G15">
        <v>317838</v>
      </c>
      <c r="H15">
        <v>306034</v>
      </c>
      <c r="I15">
        <v>310508</v>
      </c>
      <c r="J15">
        <v>304002</v>
      </c>
      <c r="K15">
        <v>323123</v>
      </c>
      <c r="N15" s="2">
        <f t="shared" si="7"/>
        <v>1.25</v>
      </c>
      <c r="O15">
        <f t="shared" ref="O15:X15" si="17">O7/$O$3</f>
        <v>1.0320314023989714</v>
      </c>
      <c r="P15">
        <f t="shared" si="17"/>
        <v>1.1047529569132652</v>
      </c>
      <c r="Q15">
        <f t="shared" si="17"/>
        <v>1.1026589328439316</v>
      </c>
      <c r="R15">
        <f t="shared" si="17"/>
        <v>1.1382613230569567</v>
      </c>
      <c r="S15">
        <f t="shared" si="17"/>
        <v>1.1300166009132493</v>
      </c>
      <c r="T15">
        <f t="shared" si="17"/>
        <v>0.20846686386056826</v>
      </c>
      <c r="U15">
        <f t="shared" si="17"/>
        <v>1.3005959608425461</v>
      </c>
      <c r="V15">
        <f t="shared" si="17"/>
        <v>1.4091189572874825</v>
      </c>
      <c r="W15">
        <f t="shared" si="17"/>
        <v>1.4625683245020722</v>
      </c>
      <c r="X15">
        <f t="shared" si="17"/>
        <v>1.3863912321699423</v>
      </c>
      <c r="AA15" s="2">
        <f t="shared" si="9"/>
        <v>1.25</v>
      </c>
      <c r="AB15">
        <f t="shared" ref="AB15:AK15" si="18">AB7/$AB$3</f>
        <v>1.0320315299175922</v>
      </c>
      <c r="AC15">
        <f t="shared" si="18"/>
        <v>1.1047533739400455</v>
      </c>
      <c r="AD15">
        <f t="shared" si="18"/>
        <v>1.1026593415342967</v>
      </c>
      <c r="AE15">
        <f t="shared" si="18"/>
        <v>1.1382618734822245</v>
      </c>
      <c r="AF15">
        <f t="shared" si="18"/>
        <v>1.1300171185158645</v>
      </c>
      <c r="AG15">
        <f t="shared" si="18"/>
        <v>0.20846371272741748</v>
      </c>
      <c r="AH15">
        <f t="shared" si="18"/>
        <v>1.3005971575301565</v>
      </c>
      <c r="AI15">
        <f t="shared" si="18"/>
        <v>1.4091205860105895</v>
      </c>
      <c r="AJ15">
        <f t="shared" si="18"/>
        <v>1.4625701660097934</v>
      </c>
      <c r="AK15">
        <f t="shared" si="18"/>
        <v>1.3863927704128349</v>
      </c>
    </row>
    <row r="16" spans="1:37" x14ac:dyDescent="0.3">
      <c r="B16">
        <v>348249</v>
      </c>
      <c r="C16">
        <v>367384</v>
      </c>
      <c r="D16">
        <v>353958</v>
      </c>
      <c r="E16">
        <v>326698</v>
      </c>
      <c r="F16">
        <v>52365</v>
      </c>
      <c r="G16">
        <v>283850</v>
      </c>
      <c r="H16">
        <v>285921</v>
      </c>
      <c r="I16">
        <v>276978</v>
      </c>
      <c r="J16">
        <v>277504</v>
      </c>
      <c r="K16">
        <v>259237</v>
      </c>
      <c r="N16" s="2">
        <f t="shared" si="7"/>
        <v>2.5</v>
      </c>
      <c r="O16">
        <f t="shared" ref="O16:X16" si="19">O8/$O$3</f>
        <v>1.2863637630329112</v>
      </c>
      <c r="P16">
        <f t="shared" si="19"/>
        <v>1.2102424051817142</v>
      </c>
      <c r="Q16">
        <f t="shared" si="19"/>
        <v>1.2361430146780736</v>
      </c>
      <c r="R16">
        <f t="shared" si="19"/>
        <v>1.2183318669856802</v>
      </c>
      <c r="S16">
        <f t="shared" si="19"/>
        <v>1.2653239964807657</v>
      </c>
      <c r="T16">
        <f t="shared" si="19"/>
        <v>1.4653032951021334</v>
      </c>
      <c r="U16">
        <f t="shared" si="19"/>
        <v>1.4978004785203292</v>
      </c>
      <c r="V16">
        <f t="shared" si="19"/>
        <v>1.5239956845587621</v>
      </c>
      <c r="W16">
        <f t="shared" si="19"/>
        <v>1.5687066813699535</v>
      </c>
      <c r="X16">
        <f t="shared" si="19"/>
        <v>1.6210214537941248</v>
      </c>
      <c r="AA16" s="2">
        <f t="shared" si="9"/>
        <v>2.5</v>
      </c>
      <c r="AB16">
        <f t="shared" ref="AB16:AK16" si="20">AB8/$AB$3</f>
        <v>1.2863649030614277</v>
      </c>
      <c r="AC16">
        <f t="shared" si="20"/>
        <v>1.2102432421672837</v>
      </c>
      <c r="AD16">
        <f t="shared" si="20"/>
        <v>1.2361439547752697</v>
      </c>
      <c r="AE16">
        <f t="shared" si="20"/>
        <v>1.2183327361758032</v>
      </c>
      <c r="AF16">
        <f t="shared" si="20"/>
        <v>1.2653250527489153</v>
      </c>
      <c r="AG16">
        <f t="shared" si="20"/>
        <v>1.46530514749791</v>
      </c>
      <c r="AH16">
        <f t="shared" si="20"/>
        <v>1.4978024602890243</v>
      </c>
      <c r="AI16">
        <f t="shared" si="20"/>
        <v>1.5239977706118875</v>
      </c>
      <c r="AJ16">
        <f t="shared" si="20"/>
        <v>1.5687089454198018</v>
      </c>
      <c r="AK16">
        <f t="shared" si="20"/>
        <v>1.6210239261117083</v>
      </c>
    </row>
    <row r="17" spans="1:59" x14ac:dyDescent="0.3">
      <c r="B17">
        <v>348891</v>
      </c>
      <c r="C17">
        <v>349234</v>
      </c>
      <c r="D17">
        <v>368305</v>
      </c>
      <c r="E17">
        <v>297137</v>
      </c>
      <c r="F17">
        <v>50255</v>
      </c>
      <c r="G17">
        <v>270090</v>
      </c>
      <c r="H17">
        <v>279712</v>
      </c>
      <c r="I17">
        <v>263725</v>
      </c>
      <c r="J17">
        <v>274801</v>
      </c>
      <c r="K17">
        <v>255267</v>
      </c>
      <c r="N17" t="s">
        <v>21</v>
      </c>
      <c r="AA17" t="s">
        <v>21</v>
      </c>
    </row>
    <row r="18" spans="1:59" x14ac:dyDescent="0.3">
      <c r="B18">
        <v>324439</v>
      </c>
      <c r="C18">
        <v>330579</v>
      </c>
      <c r="D18">
        <v>332262</v>
      </c>
      <c r="E18">
        <v>305058</v>
      </c>
      <c r="F18">
        <v>304986</v>
      </c>
      <c r="G18">
        <v>284222</v>
      </c>
      <c r="H18">
        <v>267685</v>
      </c>
      <c r="I18">
        <v>280409</v>
      </c>
      <c r="J18">
        <v>264292</v>
      </c>
      <c r="K18">
        <v>251429</v>
      </c>
      <c r="N18" t="s">
        <v>10</v>
      </c>
      <c r="O18">
        <v>0</v>
      </c>
      <c r="P18" s="2">
        <f>P10*1000</f>
        <v>1.5241579027587257E-2</v>
      </c>
      <c r="Q18" s="2">
        <f t="shared" ref="Q18:X18" si="21">Q10*1000</f>
        <v>4.5724737082761771E-2</v>
      </c>
      <c r="R18" s="2">
        <f t="shared" si="21"/>
        <v>0.13717421124828533</v>
      </c>
      <c r="S18" s="2">
        <f t="shared" si="21"/>
        <v>0.41152263374485598</v>
      </c>
      <c r="T18" s="2">
        <f t="shared" si="21"/>
        <v>1.2345679012345678</v>
      </c>
      <c r="U18" s="2">
        <f t="shared" si="21"/>
        <v>3.7037037037037037</v>
      </c>
      <c r="V18" s="2">
        <f t="shared" si="21"/>
        <v>11.111111111111111</v>
      </c>
      <c r="W18" s="2">
        <f t="shared" si="21"/>
        <v>33.333333333333336</v>
      </c>
      <c r="X18" s="2">
        <f t="shared" si="21"/>
        <v>100</v>
      </c>
      <c r="AA18" t="s">
        <v>10</v>
      </c>
      <c r="AB18">
        <v>0</v>
      </c>
      <c r="AC18" s="2">
        <f t="shared" ref="AC18:AK18" si="22">AC10</f>
        <v>1.5241579027587263E-11</v>
      </c>
      <c r="AD18" s="2">
        <f t="shared" si="22"/>
        <v>4.5724737082761785E-11</v>
      </c>
      <c r="AE18" s="2">
        <f t="shared" si="22"/>
        <v>1.3717421124828535E-10</v>
      </c>
      <c r="AF18" s="2">
        <f t="shared" si="22"/>
        <v>4.1152263374485604E-10</v>
      </c>
      <c r="AG18" s="2">
        <f t="shared" si="22"/>
        <v>1.2345679012345681E-9</v>
      </c>
      <c r="AH18" s="2">
        <f t="shared" si="22"/>
        <v>3.703703703703704E-9</v>
      </c>
      <c r="AI18" s="2">
        <f t="shared" si="22"/>
        <v>1.1111111111111112E-8</v>
      </c>
      <c r="AJ18" s="2">
        <f t="shared" si="22"/>
        <v>3.3333333333333334E-8</v>
      </c>
      <c r="AK18" s="2">
        <f t="shared" si="22"/>
        <v>9.9999999999999995E-8</v>
      </c>
    </row>
    <row r="19" spans="1:59" x14ac:dyDescent="0.3">
      <c r="B19">
        <v>312784</v>
      </c>
      <c r="C19">
        <v>317600</v>
      </c>
      <c r="D19">
        <v>315200</v>
      </c>
      <c r="E19">
        <v>312232</v>
      </c>
      <c r="F19">
        <v>314272</v>
      </c>
      <c r="G19">
        <v>273776</v>
      </c>
      <c r="H19">
        <v>281093</v>
      </c>
      <c r="I19">
        <v>266976</v>
      </c>
      <c r="J19">
        <v>280270</v>
      </c>
      <c r="K19">
        <v>253516</v>
      </c>
      <c r="N19" s="2">
        <f t="shared" ref="N19:X24" si="23">N11</f>
        <v>0</v>
      </c>
      <c r="O19">
        <f>O11</f>
        <v>1</v>
      </c>
      <c r="P19">
        <f t="shared" ref="P19:X19" si="24">P11</f>
        <v>1.1130454514692008</v>
      </c>
      <c r="Q19">
        <f t="shared" si="24"/>
        <v>1.1002105967172391</v>
      </c>
      <c r="R19">
        <f t="shared" si="24"/>
        <v>1.1214215477465355</v>
      </c>
      <c r="S19">
        <f t="shared" si="24"/>
        <v>1.1567810948640675</v>
      </c>
      <c r="T19">
        <f t="shared" si="24"/>
        <v>1.221245984131597</v>
      </c>
      <c r="U19">
        <f t="shared" si="24"/>
        <v>1.2611319673077459</v>
      </c>
      <c r="V19">
        <f t="shared" si="24"/>
        <v>1.2805355287410776</v>
      </c>
      <c r="W19">
        <f t="shared" si="24"/>
        <v>1.2234196288879777</v>
      </c>
      <c r="X19">
        <f t="shared" si="24"/>
        <v>1.1516137122747232</v>
      </c>
      <c r="AA19">
        <v>0</v>
      </c>
      <c r="AB19">
        <f>AB11-1</f>
        <v>0</v>
      </c>
      <c r="AC19">
        <f t="shared" ref="AC19:AK19" si="25">AC11-1</f>
        <v>0.1130459015088181</v>
      </c>
      <c r="AD19">
        <f t="shared" si="25"/>
        <v>0.10021099566065539</v>
      </c>
      <c r="AE19">
        <f t="shared" si="25"/>
        <v>0.1214220311318126</v>
      </c>
      <c r="AF19">
        <f t="shared" si="25"/>
        <v>0.15678171901747673</v>
      </c>
      <c r="AG19">
        <f t="shared" si="25"/>
        <v>0.22124686492296664</v>
      </c>
      <c r="AH19">
        <f t="shared" si="25"/>
        <v>0.26113300688721686</v>
      </c>
      <c r="AI19">
        <f t="shared" si="25"/>
        <v>0.28053664556710056</v>
      </c>
      <c r="AJ19">
        <f t="shared" si="25"/>
        <v>0.22342051833273624</v>
      </c>
      <c r="AK19">
        <f t="shared" si="25"/>
        <v>0.15161431585652285</v>
      </c>
      <c r="AM19">
        <f t="shared" ref="AM19:AM24" si="26">AB19/$AK$24</f>
        <v>0</v>
      </c>
      <c r="AN19">
        <f t="shared" ref="AN19:AN24" si="27">AC19/$AK$24</f>
        <v>0.18203147536780037</v>
      </c>
      <c r="AO19">
        <f t="shared" ref="AO19:AO24" si="28">AD19/$AK$24</f>
        <v>0.16136414628674012</v>
      </c>
      <c r="AP19">
        <f t="shared" ref="AP19:AP24" si="29">AE19/$AK$24</f>
        <v>0.1955190871502292</v>
      </c>
      <c r="AQ19">
        <f t="shared" ref="AQ19:AQ24" si="30">AF19/$AK$24</f>
        <v>0.25245680951312527</v>
      </c>
      <c r="AR19">
        <f t="shared" ref="AR19:AR24" si="31">AG19/$AK$24</f>
        <v>0.35626141863521255</v>
      </c>
      <c r="AS19">
        <f t="shared" ref="AS19:AS24" si="32">AH19/$AK$24</f>
        <v>0.42048783614859447</v>
      </c>
      <c r="AT19">
        <f t="shared" ref="AT19:AT24" si="33">AI19/$AK$24</f>
        <v>0.45173242732138841</v>
      </c>
      <c r="AU19">
        <f t="shared" ref="AU19:AU24" si="34">AJ19/$AK$24</f>
        <v>0.35976153081829554</v>
      </c>
      <c r="AV19">
        <f t="shared" ref="AV19:AV24" si="35">AK19/$AK$24</f>
        <v>0.2441360300009614</v>
      </c>
      <c r="AX19">
        <f>1-AM19</f>
        <v>1</v>
      </c>
      <c r="AY19">
        <f t="shared" ref="AY19:BG19" si="36">1-AN19</f>
        <v>0.8179685246321996</v>
      </c>
      <c r="AZ19">
        <f t="shared" si="36"/>
        <v>0.83863585371325988</v>
      </c>
      <c r="BA19">
        <f t="shared" si="36"/>
        <v>0.80448091284977075</v>
      </c>
      <c r="BB19">
        <f t="shared" si="36"/>
        <v>0.74754319048687479</v>
      </c>
      <c r="BC19">
        <f t="shared" si="36"/>
        <v>0.64373858136478745</v>
      </c>
      <c r="BD19">
        <f t="shared" si="36"/>
        <v>0.57951216385140558</v>
      </c>
      <c r="BE19">
        <f t="shared" si="36"/>
        <v>0.54826757267861159</v>
      </c>
      <c r="BF19">
        <f t="shared" si="36"/>
        <v>0.64023846918170446</v>
      </c>
      <c r="BG19">
        <f t="shared" si="36"/>
        <v>0.7558639699990386</v>
      </c>
    </row>
    <row r="20" spans="1:59" x14ac:dyDescent="0.3">
      <c r="B20">
        <v>289275</v>
      </c>
      <c r="C20">
        <v>307312</v>
      </c>
      <c r="D20">
        <v>321659</v>
      </c>
      <c r="E20">
        <v>316785</v>
      </c>
      <c r="F20">
        <v>306766</v>
      </c>
      <c r="G20">
        <v>290573</v>
      </c>
      <c r="H20">
        <v>281691</v>
      </c>
      <c r="I20">
        <v>276363</v>
      </c>
      <c r="J20">
        <v>279587</v>
      </c>
      <c r="K20">
        <v>251191</v>
      </c>
      <c r="N20" s="2">
        <f t="shared" si="23"/>
        <v>0.15625</v>
      </c>
      <c r="O20">
        <f t="shared" si="23"/>
        <v>1.0092559048692031</v>
      </c>
      <c r="P20">
        <f t="shared" si="23"/>
        <v>1.1157644979318526</v>
      </c>
      <c r="Q20">
        <f t="shared" si="23"/>
        <v>1.0628406272517725</v>
      </c>
      <c r="R20">
        <f t="shared" si="23"/>
        <v>1.119040889203833</v>
      </c>
      <c r="S20">
        <f t="shared" si="23"/>
        <v>1.0899116608477215</v>
      </c>
      <c r="T20">
        <f t="shared" si="23"/>
        <v>1.2511276279803019</v>
      </c>
      <c r="U20">
        <f t="shared" si="23"/>
        <v>1.2430063179015172</v>
      </c>
      <c r="V20">
        <f t="shared" si="23"/>
        <v>1.2548220278592783</v>
      </c>
      <c r="W20">
        <f t="shared" si="23"/>
        <v>1.2643765103049074</v>
      </c>
      <c r="X20">
        <f t="shared" si="23"/>
        <v>1.2452038488640118</v>
      </c>
      <c r="AA20" s="2">
        <f>AA21/2</f>
        <v>0.15625</v>
      </c>
      <c r="AB20">
        <f t="shared" ref="AB20:AK20" si="37">AB12-1</f>
        <v>9.2559417174251646E-3</v>
      </c>
      <c r="AC20">
        <f t="shared" si="37"/>
        <v>0.11576495879613047</v>
      </c>
      <c r="AD20">
        <f t="shared" si="37"/>
        <v>6.2840877423464336E-2</v>
      </c>
      <c r="AE20">
        <f t="shared" si="37"/>
        <v>0.11904136311158875</v>
      </c>
      <c r="AF20">
        <f t="shared" si="37"/>
        <v>8.991201879055688E-2</v>
      </c>
      <c r="AG20">
        <f t="shared" si="37"/>
        <v>0.25112862773199573</v>
      </c>
      <c r="AH20">
        <f t="shared" si="37"/>
        <v>0.24300728532186788</v>
      </c>
      <c r="AI20">
        <f t="shared" si="37"/>
        <v>0.25482304231856356</v>
      </c>
      <c r="AJ20">
        <f t="shared" si="37"/>
        <v>0.26437756280106695</v>
      </c>
      <c r="AK20">
        <f t="shared" si="37"/>
        <v>0.24520482503284358</v>
      </c>
      <c r="AM20">
        <f t="shared" si="26"/>
        <v>1.4904323856534035E-2</v>
      </c>
      <c r="AN20">
        <f t="shared" si="27"/>
        <v>0.18640982082759069</v>
      </c>
      <c r="AO20">
        <f t="shared" si="28"/>
        <v>0.10118914067758586</v>
      </c>
      <c r="AP20">
        <f t="shared" si="29"/>
        <v>0.19168563094970978</v>
      </c>
      <c r="AQ20">
        <f t="shared" si="30"/>
        <v>0.14478028141927612</v>
      </c>
      <c r="AR20">
        <f t="shared" si="31"/>
        <v>0.4043783454597904</v>
      </c>
      <c r="AS20">
        <f t="shared" si="32"/>
        <v>0.39130100323728317</v>
      </c>
      <c r="AT20">
        <f t="shared" si="33"/>
        <v>0.41032725407865622</v>
      </c>
      <c r="AU20">
        <f t="shared" si="34"/>
        <v>0.42571236257572359</v>
      </c>
      <c r="AV20">
        <f t="shared" si="35"/>
        <v>0.39483957819160853</v>
      </c>
      <c r="AX20">
        <f t="shared" ref="AX20:AX25" si="38">1-AM20</f>
        <v>0.98509567614346594</v>
      </c>
      <c r="AY20">
        <f t="shared" ref="AY20:AY25" si="39">1-AN20</f>
        <v>0.81359017917240928</v>
      </c>
      <c r="AZ20">
        <f t="shared" ref="AZ20:AZ25" si="40">1-AO20</f>
        <v>0.89881085932241411</v>
      </c>
      <c r="BA20">
        <f t="shared" ref="BA20:BA25" si="41">1-AP20</f>
        <v>0.80831436905029019</v>
      </c>
      <c r="BB20">
        <f t="shared" ref="BB20:BB25" si="42">1-AQ20</f>
        <v>0.85521971858072388</v>
      </c>
      <c r="BC20">
        <f t="shared" ref="BC20:BC25" si="43">1-AR20</f>
        <v>0.59562165454020954</v>
      </c>
      <c r="BD20">
        <f t="shared" ref="BD20:BD25" si="44">1-AS20</f>
        <v>0.60869899676271677</v>
      </c>
      <c r="BE20">
        <f t="shared" ref="BE20:BE25" si="45">1-AT20</f>
        <v>0.58967274592134378</v>
      </c>
      <c r="BF20">
        <f t="shared" ref="BF20:BF25" si="46">1-AU20</f>
        <v>0.57428763742427646</v>
      </c>
      <c r="BG20">
        <f t="shared" ref="BG20:BG25" si="47">1-AV20</f>
        <v>0.60516042180839147</v>
      </c>
    </row>
    <row r="21" spans="1:59" x14ac:dyDescent="0.3">
      <c r="A21" t="s">
        <v>4</v>
      </c>
      <c r="B21" t="s">
        <v>4</v>
      </c>
      <c r="C21" t="s">
        <v>4</v>
      </c>
      <c r="D21" t="s">
        <v>4</v>
      </c>
      <c r="E21" t="s">
        <v>4</v>
      </c>
      <c r="F21" t="s">
        <v>4</v>
      </c>
      <c r="G21" t="s">
        <v>4</v>
      </c>
      <c r="H21" t="s">
        <v>4</v>
      </c>
      <c r="I21" t="s">
        <v>4</v>
      </c>
      <c r="J21" t="s">
        <v>4</v>
      </c>
      <c r="K21" t="s">
        <v>4</v>
      </c>
      <c r="L21" t="s">
        <v>4</v>
      </c>
      <c r="N21" s="2">
        <f t="shared" si="23"/>
        <v>0.3125</v>
      </c>
      <c r="O21">
        <f t="shared" si="23"/>
        <v>1.0009474861758583</v>
      </c>
      <c r="P21">
        <f t="shared" si="23"/>
        <v>1.0521555310500774</v>
      </c>
      <c r="Q21">
        <f t="shared" si="23"/>
        <v>1.1163178617068286</v>
      </c>
      <c r="R21">
        <f t="shared" si="23"/>
        <v>1.0656631806075854</v>
      </c>
      <c r="S21">
        <f t="shared" si="23"/>
        <v>1.1314975456923217</v>
      </c>
      <c r="T21">
        <f t="shared" si="23"/>
        <v>1.2141597429844222</v>
      </c>
      <c r="U21">
        <f t="shared" si="23"/>
        <v>1.2144463774577912</v>
      </c>
      <c r="V21">
        <f t="shared" si="23"/>
        <v>1.322746435978996</v>
      </c>
      <c r="W21">
        <f t="shared" si="23"/>
        <v>1.3160463551639987</v>
      </c>
      <c r="X21">
        <f t="shared" si="23"/>
        <v>1.2916028042405978</v>
      </c>
      <c r="AA21" s="2">
        <f>AA22/2</f>
        <v>0.3125</v>
      </c>
      <c r="AB21">
        <f t="shared" ref="AB21:AK21" si="48">AB13-1</f>
        <v>9.4748994784832341E-4</v>
      </c>
      <c r="AC21">
        <f t="shared" si="48"/>
        <v>5.2155738683864694E-2</v>
      </c>
      <c r="AD21">
        <f t="shared" si="48"/>
        <v>0.11631832477407533</v>
      </c>
      <c r="AE21">
        <f t="shared" si="48"/>
        <v>6.5663442016003826E-2</v>
      </c>
      <c r="AF21">
        <f t="shared" si="48"/>
        <v>0.13149806919065243</v>
      </c>
      <c r="AG21">
        <f t="shared" si="48"/>
        <v>0.21416059556511002</v>
      </c>
      <c r="AH21">
        <f t="shared" si="48"/>
        <v>0.21444723117958508</v>
      </c>
      <c r="AI21">
        <f t="shared" si="48"/>
        <v>0.32274772084875991</v>
      </c>
      <c r="AJ21">
        <f t="shared" si="48"/>
        <v>0.31604761336040443</v>
      </c>
      <c r="AK21">
        <f t="shared" si="48"/>
        <v>0.29160396512600029</v>
      </c>
      <c r="AM21">
        <f t="shared" si="26"/>
        <v>1.5256899259592958E-3</v>
      </c>
      <c r="AN21">
        <f t="shared" si="27"/>
        <v>8.398346100836547E-2</v>
      </c>
      <c r="AO21">
        <f t="shared" si="28"/>
        <v>0.18730087502804565</v>
      </c>
      <c r="AP21">
        <f t="shared" si="29"/>
        <v>0.10573415814609442</v>
      </c>
      <c r="AQ21">
        <f t="shared" si="30"/>
        <v>0.2117439661527612</v>
      </c>
      <c r="AR21">
        <f t="shared" si="31"/>
        <v>0.3448507964998877</v>
      </c>
      <c r="AS21">
        <f t="shared" si="32"/>
        <v>0.34531234975479969</v>
      </c>
      <c r="AT21">
        <f t="shared" si="33"/>
        <v>0.51970255456905667</v>
      </c>
      <c r="AU21">
        <f t="shared" si="34"/>
        <v>0.50891374723548821</v>
      </c>
      <c r="AV21">
        <f t="shared" si="35"/>
        <v>0.46955351133049139</v>
      </c>
      <c r="AX21">
        <f t="shared" si="38"/>
        <v>0.99847431007404075</v>
      </c>
      <c r="AY21">
        <f t="shared" si="39"/>
        <v>0.91601653899163449</v>
      </c>
      <c r="AZ21">
        <f t="shared" si="40"/>
        <v>0.8126991249719544</v>
      </c>
      <c r="BA21">
        <f t="shared" si="41"/>
        <v>0.89426584185390556</v>
      </c>
      <c r="BB21">
        <f t="shared" si="42"/>
        <v>0.78825603384723886</v>
      </c>
      <c r="BC21">
        <f t="shared" si="43"/>
        <v>0.6551492035001123</v>
      </c>
      <c r="BD21">
        <f t="shared" si="44"/>
        <v>0.65468765024520037</v>
      </c>
      <c r="BE21">
        <f t="shared" si="45"/>
        <v>0.48029744543094333</v>
      </c>
      <c r="BF21">
        <f t="shared" si="46"/>
        <v>0.49108625276451179</v>
      </c>
      <c r="BG21">
        <f t="shared" si="47"/>
        <v>0.53044648866950861</v>
      </c>
    </row>
    <row r="22" spans="1:59" x14ac:dyDescent="0.3">
      <c r="N22" s="2">
        <f t="shared" si="23"/>
        <v>0.625</v>
      </c>
      <c r="O22">
        <f t="shared" si="23"/>
        <v>1.01622669602016</v>
      </c>
      <c r="P22">
        <f t="shared" si="23"/>
        <v>1.0939922210588755</v>
      </c>
      <c r="Q22">
        <f t="shared" si="23"/>
        <v>1.0498982845722975</v>
      </c>
      <c r="R22">
        <f t="shared" si="23"/>
        <v>1.1135430807632438</v>
      </c>
      <c r="S22">
        <f t="shared" si="23"/>
        <v>1.0752375682249762</v>
      </c>
      <c r="T22">
        <f t="shared" si="23"/>
        <v>0.20006688137711939</v>
      </c>
      <c r="U22">
        <f t="shared" si="23"/>
        <v>1.1829126043528631</v>
      </c>
      <c r="V22">
        <f t="shared" si="23"/>
        <v>1.4662348571405823</v>
      </c>
      <c r="W22">
        <f t="shared" si="23"/>
        <v>1.3903125510070027</v>
      </c>
      <c r="X22">
        <f t="shared" si="23"/>
        <v>1.3889470562241482</v>
      </c>
      <c r="AA22" s="2">
        <f>AA23/2</f>
        <v>0.625</v>
      </c>
      <c r="AB22">
        <f t="shared" ref="AB22:AK22" si="49">AB14-1</f>
        <v>1.6226760619451497E-2</v>
      </c>
      <c r="AC22">
        <f t="shared" si="49"/>
        <v>9.3992595246626065E-2</v>
      </c>
      <c r="AD22">
        <f t="shared" si="49"/>
        <v>4.9898483219873446E-2</v>
      </c>
      <c r="AE22">
        <f t="shared" si="49"/>
        <v>0.11354353278394846</v>
      </c>
      <c r="AF22">
        <f t="shared" si="49"/>
        <v>7.5237867749512244E-2</v>
      </c>
      <c r="AG22">
        <f t="shared" si="49"/>
        <v>-0.79993630319678333</v>
      </c>
      <c r="AH22">
        <f t="shared" si="49"/>
        <v>0.18291333253712327</v>
      </c>
      <c r="AI22">
        <f t="shared" si="49"/>
        <v>0.46623671324495408</v>
      </c>
      <c r="AJ22">
        <f t="shared" si="49"/>
        <v>0.39031410486086227</v>
      </c>
      <c r="AK22">
        <f t="shared" si="49"/>
        <v>0.38894860464190462</v>
      </c>
      <c r="AM22">
        <f t="shared" si="26"/>
        <v>2.6129042597519286E-2</v>
      </c>
      <c r="AN22">
        <f t="shared" si="27"/>
        <v>0.15135100483989872</v>
      </c>
      <c r="AO22">
        <f t="shared" si="28"/>
        <v>8.0348729125933591E-2</v>
      </c>
      <c r="AP22">
        <f t="shared" si="29"/>
        <v>0.18283278310202258</v>
      </c>
      <c r="AQ22">
        <f t="shared" si="30"/>
        <v>0.1211513189525304</v>
      </c>
      <c r="AR22">
        <f t="shared" si="31"/>
        <v>-1.2880925670694572</v>
      </c>
      <c r="AS22">
        <f t="shared" si="32"/>
        <v>0.29453508125260419</v>
      </c>
      <c r="AT22">
        <f t="shared" si="33"/>
        <v>0.75075483188563741</v>
      </c>
      <c r="AU22">
        <f t="shared" si="34"/>
        <v>0.62850091349081694</v>
      </c>
      <c r="AV22">
        <f t="shared" si="35"/>
        <v>0.62630212506811123</v>
      </c>
      <c r="AX22">
        <f t="shared" si="38"/>
        <v>0.97387095740248075</v>
      </c>
      <c r="AY22">
        <f t="shared" si="39"/>
        <v>0.84864899516010128</v>
      </c>
      <c r="AZ22">
        <f t="shared" si="40"/>
        <v>0.9196512708740664</v>
      </c>
      <c r="BA22">
        <f t="shared" si="41"/>
        <v>0.81716721689797744</v>
      </c>
      <c r="BB22">
        <f t="shared" si="42"/>
        <v>0.8788486810474696</v>
      </c>
      <c r="BC22">
        <f t="shared" si="43"/>
        <v>2.288092567069457</v>
      </c>
      <c r="BD22">
        <f t="shared" si="44"/>
        <v>0.70546491874739581</v>
      </c>
      <c r="BE22">
        <f t="shared" si="45"/>
        <v>0.24924516811436259</v>
      </c>
      <c r="BF22">
        <f t="shared" si="46"/>
        <v>0.37149908650918306</v>
      </c>
      <c r="BG22">
        <f t="shared" si="47"/>
        <v>0.37369787493188877</v>
      </c>
    </row>
    <row r="23" spans="1:59" x14ac:dyDescent="0.3">
      <c r="A23" t="s">
        <v>8</v>
      </c>
      <c r="N23" s="2">
        <f t="shared" si="23"/>
        <v>1.25</v>
      </c>
      <c r="O23">
        <f t="shared" si="23"/>
        <v>1.0320314023989714</v>
      </c>
      <c r="P23">
        <f t="shared" si="23"/>
        <v>1.1047529569132652</v>
      </c>
      <c r="Q23">
        <f t="shared" si="23"/>
        <v>1.1026589328439316</v>
      </c>
      <c r="R23">
        <f t="shared" si="23"/>
        <v>1.1382613230569567</v>
      </c>
      <c r="S23">
        <f t="shared" si="23"/>
        <v>1.1300166009132493</v>
      </c>
      <c r="T23">
        <f t="shared" si="23"/>
        <v>0.20846686386056826</v>
      </c>
      <c r="U23">
        <f t="shared" si="23"/>
        <v>1.3005959608425461</v>
      </c>
      <c r="V23">
        <f t="shared" si="23"/>
        <v>1.4091189572874825</v>
      </c>
      <c r="W23">
        <f t="shared" si="23"/>
        <v>1.4625683245020722</v>
      </c>
      <c r="X23">
        <f t="shared" si="23"/>
        <v>1.3863912321699423</v>
      </c>
      <c r="AA23" s="2">
        <f>AA24/2</f>
        <v>1.25</v>
      </c>
      <c r="AB23">
        <f t="shared" ref="AB23:AK23" si="50">AB15-1</f>
        <v>3.2031529917592172E-2</v>
      </c>
      <c r="AC23">
        <f t="shared" si="50"/>
        <v>0.10475337394004547</v>
      </c>
      <c r="AD23">
        <f t="shared" si="50"/>
        <v>0.10265934153429668</v>
      </c>
      <c r="AE23">
        <f t="shared" si="50"/>
        <v>0.13826187348222452</v>
      </c>
      <c r="AF23">
        <f t="shared" si="50"/>
        <v>0.1300171185158645</v>
      </c>
      <c r="AG23">
        <f t="shared" si="50"/>
        <v>-0.79153628727258252</v>
      </c>
      <c r="AH23">
        <f t="shared" si="50"/>
        <v>0.30059715753015648</v>
      </c>
      <c r="AI23">
        <f t="shared" si="50"/>
        <v>0.40912058601058954</v>
      </c>
      <c r="AJ23">
        <f t="shared" si="50"/>
        <v>0.46257016600979339</v>
      </c>
      <c r="AK23">
        <f t="shared" si="50"/>
        <v>0.38639277041283493</v>
      </c>
      <c r="AM23">
        <f t="shared" si="26"/>
        <v>5.1578576236417685E-2</v>
      </c>
      <c r="AN23">
        <f t="shared" si="27"/>
        <v>0.16867848328472079</v>
      </c>
      <c r="AO23">
        <f t="shared" si="28"/>
        <v>0.1653065803391133</v>
      </c>
      <c r="AP23">
        <f t="shared" si="29"/>
        <v>0.22263534087630998</v>
      </c>
      <c r="AQ23">
        <f t="shared" si="30"/>
        <v>0.20935927433571591</v>
      </c>
      <c r="AR23">
        <f t="shared" si="31"/>
        <v>-1.2745664925157856</v>
      </c>
      <c r="AS23">
        <f t="shared" si="32"/>
        <v>0.48403474470335589</v>
      </c>
      <c r="AT23">
        <f t="shared" si="33"/>
        <v>0.65878393538254421</v>
      </c>
      <c r="AU23">
        <f t="shared" si="34"/>
        <v>0.74485079649988772</v>
      </c>
      <c r="AV23">
        <f t="shared" si="35"/>
        <v>0.62218660854514563</v>
      </c>
      <c r="AX23">
        <f t="shared" si="38"/>
        <v>0.94842142376358229</v>
      </c>
      <c r="AY23">
        <f t="shared" si="39"/>
        <v>0.83132151671527921</v>
      </c>
      <c r="AZ23">
        <f t="shared" si="40"/>
        <v>0.83469341966088673</v>
      </c>
      <c r="BA23">
        <f t="shared" si="41"/>
        <v>0.77736465912369002</v>
      </c>
      <c r="BB23">
        <f t="shared" si="42"/>
        <v>0.79064072566428412</v>
      </c>
      <c r="BC23">
        <f t="shared" si="43"/>
        <v>2.2745664925157856</v>
      </c>
      <c r="BD23">
        <f t="shared" si="44"/>
        <v>0.51596525529664405</v>
      </c>
      <c r="BE23">
        <f t="shared" si="45"/>
        <v>0.34121606461745579</v>
      </c>
      <c r="BF23">
        <f t="shared" si="46"/>
        <v>0.25514920350011228</v>
      </c>
      <c r="BG23">
        <f t="shared" si="47"/>
        <v>0.37781339145485437</v>
      </c>
    </row>
    <row r="24" spans="1:59" x14ac:dyDescent="0.3">
      <c r="A24">
        <v>1</v>
      </c>
      <c r="B24">
        <v>2</v>
      </c>
      <c r="C24">
        <v>3</v>
      </c>
      <c r="D24">
        <v>4</v>
      </c>
      <c r="E24">
        <v>5</v>
      </c>
      <c r="F24">
        <v>6</v>
      </c>
      <c r="G24">
        <v>7</v>
      </c>
      <c r="H24">
        <v>8</v>
      </c>
      <c r="I24">
        <v>9</v>
      </c>
      <c r="J24">
        <v>10</v>
      </c>
      <c r="K24">
        <v>11</v>
      </c>
      <c r="L24">
        <v>12</v>
      </c>
      <c r="N24" s="2">
        <f t="shared" si="23"/>
        <v>2.5</v>
      </c>
      <c r="O24">
        <f t="shared" si="23"/>
        <v>1.2863637630329112</v>
      </c>
      <c r="P24">
        <f t="shared" si="23"/>
        <v>1.2102424051817142</v>
      </c>
      <c r="Q24">
        <f t="shared" si="23"/>
        <v>1.2361430146780736</v>
      </c>
      <c r="R24">
        <f t="shared" si="23"/>
        <v>1.2183318669856802</v>
      </c>
      <c r="S24">
        <f t="shared" si="23"/>
        <v>1.2653239964807657</v>
      </c>
      <c r="T24">
        <f t="shared" si="23"/>
        <v>1.4653032951021334</v>
      </c>
      <c r="U24">
        <f t="shared" si="23"/>
        <v>1.4978004785203292</v>
      </c>
      <c r="V24">
        <f t="shared" si="23"/>
        <v>1.5239956845587621</v>
      </c>
      <c r="W24">
        <f t="shared" si="23"/>
        <v>1.5687066813699535</v>
      </c>
      <c r="X24">
        <f t="shared" si="23"/>
        <v>1.6210214537941248</v>
      </c>
      <c r="AA24" s="2">
        <f>AA16</f>
        <v>2.5</v>
      </c>
      <c r="AB24">
        <f t="shared" ref="AB24:AK24" si="51">AB16-1</f>
        <v>0.2863649030614277</v>
      </c>
      <c r="AC24">
        <f t="shared" si="51"/>
        <v>0.21024324216728374</v>
      </c>
      <c r="AD24">
        <f t="shared" si="51"/>
        <v>0.23614395477526973</v>
      </c>
      <c r="AE24">
        <f t="shared" si="51"/>
        <v>0.21833273617580318</v>
      </c>
      <c r="AF24">
        <f t="shared" si="51"/>
        <v>0.26532505274891527</v>
      </c>
      <c r="AG24">
        <f t="shared" si="51"/>
        <v>0.46530514749790997</v>
      </c>
      <c r="AH24">
        <f t="shared" si="51"/>
        <v>0.49780246028902431</v>
      </c>
      <c r="AI24">
        <f t="shared" si="51"/>
        <v>0.52399777061188746</v>
      </c>
      <c r="AJ24">
        <f t="shared" si="51"/>
        <v>0.56870894541980177</v>
      </c>
      <c r="AK24">
        <f t="shared" si="51"/>
        <v>0.62102392611170831</v>
      </c>
      <c r="AM24">
        <f t="shared" si="26"/>
        <v>0.46111734350459965</v>
      </c>
      <c r="AN24">
        <f t="shared" si="27"/>
        <v>0.33854290201609027</v>
      </c>
      <c r="AO24">
        <f t="shared" si="28"/>
        <v>0.38024936696688993</v>
      </c>
      <c r="AP24">
        <f t="shared" si="29"/>
        <v>0.35156896054360715</v>
      </c>
      <c r="AQ24">
        <f t="shared" si="30"/>
        <v>0.4272380525016829</v>
      </c>
      <c r="AR24">
        <f t="shared" si="31"/>
        <v>0.74925478380717325</v>
      </c>
      <c r="AS24">
        <f t="shared" si="32"/>
        <v>0.80158338408282326</v>
      </c>
      <c r="AT24">
        <f t="shared" si="33"/>
        <v>0.8437642232122825</v>
      </c>
      <c r="AU24">
        <f t="shared" si="34"/>
        <v>0.91576012051668321</v>
      </c>
      <c r="AV24">
        <f>AK24/$AK$24</f>
        <v>1</v>
      </c>
      <c r="AX24">
        <f t="shared" si="38"/>
        <v>0.53888265649540035</v>
      </c>
      <c r="AY24">
        <f t="shared" si="39"/>
        <v>0.66145709798390973</v>
      </c>
      <c r="AZ24">
        <f t="shared" si="40"/>
        <v>0.61975063303311007</v>
      </c>
      <c r="BA24">
        <f t="shared" si="41"/>
        <v>0.6484310394563928</v>
      </c>
      <c r="BB24">
        <f t="shared" si="42"/>
        <v>0.5727619474983171</v>
      </c>
      <c r="BC24">
        <f t="shared" si="43"/>
        <v>0.25074521619282675</v>
      </c>
      <c r="BD24">
        <f t="shared" si="44"/>
        <v>0.19841661591717674</v>
      </c>
      <c r="BE24">
        <f t="shared" si="45"/>
        <v>0.1562357767877175</v>
      </c>
      <c r="BF24">
        <f t="shared" si="46"/>
        <v>8.4239879483316793E-2</v>
      </c>
      <c r="BG24">
        <f t="shared" si="47"/>
        <v>0</v>
      </c>
    </row>
    <row r="26" spans="1:59" x14ac:dyDescent="0.3"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N26" t="s">
        <v>3</v>
      </c>
      <c r="O26">
        <v>0</v>
      </c>
      <c r="P26" s="2">
        <f t="shared" ref="P26:X26" si="52">P18</f>
        <v>1.5241579027587257E-2</v>
      </c>
      <c r="Q26" s="2">
        <f t="shared" si="52"/>
        <v>4.5724737082761771E-2</v>
      </c>
      <c r="R26" s="2">
        <f t="shared" si="52"/>
        <v>0.13717421124828533</v>
      </c>
      <c r="S26" s="2">
        <f t="shared" si="52"/>
        <v>0.41152263374485598</v>
      </c>
      <c r="T26" s="2">
        <f t="shared" si="52"/>
        <v>1.2345679012345678</v>
      </c>
      <c r="U26" s="2">
        <f t="shared" si="52"/>
        <v>3.7037037037037037</v>
      </c>
      <c r="V26" s="2">
        <f t="shared" si="52"/>
        <v>11.111111111111111</v>
      </c>
      <c r="W26" s="2">
        <f t="shared" si="52"/>
        <v>33.333333333333336</v>
      </c>
      <c r="X26" s="2">
        <f t="shared" si="52"/>
        <v>100</v>
      </c>
      <c r="AA26" t="s">
        <v>3</v>
      </c>
      <c r="AB26" s="2">
        <f t="shared" ref="AB26:AB31" si="53">AA19</f>
        <v>0</v>
      </c>
      <c r="AC26" s="2">
        <f t="shared" ref="AC26:AK26" si="54">AC18</f>
        <v>1.5241579027587263E-11</v>
      </c>
      <c r="AD26" s="2">
        <f t="shared" si="54"/>
        <v>4.5724737082761785E-11</v>
      </c>
      <c r="AE26" s="2">
        <f t="shared" si="54"/>
        <v>1.3717421124828535E-10</v>
      </c>
      <c r="AF26" s="2">
        <f t="shared" si="54"/>
        <v>4.1152263374485604E-10</v>
      </c>
      <c r="AG26" s="2">
        <f t="shared" si="54"/>
        <v>1.2345679012345681E-9</v>
      </c>
      <c r="AH26" s="2">
        <f t="shared" si="54"/>
        <v>3.703703703703704E-9</v>
      </c>
      <c r="AI26" s="2">
        <f t="shared" si="54"/>
        <v>1.1111111111111112E-8</v>
      </c>
      <c r="AJ26" s="2">
        <f t="shared" si="54"/>
        <v>3.3333333333333334E-8</v>
      </c>
      <c r="AK26" s="2">
        <f t="shared" si="54"/>
        <v>9.9999999999999995E-8</v>
      </c>
      <c r="AM26" s="2">
        <f t="shared" ref="AM26:AM31" si="55">AL19</f>
        <v>0</v>
      </c>
      <c r="AN26" s="2">
        <f t="shared" ref="AN26:AV26" si="56">AN18</f>
        <v>0</v>
      </c>
      <c r="AO26" s="2">
        <f t="shared" si="56"/>
        <v>0</v>
      </c>
      <c r="AP26" s="2">
        <f t="shared" si="56"/>
        <v>0</v>
      </c>
      <c r="AQ26" s="2">
        <f t="shared" si="56"/>
        <v>0</v>
      </c>
      <c r="AR26" s="2">
        <f t="shared" si="56"/>
        <v>0</v>
      </c>
      <c r="AS26" s="2">
        <f t="shared" si="56"/>
        <v>0</v>
      </c>
      <c r="AT26" s="2">
        <f t="shared" si="56"/>
        <v>0</v>
      </c>
      <c r="AU26" s="2">
        <f t="shared" si="56"/>
        <v>0</v>
      </c>
      <c r="AV26" s="2">
        <f t="shared" si="56"/>
        <v>0</v>
      </c>
      <c r="AX26" s="2">
        <f t="shared" ref="AX26:AX31" si="57">AW19</f>
        <v>0</v>
      </c>
      <c r="AY26" s="2">
        <f t="shared" ref="AY26:BG26" si="58">AY18</f>
        <v>0</v>
      </c>
      <c r="AZ26" s="2">
        <f t="shared" si="58"/>
        <v>0</v>
      </c>
      <c r="BA26" s="2">
        <f t="shared" si="58"/>
        <v>0</v>
      </c>
      <c r="BB26" s="2">
        <f t="shared" si="58"/>
        <v>0</v>
      </c>
      <c r="BC26" s="2">
        <f t="shared" si="58"/>
        <v>0</v>
      </c>
      <c r="BD26" s="2">
        <f t="shared" si="58"/>
        <v>0</v>
      </c>
      <c r="BE26" s="2">
        <f t="shared" si="58"/>
        <v>0</v>
      </c>
      <c r="BF26" s="2">
        <f t="shared" si="58"/>
        <v>0</v>
      </c>
      <c r="BG26" s="2">
        <f t="shared" si="58"/>
        <v>0</v>
      </c>
    </row>
    <row r="27" spans="1:59" x14ac:dyDescent="0.3"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O27" s="2">
        <f>N20</f>
        <v>0.15625</v>
      </c>
      <c r="P27" s="2">
        <f t="shared" ref="P27:X27" si="59">(P$19+$O20-(P$19*$O20))/P20</f>
        <v>0.8953086999155605</v>
      </c>
      <c r="Q27" s="2">
        <f t="shared" si="59"/>
        <v>0.94000213638166874</v>
      </c>
      <c r="R27" s="2">
        <f t="shared" si="59"/>
        <v>0.8926180833442644</v>
      </c>
      <c r="S27" s="2">
        <f t="shared" si="59"/>
        <v>0.91617411297718199</v>
      </c>
      <c r="T27" s="2">
        <f t="shared" si="59"/>
        <v>0.79764217966250284</v>
      </c>
      <c r="U27" s="2">
        <f t="shared" si="59"/>
        <v>0.80255665074691074</v>
      </c>
      <c r="V27" s="2">
        <f t="shared" si="59"/>
        <v>0.79485645588730025</v>
      </c>
      <c r="W27" s="2">
        <f t="shared" si="59"/>
        <v>0.78926810252781954</v>
      </c>
      <c r="X27" s="2">
        <f t="shared" si="59"/>
        <v>0.80195437784209289</v>
      </c>
      <c r="AB27" s="2">
        <f t="shared" si="53"/>
        <v>0.15625</v>
      </c>
      <c r="AC27" s="2">
        <f>(AC$19+$AB20-(AC$19*$AB20))/AC20</f>
        <v>1.0474283255611276</v>
      </c>
      <c r="AD27" s="2">
        <f t="shared" ref="AD27:AK27" si="60">(AD$19+$AB20-(AD$19*$AB20))/AD20</f>
        <v>1.7272099737148567</v>
      </c>
      <c r="AE27" s="2">
        <f t="shared" si="60"/>
        <v>1.0883116105149686</v>
      </c>
      <c r="AF27" s="2">
        <f t="shared" si="60"/>
        <v>1.8305283375374986</v>
      </c>
      <c r="AG27" s="2">
        <f t="shared" si="60"/>
        <v>0.90971292527154146</v>
      </c>
      <c r="AH27" s="2">
        <f t="shared" si="60"/>
        <v>1.1027320286198989</v>
      </c>
      <c r="AI27" s="2">
        <f t="shared" si="60"/>
        <v>1.1270407645652412</v>
      </c>
      <c r="AJ27" s="2">
        <f t="shared" si="60"/>
        <v>0.87226953116108386</v>
      </c>
      <c r="AK27" s="2">
        <f t="shared" si="60"/>
        <v>0.65034170629184485</v>
      </c>
      <c r="AM27" s="2">
        <f t="shared" si="55"/>
        <v>0</v>
      </c>
      <c r="AN27" s="2">
        <f>(AN$19+$AM20-(AN$19*$AM20))/AN20</f>
        <v>1.0419126111547816</v>
      </c>
      <c r="AO27" s="2">
        <f t="shared" ref="AO27:AV27" si="61">(AO$19+$AM20-(AO$19*$AM20))/AO20</f>
        <v>1.7182026202016705</v>
      </c>
      <c r="AP27" s="2">
        <f t="shared" si="61"/>
        <v>1.0825502682889361</v>
      </c>
      <c r="AQ27" s="2">
        <f t="shared" si="61"/>
        <v>1.8206791196759802</v>
      </c>
      <c r="AR27" s="2">
        <f t="shared" si="61"/>
        <v>0.9047366433898183</v>
      </c>
      <c r="AS27" s="2">
        <f t="shared" si="61"/>
        <v>1.0966623381162584</v>
      </c>
      <c r="AT27" s="2">
        <f t="shared" si="61"/>
        <v>1.1208224172612884</v>
      </c>
      <c r="AU27" s="2">
        <f t="shared" si="61"/>
        <v>0.86749618938468431</v>
      </c>
      <c r="AV27" s="2">
        <f t="shared" si="61"/>
        <v>0.6468492154992902</v>
      </c>
      <c r="AX27" s="2">
        <f t="shared" si="57"/>
        <v>0</v>
      </c>
      <c r="AY27" s="2">
        <f>(AY$19+$AX20-(AY$19*$AX20))/AY20</f>
        <v>1.2257853763100781</v>
      </c>
      <c r="AZ27" s="2">
        <f t="shared" ref="AZ27:BG27" si="62">(AZ$19+$AX20-(AZ$19*$AX20))/AZ20</f>
        <v>1.1099053445537646</v>
      </c>
      <c r="BA27" s="2">
        <f t="shared" si="62"/>
        <v>1.2335372948726391</v>
      </c>
      <c r="BB27" s="2">
        <f t="shared" si="62"/>
        <v>1.1648904723625062</v>
      </c>
      <c r="BC27" s="2">
        <f t="shared" si="62"/>
        <v>1.6700033601144404</v>
      </c>
      <c r="BD27" s="2">
        <f t="shared" si="62"/>
        <v>1.6325522440440057</v>
      </c>
      <c r="BE27" s="2">
        <f t="shared" si="62"/>
        <v>1.6844380895623001</v>
      </c>
      <c r="BF27" s="2">
        <f t="shared" si="62"/>
        <v>1.7319509124288106</v>
      </c>
      <c r="BG27" s="2">
        <f t="shared" si="62"/>
        <v>1.6464416403280409</v>
      </c>
    </row>
    <row r="28" spans="1:59" x14ac:dyDescent="0.3"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O28" s="2">
        <f>N21</f>
        <v>0.3125</v>
      </c>
      <c r="P28" s="2">
        <f t="shared" ref="P28:X28" si="63">(P$19+$O21-(P$19*$O21))/P21</f>
        <v>0.95032802802411853</v>
      </c>
      <c r="Q28" s="2">
        <f t="shared" si="63"/>
        <v>0.89571714844381378</v>
      </c>
      <c r="R28" s="2">
        <f t="shared" si="63"/>
        <v>0.93827484420731955</v>
      </c>
      <c r="S28" s="2">
        <f t="shared" si="63"/>
        <v>0.88365322212714859</v>
      </c>
      <c r="T28" s="2">
        <f t="shared" si="63"/>
        <v>0.82344220212002062</v>
      </c>
      <c r="U28" s="2">
        <f t="shared" si="63"/>
        <v>0.82321673449567223</v>
      </c>
      <c r="V28" s="2">
        <f t="shared" si="63"/>
        <v>0.75580184476154244</v>
      </c>
      <c r="W28" s="2">
        <f t="shared" si="63"/>
        <v>0.75969080349424678</v>
      </c>
      <c r="X28" s="2">
        <f t="shared" si="63"/>
        <v>0.77412060799249993</v>
      </c>
      <c r="AB28" s="2">
        <f t="shared" si="53"/>
        <v>0.3125</v>
      </c>
      <c r="AC28" s="2">
        <f t="shared" ref="AC28:AK28" si="64">(AC$19+$AB21-(AC$19*$AB21))/AC21</f>
        <v>2.1835810301077014</v>
      </c>
      <c r="AD28" s="2">
        <f t="shared" si="64"/>
        <v>0.86885309682499912</v>
      </c>
      <c r="AE28" s="2">
        <f t="shared" si="64"/>
        <v>1.8618347008967293</v>
      </c>
      <c r="AF28" s="2">
        <f t="shared" si="64"/>
        <v>1.1983496094842376</v>
      </c>
      <c r="AG28" s="2">
        <f t="shared" si="64"/>
        <v>1.0365339389561921</v>
      </c>
      <c r="AH28" s="2">
        <f t="shared" si="64"/>
        <v>1.2209673890203816</v>
      </c>
      <c r="AI28" s="2">
        <f t="shared" si="64"/>
        <v>0.87132553290763681</v>
      </c>
      <c r="AJ28" s="2">
        <f t="shared" si="64"/>
        <v>0.70924857556100229</v>
      </c>
      <c r="AK28" s="2">
        <f t="shared" si="64"/>
        <v>0.5226888897010995</v>
      </c>
      <c r="AM28" s="2">
        <f t="shared" si="55"/>
        <v>0</v>
      </c>
      <c r="AN28" s="2">
        <f t="shared" ref="AN28:AV28" si="65">(AN$19+$AM21-(AN$19*$AM21))/AN21</f>
        <v>2.1823278000811057</v>
      </c>
      <c r="AO28" s="2">
        <f t="shared" si="65"/>
        <v>0.86835496382996147</v>
      </c>
      <c r="AP28" s="2">
        <f t="shared" si="65"/>
        <v>1.8607655182040903</v>
      </c>
      <c r="AQ28" s="2">
        <f t="shared" si="65"/>
        <v>1.1976602367271922</v>
      </c>
      <c r="AR28" s="2">
        <f t="shared" si="65"/>
        <v>1.0359366071635809</v>
      </c>
      <c r="AS28" s="2">
        <f t="shared" si="65"/>
        <v>1.2202633132529501</v>
      </c>
      <c r="AT28" s="2">
        <f t="shared" si="65"/>
        <v>0.87082295373558383</v>
      </c>
      <c r="AU28" s="2">
        <f t="shared" si="65"/>
        <v>0.70883983417727225</v>
      </c>
      <c r="AV28" s="2">
        <f t="shared" si="65"/>
        <v>0.52238826486538559</v>
      </c>
      <c r="AX28" s="2">
        <f t="shared" si="57"/>
        <v>0</v>
      </c>
      <c r="AY28" s="2">
        <f t="shared" ref="AY28:BG28" si="66">(AY$19+$AX21-(AY$19*$AX21))/AY21</f>
        <v>1.0913801594808912</v>
      </c>
      <c r="AZ28" s="2">
        <f t="shared" si="66"/>
        <v>1.2301647407115148</v>
      </c>
      <c r="BA28" s="2">
        <f t="shared" si="66"/>
        <v>1.117902140180058</v>
      </c>
      <c r="BB28" s="2">
        <f t="shared" si="66"/>
        <v>1.2681347002320666</v>
      </c>
      <c r="BC28" s="2">
        <f t="shared" si="66"/>
        <v>1.5255402131346851</v>
      </c>
      <c r="BD28" s="2">
        <f t="shared" si="66"/>
        <v>1.5264660415850362</v>
      </c>
      <c r="BE28" s="2">
        <f t="shared" si="66"/>
        <v>2.0806081853918301</v>
      </c>
      <c r="BF28" s="2">
        <f t="shared" si="66"/>
        <v>2.0351844708142233</v>
      </c>
      <c r="BG28" s="2">
        <f t="shared" si="66"/>
        <v>1.8845021043042018</v>
      </c>
    </row>
    <row r="29" spans="1:59" x14ac:dyDescent="0.3"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O29" s="2">
        <f>N22</f>
        <v>0.625</v>
      </c>
      <c r="P29" s="2">
        <f t="shared" ref="P29:X29" si="67">(P$19+$O22-(P$19*$O22))/P22</f>
        <v>0.91240652959709578</v>
      </c>
      <c r="Q29" s="2">
        <f t="shared" si="67"/>
        <v>0.95092441599310096</v>
      </c>
      <c r="R29" s="2">
        <f t="shared" si="67"/>
        <v>0.89626503607776953</v>
      </c>
      <c r="S29" s="2">
        <f t="shared" si="67"/>
        <v>0.92766100284103103</v>
      </c>
      <c r="T29" s="2">
        <f t="shared" si="67"/>
        <v>4.9803840686236125</v>
      </c>
      <c r="U29" s="2">
        <f t="shared" si="67"/>
        <v>0.84178889233334653</v>
      </c>
      <c r="V29" s="2">
        <f t="shared" si="67"/>
        <v>0.67891431608273389</v>
      </c>
      <c r="W29" s="2">
        <f t="shared" si="67"/>
        <v>0.71665514123095864</v>
      </c>
      <c r="X29" s="2">
        <f t="shared" si="67"/>
        <v>0.71819858496999989</v>
      </c>
      <c r="AB29" s="2">
        <f t="shared" si="53"/>
        <v>0.625</v>
      </c>
      <c r="AC29" s="2">
        <f t="shared" ref="AC29:AK29" si="68">(AC$19+$AB22-(AC$19*$AB22))/AC22</f>
        <v>1.3558333293286782</v>
      </c>
      <c r="AD29" s="2">
        <f t="shared" si="68"/>
        <v>2.3009047376485712</v>
      </c>
      <c r="AE29" s="2">
        <f t="shared" si="68"/>
        <v>1.1949470145193626</v>
      </c>
      <c r="AF29" s="2">
        <f t="shared" si="68"/>
        <v>2.2656731950518441</v>
      </c>
      <c r="AG29" s="2">
        <f t="shared" si="68"/>
        <v>-0.29237766143734323</v>
      </c>
      <c r="AH29" s="2">
        <f t="shared" si="68"/>
        <v>1.4931794250626327</v>
      </c>
      <c r="AI29" s="2">
        <f t="shared" si="68"/>
        <v>0.62674430582738616</v>
      </c>
      <c r="AJ29" s="2">
        <f t="shared" si="68"/>
        <v>0.60469730595020355</v>
      </c>
      <c r="AK29" s="2">
        <f t="shared" si="68"/>
        <v>0.4251997957888311</v>
      </c>
      <c r="AM29" s="2">
        <f t="shared" si="55"/>
        <v>0</v>
      </c>
      <c r="AN29" s="2">
        <f t="shared" ref="AN29:AV29" si="69">(AN$19+$AM22-(AN$19*$AM22))/AN22</f>
        <v>1.3439237486827988</v>
      </c>
      <c r="AO29" s="2">
        <f>(AO$19+$AM22-(AO$19*$AM22))/AO22</f>
        <v>2.2810180101911013</v>
      </c>
      <c r="AP29" s="2">
        <f t="shared" si="69"/>
        <v>1.1843576382586749</v>
      </c>
      <c r="AQ29" s="2">
        <f t="shared" si="69"/>
        <v>2.2450386816458301</v>
      </c>
      <c r="AR29" s="2">
        <f t="shared" si="69"/>
        <v>-0.28963888231896162</v>
      </c>
      <c r="AS29" s="2">
        <f t="shared" si="69"/>
        <v>1.4790426060997335</v>
      </c>
      <c r="AT29" s="2">
        <f t="shared" si="69"/>
        <v>0.62078605996070513</v>
      </c>
      <c r="AU29" s="2">
        <f t="shared" si="69"/>
        <v>0.59902911987989627</v>
      </c>
      <c r="AV29" s="2">
        <f t="shared" si="69"/>
        <v>0.42133983154264149</v>
      </c>
      <c r="AX29" s="2">
        <f t="shared" si="57"/>
        <v>0</v>
      </c>
      <c r="AY29" s="2">
        <f t="shared" ref="AY29:BG29" si="70">(AY$19+$AX22-(AY$19*$AX22))/AY22</f>
        <v>1.1727389032473532</v>
      </c>
      <c r="AZ29" s="2">
        <f t="shared" si="70"/>
        <v>1.0827840300829861</v>
      </c>
      <c r="BA29" s="2">
        <f t="shared" si="70"/>
        <v>1.2174879912827372</v>
      </c>
      <c r="BB29" s="2">
        <f t="shared" si="70"/>
        <v>1.1303465166337785</v>
      </c>
      <c r="BC29" s="2">
        <f t="shared" si="70"/>
        <v>0.43297690157941698</v>
      </c>
      <c r="BD29" s="2">
        <f t="shared" si="70"/>
        <v>1.4019308815151277</v>
      </c>
      <c r="BE29" s="2">
        <f t="shared" si="70"/>
        <v>3.964757558350815</v>
      </c>
      <c r="BF29" s="2">
        <f t="shared" si="70"/>
        <v>2.6664931667653335</v>
      </c>
      <c r="BG29" s="2">
        <f t="shared" si="70"/>
        <v>2.6588884388320797</v>
      </c>
    </row>
    <row r="30" spans="1:59" x14ac:dyDescent="0.3"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O30" s="2">
        <f>N23</f>
        <v>1.25</v>
      </c>
      <c r="P30" s="2">
        <f t="shared" ref="P30:X30" si="71">(P$19+$O23-(P$19*$O23))/P23</f>
        <v>0.90190208536626071</v>
      </c>
      <c r="Q30" s="2">
        <f t="shared" si="71"/>
        <v>0.90398770132939488</v>
      </c>
      <c r="R30" s="2">
        <f t="shared" si="71"/>
        <v>0.87511600136692091</v>
      </c>
      <c r="S30" s="2">
        <f t="shared" si="71"/>
        <v>0.88049864122150334</v>
      </c>
      <c r="T30" s="2">
        <f t="shared" si="71"/>
        <v>4.7629304843249711</v>
      </c>
      <c r="U30" s="2">
        <f t="shared" si="71"/>
        <v>0.76244706790688022</v>
      </c>
      <c r="V30" s="2">
        <f t="shared" si="71"/>
        <v>0.703286297062785</v>
      </c>
      <c r="W30" s="2">
        <f t="shared" si="71"/>
        <v>0.67883567511368825</v>
      </c>
      <c r="X30" s="2">
        <f t="shared" si="71"/>
        <v>0.71779421066833693</v>
      </c>
      <c r="AB30" s="2">
        <f t="shared" si="53"/>
        <v>1.25</v>
      </c>
      <c r="AC30" s="2">
        <f t="shared" ref="AC30:AK30" si="72">(AC$19+$AB23-(AC$19*$AB23))/AC23</f>
        <v>1.3503755815171217</v>
      </c>
      <c r="AD30" s="2">
        <f t="shared" si="72"/>
        <v>1.2569008542643345</v>
      </c>
      <c r="AE30" s="2">
        <f t="shared" si="72"/>
        <v>1.0817459930179514</v>
      </c>
      <c r="AF30" s="2">
        <f t="shared" si="72"/>
        <v>1.4135930153643814</v>
      </c>
      <c r="AG30" s="2">
        <f t="shared" si="72"/>
        <v>-0.31102998463395021</v>
      </c>
      <c r="AH30" s="2">
        <f t="shared" si="72"/>
        <v>0.94744757210040698</v>
      </c>
      <c r="AI30" s="2">
        <f t="shared" si="72"/>
        <v>0.74203588846387547</v>
      </c>
      <c r="AJ30" s="2">
        <f t="shared" si="72"/>
        <v>0.53677380315074752</v>
      </c>
      <c r="AK30" s="2">
        <f t="shared" si="72"/>
        <v>0.4627141628162374</v>
      </c>
      <c r="AM30" s="2">
        <f t="shared" si="55"/>
        <v>0</v>
      </c>
      <c r="AN30" s="2">
        <f t="shared" ref="AN30:AV30" si="73">(AN$19+$AM23-(AN$19*$AM23))/AN23</f>
        <v>1.3292811442705375</v>
      </c>
      <c r="AO30" s="2">
        <f t="shared" si="73"/>
        <v>1.237819989877726</v>
      </c>
      <c r="AP30" s="2">
        <f t="shared" si="73"/>
        <v>1.0645797127782686</v>
      </c>
      <c r="AQ30" s="2">
        <f t="shared" si="73"/>
        <v>1.3900221228652851</v>
      </c>
      <c r="AR30" s="2">
        <f t="shared" si="73"/>
        <v>-0.30556627717532442</v>
      </c>
      <c r="AS30" s="2">
        <f t="shared" si="73"/>
        <v>0.93046677619754981</v>
      </c>
      <c r="AT30" s="2">
        <f t="shared" si="73"/>
        <v>0.72863235172547702</v>
      </c>
      <c r="AU30" s="2">
        <f t="shared" si="73"/>
        <v>0.52733261662093245</v>
      </c>
      <c r="AV30" s="2">
        <f t="shared" si="73"/>
        <v>0.45504421585662419</v>
      </c>
      <c r="AX30" s="2">
        <f t="shared" si="57"/>
        <v>0</v>
      </c>
      <c r="AY30" s="2">
        <f t="shared" ref="AY30:BG30" si="74">(AY$19+$AX23-(AY$19*$AX23))/AY23</f>
        <v>1.1916100518899362</v>
      </c>
      <c r="AZ30" s="2">
        <f t="shared" si="74"/>
        <v>1.1880734215945017</v>
      </c>
      <c r="BA30" s="2">
        <f t="shared" si="74"/>
        <v>1.2734247592033086</v>
      </c>
      <c r="BB30" s="2">
        <f t="shared" si="74"/>
        <v>1.248327597057286</v>
      </c>
      <c r="BC30" s="2">
        <f t="shared" si="74"/>
        <v>0.43156555171667155</v>
      </c>
      <c r="BD30" s="2">
        <f t="shared" si="74"/>
        <v>1.8960808427386495</v>
      </c>
      <c r="BE30" s="2">
        <f t="shared" si="74"/>
        <v>2.8624100264855352</v>
      </c>
      <c r="BF30" s="2">
        <f t="shared" si="74"/>
        <v>3.8465493875442429</v>
      </c>
      <c r="BG30" s="2">
        <f t="shared" si="74"/>
        <v>2.6134801822728035</v>
      </c>
    </row>
    <row r="31" spans="1:59" x14ac:dyDescent="0.3"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O31" s="2">
        <f>N24</f>
        <v>2.5</v>
      </c>
      <c r="P31" s="2">
        <f t="shared" ref="P31:X31" si="75">(P$19+$O24-(P$19*$O24))/P24</f>
        <v>0.79953228789586073</v>
      </c>
      <c r="Q31" s="2">
        <f t="shared" si="75"/>
        <v>0.7857531894731713</v>
      </c>
      <c r="R31" s="2">
        <f t="shared" si="75"/>
        <v>0.79225479922981179</v>
      </c>
      <c r="S31" s="2">
        <f t="shared" si="75"/>
        <v>0.75482925982493554</v>
      </c>
      <c r="T31" s="2">
        <f t="shared" si="75"/>
        <v>0.63921453705792097</v>
      </c>
      <c r="U31" s="2">
        <f t="shared" si="75"/>
        <v>0.61771997035786008</v>
      </c>
      <c r="V31" s="2">
        <f t="shared" si="75"/>
        <v>0.60345629560725789</v>
      </c>
      <c r="W31" s="2">
        <f t="shared" si="75"/>
        <v>0.59668306730152665</v>
      </c>
      <c r="X31" s="2">
        <f t="shared" si="75"/>
        <v>0.59011145385316432</v>
      </c>
      <c r="AB31" s="2">
        <f t="shared" si="53"/>
        <v>2.5</v>
      </c>
      <c r="AC31" s="2">
        <f t="shared" ref="AC31:AK31" si="76">(AC$19+$AB24-(AC$19*$AB24))/AC24</f>
        <v>1.7457798983671533</v>
      </c>
      <c r="AD31" s="2">
        <f t="shared" si="76"/>
        <v>1.5155119554282546</v>
      </c>
      <c r="AE31" s="2">
        <f t="shared" si="76"/>
        <v>1.7084745629638511</v>
      </c>
      <c r="AF31" s="2">
        <f t="shared" si="76"/>
        <v>1.5009884524079826</v>
      </c>
      <c r="AG31" s="2">
        <f t="shared" si="76"/>
        <v>0.95475933018789494</v>
      </c>
      <c r="AH31" s="2">
        <f t="shared" si="76"/>
        <v>0.94961077828098106</v>
      </c>
      <c r="AI31" s="2">
        <f t="shared" si="76"/>
        <v>0.92856444550775563</v>
      </c>
      <c r="AJ31" s="2">
        <f t="shared" si="76"/>
        <v>0.7838906525213829</v>
      </c>
      <c r="AK31" s="2">
        <f t="shared" si="76"/>
        <v>0.63534138294053388</v>
      </c>
      <c r="AM31" s="2">
        <f t="shared" si="55"/>
        <v>0</v>
      </c>
      <c r="AN31" s="2">
        <f t="shared" ref="AN31:AV31" si="77">(AN$19+$AM24-(AN$19*$AM24))/AN24</f>
        <v>1.651817081930723</v>
      </c>
      <c r="AO31" s="2">
        <f t="shared" si="77"/>
        <v>1.4413533089890294</v>
      </c>
      <c r="AP31" s="2">
        <f t="shared" si="77"/>
        <v>1.6112889707548774</v>
      </c>
      <c r="AQ31" s="2">
        <f t="shared" si="77"/>
        <v>1.3977264809834173</v>
      </c>
      <c r="AR31" s="2">
        <f t="shared" si="77"/>
        <v>0.87166669776464667</v>
      </c>
      <c r="AS31" s="2">
        <f t="shared" si="77"/>
        <v>0.8579406201879296</v>
      </c>
      <c r="AT31" s="2">
        <f t="shared" si="77"/>
        <v>0.83500591110913647</v>
      </c>
      <c r="AU31" s="2">
        <f t="shared" si="77"/>
        <v>0.71523817019599312</v>
      </c>
      <c r="AV31" s="2">
        <f t="shared" si="77"/>
        <v>0.59267801589775848</v>
      </c>
      <c r="AX31" s="2">
        <f t="shared" si="57"/>
        <v>0</v>
      </c>
      <c r="AY31" s="2">
        <f t="shared" ref="AY31:BG31" si="78">(AY$19+$AX24-(AY$19*$AX24))/AY24</f>
        <v>1.3849154124073826</v>
      </c>
      <c r="AZ31" s="2">
        <f t="shared" si="78"/>
        <v>1.4934913240789238</v>
      </c>
      <c r="BA31" s="2">
        <f t="shared" si="78"/>
        <v>1.4031449800607967</v>
      </c>
      <c r="BB31" s="2">
        <f t="shared" si="78"/>
        <v>1.5426789270951997</v>
      </c>
      <c r="BC31" s="2">
        <f t="shared" si="78"/>
        <v>3.3329516460368613</v>
      </c>
      <c r="BD31" s="2">
        <f t="shared" si="78"/>
        <v>4.0626928460247917</v>
      </c>
      <c r="BE31" s="2">
        <f t="shared" si="78"/>
        <v>5.06733066789422</v>
      </c>
      <c r="BF31" s="2">
        <f t="shared" si="78"/>
        <v>9.9015777768189892</v>
      </c>
      <c r="BG31" s="2" t="e">
        <f t="shared" si="78"/>
        <v>#DIV/0!</v>
      </c>
    </row>
    <row r="32" spans="1:59" x14ac:dyDescent="0.3">
      <c r="O32" s="2"/>
    </row>
    <row r="33" spans="1:38" x14ac:dyDescent="0.3">
      <c r="B33" t="s">
        <v>14</v>
      </c>
      <c r="C33" t="s">
        <v>15</v>
      </c>
      <c r="D33" t="s">
        <v>18</v>
      </c>
      <c r="N33" t="s">
        <v>12</v>
      </c>
      <c r="P33" s="2">
        <f t="shared" ref="P33:X33" si="79">LOG10(P26)</f>
        <v>-1.8169700377572995</v>
      </c>
      <c r="Q33" s="2">
        <f t="shared" si="79"/>
        <v>-1.3398487830376371</v>
      </c>
      <c r="R33" s="2">
        <f t="shared" si="79"/>
        <v>-0.86272752831797461</v>
      </c>
      <c r="S33" s="2">
        <f t="shared" si="79"/>
        <v>-0.38560627359831218</v>
      </c>
      <c r="T33" s="2">
        <f t="shared" si="79"/>
        <v>9.1514981121350231E-2</v>
      </c>
      <c r="U33" s="2">
        <f t="shared" si="79"/>
        <v>0.56863623584101264</v>
      </c>
      <c r="V33" s="2">
        <f t="shared" si="79"/>
        <v>1.045757490560675</v>
      </c>
      <c r="W33" s="2">
        <f t="shared" si="79"/>
        <v>1.5228787452803376</v>
      </c>
      <c r="X33" s="2">
        <f t="shared" si="79"/>
        <v>2</v>
      </c>
      <c r="AA33" t="s">
        <v>12</v>
      </c>
      <c r="AC33">
        <v>0</v>
      </c>
      <c r="AD33" s="2">
        <f t="shared" ref="AD33:AL33" si="80">P33</f>
        <v>-1.8169700377572995</v>
      </c>
      <c r="AE33" s="2">
        <f t="shared" si="80"/>
        <v>-1.3398487830376371</v>
      </c>
      <c r="AF33" s="2">
        <f t="shared" si="80"/>
        <v>-0.86272752831797461</v>
      </c>
      <c r="AG33" s="2">
        <f t="shared" si="80"/>
        <v>-0.38560627359831218</v>
      </c>
      <c r="AH33" s="2">
        <f t="shared" si="80"/>
        <v>9.1514981121350231E-2</v>
      </c>
      <c r="AI33" s="2">
        <f t="shared" si="80"/>
        <v>0.56863623584101264</v>
      </c>
      <c r="AJ33" s="2">
        <f t="shared" si="80"/>
        <v>1.045757490560675</v>
      </c>
      <c r="AK33" s="2">
        <f t="shared" si="80"/>
        <v>1.5228787452803376</v>
      </c>
      <c r="AL33" s="2">
        <f t="shared" si="80"/>
        <v>2</v>
      </c>
    </row>
    <row r="34" spans="1:38" x14ac:dyDescent="0.3">
      <c r="A34" t="s">
        <v>16</v>
      </c>
      <c r="B34">
        <v>2.5</v>
      </c>
      <c r="C34">
        <v>2</v>
      </c>
      <c r="D34" t="s">
        <v>19</v>
      </c>
      <c r="O34" t="str">
        <f>D35</f>
        <v>Test</v>
      </c>
      <c r="P34">
        <f t="shared" ref="P34:X34" si="81">P11</f>
        <v>1.1130454514692008</v>
      </c>
      <c r="Q34">
        <f t="shared" si="81"/>
        <v>1.1002105967172391</v>
      </c>
      <c r="R34">
        <f t="shared" si="81"/>
        <v>1.1214215477465355</v>
      </c>
      <c r="S34">
        <f t="shared" si="81"/>
        <v>1.1567810948640675</v>
      </c>
      <c r="T34">
        <f t="shared" si="81"/>
        <v>1.221245984131597</v>
      </c>
      <c r="U34">
        <f t="shared" si="81"/>
        <v>1.2611319673077459</v>
      </c>
      <c r="V34">
        <f t="shared" si="81"/>
        <v>1.2805355287410776</v>
      </c>
      <c r="W34">
        <f t="shared" si="81"/>
        <v>1.2234196288879777</v>
      </c>
      <c r="X34">
        <f t="shared" si="81"/>
        <v>1.1516137122747232</v>
      </c>
      <c r="AB34" t="str">
        <f>O34</f>
        <v>Test</v>
      </c>
      <c r="AC34">
        <f t="shared" ref="AC34:AL34" si="82">AB11</f>
        <v>1</v>
      </c>
      <c r="AD34">
        <f t="shared" si="82"/>
        <v>1.1130459015088181</v>
      </c>
      <c r="AE34">
        <f t="shared" si="82"/>
        <v>1.1002109956606554</v>
      </c>
      <c r="AF34">
        <f t="shared" si="82"/>
        <v>1.1214220311318126</v>
      </c>
      <c r="AG34">
        <f t="shared" si="82"/>
        <v>1.1567817190174767</v>
      </c>
      <c r="AH34">
        <f t="shared" si="82"/>
        <v>1.2212468649229666</v>
      </c>
      <c r="AI34">
        <f t="shared" si="82"/>
        <v>1.2611330068872169</v>
      </c>
      <c r="AJ34">
        <f t="shared" si="82"/>
        <v>1.2805366455671006</v>
      </c>
      <c r="AK34">
        <f t="shared" si="82"/>
        <v>1.2234205183327362</v>
      </c>
      <c r="AL34">
        <f t="shared" si="82"/>
        <v>1.1516143158565229</v>
      </c>
    </row>
    <row r="35" spans="1:38" x14ac:dyDescent="0.3">
      <c r="A35" t="s">
        <v>17</v>
      </c>
      <c r="B35">
        <v>0.1</v>
      </c>
      <c r="C35">
        <v>3</v>
      </c>
      <c r="D35" t="s">
        <v>20</v>
      </c>
      <c r="O35" s="2"/>
    </row>
    <row r="36" spans="1:38" x14ac:dyDescent="0.3">
      <c r="N36" t="s">
        <v>13</v>
      </c>
      <c r="P36" s="2">
        <f>LOG10(O27)</f>
        <v>-0.80617997398388719</v>
      </c>
      <c r="Q36" s="2">
        <f>LOG10(O28)</f>
        <v>-0.50514997831990593</v>
      </c>
      <c r="R36" s="2">
        <f>LOG10(O29)</f>
        <v>-0.20411998265592479</v>
      </c>
      <c r="S36" s="2">
        <f>LOG10(O30)</f>
        <v>9.691001300805642E-2</v>
      </c>
      <c r="T36" s="2">
        <f>LOG10(O31)</f>
        <v>0.3979400086720376</v>
      </c>
      <c r="AA36" t="s">
        <v>11</v>
      </c>
      <c r="AC36" s="2">
        <f t="shared" ref="AC36:AH36" si="83">O36</f>
        <v>0</v>
      </c>
      <c r="AD36" s="2">
        <f t="shared" si="83"/>
        <v>-0.80617997398388719</v>
      </c>
      <c r="AE36" s="2">
        <f t="shared" si="83"/>
        <v>-0.50514997831990593</v>
      </c>
      <c r="AF36" s="2">
        <f t="shared" si="83"/>
        <v>-0.20411998265592479</v>
      </c>
      <c r="AG36" s="2">
        <f t="shared" si="83"/>
        <v>9.691001300805642E-2</v>
      </c>
      <c r="AH36" s="2">
        <f t="shared" si="83"/>
        <v>0.3979400086720376</v>
      </c>
    </row>
    <row r="37" spans="1:38" x14ac:dyDescent="0.3">
      <c r="O37" t="str">
        <f>D34</f>
        <v>Parent</v>
      </c>
      <c r="P37">
        <f>O12</f>
        <v>1.0092559048692031</v>
      </c>
      <c r="Q37">
        <f>O13</f>
        <v>1.0009474861758583</v>
      </c>
      <c r="R37">
        <f>O14</f>
        <v>1.01622669602016</v>
      </c>
      <c r="S37">
        <f>O15</f>
        <v>1.0320314023989714</v>
      </c>
      <c r="T37">
        <f>O16</f>
        <v>1.2863637630329112</v>
      </c>
      <c r="AB37" t="str">
        <f>O37</f>
        <v>Parent</v>
      </c>
      <c r="AC37">
        <f>AB11</f>
        <v>1</v>
      </c>
      <c r="AD37">
        <f>AB12</f>
        <v>1.0092559417174252</v>
      </c>
      <c r="AE37">
        <f>AB13</f>
        <v>1.0009474899478483</v>
      </c>
      <c r="AF37">
        <f>AB14</f>
        <v>1.0162267606194515</v>
      </c>
      <c r="AG37">
        <f>AB15</f>
        <v>1.0320315299175922</v>
      </c>
      <c r="AH37">
        <f>AB16</f>
        <v>1.2863649030614277</v>
      </c>
    </row>
    <row r="38" spans="1:38" x14ac:dyDescent="0.3">
      <c r="O38" s="2"/>
    </row>
    <row r="39" spans="1:38" x14ac:dyDescent="0.3">
      <c r="O39" s="2"/>
    </row>
    <row r="40" spans="1:38" x14ac:dyDescent="0.3">
      <c r="O40" s="2"/>
    </row>
    <row r="41" spans="1:38" x14ac:dyDescent="0.3">
      <c r="O41" s="2"/>
    </row>
    <row r="42" spans="1:38" x14ac:dyDescent="0.3">
      <c r="A42" t="s">
        <v>4</v>
      </c>
      <c r="L42" t="s">
        <v>4</v>
      </c>
    </row>
    <row r="46" spans="1:38" x14ac:dyDescent="0.3">
      <c r="P46" s="2"/>
      <c r="Q46" s="2"/>
      <c r="R46" s="2"/>
      <c r="S46" s="2"/>
      <c r="T46" s="2"/>
      <c r="U46" s="2"/>
      <c r="V46" s="2"/>
      <c r="W46" s="2"/>
      <c r="X46" s="2"/>
    </row>
    <row r="47" spans="1:38" x14ac:dyDescent="0.3"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38" x14ac:dyDescent="0.3">
      <c r="N48" s="2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4:24" x14ac:dyDescent="0.3">
      <c r="N49" s="2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4:24" x14ac:dyDescent="0.3">
      <c r="N50" s="2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4:24" x14ac:dyDescent="0.3">
      <c r="N51" s="2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4:24" x14ac:dyDescent="0.3">
      <c r="N52" s="2"/>
      <c r="O52" s="1"/>
      <c r="P52" s="1"/>
      <c r="Q52" s="1"/>
      <c r="R52" s="1"/>
      <c r="S52" s="1"/>
      <c r="T52" s="1"/>
      <c r="U52" s="1"/>
      <c r="V52" s="1"/>
      <c r="W52" s="1"/>
      <c r="X52" s="1"/>
    </row>
    <row r="55" spans="14:24" x14ac:dyDescent="0.3">
      <c r="P55" s="2"/>
      <c r="Q55" s="2"/>
      <c r="R55" s="2"/>
      <c r="S55" s="2"/>
      <c r="T55" s="2"/>
      <c r="U55" s="2"/>
      <c r="V55" s="2"/>
      <c r="W55" s="2"/>
      <c r="X55" s="2"/>
    </row>
    <row r="56" spans="14:24" x14ac:dyDescent="0.3"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4:24" x14ac:dyDescent="0.3"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4:24" x14ac:dyDescent="0.3"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4:24" x14ac:dyDescent="0.3"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4:24" x14ac:dyDescent="0.3">
      <c r="O60" s="2"/>
      <c r="P60" s="2"/>
      <c r="Q60" s="2"/>
      <c r="R60" s="2"/>
      <c r="S60" s="2"/>
      <c r="T60" s="2"/>
      <c r="U60" s="2"/>
      <c r="V60" s="2"/>
      <c r="W60" s="2"/>
      <c r="X60" s="2"/>
    </row>
    <row r="63" spans="14:24" x14ac:dyDescent="0.3">
      <c r="P63" s="2"/>
      <c r="Q63" s="2"/>
      <c r="R63" s="2"/>
      <c r="S63" s="2"/>
      <c r="T63" s="2"/>
      <c r="U63" s="2"/>
      <c r="V63" s="2"/>
      <c r="W63" s="2"/>
      <c r="X63" s="2"/>
    </row>
    <row r="64" spans="14:24" x14ac:dyDescent="0.3"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4:24" x14ac:dyDescent="0.3">
      <c r="N65" s="2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4:24" x14ac:dyDescent="0.3">
      <c r="N66" s="2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4:24" x14ac:dyDescent="0.3">
      <c r="N67" s="2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4:24" x14ac:dyDescent="0.3">
      <c r="N68" s="2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4:24" x14ac:dyDescent="0.3">
      <c r="N69" s="2"/>
      <c r="O69" s="1"/>
      <c r="P69" s="1"/>
      <c r="Q69" s="1"/>
      <c r="R69" s="1"/>
      <c r="S69" s="1"/>
      <c r="T69" s="1"/>
      <c r="U69" s="1"/>
      <c r="V69" s="1"/>
      <c r="W69" s="1"/>
      <c r="X69" s="1"/>
    </row>
  </sheetData>
  <conditionalFormatting sqref="O47:X5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:X2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6:X6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7:X32 P35:X35 P38:X41 V36:X3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X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:X1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4:X6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0:AW24 AM19:BG19 AX20:BG25 AB19:AK2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7:AK3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1:AK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K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K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K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K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7:AV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27:BG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George</dc:creator>
  <cp:lastModifiedBy>Craig Goodwin</cp:lastModifiedBy>
  <dcterms:created xsi:type="dcterms:W3CDTF">2017-02-15T18:25:00Z</dcterms:created>
  <dcterms:modified xsi:type="dcterms:W3CDTF">2018-05-29T20:25:24Z</dcterms:modified>
</cp:coreProperties>
</file>