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Multiple-instance-learning-improves-Ames-mutagencity-prediction-for-problematic-molecular-species\"/>
    </mc:Choice>
  </mc:AlternateContent>
  <xr:revisionPtr revIDLastSave="0" documentId="13_ncr:1_{2226DBA9-5B23-46EA-87AC-B6D5924E8844}" xr6:coauthVersionLast="47" xr6:coauthVersionMax="47" xr10:uidLastSave="{00000000-0000-0000-0000-000000000000}"/>
  <bookViews>
    <workbookView xWindow="25080" yWindow="-120" windowWidth="25440" windowHeight="15390" firstSheet="1" activeTab="2" xr2:uid="{83A79DC6-06C2-49C7-9275-BA806385BDA0}"/>
  </bookViews>
  <sheets>
    <sheet name="Aromatic amine internal" sheetId="1" r:id="rId1"/>
    <sheet name="Aromatic amine external" sheetId="2" r:id="rId2"/>
    <sheet name="Hansen internal" sheetId="3" r:id="rId3"/>
    <sheet name="Hansen external" sheetId="4" r:id="rId4"/>
    <sheet name="poor predictors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" i="5" l="1"/>
  <c r="Z9" i="5"/>
  <c r="Z8" i="5"/>
  <c r="Z7" i="5"/>
  <c r="Z6" i="5"/>
  <c r="Z5" i="5"/>
  <c r="Y10" i="5"/>
  <c r="Y9" i="5"/>
  <c r="Y8" i="5"/>
  <c r="Y7" i="5"/>
  <c r="Y6" i="5"/>
  <c r="Y5" i="5"/>
  <c r="X10" i="5"/>
  <c r="X9" i="5"/>
  <c r="X8" i="5"/>
  <c r="X7" i="5"/>
  <c r="X6" i="5"/>
  <c r="X5" i="5"/>
  <c r="W10" i="5"/>
  <c r="W9" i="5"/>
  <c r="W8" i="5"/>
  <c r="W7" i="5"/>
  <c r="W6" i="5"/>
  <c r="W5" i="5"/>
  <c r="AA53" i="5"/>
  <c r="Z53" i="5"/>
  <c r="Y53" i="5"/>
  <c r="AB53" i="5" s="1"/>
  <c r="X53" i="5"/>
  <c r="U53" i="5"/>
  <c r="AB52" i="5"/>
  <c r="AA52" i="5"/>
  <c r="Z52" i="5"/>
  <c r="Y52" i="5"/>
  <c r="X52" i="5"/>
  <c r="U52" i="5"/>
  <c r="AA51" i="5"/>
  <c r="Z51" i="5"/>
  <c r="Y51" i="5"/>
  <c r="AB51" i="5" s="1"/>
  <c r="X51" i="5"/>
  <c r="W51" i="5"/>
  <c r="V51" i="5"/>
  <c r="U51" i="5"/>
  <c r="AA50" i="5"/>
  <c r="Z50" i="5"/>
  <c r="Y50" i="5"/>
  <c r="AB50" i="5" s="1"/>
  <c r="X50" i="5"/>
  <c r="W50" i="5"/>
  <c r="V50" i="5"/>
  <c r="U50" i="5"/>
  <c r="T50" i="5"/>
  <c r="AA49" i="5"/>
  <c r="Z49" i="5"/>
  <c r="Y49" i="5"/>
  <c r="AB49" i="5" s="1"/>
  <c r="X49" i="5"/>
  <c r="U49" i="5"/>
  <c r="AA48" i="5"/>
  <c r="Z48" i="5"/>
  <c r="Y48" i="5"/>
  <c r="AB48" i="5" s="1"/>
  <c r="X48" i="5"/>
  <c r="U48" i="5"/>
  <c r="AB47" i="5"/>
  <c r="AA47" i="5"/>
  <c r="Z47" i="5"/>
  <c r="Y47" i="5"/>
  <c r="X47" i="5"/>
  <c r="W47" i="5"/>
  <c r="V47" i="5"/>
  <c r="U47" i="5"/>
  <c r="AB46" i="5"/>
  <c r="AA46" i="5"/>
  <c r="Z46" i="5"/>
  <c r="Y46" i="5"/>
  <c r="X46" i="5"/>
  <c r="W46" i="5"/>
  <c r="V46" i="5"/>
  <c r="U46" i="5"/>
  <c r="T46" i="5"/>
  <c r="AB45" i="5"/>
  <c r="AA45" i="5"/>
  <c r="Z45" i="5"/>
  <c r="Y45" i="5"/>
  <c r="X45" i="5"/>
  <c r="U45" i="5"/>
  <c r="AA44" i="5"/>
  <c r="Z44" i="5"/>
  <c r="AB44" i="5" s="1"/>
  <c r="Y44" i="5"/>
  <c r="X44" i="5"/>
  <c r="U44" i="5"/>
  <c r="AA43" i="5"/>
  <c r="Z43" i="5"/>
  <c r="Y43" i="5"/>
  <c r="AB43" i="5" s="1"/>
  <c r="X43" i="5"/>
  <c r="W43" i="5"/>
  <c r="V43" i="5"/>
  <c r="U43" i="5"/>
  <c r="AA42" i="5"/>
  <c r="Z42" i="5"/>
  <c r="Y42" i="5"/>
  <c r="AB42" i="5" s="1"/>
  <c r="X42" i="5"/>
  <c r="W42" i="5"/>
  <c r="V42" i="5"/>
  <c r="U42" i="5"/>
  <c r="T42" i="5"/>
  <c r="X39" i="5"/>
  <c r="X38" i="5"/>
  <c r="X37" i="5"/>
  <c r="X36" i="5"/>
  <c r="X35" i="5"/>
  <c r="X34" i="5"/>
  <c r="X33" i="5"/>
  <c r="X32" i="5"/>
  <c r="X31" i="5"/>
  <c r="X30" i="5"/>
  <c r="X29" i="5"/>
  <c r="X28" i="5"/>
  <c r="X26" i="5"/>
  <c r="X25" i="5"/>
  <c r="X27" i="5"/>
  <c r="X24" i="5"/>
  <c r="W37" i="5"/>
  <c r="W36" i="5"/>
  <c r="W33" i="5"/>
  <c r="W32" i="5"/>
  <c r="W29" i="5"/>
  <c r="W28" i="5"/>
  <c r="W25" i="5"/>
  <c r="W24" i="5"/>
  <c r="V36" i="5"/>
  <c r="V37" i="5"/>
  <c r="V33" i="5"/>
  <c r="V32" i="5"/>
  <c r="V29" i="5"/>
  <c r="V28" i="5"/>
  <c r="V25" i="5"/>
  <c r="V24" i="5"/>
  <c r="V10" i="5"/>
  <c r="V9" i="5"/>
  <c r="V8" i="5"/>
  <c r="V7" i="5"/>
  <c r="V6" i="5"/>
  <c r="V5" i="5"/>
  <c r="U10" i="5"/>
  <c r="U8" i="5"/>
  <c r="U7" i="5"/>
  <c r="U6" i="5"/>
  <c r="U5" i="5"/>
  <c r="U9" i="5"/>
  <c r="T36" i="5"/>
  <c r="T32" i="5"/>
  <c r="T28" i="5"/>
  <c r="T24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T10" i="5"/>
  <c r="T9" i="5"/>
  <c r="T8" i="5"/>
  <c r="T7" i="5"/>
  <c r="T6" i="5"/>
  <c r="O10" i="5"/>
  <c r="O11" i="5"/>
  <c r="O9" i="5"/>
  <c r="O8" i="5"/>
  <c r="O7" i="5"/>
  <c r="O6" i="5"/>
  <c r="N10" i="5"/>
  <c r="N11" i="5"/>
  <c r="N9" i="5"/>
  <c r="N8" i="5"/>
  <c r="N7" i="5"/>
  <c r="N6" i="5"/>
  <c r="L7" i="5"/>
  <c r="L6" i="5"/>
  <c r="L5" i="5"/>
  <c r="L4" i="5"/>
  <c r="L3" i="5"/>
  <c r="L2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J10" i="5"/>
  <c r="L10" i="5" s="1"/>
  <c r="I10" i="5"/>
  <c r="K10" i="5" s="1"/>
  <c r="H10" i="5"/>
  <c r="J11" i="5"/>
  <c r="L11" i="5" s="1"/>
  <c r="I11" i="5"/>
  <c r="H11" i="5"/>
  <c r="J9" i="5"/>
  <c r="L9" i="5" s="1"/>
  <c r="I9" i="5"/>
  <c r="K9" i="5" s="1"/>
  <c r="H9" i="5"/>
  <c r="J8" i="5"/>
  <c r="L8" i="5" s="1"/>
  <c r="I8" i="5"/>
  <c r="H8" i="5"/>
  <c r="J7" i="5"/>
  <c r="I7" i="5"/>
  <c r="K7" i="5" s="1"/>
  <c r="H7" i="5"/>
  <c r="J5" i="5"/>
  <c r="J4" i="5"/>
  <c r="J3" i="5"/>
  <c r="J2" i="5"/>
  <c r="I5" i="5"/>
  <c r="K5" i="5" s="1"/>
  <c r="I4" i="5"/>
  <c r="K4" i="5" s="1"/>
  <c r="I3" i="5"/>
  <c r="K3" i="5" s="1"/>
  <c r="I2" i="5"/>
  <c r="H5" i="5"/>
  <c r="H4" i="5"/>
  <c r="H3" i="5"/>
  <c r="H2" i="5"/>
  <c r="F6" i="5"/>
  <c r="E6" i="5"/>
  <c r="D6" i="5"/>
  <c r="C6" i="5"/>
  <c r="H6" i="5" s="1"/>
  <c r="K2" i="5" l="1"/>
  <c r="I6" i="5"/>
  <c r="K11" i="5"/>
  <c r="K8" i="5"/>
  <c r="J6" i="5"/>
  <c r="K6" i="5" l="1"/>
</calcChain>
</file>

<file path=xl/sharedStrings.xml><?xml version="1.0" encoding="utf-8"?>
<sst xmlns="http://schemas.openxmlformats.org/spreadsheetml/2006/main" count="344" uniqueCount="151">
  <si>
    <t>Model</t>
  </si>
  <si>
    <t>Sensitivity</t>
  </si>
  <si>
    <t>Specificity</t>
  </si>
  <si>
    <t>Accuracy</t>
  </si>
  <si>
    <t>Balanced accuracy</t>
  </si>
  <si>
    <t>Morgan NSK polynomial</t>
  </si>
  <si>
    <t>DEREK</t>
  </si>
  <si>
    <t>LSMA</t>
  </si>
  <si>
    <t>Toxtree</t>
  </si>
  <si>
    <t>MC4PC</t>
  </si>
  <si>
    <t>F1</t>
  </si>
  <si>
    <t>Cohen's Kappa</t>
  </si>
  <si>
    <t>accuracy</t>
  </si>
  <si>
    <t>AUROC</t>
  </si>
  <si>
    <t>MACCS NKS linear</t>
  </si>
  <si>
    <t>MACCS NSK polynomial</t>
  </si>
  <si>
    <t>Morgan NKS linear</t>
  </si>
  <si>
    <t>SEC</t>
  </si>
  <si>
    <t>LHS</t>
  </si>
  <si>
    <t>scaffold</t>
  </si>
  <si>
    <t>random</t>
  </si>
  <si>
    <t>MACCS MIL</t>
  </si>
  <si>
    <t>Morgan MIL</t>
  </si>
  <si>
    <t>MACCS TPOT</t>
  </si>
  <si>
    <t>Morgan TPOT</t>
  </si>
  <si>
    <t>CK2</t>
  </si>
  <si>
    <t>MACCS</t>
  </si>
  <si>
    <t>NSK polynomial SEC specificity</t>
  </si>
  <si>
    <t>NSK polynomial SEC sensitivity</t>
  </si>
  <si>
    <t>NSK polynomial LHS specificity</t>
  </si>
  <si>
    <t>NSK polynomial LHS sensitivity</t>
  </si>
  <si>
    <t>NSK polynomial scaffold specificity</t>
  </si>
  <si>
    <t>NSK polynomial scaffold sensitivity</t>
  </si>
  <si>
    <t>NSK polynomial random specificity</t>
  </si>
  <si>
    <t>NSK polynomial random sensitivity</t>
  </si>
  <si>
    <t>TPOT SEC specificity</t>
  </si>
  <si>
    <t>TPOT SEC sensitivity</t>
  </si>
  <si>
    <t>TPOT LHS specificity</t>
  </si>
  <si>
    <t>TPOT LHS sensitivity</t>
  </si>
  <si>
    <t>TPOT scaffold specificity</t>
  </si>
  <si>
    <t>TPOT scaffold sensitivity</t>
  </si>
  <si>
    <t>TPOT random specificity</t>
  </si>
  <si>
    <t>TPOT random sensitivity</t>
  </si>
  <si>
    <t>random chance specificity</t>
  </si>
  <si>
    <t>random chance sensitivity</t>
  </si>
  <si>
    <t>MIL SEC</t>
  </si>
  <si>
    <t>MIL LHS</t>
  </si>
  <si>
    <t>MIL scaffold</t>
  </si>
  <si>
    <t>MIL random</t>
  </si>
  <si>
    <t>TPOT SEC</t>
  </si>
  <si>
    <t>TPOT LHS</t>
  </si>
  <si>
    <t>TPOT scaffold</t>
  </si>
  <si>
    <t>TPOT random</t>
  </si>
  <si>
    <t>random chance</t>
  </si>
  <si>
    <t>Morgan</t>
  </si>
  <si>
    <t>Halogens</t>
  </si>
  <si>
    <t>F</t>
  </si>
  <si>
    <t>Cl</t>
  </si>
  <si>
    <t>Br</t>
  </si>
  <si>
    <t>I</t>
  </si>
  <si>
    <t>SUM</t>
  </si>
  <si>
    <t>sens</t>
  </si>
  <si>
    <t>spec</t>
  </si>
  <si>
    <t>TP</t>
  </si>
  <si>
    <t>TN</t>
  </si>
  <si>
    <t>FP</t>
  </si>
  <si>
    <t>FN</t>
  </si>
  <si>
    <t>count</t>
  </si>
  <si>
    <t>Anthracenes</t>
  </si>
  <si>
    <t>Acridines</t>
  </si>
  <si>
    <t>Thiophenes</t>
  </si>
  <si>
    <t>Aromatic rings</t>
  </si>
  <si>
    <t>VALID?</t>
  </si>
  <si>
    <t>aromatic nitros</t>
  </si>
  <si>
    <t>bal acc</t>
  </si>
  <si>
    <t>Structural class</t>
  </si>
  <si>
    <t>Count</t>
  </si>
  <si>
    <t>Ames +</t>
  </si>
  <si>
    <t>Excluded</t>
  </si>
  <si>
    <t>Nitro aromatic compounds</t>
  </si>
  <si>
    <t>771 / 6505 (11.8%)</t>
  </si>
  <si>
    <t>631 / 771 (81.8%)</t>
  </si>
  <si>
    <t>1018 / 9681 (10.5%)</t>
  </si>
  <si>
    <t>841 / 1018 (82.6%)</t>
  </si>
  <si>
    <t>4/1018 (0.39%))</t>
  </si>
  <si>
    <t>434/1018 (42.63%)</t>
  </si>
  <si>
    <t>1/1018 (0.10%)</t>
  </si>
  <si>
    <t>Quinolines</t>
  </si>
  <si>
    <t>140 / 6505 (2.15%)</t>
  </si>
  <si>
    <t>66 / 140 (47.1%)</t>
  </si>
  <si>
    <t>174 / 9681 (1.80%)</t>
  </si>
  <si>
    <t>67/174 (38.5%)</t>
  </si>
  <si>
    <t>3/174 (1.72%)</t>
  </si>
  <si>
    <t>54/174 (31.03%)</t>
  </si>
  <si>
    <t>88/174 (50.57%)</t>
  </si>
  <si>
    <t>Furan w/o nitro</t>
  </si>
  <si>
    <t>38 / 6505 (0.58 %)</t>
  </si>
  <si>
    <t>9 / 38 (23.7%)</t>
  </si>
  <si>
    <t>64 / 9681 (0.66%)</t>
  </si>
  <si>
    <t>9/64 (14.1%)</t>
  </si>
  <si>
    <t>1/64 (1.56%)</t>
  </si>
  <si>
    <t>8/64 (12.00%)</t>
  </si>
  <si>
    <t>28/64 (43.75%)</t>
  </si>
  <si>
    <t>Ames -</t>
  </si>
  <si>
    <t>string</t>
  </si>
  <si>
    <t>Polyaromatics</t>
  </si>
  <si>
    <t>966 / 6505</t>
  </si>
  <si>
    <t>825/ 966 (85.4%)</t>
  </si>
  <si>
    <t>1117 / 9681</t>
  </si>
  <si>
    <t>945 / 1117 (84.6%)</t>
  </si>
  <si>
    <t>Phenyls, analines, Benzamides</t>
  </si>
  <si>
    <t>450 / 6505</t>
  </si>
  <si>
    <t>191 / 450 (43.7%)</t>
  </si>
  <si>
    <t>537 / 9681</t>
  </si>
  <si>
    <t>211 / 537 (39.3%)</t>
  </si>
  <si>
    <t>Azidos</t>
  </si>
  <si>
    <t>63 / 6505 (0.97 %)</t>
  </si>
  <si>
    <t>61 / 63 (96.8%)</t>
  </si>
  <si>
    <t xml:space="preserve"> 89 / 9681 (0.92%)</t>
  </si>
  <si>
    <t>84 / 89 (94.4%)</t>
  </si>
  <si>
    <t>Alkyl/Alkenyl halides</t>
  </si>
  <si>
    <t>100 / 6505 (1.54 %)</t>
  </si>
  <si>
    <t>51 / 100 (51.0%)</t>
  </si>
  <si>
    <t>312 / 9681 (3.22%)</t>
  </si>
  <si>
    <t>161 / 312 (51.6)</t>
  </si>
  <si>
    <t>structural class</t>
  </si>
  <si>
    <t>Morgan NSK polynomical</t>
  </si>
  <si>
    <t>Phenyls, analines, benzamides</t>
  </si>
  <si>
    <t>excluded</t>
  </si>
  <si>
    <t>specificity</t>
  </si>
  <si>
    <t>Formatted tables</t>
  </si>
  <si>
    <t>Halogen containing</t>
  </si>
  <si>
    <t>Ames + (%)</t>
  </si>
  <si>
    <t>Count (%)</t>
  </si>
  <si>
    <t>Excluded (%)</t>
  </si>
  <si>
    <t>0 / 966 (0%)</t>
  </si>
  <si>
    <t>5 / 1117 (0.4%)</t>
  </si>
  <si>
    <t>706 / 1117 (63.2%)</t>
  </si>
  <si>
    <t>538/1117 (48.2%)</t>
  </si>
  <si>
    <t>0 / 450 (0%)</t>
  </si>
  <si>
    <t>10 / 537 (1.9%)</t>
  </si>
  <si>
    <t>281 / 537 (52.3%)</t>
  </si>
  <si>
    <t>308/537 (57.4%)</t>
  </si>
  <si>
    <t>0 / 63 (0%)</t>
  </si>
  <si>
    <t>4 / 89 (4.5%)</t>
  </si>
  <si>
    <t>14 / 89 (15.7%)</t>
  </si>
  <si>
    <t>0/89 (0%)</t>
  </si>
  <si>
    <t>0 / 100 (0%)</t>
  </si>
  <si>
    <t>5 / 312 (1.6%)</t>
  </si>
  <si>
    <t>251 / 312 (80.4%)</t>
  </si>
  <si>
    <t>213/312 (68.3%)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</si>
</sst>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Segoe UI"/>
      <family val="2"/>
    </font>
    <font>
      <sz val="9"/>
      <color rgb="FF000000"/>
      <name val="Arial"/>
      <family val="2"/>
    </font>
    <font>
      <b/>
      <sz val="11"/>
      <color rgb="FF000000"/>
      <name val="Segoe UI"/>
      <family val="2"/>
    </font>
    <font>
      <b/>
      <sz val="2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6"/>
      <color rgb="FF000000"/>
      <name val="Calibri"/>
      <family val="2"/>
      <scheme val="minor"/>
    </font>
    <font>
      <sz val="6"/>
      <color rgb="FFFFFFFF"/>
      <name val="Calibri"/>
      <family val="2"/>
      <scheme val="minor"/>
    </font>
    <font>
      <sz val="8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D9D9D9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E7E6E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7A9AC"/>
      </top>
      <bottom style="medium">
        <color rgb="FFA7A9A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7" fillId="6" borderId="0" applyNumberFormat="0" applyBorder="0" applyAlignment="0" applyProtection="0"/>
    <xf numFmtId="0" fontId="8" fillId="7" borderId="6" applyNumberFormat="0" applyAlignment="0" applyProtection="0"/>
  </cellStyleXfs>
  <cellXfs count="8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3" fillId="0" borderId="0" xfId="0" applyFont="1"/>
    <xf numFmtId="0" fontId="4" fillId="2" borderId="5" xfId="0" applyFont="1" applyFill="1" applyBorder="1" applyAlignment="1">
      <alignment horizontal="left" vertical="center" indent="1"/>
    </xf>
    <xf numFmtId="0" fontId="3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/>
    </xf>
    <xf numFmtId="0" fontId="7" fillId="6" borderId="0" xfId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2" xfId="0" applyFont="1" applyBorder="1" applyAlignment="1">
      <alignment horizontal="justify" vertical="center" wrapText="1"/>
    </xf>
    <xf numFmtId="0" fontId="10" fillId="8" borderId="2" xfId="0" applyFont="1" applyFill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justify" vertical="center" wrapText="1"/>
    </xf>
    <xf numFmtId="0" fontId="16" fillId="8" borderId="8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left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6" fillId="8" borderId="9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6" fillId="8" borderId="10" xfId="0" applyFont="1" applyFill="1" applyBorder="1" applyAlignment="1">
      <alignment horizontal="left" vertical="center" wrapText="1"/>
    </xf>
    <xf numFmtId="0" fontId="16" fillId="8" borderId="4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0" fillId="10" borderId="2" xfId="0" applyFont="1" applyFill="1" applyBorder="1" applyAlignment="1">
      <alignment horizontal="justify" vertical="center" wrapText="1"/>
    </xf>
    <xf numFmtId="10" fontId="1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16" fillId="10" borderId="8" xfId="0" applyFont="1" applyFill="1" applyBorder="1" applyAlignment="1">
      <alignment horizontal="left" vertical="center" wrapText="1"/>
    </xf>
    <xf numFmtId="0" fontId="16" fillId="10" borderId="9" xfId="0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8" fillId="10" borderId="10" xfId="0" applyFont="1" applyFill="1" applyBorder="1" applyAlignment="1">
      <alignment horizontal="justify" vertical="center" wrapText="1"/>
    </xf>
    <xf numFmtId="0" fontId="18" fillId="10" borderId="7" xfId="0" applyFont="1" applyFill="1" applyBorder="1" applyAlignment="1">
      <alignment horizontal="justify" vertical="center" wrapText="1"/>
    </xf>
    <xf numFmtId="0" fontId="18" fillId="10" borderId="4" xfId="0" applyFont="1" applyFill="1" applyBorder="1" applyAlignment="1">
      <alignment horizontal="justify" vertical="center" wrapText="1"/>
    </xf>
    <xf numFmtId="0" fontId="16" fillId="10" borderId="10" xfId="0" applyFont="1" applyFill="1" applyBorder="1" applyAlignment="1">
      <alignment horizontal="left" vertical="center" wrapText="1"/>
    </xf>
    <xf numFmtId="0" fontId="16" fillId="10" borderId="7" xfId="0" applyFont="1" applyFill="1" applyBorder="1" applyAlignment="1">
      <alignment horizontal="left" vertical="center" wrapText="1"/>
    </xf>
    <xf numFmtId="0" fontId="16" fillId="10" borderId="4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1" fillId="0" borderId="10" xfId="0" applyFont="1" applyBorder="1" applyAlignment="1">
      <alignment vertical="center" wrapText="1"/>
    </xf>
    <xf numFmtId="0" fontId="8" fillId="7" borderId="6" xfId="2"/>
    <xf numFmtId="0" fontId="8" fillId="7" borderId="6" xfId="2" applyAlignment="1">
      <alignment horizontal="justify" vertical="center" wrapText="1"/>
    </xf>
    <xf numFmtId="0" fontId="19" fillId="0" borderId="0" xfId="0" applyFont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9" fillId="0" borderId="0" xfId="0" applyFont="1" applyAlignment="1">
      <alignment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11" fillId="0" borderId="0" xfId="0" applyFont="1"/>
    <xf numFmtId="0" fontId="11" fillId="0" borderId="12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center" vertical="top" wrapText="1"/>
    </xf>
    <xf numFmtId="0" fontId="20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A600"/>
      <color rgb="FFFF6361"/>
      <color rgb="FFBC5090"/>
      <color rgb="FF58508D"/>
      <color rgb="FF003F5C"/>
      <color rgb="FFEF5675"/>
      <color rgb="FF7A51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3071711535946"/>
          <c:y val="5.1214896532711177E-2"/>
          <c:w val="0.79796221998834149"/>
          <c:h val="0.6944489530920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'Aromatic amine external'!$B$24</c:f>
              <c:strCache>
                <c:ptCount val="1"/>
                <c:pt idx="0">
                  <c:v>MACCS MIL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'Aromatic amine external'!$C$23:$F$23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external'!$C$24:$F$24</c:f>
              <c:numCache>
                <c:formatCode>General</c:formatCode>
                <c:ptCount val="4"/>
                <c:pt idx="0">
                  <c:v>0.60709999999999997</c:v>
                </c:pt>
                <c:pt idx="1">
                  <c:v>0.54098000000000002</c:v>
                </c:pt>
                <c:pt idx="2">
                  <c:v>0.38306000000000001</c:v>
                </c:pt>
                <c:pt idx="3">
                  <c:v>0.76334999999999997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2-4184-A2BD-78197BCBD457}"/>
            </c:ext>
          </c:extLst>
        </c:ser>
        <c:ser>
          <c:idx val="1"/>
          <c:order val="1"/>
          <c:tx>
            <c:strRef>
              <c:f>'Aromatic amine external'!$B$25</c:f>
              <c:strCache>
                <c:ptCount val="1"/>
                <c:pt idx="0">
                  <c:v>Morgan MIL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'Aromatic amine external'!$C$23:$F$23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external'!$C$25:$F$25</c:f>
              <c:numCache>
                <c:formatCode>General</c:formatCode>
                <c:ptCount val="4"/>
                <c:pt idx="0">
                  <c:v>0.81037999999999999</c:v>
                </c:pt>
                <c:pt idx="1">
                  <c:v>0.68032999999999999</c:v>
                </c:pt>
                <c:pt idx="2">
                  <c:v>0.50436999999999999</c:v>
                </c:pt>
                <c:pt idx="3">
                  <c:v>0.86012999999999995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2-4184-A2BD-78197BCBD457}"/>
            </c:ext>
          </c:extLst>
        </c:ser>
        <c:ser>
          <c:idx val="2"/>
          <c:order val="2"/>
          <c:tx>
            <c:strRef>
              <c:f>'Aromatic amine external'!$B$26</c:f>
              <c:strCache>
                <c:ptCount val="1"/>
                <c:pt idx="0">
                  <c:v>MACCS TPOT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'Aromatic amine external'!$C$23:$F$23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external'!$C$26:$F$26</c:f>
              <c:numCache>
                <c:formatCode>General</c:formatCode>
                <c:ptCount val="4"/>
                <c:pt idx="0">
                  <c:v>0.71748999999999996</c:v>
                </c:pt>
                <c:pt idx="1">
                  <c:v>0.74836000000000003</c:v>
                </c:pt>
                <c:pt idx="2">
                  <c:v>0.51448000000000005</c:v>
                </c:pt>
                <c:pt idx="3">
                  <c:v>0.89080000000000004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2-4184-A2BD-78197BCBD457}"/>
            </c:ext>
          </c:extLst>
        </c:ser>
        <c:ser>
          <c:idx val="3"/>
          <c:order val="3"/>
          <c:tx>
            <c:strRef>
              <c:f>'Aromatic amine external'!$B$27</c:f>
              <c:strCache>
                <c:ptCount val="1"/>
                <c:pt idx="0">
                  <c:v>Morgan TPOT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'Aromatic amine external'!$C$23:$F$23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external'!$C$27:$F$27</c:f>
              <c:numCache>
                <c:formatCode>General</c:formatCode>
                <c:ptCount val="4"/>
                <c:pt idx="0">
                  <c:v>0.55545999999999995</c:v>
                </c:pt>
                <c:pt idx="1">
                  <c:v>0.67842000000000002</c:v>
                </c:pt>
                <c:pt idx="2">
                  <c:v>0.61011000000000004</c:v>
                </c:pt>
                <c:pt idx="3">
                  <c:v>0.88260000000000005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2-4184-A2BD-78197BCBD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AUROC</a:t>
                </a:r>
              </a:p>
            </c:rich>
          </c:tx>
          <c:layout>
            <c:manualLayout>
              <c:xMode val="edge"/>
              <c:yMode val="edge"/>
              <c:x val="3.2462087368986593E-3"/>
              <c:y val="0.2063306439127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0.2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3698312956086507"/>
          <c:w val="1"/>
          <c:h val="0.1630168704391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3071711535946"/>
          <c:y val="5.1214896532711177E-2"/>
          <c:w val="0.79796221998834149"/>
          <c:h val="0.6944489530920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'Aromatic amine external'!$B$10</c:f>
              <c:strCache>
                <c:ptCount val="1"/>
                <c:pt idx="0">
                  <c:v>MACCS MIL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'Aromatic amine external'!$C$9:$F$9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external'!$C$10:$F$10</c:f>
              <c:numCache>
                <c:formatCode>General</c:formatCode>
                <c:ptCount val="4"/>
                <c:pt idx="0">
                  <c:v>0.62210500000000002</c:v>
                </c:pt>
                <c:pt idx="1">
                  <c:v>0.44262299999999999</c:v>
                </c:pt>
                <c:pt idx="2">
                  <c:v>0.18353800000000001</c:v>
                </c:pt>
                <c:pt idx="3">
                  <c:v>0.73678900000000003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7-4694-917A-13220A82E630}"/>
            </c:ext>
          </c:extLst>
        </c:ser>
        <c:ser>
          <c:idx val="1"/>
          <c:order val="1"/>
          <c:tx>
            <c:strRef>
              <c:f>'Aromatic amine external'!$B$11</c:f>
              <c:strCache>
                <c:ptCount val="1"/>
                <c:pt idx="0">
                  <c:v>Morgan MIL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'Aromatic amine external'!$C$9:$F$9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external'!$C$11:$F$11</c:f>
              <c:numCache>
                <c:formatCode>General</c:formatCode>
                <c:ptCount val="4"/>
                <c:pt idx="0">
                  <c:v>0.71826599999999996</c:v>
                </c:pt>
                <c:pt idx="1">
                  <c:v>0.51197099999999995</c:v>
                </c:pt>
                <c:pt idx="2">
                  <c:v>0.30286800000000003</c:v>
                </c:pt>
                <c:pt idx="3">
                  <c:v>0.80759800000000004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7-4694-917A-13220A82E630}"/>
            </c:ext>
          </c:extLst>
        </c:ser>
        <c:ser>
          <c:idx val="2"/>
          <c:order val="2"/>
          <c:tx>
            <c:strRef>
              <c:f>'Aromatic amine external'!$B$12</c:f>
              <c:strCache>
                <c:ptCount val="1"/>
                <c:pt idx="0">
                  <c:v>MACCS TPOT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'Aromatic amine external'!$C$9:$F$9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external'!$C$12:$F$12</c:f>
              <c:numCache>
                <c:formatCode>General</c:formatCode>
                <c:ptCount val="4"/>
                <c:pt idx="0">
                  <c:v>0.55551399999999995</c:v>
                </c:pt>
                <c:pt idx="1">
                  <c:v>0.59284099999999995</c:v>
                </c:pt>
                <c:pt idx="2">
                  <c:v>0.17316899999999999</c:v>
                </c:pt>
                <c:pt idx="3">
                  <c:v>0.84332399999999996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7-4694-917A-13220A82E630}"/>
            </c:ext>
          </c:extLst>
        </c:ser>
        <c:ser>
          <c:idx val="3"/>
          <c:order val="3"/>
          <c:tx>
            <c:strRef>
              <c:f>'Aromatic amine external'!$B$13</c:f>
              <c:strCache>
                <c:ptCount val="1"/>
                <c:pt idx="0">
                  <c:v>Morgan TPOT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'Aromatic amine external'!$C$9:$F$9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external'!$C$13:$F$13</c:f>
              <c:numCache>
                <c:formatCode>General</c:formatCode>
                <c:ptCount val="4"/>
                <c:pt idx="0">
                  <c:v>0.74971699999999997</c:v>
                </c:pt>
                <c:pt idx="1">
                  <c:v>0.65548099999999998</c:v>
                </c:pt>
                <c:pt idx="2">
                  <c:v>0.39087499999999997</c:v>
                </c:pt>
                <c:pt idx="3">
                  <c:v>0.87173199999999995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7-4694-917A-13220A82E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Cohen's Kappa</a:t>
                </a:r>
              </a:p>
            </c:rich>
          </c:tx>
          <c:layout>
            <c:manualLayout>
              <c:xMode val="edge"/>
              <c:yMode val="edge"/>
              <c:x val="3.2462087368986593E-3"/>
              <c:y val="0.2063306439127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0.2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3698312956086507"/>
          <c:w val="1"/>
          <c:h val="0.1630168704391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3071711535946"/>
          <c:y val="5.1214896532711177E-2"/>
          <c:w val="0.79796221998834149"/>
          <c:h val="0.6944489530920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'Aromatic amine external'!$B$17</c:f>
              <c:strCache>
                <c:ptCount val="1"/>
                <c:pt idx="0">
                  <c:v>MACCS MIL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'Aromatic amine external'!$C$16:$F$16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external'!$C$17:$F$17</c:f>
              <c:numCache>
                <c:formatCode>General</c:formatCode>
                <c:ptCount val="4"/>
                <c:pt idx="0">
                  <c:v>0.71428599999999998</c:v>
                </c:pt>
                <c:pt idx="1">
                  <c:v>0.62637399999999999</c:v>
                </c:pt>
                <c:pt idx="2">
                  <c:v>0.49450499999999997</c:v>
                </c:pt>
                <c:pt idx="3">
                  <c:v>0.81521699999999997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C-4BBA-BF6B-02F81489ADD4}"/>
            </c:ext>
          </c:extLst>
        </c:ser>
        <c:ser>
          <c:idx val="1"/>
          <c:order val="1"/>
          <c:tx>
            <c:strRef>
              <c:f>'Aromatic amine external'!$B$18</c:f>
              <c:strCache>
                <c:ptCount val="1"/>
                <c:pt idx="0">
                  <c:v>Morgan MIL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'Aromatic amine external'!$C$16:$F$16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external'!$C$18:$F$18</c:f>
              <c:numCache>
                <c:formatCode>General</c:formatCode>
                <c:ptCount val="4"/>
                <c:pt idx="0">
                  <c:v>0.81318699999999999</c:v>
                </c:pt>
                <c:pt idx="1">
                  <c:v>0.69230800000000003</c:v>
                </c:pt>
                <c:pt idx="2">
                  <c:v>0.52747299999999997</c:v>
                </c:pt>
                <c:pt idx="3">
                  <c:v>0.86956500000000003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C-4BBA-BF6B-02F81489ADD4}"/>
            </c:ext>
          </c:extLst>
        </c:ser>
        <c:ser>
          <c:idx val="2"/>
          <c:order val="2"/>
          <c:tx>
            <c:strRef>
              <c:f>'Aromatic amine external'!$B$19</c:f>
              <c:strCache>
                <c:ptCount val="1"/>
                <c:pt idx="0">
                  <c:v>MACCS TPOT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'Aromatic amine external'!$C$16:$F$16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external'!$C$19:$F$19</c:f>
              <c:numCache>
                <c:formatCode>General</c:formatCode>
                <c:ptCount val="4"/>
                <c:pt idx="0">
                  <c:v>0.71428599999999998</c:v>
                </c:pt>
                <c:pt idx="1">
                  <c:v>0.71428599999999998</c:v>
                </c:pt>
                <c:pt idx="2">
                  <c:v>0.43956000000000001</c:v>
                </c:pt>
                <c:pt idx="3">
                  <c:v>0.89130399999999999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C-4BBA-BF6B-02F81489ADD4}"/>
            </c:ext>
          </c:extLst>
        </c:ser>
        <c:ser>
          <c:idx val="3"/>
          <c:order val="3"/>
          <c:tx>
            <c:strRef>
              <c:f>'Aromatic amine external'!$B$20</c:f>
              <c:strCache>
                <c:ptCount val="1"/>
                <c:pt idx="0">
                  <c:v>Morgan TPOT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'Aromatic amine external'!$C$16:$F$16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external'!$C$20:$F$20</c:f>
              <c:numCache>
                <c:formatCode>General</c:formatCode>
                <c:ptCount val="4"/>
                <c:pt idx="0">
                  <c:v>0.81318699999999999</c:v>
                </c:pt>
                <c:pt idx="1">
                  <c:v>0.75824199999999997</c:v>
                </c:pt>
                <c:pt idx="2">
                  <c:v>0.58241799999999999</c:v>
                </c:pt>
                <c:pt idx="3">
                  <c:v>0.91304300000000005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C-4BBA-BF6B-02F81489A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3.2462087368986593E-3"/>
              <c:y val="0.2063306439127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0.2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3698312956086507"/>
          <c:w val="1"/>
          <c:h val="0.1630168704391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3071711535946"/>
          <c:y val="5.1214896532711177E-2"/>
          <c:w val="0.79796221998834149"/>
          <c:h val="0.6944489530920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'Aromatic amine external'!$B$3</c:f>
              <c:strCache>
                <c:ptCount val="1"/>
                <c:pt idx="0">
                  <c:v>MACCS MIL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'Aromatic amine external'!$C$2:$F$2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external'!$C$3:$F$3</c:f>
              <c:numCache>
                <c:formatCode>General</c:formatCode>
                <c:ptCount val="4"/>
                <c:pt idx="0">
                  <c:v>0.80303000000000002</c:v>
                </c:pt>
                <c:pt idx="1">
                  <c:v>0.72131100000000004</c:v>
                </c:pt>
                <c:pt idx="2">
                  <c:v>0.59649099999999999</c:v>
                </c:pt>
                <c:pt idx="3">
                  <c:v>0.86614199999999997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8-42B0-B3AA-6475FA1321E7}"/>
            </c:ext>
          </c:extLst>
        </c:ser>
        <c:ser>
          <c:idx val="1"/>
          <c:order val="1"/>
          <c:tx>
            <c:strRef>
              <c:f>'Aromatic amine external'!$B$4</c:f>
              <c:strCache>
                <c:ptCount val="1"/>
                <c:pt idx="0">
                  <c:v>Morgan MIL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'Aromatic amine external'!$C$2:$F$2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external'!$C$4:$F$4</c:f>
              <c:numCache>
                <c:formatCode>General</c:formatCode>
                <c:ptCount val="4"/>
                <c:pt idx="0">
                  <c:v>0.85950400000000005</c:v>
                </c:pt>
                <c:pt idx="1">
                  <c:v>0.75862099999999999</c:v>
                </c:pt>
                <c:pt idx="2">
                  <c:v>0.65040699999999996</c:v>
                </c:pt>
                <c:pt idx="3">
                  <c:v>0.90322599999999997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8-42B0-B3AA-6475FA1321E7}"/>
            </c:ext>
          </c:extLst>
        </c:ser>
        <c:ser>
          <c:idx val="2"/>
          <c:order val="2"/>
          <c:tx>
            <c:strRef>
              <c:f>'Aromatic amine external'!$B$5</c:f>
              <c:strCache>
                <c:ptCount val="1"/>
                <c:pt idx="0">
                  <c:v>MACCS TPOT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'Aromatic amine external'!$C$2:$F$2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external'!$C$5:$F$5</c:f>
              <c:numCache>
                <c:formatCode>General</c:formatCode>
                <c:ptCount val="4"/>
                <c:pt idx="0">
                  <c:v>0.77966100000000005</c:v>
                </c:pt>
                <c:pt idx="1">
                  <c:v>0.793651</c:v>
                </c:pt>
                <c:pt idx="2">
                  <c:v>0.58536600000000005</c:v>
                </c:pt>
                <c:pt idx="3">
                  <c:v>0.92063499999999998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8-42B0-B3AA-6475FA1321E7}"/>
            </c:ext>
          </c:extLst>
        </c:ser>
        <c:ser>
          <c:idx val="3"/>
          <c:order val="3"/>
          <c:tx>
            <c:strRef>
              <c:f>'Aromatic amine external'!$B$6</c:f>
              <c:strCache>
                <c:ptCount val="1"/>
                <c:pt idx="0">
                  <c:v>Morgan TPOT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'Aromatic amine external'!$C$2:$F$2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external'!$C$6:$F$6</c:f>
              <c:numCache>
                <c:formatCode>General</c:formatCode>
                <c:ptCount val="4"/>
                <c:pt idx="0">
                  <c:v>0.87022900000000003</c:v>
                </c:pt>
                <c:pt idx="1">
                  <c:v>0.82539700000000005</c:v>
                </c:pt>
                <c:pt idx="2">
                  <c:v>0.69354800000000005</c:v>
                </c:pt>
                <c:pt idx="3">
                  <c:v>0.93548399999999998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8-42B0-B3AA-6475FA13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F1</a:t>
                </a:r>
              </a:p>
            </c:rich>
          </c:tx>
          <c:layout>
            <c:manualLayout>
              <c:xMode val="edge"/>
              <c:yMode val="edge"/>
              <c:x val="3.2462087368986593E-3"/>
              <c:y val="0.2063306439127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0.2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3698312956086507"/>
          <c:w val="1"/>
          <c:h val="0.1630168704391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7222222222225"/>
          <c:y val="4.9388888888888892E-2"/>
          <c:w val="0.58372564687975648"/>
          <c:h val="0.82221222222222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'[1]New AA ROC'!$C$3</c:f>
              <c:strCache>
                <c:ptCount val="1"/>
                <c:pt idx="0">
                  <c:v>MIL SEC</c:v>
                </c:pt>
              </c:strCache>
            </c:strRef>
          </c:tx>
          <c:spPr>
            <a:ln w="12700" cap="rnd">
              <a:solidFill>
                <a:srgbClr val="003F5C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ROC'!$B$4:$B$30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0.86666699999999997</c:v>
                </c:pt>
                <c:pt idx="3">
                  <c:v>0.56666700000000003</c:v>
                </c:pt>
                <c:pt idx="4">
                  <c:v>0.23333300000000001</c:v>
                </c:pt>
                <c:pt idx="5">
                  <c:v>6.6667000000000004E-2</c:v>
                </c:pt>
                <c:pt idx="6">
                  <c:v>3.3333000000000002E-2</c:v>
                </c:pt>
                <c:pt idx="7">
                  <c:v>3.3333000000000002E-2</c:v>
                </c:pt>
                <c:pt idx="8">
                  <c:v>3.3333000000000002E-2</c:v>
                </c:pt>
                <c:pt idx="9">
                  <c:v>3.3333000000000002E-2</c:v>
                </c:pt>
                <c:pt idx="10">
                  <c:v>3.3333000000000002E-2</c:v>
                </c:pt>
                <c:pt idx="11">
                  <c:v>3.3333000000000002E-2</c:v>
                </c:pt>
                <c:pt idx="12">
                  <c:v>3.3333000000000002E-2</c:v>
                </c:pt>
                <c:pt idx="13">
                  <c:v>3.3333000000000002E-2</c:v>
                </c:pt>
                <c:pt idx="14">
                  <c:v>3.3333000000000002E-2</c:v>
                </c:pt>
                <c:pt idx="15">
                  <c:v>3.3333000000000002E-2</c:v>
                </c:pt>
                <c:pt idx="16">
                  <c:v>3.3333000000000002E-2</c:v>
                </c:pt>
                <c:pt idx="17">
                  <c:v>3.3333000000000002E-2</c:v>
                </c:pt>
                <c:pt idx="18">
                  <c:v>3.3333000000000002E-2</c:v>
                </c:pt>
                <c:pt idx="19">
                  <c:v>3.3333000000000002E-2</c:v>
                </c:pt>
                <c:pt idx="20">
                  <c:v>3.3333000000000002E-2</c:v>
                </c:pt>
                <c:pt idx="21">
                  <c:v>3.3333000000000002E-2</c:v>
                </c:pt>
                <c:pt idx="22">
                  <c:v>3.3333000000000002E-2</c:v>
                </c:pt>
                <c:pt idx="23">
                  <c:v>3.3333000000000002E-2</c:v>
                </c:pt>
                <c:pt idx="24">
                  <c:v>3.3333000000000002E-2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ROC'!$C$4:$C$30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0.96721299999999999</c:v>
                </c:pt>
                <c:pt idx="3">
                  <c:v>0.81967199999999996</c:v>
                </c:pt>
                <c:pt idx="4">
                  <c:v>0.36065599999999998</c:v>
                </c:pt>
                <c:pt idx="5">
                  <c:v>0.13114799999999999</c:v>
                </c:pt>
                <c:pt idx="6">
                  <c:v>4.9180000000000001E-2</c:v>
                </c:pt>
                <c:pt idx="7">
                  <c:v>3.2786999999999997E-2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5-46FE-B474-531EEAB1CEB9}"/>
            </c:ext>
          </c:extLst>
        </c:ser>
        <c:ser>
          <c:idx val="1"/>
          <c:order val="1"/>
          <c:tx>
            <c:strRef>
              <c:f>'[1]New AA ROC'!$E$3</c:f>
              <c:strCache>
                <c:ptCount val="1"/>
                <c:pt idx="0">
                  <c:v>MIL LHS</c:v>
                </c:pt>
              </c:strCache>
            </c:strRef>
          </c:tx>
          <c:spPr>
            <a:ln w="12700" cap="rnd">
              <a:solidFill>
                <a:srgbClr val="2F4B7C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ROC'!$D$4:$D$30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0.96666700000000005</c:v>
                </c:pt>
                <c:pt idx="3">
                  <c:v>0.96666700000000005</c:v>
                </c:pt>
                <c:pt idx="4">
                  <c:v>0.96666700000000005</c:v>
                </c:pt>
                <c:pt idx="5">
                  <c:v>0.93333299999999997</c:v>
                </c:pt>
                <c:pt idx="6">
                  <c:v>0.93333299999999997</c:v>
                </c:pt>
                <c:pt idx="7">
                  <c:v>0.93333299999999997</c:v>
                </c:pt>
                <c:pt idx="8">
                  <c:v>0.93333299999999997</c:v>
                </c:pt>
                <c:pt idx="9">
                  <c:v>0.93333299999999997</c:v>
                </c:pt>
                <c:pt idx="10">
                  <c:v>0.93333299999999997</c:v>
                </c:pt>
                <c:pt idx="11">
                  <c:v>0.93333299999999997</c:v>
                </c:pt>
                <c:pt idx="12">
                  <c:v>0.9</c:v>
                </c:pt>
                <c:pt idx="13">
                  <c:v>0.86666699999999997</c:v>
                </c:pt>
                <c:pt idx="14">
                  <c:v>0.83333299999999999</c:v>
                </c:pt>
                <c:pt idx="15">
                  <c:v>0.8</c:v>
                </c:pt>
                <c:pt idx="16">
                  <c:v>0.8</c:v>
                </c:pt>
                <c:pt idx="17">
                  <c:v>0.63333300000000003</c:v>
                </c:pt>
                <c:pt idx="18">
                  <c:v>0.5</c:v>
                </c:pt>
                <c:pt idx="19">
                  <c:v>0.26666699999999999</c:v>
                </c:pt>
                <c:pt idx="20">
                  <c:v>0.23333300000000001</c:v>
                </c:pt>
                <c:pt idx="21">
                  <c:v>0.13333300000000001</c:v>
                </c:pt>
                <c:pt idx="22">
                  <c:v>0.13333300000000001</c:v>
                </c:pt>
                <c:pt idx="23">
                  <c:v>3.3333000000000002E-2</c:v>
                </c:pt>
                <c:pt idx="24">
                  <c:v>3.3333000000000002E-2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ROC'!$E$4:$E$30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0.98360700000000001</c:v>
                </c:pt>
                <c:pt idx="11">
                  <c:v>0.96721299999999999</c:v>
                </c:pt>
                <c:pt idx="12">
                  <c:v>0.96721299999999999</c:v>
                </c:pt>
                <c:pt idx="13">
                  <c:v>0.96721299999999999</c:v>
                </c:pt>
                <c:pt idx="14">
                  <c:v>0.95082</c:v>
                </c:pt>
                <c:pt idx="15">
                  <c:v>0.93442599999999998</c:v>
                </c:pt>
                <c:pt idx="16">
                  <c:v>0.88524599999999998</c:v>
                </c:pt>
                <c:pt idx="17">
                  <c:v>0.77049199999999995</c:v>
                </c:pt>
                <c:pt idx="18">
                  <c:v>0.60655700000000001</c:v>
                </c:pt>
                <c:pt idx="19">
                  <c:v>0.37704900000000002</c:v>
                </c:pt>
                <c:pt idx="20">
                  <c:v>0.19672100000000001</c:v>
                </c:pt>
                <c:pt idx="21">
                  <c:v>0.13114799999999999</c:v>
                </c:pt>
                <c:pt idx="22">
                  <c:v>9.8361000000000004E-2</c:v>
                </c:pt>
                <c:pt idx="23">
                  <c:v>8.1966999999999998E-2</c:v>
                </c:pt>
                <c:pt idx="24">
                  <c:v>1.6393000000000001E-2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5-46FE-B474-531EEAB1CEB9}"/>
            </c:ext>
          </c:extLst>
        </c:ser>
        <c:ser>
          <c:idx val="2"/>
          <c:order val="2"/>
          <c:tx>
            <c:strRef>
              <c:f>'[1]New AA ROC'!$G$3</c:f>
              <c:strCache>
                <c:ptCount val="1"/>
                <c:pt idx="0">
                  <c:v>MIL scaffold</c:v>
                </c:pt>
              </c:strCache>
            </c:strRef>
          </c:tx>
          <c:spPr>
            <a:ln w="12700" cap="rnd">
              <a:solidFill>
                <a:srgbClr val="665191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ROC'!$F$4:$F$30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0.96666700000000005</c:v>
                </c:pt>
                <c:pt idx="3">
                  <c:v>0.96666700000000005</c:v>
                </c:pt>
                <c:pt idx="4">
                  <c:v>0.96666700000000005</c:v>
                </c:pt>
                <c:pt idx="5">
                  <c:v>0.96666700000000005</c:v>
                </c:pt>
                <c:pt idx="6">
                  <c:v>0.96666700000000005</c:v>
                </c:pt>
                <c:pt idx="7">
                  <c:v>0.96666700000000005</c:v>
                </c:pt>
                <c:pt idx="8">
                  <c:v>0.93333299999999997</c:v>
                </c:pt>
                <c:pt idx="9">
                  <c:v>0.93333299999999997</c:v>
                </c:pt>
                <c:pt idx="10">
                  <c:v>0.86666699999999997</c:v>
                </c:pt>
                <c:pt idx="11">
                  <c:v>0.83333299999999999</c:v>
                </c:pt>
                <c:pt idx="12">
                  <c:v>0.63333300000000003</c:v>
                </c:pt>
                <c:pt idx="13">
                  <c:v>0.5</c:v>
                </c:pt>
                <c:pt idx="14">
                  <c:v>0.3</c:v>
                </c:pt>
                <c:pt idx="15">
                  <c:v>0.16666700000000001</c:v>
                </c:pt>
                <c:pt idx="16">
                  <c:v>3.3333000000000002E-2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ROC'!$G$4:$G$30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0.98360700000000001</c:v>
                </c:pt>
                <c:pt idx="6">
                  <c:v>0.96721299999999999</c:v>
                </c:pt>
                <c:pt idx="7">
                  <c:v>0.95082</c:v>
                </c:pt>
                <c:pt idx="8">
                  <c:v>0.91803299999999999</c:v>
                </c:pt>
                <c:pt idx="9">
                  <c:v>0.88524599999999998</c:v>
                </c:pt>
                <c:pt idx="10">
                  <c:v>0.78688499999999995</c:v>
                </c:pt>
                <c:pt idx="11">
                  <c:v>0.70491800000000004</c:v>
                </c:pt>
                <c:pt idx="12">
                  <c:v>0.50819700000000001</c:v>
                </c:pt>
                <c:pt idx="13">
                  <c:v>0.32786900000000002</c:v>
                </c:pt>
                <c:pt idx="14">
                  <c:v>0.22950799999999999</c:v>
                </c:pt>
                <c:pt idx="15">
                  <c:v>0.11475399999999999</c:v>
                </c:pt>
                <c:pt idx="16">
                  <c:v>8.1966999999999998E-2</c:v>
                </c:pt>
                <c:pt idx="17">
                  <c:v>6.5573999999999993E-2</c:v>
                </c:pt>
                <c:pt idx="18">
                  <c:v>4.9180000000000001E-2</c:v>
                </c:pt>
                <c:pt idx="19">
                  <c:v>1.6393000000000001E-2</c:v>
                </c:pt>
                <c:pt idx="20">
                  <c:v>1.6393000000000001E-2</c:v>
                </c:pt>
                <c:pt idx="21">
                  <c:v>1.6393000000000001E-2</c:v>
                </c:pt>
                <c:pt idx="22">
                  <c:v>1.6393000000000001E-2</c:v>
                </c:pt>
                <c:pt idx="23">
                  <c:v>1.6393000000000001E-2</c:v>
                </c:pt>
                <c:pt idx="24">
                  <c:v>1.6393000000000001E-2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5-46FE-B474-531EEAB1CEB9}"/>
            </c:ext>
          </c:extLst>
        </c:ser>
        <c:ser>
          <c:idx val="3"/>
          <c:order val="3"/>
          <c:tx>
            <c:strRef>
              <c:f>'[1]New AA ROC'!$I$3</c:f>
              <c:strCache>
                <c:ptCount val="1"/>
                <c:pt idx="0">
                  <c:v>MIL random</c:v>
                </c:pt>
              </c:strCache>
            </c:strRef>
          </c:tx>
          <c:spPr>
            <a:ln w="12700" cap="rnd">
              <a:solidFill>
                <a:srgbClr val="A05195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ROC'!$H$4:$H$30</c:f>
              <c:numCache>
                <c:formatCode>General</c:formatCode>
                <c:ptCount val="27"/>
                <c:pt idx="0">
                  <c:v>1</c:v>
                </c:pt>
                <c:pt idx="1">
                  <c:v>0.96774199999999999</c:v>
                </c:pt>
                <c:pt idx="2">
                  <c:v>0.96774199999999999</c:v>
                </c:pt>
                <c:pt idx="3">
                  <c:v>0.96774199999999999</c:v>
                </c:pt>
                <c:pt idx="4">
                  <c:v>0.96774199999999999</c:v>
                </c:pt>
                <c:pt idx="5">
                  <c:v>0.96774199999999999</c:v>
                </c:pt>
                <c:pt idx="6">
                  <c:v>0.96774199999999999</c:v>
                </c:pt>
                <c:pt idx="7">
                  <c:v>0.93548399999999998</c:v>
                </c:pt>
                <c:pt idx="8">
                  <c:v>0.93548399999999998</c:v>
                </c:pt>
                <c:pt idx="9">
                  <c:v>0.93548399999999998</c:v>
                </c:pt>
                <c:pt idx="10">
                  <c:v>0.93548399999999998</c:v>
                </c:pt>
                <c:pt idx="11">
                  <c:v>0.83870999999999996</c:v>
                </c:pt>
                <c:pt idx="12">
                  <c:v>0.77419400000000005</c:v>
                </c:pt>
                <c:pt idx="13">
                  <c:v>0.45161299999999999</c:v>
                </c:pt>
                <c:pt idx="14">
                  <c:v>0.35483900000000002</c:v>
                </c:pt>
                <c:pt idx="15">
                  <c:v>0.193548</c:v>
                </c:pt>
                <c:pt idx="16">
                  <c:v>0.12903200000000001</c:v>
                </c:pt>
                <c:pt idx="17">
                  <c:v>6.4516000000000004E-2</c:v>
                </c:pt>
                <c:pt idx="18">
                  <c:v>3.2258000000000002E-2</c:v>
                </c:pt>
                <c:pt idx="19">
                  <c:v>3.2258000000000002E-2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ROC'!$I$4:$I$30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0.93442599999999998</c:v>
                </c:pt>
                <c:pt idx="14">
                  <c:v>0.86885199999999996</c:v>
                </c:pt>
                <c:pt idx="15">
                  <c:v>0.54098400000000002</c:v>
                </c:pt>
                <c:pt idx="16">
                  <c:v>0.34426200000000001</c:v>
                </c:pt>
                <c:pt idx="17">
                  <c:v>0.22950799999999999</c:v>
                </c:pt>
                <c:pt idx="18">
                  <c:v>0.14754100000000001</c:v>
                </c:pt>
                <c:pt idx="19">
                  <c:v>0.13114799999999999</c:v>
                </c:pt>
                <c:pt idx="20">
                  <c:v>9.8361000000000004E-2</c:v>
                </c:pt>
                <c:pt idx="21">
                  <c:v>8.1966999999999998E-2</c:v>
                </c:pt>
                <c:pt idx="22">
                  <c:v>8.1966999999999998E-2</c:v>
                </c:pt>
                <c:pt idx="23">
                  <c:v>6.5573999999999993E-2</c:v>
                </c:pt>
                <c:pt idx="24">
                  <c:v>6.5573999999999993E-2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5-46FE-B474-531EEAB1CEB9}"/>
            </c:ext>
          </c:extLst>
        </c:ser>
        <c:ser>
          <c:idx val="4"/>
          <c:order val="4"/>
          <c:tx>
            <c:strRef>
              <c:f>'[1]New AA ROC'!$K$3</c:f>
              <c:strCache>
                <c:ptCount val="1"/>
                <c:pt idx="0">
                  <c:v>TPOT SEC</c:v>
                </c:pt>
              </c:strCache>
            </c:strRef>
          </c:tx>
          <c:spPr>
            <a:ln w="12700" cap="rnd">
              <a:solidFill>
                <a:srgbClr val="D45087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ROC'!$J$4:$J$30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0.93333299999999997</c:v>
                </c:pt>
                <c:pt idx="3">
                  <c:v>0.83333299999999999</c:v>
                </c:pt>
                <c:pt idx="4">
                  <c:v>0.8</c:v>
                </c:pt>
                <c:pt idx="5">
                  <c:v>0.76666699999999999</c:v>
                </c:pt>
                <c:pt idx="6">
                  <c:v>0.7</c:v>
                </c:pt>
                <c:pt idx="7">
                  <c:v>0.63333300000000003</c:v>
                </c:pt>
                <c:pt idx="8">
                  <c:v>0.56666700000000003</c:v>
                </c:pt>
                <c:pt idx="9">
                  <c:v>0.466667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0.36666700000000002</c:v>
                </c:pt>
                <c:pt idx="14">
                  <c:v>0.36666700000000002</c:v>
                </c:pt>
                <c:pt idx="15">
                  <c:v>0.36666700000000002</c:v>
                </c:pt>
                <c:pt idx="16">
                  <c:v>0.36666700000000002</c:v>
                </c:pt>
                <c:pt idx="17">
                  <c:v>0.33333299999999999</c:v>
                </c:pt>
                <c:pt idx="18">
                  <c:v>0.3</c:v>
                </c:pt>
                <c:pt idx="19">
                  <c:v>0.26666699999999999</c:v>
                </c:pt>
                <c:pt idx="20">
                  <c:v>0.26666699999999999</c:v>
                </c:pt>
                <c:pt idx="21">
                  <c:v>0.23333300000000001</c:v>
                </c:pt>
                <c:pt idx="22">
                  <c:v>0.23333300000000001</c:v>
                </c:pt>
                <c:pt idx="23">
                  <c:v>0.16666700000000001</c:v>
                </c:pt>
                <c:pt idx="24">
                  <c:v>0.13333300000000001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ROC'!$K$4:$K$30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0.96721299999999999</c:v>
                </c:pt>
                <c:pt idx="4">
                  <c:v>0.95082</c:v>
                </c:pt>
                <c:pt idx="5">
                  <c:v>0.90163899999999997</c:v>
                </c:pt>
                <c:pt idx="6">
                  <c:v>0.85245899999999997</c:v>
                </c:pt>
                <c:pt idx="7">
                  <c:v>0.83606599999999998</c:v>
                </c:pt>
                <c:pt idx="8">
                  <c:v>0.83606599999999998</c:v>
                </c:pt>
                <c:pt idx="9">
                  <c:v>0.80327899999999997</c:v>
                </c:pt>
                <c:pt idx="10">
                  <c:v>0.75409800000000005</c:v>
                </c:pt>
                <c:pt idx="11">
                  <c:v>0.75409800000000005</c:v>
                </c:pt>
                <c:pt idx="12">
                  <c:v>0.75409800000000005</c:v>
                </c:pt>
                <c:pt idx="13">
                  <c:v>0.75409800000000005</c:v>
                </c:pt>
                <c:pt idx="14">
                  <c:v>0.75409800000000005</c:v>
                </c:pt>
                <c:pt idx="15">
                  <c:v>0.75409800000000005</c:v>
                </c:pt>
                <c:pt idx="16">
                  <c:v>0.75409800000000005</c:v>
                </c:pt>
                <c:pt idx="17">
                  <c:v>0.75409800000000005</c:v>
                </c:pt>
                <c:pt idx="18">
                  <c:v>0.75409800000000005</c:v>
                </c:pt>
                <c:pt idx="19">
                  <c:v>0.70491800000000004</c:v>
                </c:pt>
                <c:pt idx="20">
                  <c:v>0.70491800000000004</c:v>
                </c:pt>
                <c:pt idx="21">
                  <c:v>0.67213100000000003</c:v>
                </c:pt>
                <c:pt idx="22">
                  <c:v>0.65573800000000004</c:v>
                </c:pt>
                <c:pt idx="23">
                  <c:v>0.60655700000000001</c:v>
                </c:pt>
                <c:pt idx="24">
                  <c:v>0.52459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35-46FE-B474-531EEAB1CEB9}"/>
            </c:ext>
          </c:extLst>
        </c:ser>
        <c:ser>
          <c:idx val="5"/>
          <c:order val="5"/>
          <c:tx>
            <c:strRef>
              <c:f>'[1]New AA ROC'!$M$3</c:f>
              <c:strCache>
                <c:ptCount val="1"/>
                <c:pt idx="0">
                  <c:v>TPOT LHS</c:v>
                </c:pt>
              </c:strCache>
            </c:strRef>
          </c:tx>
          <c:spPr>
            <a:ln w="12700" cap="rnd">
              <a:solidFill>
                <a:srgbClr val="F95D6A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ROC'!$L$4:$L$30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0.96666700000000005</c:v>
                </c:pt>
                <c:pt idx="3">
                  <c:v>0.93333299999999997</c:v>
                </c:pt>
                <c:pt idx="4">
                  <c:v>0.93333299999999997</c:v>
                </c:pt>
                <c:pt idx="5">
                  <c:v>0.86666699999999997</c:v>
                </c:pt>
                <c:pt idx="6">
                  <c:v>0.76666699999999999</c:v>
                </c:pt>
                <c:pt idx="7">
                  <c:v>0.73333300000000001</c:v>
                </c:pt>
                <c:pt idx="8">
                  <c:v>0.56666700000000003</c:v>
                </c:pt>
                <c:pt idx="9">
                  <c:v>0.56666700000000003</c:v>
                </c:pt>
                <c:pt idx="10">
                  <c:v>0.466667</c:v>
                </c:pt>
                <c:pt idx="11">
                  <c:v>0.33333299999999999</c:v>
                </c:pt>
                <c:pt idx="12">
                  <c:v>0.26666699999999999</c:v>
                </c:pt>
                <c:pt idx="13">
                  <c:v>0.26666699999999999</c:v>
                </c:pt>
                <c:pt idx="14">
                  <c:v>0.16666700000000001</c:v>
                </c:pt>
                <c:pt idx="15">
                  <c:v>0.13333300000000001</c:v>
                </c:pt>
                <c:pt idx="16">
                  <c:v>0.13333300000000001</c:v>
                </c:pt>
                <c:pt idx="17">
                  <c:v>0.13333300000000001</c:v>
                </c:pt>
                <c:pt idx="18">
                  <c:v>0.1</c:v>
                </c:pt>
                <c:pt idx="19">
                  <c:v>0.1</c:v>
                </c:pt>
                <c:pt idx="20">
                  <c:v>3.3333000000000002E-2</c:v>
                </c:pt>
                <c:pt idx="21">
                  <c:v>3.3333000000000002E-2</c:v>
                </c:pt>
                <c:pt idx="22">
                  <c:v>3.3333000000000002E-2</c:v>
                </c:pt>
                <c:pt idx="23">
                  <c:v>3.3333000000000002E-2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ROC'!$M$4:$M$30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0.98360700000000001</c:v>
                </c:pt>
                <c:pt idx="3">
                  <c:v>0.95082</c:v>
                </c:pt>
                <c:pt idx="4">
                  <c:v>0.93442599999999998</c:v>
                </c:pt>
                <c:pt idx="5">
                  <c:v>0.93442599999999998</c:v>
                </c:pt>
                <c:pt idx="6">
                  <c:v>0.93442599999999998</c:v>
                </c:pt>
                <c:pt idx="7">
                  <c:v>0.93442599999999998</c:v>
                </c:pt>
                <c:pt idx="8">
                  <c:v>0.90163899999999997</c:v>
                </c:pt>
                <c:pt idx="9">
                  <c:v>0.88524599999999998</c:v>
                </c:pt>
                <c:pt idx="10">
                  <c:v>0.80327899999999997</c:v>
                </c:pt>
                <c:pt idx="11">
                  <c:v>0.75409800000000005</c:v>
                </c:pt>
                <c:pt idx="12">
                  <c:v>0.70491800000000004</c:v>
                </c:pt>
                <c:pt idx="13">
                  <c:v>0.70491800000000004</c:v>
                </c:pt>
                <c:pt idx="14">
                  <c:v>0.68852500000000005</c:v>
                </c:pt>
                <c:pt idx="15">
                  <c:v>0.65573800000000004</c:v>
                </c:pt>
                <c:pt idx="16">
                  <c:v>0.63934400000000002</c:v>
                </c:pt>
                <c:pt idx="17">
                  <c:v>0.52459</c:v>
                </c:pt>
                <c:pt idx="18">
                  <c:v>0.44262299999999999</c:v>
                </c:pt>
                <c:pt idx="19">
                  <c:v>0.40983599999999998</c:v>
                </c:pt>
                <c:pt idx="20">
                  <c:v>0.36065599999999998</c:v>
                </c:pt>
                <c:pt idx="21">
                  <c:v>0.27868900000000002</c:v>
                </c:pt>
                <c:pt idx="22">
                  <c:v>0.19672100000000001</c:v>
                </c:pt>
                <c:pt idx="23">
                  <c:v>0.163934</c:v>
                </c:pt>
                <c:pt idx="24">
                  <c:v>0.163934</c:v>
                </c:pt>
                <c:pt idx="25">
                  <c:v>1.6393000000000001E-2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35-46FE-B474-531EEAB1CEB9}"/>
            </c:ext>
          </c:extLst>
        </c:ser>
        <c:ser>
          <c:idx val="6"/>
          <c:order val="6"/>
          <c:tx>
            <c:strRef>
              <c:f>'[1]New AA ROC'!$O$3</c:f>
              <c:strCache>
                <c:ptCount val="1"/>
                <c:pt idx="0">
                  <c:v>TPOT scaffold</c:v>
                </c:pt>
              </c:strCache>
            </c:strRef>
          </c:tx>
          <c:spPr>
            <a:ln w="12700" cap="rnd">
              <a:solidFill>
                <a:srgbClr val="FF7C43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ROC'!$N$4:$N$30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0.96666700000000005</c:v>
                </c:pt>
                <c:pt idx="9">
                  <c:v>0.96666700000000005</c:v>
                </c:pt>
                <c:pt idx="10">
                  <c:v>0.93333299999999997</c:v>
                </c:pt>
                <c:pt idx="11">
                  <c:v>0.86666699999999997</c:v>
                </c:pt>
                <c:pt idx="12">
                  <c:v>0.86666699999999997</c:v>
                </c:pt>
                <c:pt idx="13">
                  <c:v>0.7</c:v>
                </c:pt>
                <c:pt idx="14">
                  <c:v>0.466667</c:v>
                </c:pt>
                <c:pt idx="15">
                  <c:v>0.4</c:v>
                </c:pt>
                <c:pt idx="16">
                  <c:v>0.36666700000000002</c:v>
                </c:pt>
                <c:pt idx="17">
                  <c:v>0.33333299999999999</c:v>
                </c:pt>
                <c:pt idx="18">
                  <c:v>0.3</c:v>
                </c:pt>
                <c:pt idx="19">
                  <c:v>0.26666699999999999</c:v>
                </c:pt>
                <c:pt idx="20">
                  <c:v>0.2</c:v>
                </c:pt>
                <c:pt idx="21">
                  <c:v>0.13333300000000001</c:v>
                </c:pt>
                <c:pt idx="22">
                  <c:v>6.6667000000000004E-2</c:v>
                </c:pt>
                <c:pt idx="23">
                  <c:v>3.3333000000000002E-2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ROC'!$O$4:$O$30</c:f>
              <c:numCache>
                <c:formatCode>General</c:formatCode>
                <c:ptCount val="27"/>
                <c:pt idx="0">
                  <c:v>1</c:v>
                </c:pt>
                <c:pt idx="1">
                  <c:v>0.98360700000000001</c:v>
                </c:pt>
                <c:pt idx="2">
                  <c:v>0.98360700000000001</c:v>
                </c:pt>
                <c:pt idx="3">
                  <c:v>0.95082</c:v>
                </c:pt>
                <c:pt idx="4">
                  <c:v>0.95082</c:v>
                </c:pt>
                <c:pt idx="5">
                  <c:v>0.93442599999999998</c:v>
                </c:pt>
                <c:pt idx="6">
                  <c:v>0.93442599999999998</c:v>
                </c:pt>
                <c:pt idx="7">
                  <c:v>0.91803299999999999</c:v>
                </c:pt>
                <c:pt idx="8">
                  <c:v>0.86885199999999996</c:v>
                </c:pt>
                <c:pt idx="9">
                  <c:v>0.85245899999999997</c:v>
                </c:pt>
                <c:pt idx="10">
                  <c:v>0.85245899999999997</c:v>
                </c:pt>
                <c:pt idx="11">
                  <c:v>0.81967199999999996</c:v>
                </c:pt>
                <c:pt idx="12">
                  <c:v>0.78688499999999995</c:v>
                </c:pt>
                <c:pt idx="13">
                  <c:v>0.59016400000000002</c:v>
                </c:pt>
                <c:pt idx="14">
                  <c:v>0.54098400000000002</c:v>
                </c:pt>
                <c:pt idx="15">
                  <c:v>0.47541</c:v>
                </c:pt>
                <c:pt idx="16">
                  <c:v>0.42623</c:v>
                </c:pt>
                <c:pt idx="17">
                  <c:v>0.42623</c:v>
                </c:pt>
                <c:pt idx="18">
                  <c:v>0.42623</c:v>
                </c:pt>
                <c:pt idx="19">
                  <c:v>0.39344299999999999</c:v>
                </c:pt>
                <c:pt idx="20">
                  <c:v>0.311475</c:v>
                </c:pt>
                <c:pt idx="21">
                  <c:v>0.24590200000000001</c:v>
                </c:pt>
                <c:pt idx="22">
                  <c:v>0.14754100000000001</c:v>
                </c:pt>
                <c:pt idx="23">
                  <c:v>0.13114799999999999</c:v>
                </c:pt>
                <c:pt idx="24">
                  <c:v>4.9180000000000001E-2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35-46FE-B474-531EEAB1CEB9}"/>
            </c:ext>
          </c:extLst>
        </c:ser>
        <c:ser>
          <c:idx val="7"/>
          <c:order val="7"/>
          <c:tx>
            <c:strRef>
              <c:f>'[1]New AA ROC'!$Q$3</c:f>
              <c:strCache>
                <c:ptCount val="1"/>
                <c:pt idx="0">
                  <c:v>TPOT random</c:v>
                </c:pt>
              </c:strCache>
            </c:strRef>
          </c:tx>
          <c:spPr>
            <a:ln w="12700" cap="rnd">
              <a:solidFill>
                <a:srgbClr val="FFA600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ROC'!$P$4:$P$30</c:f>
              <c:numCache>
                <c:formatCode>General</c:formatCode>
                <c:ptCount val="27"/>
                <c:pt idx="0">
                  <c:v>1</c:v>
                </c:pt>
                <c:pt idx="1">
                  <c:v>0.96774199999999999</c:v>
                </c:pt>
                <c:pt idx="2">
                  <c:v>0.96774199999999999</c:v>
                </c:pt>
                <c:pt idx="3">
                  <c:v>0.90322599999999997</c:v>
                </c:pt>
                <c:pt idx="4">
                  <c:v>0.87096799999999996</c:v>
                </c:pt>
                <c:pt idx="5">
                  <c:v>0.74193500000000001</c:v>
                </c:pt>
                <c:pt idx="6">
                  <c:v>0.67741899999999999</c:v>
                </c:pt>
                <c:pt idx="7">
                  <c:v>0.54838699999999996</c:v>
                </c:pt>
                <c:pt idx="8">
                  <c:v>0.45161299999999999</c:v>
                </c:pt>
                <c:pt idx="9">
                  <c:v>0.41935499999999998</c:v>
                </c:pt>
                <c:pt idx="10">
                  <c:v>0.32258100000000001</c:v>
                </c:pt>
                <c:pt idx="11">
                  <c:v>0.290323</c:v>
                </c:pt>
                <c:pt idx="12">
                  <c:v>0.22580600000000001</c:v>
                </c:pt>
                <c:pt idx="13">
                  <c:v>0.22580600000000001</c:v>
                </c:pt>
                <c:pt idx="14">
                  <c:v>0.16128999999999999</c:v>
                </c:pt>
                <c:pt idx="15">
                  <c:v>0.16128999999999999</c:v>
                </c:pt>
                <c:pt idx="16">
                  <c:v>0.16128999999999999</c:v>
                </c:pt>
                <c:pt idx="17">
                  <c:v>9.6773999999999999E-2</c:v>
                </c:pt>
                <c:pt idx="18">
                  <c:v>9.6773999999999999E-2</c:v>
                </c:pt>
                <c:pt idx="19">
                  <c:v>9.6773999999999999E-2</c:v>
                </c:pt>
                <c:pt idx="20">
                  <c:v>6.4516000000000004E-2</c:v>
                </c:pt>
                <c:pt idx="21">
                  <c:v>6.4516000000000004E-2</c:v>
                </c:pt>
                <c:pt idx="22">
                  <c:v>6.4516000000000004E-2</c:v>
                </c:pt>
                <c:pt idx="23">
                  <c:v>3.2258000000000002E-2</c:v>
                </c:pt>
                <c:pt idx="24">
                  <c:v>3.2258000000000002E-2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ROC'!$Q$4:$Q$30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0.98360700000000001</c:v>
                </c:pt>
                <c:pt idx="5">
                  <c:v>0.98360700000000001</c:v>
                </c:pt>
                <c:pt idx="6">
                  <c:v>0.98360700000000001</c:v>
                </c:pt>
                <c:pt idx="7">
                  <c:v>0.96721299999999999</c:v>
                </c:pt>
                <c:pt idx="8">
                  <c:v>0.96721299999999999</c:v>
                </c:pt>
                <c:pt idx="9">
                  <c:v>0.96721299999999999</c:v>
                </c:pt>
                <c:pt idx="10">
                  <c:v>0.96721299999999999</c:v>
                </c:pt>
                <c:pt idx="11">
                  <c:v>0.95082</c:v>
                </c:pt>
                <c:pt idx="12">
                  <c:v>0.95082</c:v>
                </c:pt>
                <c:pt idx="13">
                  <c:v>0.95082</c:v>
                </c:pt>
                <c:pt idx="14">
                  <c:v>0.93442599999999998</c:v>
                </c:pt>
                <c:pt idx="15">
                  <c:v>0.91803299999999999</c:v>
                </c:pt>
                <c:pt idx="16">
                  <c:v>0.90163899999999997</c:v>
                </c:pt>
                <c:pt idx="17">
                  <c:v>0.90163899999999997</c:v>
                </c:pt>
                <c:pt idx="18">
                  <c:v>0.86885199999999996</c:v>
                </c:pt>
                <c:pt idx="19">
                  <c:v>0.83606599999999998</c:v>
                </c:pt>
                <c:pt idx="20">
                  <c:v>0.77049199999999995</c:v>
                </c:pt>
                <c:pt idx="21">
                  <c:v>0.73770500000000006</c:v>
                </c:pt>
                <c:pt idx="22">
                  <c:v>0.63934400000000002</c:v>
                </c:pt>
                <c:pt idx="23">
                  <c:v>0.49180299999999999</c:v>
                </c:pt>
                <c:pt idx="24">
                  <c:v>0.262295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35-46FE-B474-531EEAB1CEB9}"/>
            </c:ext>
          </c:extLst>
        </c:ser>
        <c:ser>
          <c:idx val="8"/>
          <c:order val="8"/>
          <c:tx>
            <c:strRef>
              <c:f>'[1]New AA ROC'!$S$3</c:f>
              <c:strCache>
                <c:ptCount val="1"/>
                <c:pt idx="0">
                  <c:v>random chance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'[1]New AA ROC'!$R$4:$R$30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xVal>
          <c:yVal>
            <c:numRef>
              <c:f>'[1]New AA ROC'!$S$4:$S$30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35-46FE-B474-531EEAB1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93360"/>
        <c:axId val="1591995024"/>
      </c:scatterChart>
      <c:valAx>
        <c:axId val="1591993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1</a:t>
                </a:r>
                <a:r>
                  <a:rPr lang="en-AU" baseline="0">
                    <a:solidFill>
                      <a:sysClr val="windowText" lastClr="000000"/>
                    </a:solidFill>
                  </a:rPr>
                  <a:t> - specificity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5024"/>
        <c:crosses val="autoZero"/>
        <c:crossBetween val="midCat"/>
        <c:majorUnit val="1"/>
      </c:valAx>
      <c:valAx>
        <c:axId val="159199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3360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68961434552008638"/>
          <c:y val="7.8341111111111111E-2"/>
          <c:w val="0.30555291938681012"/>
          <c:h val="0.77981722222222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747222222222225"/>
          <c:y val="4.9388888888888892E-2"/>
          <c:w val="0.58372564687975648"/>
          <c:h val="0.82221222222222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'[1]New AA ROC'!$X$3</c:f>
              <c:strCache>
                <c:ptCount val="1"/>
                <c:pt idx="0">
                  <c:v>MIL SEC</c:v>
                </c:pt>
              </c:strCache>
            </c:strRef>
          </c:tx>
          <c:spPr>
            <a:ln w="12700" cap="rnd">
              <a:solidFill>
                <a:srgbClr val="003F5C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ROC'!$W$4:$W$30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0.96666700000000005</c:v>
                </c:pt>
                <c:pt idx="3">
                  <c:v>0.96666700000000005</c:v>
                </c:pt>
                <c:pt idx="4">
                  <c:v>0.96666700000000005</c:v>
                </c:pt>
                <c:pt idx="5">
                  <c:v>0.96666700000000005</c:v>
                </c:pt>
                <c:pt idx="6">
                  <c:v>0.96666700000000005</c:v>
                </c:pt>
                <c:pt idx="7">
                  <c:v>0.96666700000000005</c:v>
                </c:pt>
                <c:pt idx="8">
                  <c:v>0.93333299999999997</c:v>
                </c:pt>
                <c:pt idx="9">
                  <c:v>0.9</c:v>
                </c:pt>
                <c:pt idx="10">
                  <c:v>0.8</c:v>
                </c:pt>
                <c:pt idx="11">
                  <c:v>0.76666699999999999</c:v>
                </c:pt>
                <c:pt idx="12">
                  <c:v>0.63333300000000003</c:v>
                </c:pt>
                <c:pt idx="13">
                  <c:v>0.33333299999999999</c:v>
                </c:pt>
                <c:pt idx="14">
                  <c:v>0.23333300000000001</c:v>
                </c:pt>
                <c:pt idx="15">
                  <c:v>0.2</c:v>
                </c:pt>
                <c:pt idx="16">
                  <c:v>0.1</c:v>
                </c:pt>
                <c:pt idx="17">
                  <c:v>3.3333000000000002E-2</c:v>
                </c:pt>
                <c:pt idx="18">
                  <c:v>3.3333000000000002E-2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ROC'!$X$4:$X$30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0.98360700000000001</c:v>
                </c:pt>
                <c:pt idx="9">
                  <c:v>0.98360700000000001</c:v>
                </c:pt>
                <c:pt idx="10">
                  <c:v>0.98360700000000001</c:v>
                </c:pt>
                <c:pt idx="11">
                  <c:v>0.98360700000000001</c:v>
                </c:pt>
                <c:pt idx="12">
                  <c:v>0.95082</c:v>
                </c:pt>
                <c:pt idx="13">
                  <c:v>0.88524599999999998</c:v>
                </c:pt>
                <c:pt idx="14">
                  <c:v>0.78688499999999995</c:v>
                </c:pt>
                <c:pt idx="15">
                  <c:v>0.65573800000000004</c:v>
                </c:pt>
                <c:pt idx="16">
                  <c:v>0.50819700000000001</c:v>
                </c:pt>
                <c:pt idx="17">
                  <c:v>0.45901599999999998</c:v>
                </c:pt>
                <c:pt idx="18">
                  <c:v>0.37704900000000002</c:v>
                </c:pt>
                <c:pt idx="19">
                  <c:v>0.27868900000000002</c:v>
                </c:pt>
                <c:pt idx="20">
                  <c:v>0.262295</c:v>
                </c:pt>
                <c:pt idx="21">
                  <c:v>0.14754100000000001</c:v>
                </c:pt>
                <c:pt idx="22">
                  <c:v>0.11475399999999999</c:v>
                </c:pt>
                <c:pt idx="23">
                  <c:v>4.9180000000000001E-2</c:v>
                </c:pt>
                <c:pt idx="24">
                  <c:v>3.2786999999999997E-2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B-4C96-B498-FDDDEC97D61F}"/>
            </c:ext>
          </c:extLst>
        </c:ser>
        <c:ser>
          <c:idx val="1"/>
          <c:order val="1"/>
          <c:tx>
            <c:strRef>
              <c:f>'[1]New AA ROC'!$Z$3</c:f>
              <c:strCache>
                <c:ptCount val="1"/>
                <c:pt idx="0">
                  <c:v>MIL LHS</c:v>
                </c:pt>
              </c:strCache>
            </c:strRef>
          </c:tx>
          <c:spPr>
            <a:ln w="12700" cap="rnd">
              <a:solidFill>
                <a:srgbClr val="2F4B7C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ROC'!$Y$4:$Y$30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0.93333299999999997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0.86666699999999997</c:v>
                </c:pt>
                <c:pt idx="8">
                  <c:v>0.86666699999999997</c:v>
                </c:pt>
                <c:pt idx="9">
                  <c:v>0.86666699999999997</c:v>
                </c:pt>
                <c:pt idx="10">
                  <c:v>0.76666699999999999</c:v>
                </c:pt>
                <c:pt idx="11">
                  <c:v>0.73333300000000001</c:v>
                </c:pt>
                <c:pt idx="12">
                  <c:v>0.56666700000000003</c:v>
                </c:pt>
                <c:pt idx="13">
                  <c:v>0.4</c:v>
                </c:pt>
                <c:pt idx="14">
                  <c:v>0.33333299999999999</c:v>
                </c:pt>
                <c:pt idx="15">
                  <c:v>0.3</c:v>
                </c:pt>
                <c:pt idx="16">
                  <c:v>0.26666699999999999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6.6667000000000004E-2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ROC'!$Z$4:$Z$30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0.95082</c:v>
                </c:pt>
                <c:pt idx="9">
                  <c:v>0.95082</c:v>
                </c:pt>
                <c:pt idx="10">
                  <c:v>0.91803299999999999</c:v>
                </c:pt>
                <c:pt idx="11">
                  <c:v>0.90163899999999997</c:v>
                </c:pt>
                <c:pt idx="12">
                  <c:v>0.85245899999999997</c:v>
                </c:pt>
                <c:pt idx="13">
                  <c:v>0.75409800000000005</c:v>
                </c:pt>
                <c:pt idx="14">
                  <c:v>0.65573800000000004</c:v>
                </c:pt>
                <c:pt idx="15">
                  <c:v>0.52459</c:v>
                </c:pt>
                <c:pt idx="16">
                  <c:v>0.49180299999999999</c:v>
                </c:pt>
                <c:pt idx="17">
                  <c:v>0.44262299999999999</c:v>
                </c:pt>
                <c:pt idx="18">
                  <c:v>0.24590200000000001</c:v>
                </c:pt>
                <c:pt idx="19">
                  <c:v>0.22950799999999999</c:v>
                </c:pt>
                <c:pt idx="20">
                  <c:v>0.14754100000000001</c:v>
                </c:pt>
                <c:pt idx="21">
                  <c:v>0.11475399999999999</c:v>
                </c:pt>
                <c:pt idx="22">
                  <c:v>9.8361000000000004E-2</c:v>
                </c:pt>
                <c:pt idx="23">
                  <c:v>9.8361000000000004E-2</c:v>
                </c:pt>
                <c:pt idx="24">
                  <c:v>6.5573999999999993E-2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B-4C96-B498-FDDDEC97D61F}"/>
            </c:ext>
          </c:extLst>
        </c:ser>
        <c:ser>
          <c:idx val="2"/>
          <c:order val="2"/>
          <c:tx>
            <c:strRef>
              <c:f>'[1]New AA ROC'!$AB$3</c:f>
              <c:strCache>
                <c:ptCount val="1"/>
                <c:pt idx="0">
                  <c:v>MIL scaffold</c:v>
                </c:pt>
              </c:strCache>
            </c:strRef>
          </c:tx>
          <c:spPr>
            <a:ln w="12700" cap="rnd">
              <a:solidFill>
                <a:srgbClr val="665191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ROC'!$AA$4:$AA$30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0.96666700000000005</c:v>
                </c:pt>
                <c:pt idx="3">
                  <c:v>0.93333299999999997</c:v>
                </c:pt>
                <c:pt idx="4">
                  <c:v>0.9</c:v>
                </c:pt>
                <c:pt idx="5">
                  <c:v>0.8</c:v>
                </c:pt>
                <c:pt idx="6">
                  <c:v>0.73333300000000001</c:v>
                </c:pt>
                <c:pt idx="7">
                  <c:v>0.7</c:v>
                </c:pt>
                <c:pt idx="8">
                  <c:v>0.6</c:v>
                </c:pt>
                <c:pt idx="9">
                  <c:v>0.466667</c:v>
                </c:pt>
                <c:pt idx="10">
                  <c:v>0.16666700000000001</c:v>
                </c:pt>
                <c:pt idx="11">
                  <c:v>0.1</c:v>
                </c:pt>
                <c:pt idx="12">
                  <c:v>3.3333000000000002E-2</c:v>
                </c:pt>
                <c:pt idx="13">
                  <c:v>3.3333000000000002E-2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ROC'!$AB$4:$AB$30</c:f>
              <c:numCache>
                <c:formatCode>General</c:formatCode>
                <c:ptCount val="27"/>
                <c:pt idx="0">
                  <c:v>1</c:v>
                </c:pt>
                <c:pt idx="1">
                  <c:v>0.98360700000000001</c:v>
                </c:pt>
                <c:pt idx="2">
                  <c:v>0.96721299999999999</c:v>
                </c:pt>
                <c:pt idx="3">
                  <c:v>0.96721299999999999</c:v>
                </c:pt>
                <c:pt idx="4">
                  <c:v>0.91803299999999999</c:v>
                </c:pt>
                <c:pt idx="5">
                  <c:v>0.81967199999999996</c:v>
                </c:pt>
                <c:pt idx="6">
                  <c:v>0.73770500000000006</c:v>
                </c:pt>
                <c:pt idx="7">
                  <c:v>0.55737700000000001</c:v>
                </c:pt>
                <c:pt idx="8">
                  <c:v>0.49180299999999999</c:v>
                </c:pt>
                <c:pt idx="9">
                  <c:v>0.37704900000000002</c:v>
                </c:pt>
                <c:pt idx="10">
                  <c:v>0.27868900000000002</c:v>
                </c:pt>
                <c:pt idx="11">
                  <c:v>0.262295</c:v>
                </c:pt>
                <c:pt idx="12">
                  <c:v>0.213115</c:v>
                </c:pt>
                <c:pt idx="13">
                  <c:v>0.18032799999999999</c:v>
                </c:pt>
                <c:pt idx="14">
                  <c:v>0.13114799999999999</c:v>
                </c:pt>
                <c:pt idx="15">
                  <c:v>8.1966999999999998E-2</c:v>
                </c:pt>
                <c:pt idx="16">
                  <c:v>8.1966999999999998E-2</c:v>
                </c:pt>
                <c:pt idx="17">
                  <c:v>4.9180000000000001E-2</c:v>
                </c:pt>
                <c:pt idx="18">
                  <c:v>1.6393000000000001E-2</c:v>
                </c:pt>
                <c:pt idx="19">
                  <c:v>1.6393000000000001E-2</c:v>
                </c:pt>
                <c:pt idx="20">
                  <c:v>1.6393000000000001E-2</c:v>
                </c:pt>
                <c:pt idx="21">
                  <c:v>1.6393000000000001E-2</c:v>
                </c:pt>
                <c:pt idx="22">
                  <c:v>1.6393000000000001E-2</c:v>
                </c:pt>
                <c:pt idx="23">
                  <c:v>1.6393000000000001E-2</c:v>
                </c:pt>
                <c:pt idx="24">
                  <c:v>1.6393000000000001E-2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B-4C96-B498-FDDDEC97D61F}"/>
            </c:ext>
          </c:extLst>
        </c:ser>
        <c:ser>
          <c:idx val="3"/>
          <c:order val="3"/>
          <c:tx>
            <c:strRef>
              <c:f>'[1]New AA ROC'!$AD$3</c:f>
              <c:strCache>
                <c:ptCount val="1"/>
                <c:pt idx="0">
                  <c:v>MIL random</c:v>
                </c:pt>
              </c:strCache>
            </c:strRef>
          </c:tx>
          <c:spPr>
            <a:ln w="12700" cap="rnd">
              <a:solidFill>
                <a:srgbClr val="A05195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ROC'!$AC$4:$AC$30</c:f>
              <c:numCache>
                <c:formatCode>General</c:formatCode>
                <c:ptCount val="27"/>
                <c:pt idx="0">
                  <c:v>1</c:v>
                </c:pt>
                <c:pt idx="1">
                  <c:v>0.96774199999999999</c:v>
                </c:pt>
                <c:pt idx="2">
                  <c:v>0.93548399999999998</c:v>
                </c:pt>
                <c:pt idx="3">
                  <c:v>0.90322599999999997</c:v>
                </c:pt>
                <c:pt idx="4">
                  <c:v>0.90322599999999997</c:v>
                </c:pt>
                <c:pt idx="5">
                  <c:v>0.83870999999999996</c:v>
                </c:pt>
                <c:pt idx="6">
                  <c:v>0.80645199999999995</c:v>
                </c:pt>
                <c:pt idx="7">
                  <c:v>0.709677</c:v>
                </c:pt>
                <c:pt idx="8">
                  <c:v>0.51612899999999995</c:v>
                </c:pt>
                <c:pt idx="9">
                  <c:v>0.32258100000000001</c:v>
                </c:pt>
                <c:pt idx="10">
                  <c:v>0.193548</c:v>
                </c:pt>
                <c:pt idx="11">
                  <c:v>0.193548</c:v>
                </c:pt>
                <c:pt idx="12">
                  <c:v>0.12903200000000001</c:v>
                </c:pt>
                <c:pt idx="13">
                  <c:v>6.4516000000000004E-2</c:v>
                </c:pt>
                <c:pt idx="14">
                  <c:v>3.2258000000000002E-2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ROC'!$AD$4:$AD$30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0.98360700000000001</c:v>
                </c:pt>
                <c:pt idx="7">
                  <c:v>0.98360700000000001</c:v>
                </c:pt>
                <c:pt idx="8">
                  <c:v>0.96721299999999999</c:v>
                </c:pt>
                <c:pt idx="9">
                  <c:v>0.95082</c:v>
                </c:pt>
                <c:pt idx="10">
                  <c:v>0.90163899999999997</c:v>
                </c:pt>
                <c:pt idx="11">
                  <c:v>0.83606599999999998</c:v>
                </c:pt>
                <c:pt idx="12">
                  <c:v>0.68852500000000005</c:v>
                </c:pt>
                <c:pt idx="13">
                  <c:v>0.50819700000000001</c:v>
                </c:pt>
                <c:pt idx="14">
                  <c:v>0.311475</c:v>
                </c:pt>
                <c:pt idx="15">
                  <c:v>0.24590200000000001</c:v>
                </c:pt>
                <c:pt idx="16">
                  <c:v>0.13114799999999999</c:v>
                </c:pt>
                <c:pt idx="17">
                  <c:v>8.1966999999999998E-2</c:v>
                </c:pt>
                <c:pt idx="18">
                  <c:v>8.1966999999999998E-2</c:v>
                </c:pt>
                <c:pt idx="19">
                  <c:v>8.1966999999999998E-2</c:v>
                </c:pt>
                <c:pt idx="20">
                  <c:v>6.5573999999999993E-2</c:v>
                </c:pt>
                <c:pt idx="21">
                  <c:v>4.9180000000000001E-2</c:v>
                </c:pt>
                <c:pt idx="22">
                  <c:v>4.9180000000000001E-2</c:v>
                </c:pt>
                <c:pt idx="23">
                  <c:v>3.2786999999999997E-2</c:v>
                </c:pt>
                <c:pt idx="24">
                  <c:v>3.2786999999999997E-2</c:v>
                </c:pt>
                <c:pt idx="25">
                  <c:v>1.6393000000000001E-2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1B-4C96-B498-FDDDEC97D61F}"/>
            </c:ext>
          </c:extLst>
        </c:ser>
        <c:ser>
          <c:idx val="4"/>
          <c:order val="4"/>
          <c:tx>
            <c:strRef>
              <c:f>'[1]New AA ROC'!$AF$3</c:f>
              <c:strCache>
                <c:ptCount val="1"/>
                <c:pt idx="0">
                  <c:v>TPOT SEC</c:v>
                </c:pt>
              </c:strCache>
            </c:strRef>
          </c:tx>
          <c:spPr>
            <a:ln w="12700" cap="rnd">
              <a:solidFill>
                <a:srgbClr val="D45087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ROC'!$AE$4:$AE$30</c:f>
              <c:numCache>
                <c:formatCode>General</c:formatCode>
                <c:ptCount val="27"/>
                <c:pt idx="0">
                  <c:v>1</c:v>
                </c:pt>
                <c:pt idx="1">
                  <c:v>0.73333300000000001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0.466667</c:v>
                </c:pt>
                <c:pt idx="9">
                  <c:v>0.466667</c:v>
                </c:pt>
                <c:pt idx="10">
                  <c:v>0.466667</c:v>
                </c:pt>
                <c:pt idx="11">
                  <c:v>0.466667</c:v>
                </c:pt>
                <c:pt idx="12">
                  <c:v>0.43333300000000002</c:v>
                </c:pt>
                <c:pt idx="13">
                  <c:v>0.43333300000000002</c:v>
                </c:pt>
                <c:pt idx="14">
                  <c:v>0.4</c:v>
                </c:pt>
                <c:pt idx="15">
                  <c:v>0.4</c:v>
                </c:pt>
                <c:pt idx="16">
                  <c:v>0.36666700000000002</c:v>
                </c:pt>
                <c:pt idx="17">
                  <c:v>0.33333299999999999</c:v>
                </c:pt>
                <c:pt idx="18">
                  <c:v>0.33333299999999999</c:v>
                </c:pt>
                <c:pt idx="19">
                  <c:v>0.33333299999999999</c:v>
                </c:pt>
                <c:pt idx="20">
                  <c:v>0.3</c:v>
                </c:pt>
                <c:pt idx="21">
                  <c:v>0.3</c:v>
                </c:pt>
                <c:pt idx="22">
                  <c:v>0.26666699999999999</c:v>
                </c:pt>
                <c:pt idx="23">
                  <c:v>0.23333300000000001</c:v>
                </c:pt>
                <c:pt idx="24">
                  <c:v>0.23333300000000001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ROC'!$AF$4:$AF$30</c:f>
              <c:numCache>
                <c:formatCode>General</c:formatCode>
                <c:ptCount val="27"/>
                <c:pt idx="0">
                  <c:v>1</c:v>
                </c:pt>
                <c:pt idx="1">
                  <c:v>0.95082</c:v>
                </c:pt>
                <c:pt idx="2">
                  <c:v>0.95082</c:v>
                </c:pt>
                <c:pt idx="3">
                  <c:v>0.95082</c:v>
                </c:pt>
                <c:pt idx="4">
                  <c:v>0.95082</c:v>
                </c:pt>
                <c:pt idx="5">
                  <c:v>0.95082</c:v>
                </c:pt>
                <c:pt idx="6">
                  <c:v>0.95082</c:v>
                </c:pt>
                <c:pt idx="7">
                  <c:v>0.95082</c:v>
                </c:pt>
                <c:pt idx="8">
                  <c:v>0.93442599999999998</c:v>
                </c:pt>
                <c:pt idx="9">
                  <c:v>0.93442599999999998</c:v>
                </c:pt>
                <c:pt idx="10">
                  <c:v>0.93442599999999998</c:v>
                </c:pt>
                <c:pt idx="11">
                  <c:v>0.93442599999999998</c:v>
                </c:pt>
                <c:pt idx="12">
                  <c:v>0.93442599999999998</c:v>
                </c:pt>
                <c:pt idx="13">
                  <c:v>0.93442599999999998</c:v>
                </c:pt>
                <c:pt idx="14">
                  <c:v>0.93442599999999998</c:v>
                </c:pt>
                <c:pt idx="15">
                  <c:v>0.93442599999999998</c:v>
                </c:pt>
                <c:pt idx="16">
                  <c:v>0.91803299999999999</c:v>
                </c:pt>
                <c:pt idx="17">
                  <c:v>0.91803299999999999</c:v>
                </c:pt>
                <c:pt idx="18">
                  <c:v>0.91803299999999999</c:v>
                </c:pt>
                <c:pt idx="19">
                  <c:v>0.90163899999999997</c:v>
                </c:pt>
                <c:pt idx="20">
                  <c:v>0.88524599999999998</c:v>
                </c:pt>
                <c:pt idx="21">
                  <c:v>0.85245899999999997</c:v>
                </c:pt>
                <c:pt idx="22">
                  <c:v>0.81967199999999996</c:v>
                </c:pt>
                <c:pt idx="23">
                  <c:v>0.80327899999999997</c:v>
                </c:pt>
                <c:pt idx="24">
                  <c:v>0.80327899999999997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1B-4C96-B498-FDDDEC97D61F}"/>
            </c:ext>
          </c:extLst>
        </c:ser>
        <c:ser>
          <c:idx val="5"/>
          <c:order val="5"/>
          <c:tx>
            <c:strRef>
              <c:f>'[1]New AA ROC'!$AH$3</c:f>
              <c:strCache>
                <c:ptCount val="1"/>
                <c:pt idx="0">
                  <c:v>TPOT LHS</c:v>
                </c:pt>
              </c:strCache>
            </c:strRef>
          </c:tx>
          <c:spPr>
            <a:ln w="12700" cap="rnd">
              <a:solidFill>
                <a:srgbClr val="F95D6A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ROC'!$AG$4:$AG$30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0.53333299999999995</c:v>
                </c:pt>
                <c:pt idx="3">
                  <c:v>0.53333299999999995</c:v>
                </c:pt>
                <c:pt idx="4">
                  <c:v>0.5</c:v>
                </c:pt>
                <c:pt idx="5">
                  <c:v>0.5</c:v>
                </c:pt>
                <c:pt idx="6">
                  <c:v>0.466667</c:v>
                </c:pt>
                <c:pt idx="7">
                  <c:v>0.466667</c:v>
                </c:pt>
                <c:pt idx="8">
                  <c:v>0.466667</c:v>
                </c:pt>
                <c:pt idx="9">
                  <c:v>0.466667</c:v>
                </c:pt>
                <c:pt idx="10">
                  <c:v>0.466667</c:v>
                </c:pt>
                <c:pt idx="11">
                  <c:v>0.43333300000000002</c:v>
                </c:pt>
                <c:pt idx="12">
                  <c:v>0.43333300000000002</c:v>
                </c:pt>
                <c:pt idx="13">
                  <c:v>0.43333300000000002</c:v>
                </c:pt>
                <c:pt idx="14">
                  <c:v>0.43333300000000002</c:v>
                </c:pt>
                <c:pt idx="15">
                  <c:v>0.43333300000000002</c:v>
                </c:pt>
                <c:pt idx="16">
                  <c:v>0.43333300000000002</c:v>
                </c:pt>
                <c:pt idx="17">
                  <c:v>0.43333300000000002</c:v>
                </c:pt>
                <c:pt idx="18">
                  <c:v>0.43333300000000002</c:v>
                </c:pt>
                <c:pt idx="19">
                  <c:v>0.43333300000000002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ROC'!$AH$4:$AH$30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0.85245899999999997</c:v>
                </c:pt>
                <c:pt idx="3">
                  <c:v>0.85245899999999997</c:v>
                </c:pt>
                <c:pt idx="4">
                  <c:v>0.85245899999999997</c:v>
                </c:pt>
                <c:pt idx="5">
                  <c:v>0.85245899999999997</c:v>
                </c:pt>
                <c:pt idx="6">
                  <c:v>0.85245899999999997</c:v>
                </c:pt>
                <c:pt idx="7">
                  <c:v>0.85245899999999997</c:v>
                </c:pt>
                <c:pt idx="8">
                  <c:v>0.85245899999999997</c:v>
                </c:pt>
                <c:pt idx="9">
                  <c:v>0.85245899999999997</c:v>
                </c:pt>
                <c:pt idx="10">
                  <c:v>0.85245899999999997</c:v>
                </c:pt>
                <c:pt idx="11">
                  <c:v>0.85245899999999997</c:v>
                </c:pt>
                <c:pt idx="12">
                  <c:v>0.85245899999999997</c:v>
                </c:pt>
                <c:pt idx="13">
                  <c:v>0.85245899999999997</c:v>
                </c:pt>
                <c:pt idx="14">
                  <c:v>0.85245899999999997</c:v>
                </c:pt>
                <c:pt idx="15">
                  <c:v>0.85245899999999997</c:v>
                </c:pt>
                <c:pt idx="16">
                  <c:v>0.85245899999999997</c:v>
                </c:pt>
                <c:pt idx="17">
                  <c:v>0.85245899999999997</c:v>
                </c:pt>
                <c:pt idx="18">
                  <c:v>0.83606599999999998</c:v>
                </c:pt>
                <c:pt idx="19">
                  <c:v>0.83606599999999998</c:v>
                </c:pt>
                <c:pt idx="20">
                  <c:v>0.83606599999999998</c:v>
                </c:pt>
                <c:pt idx="21">
                  <c:v>0.81967199999999996</c:v>
                </c:pt>
                <c:pt idx="22">
                  <c:v>0.81967199999999996</c:v>
                </c:pt>
                <c:pt idx="23">
                  <c:v>0.81967199999999996</c:v>
                </c:pt>
                <c:pt idx="24">
                  <c:v>0.81967199999999996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1B-4C96-B498-FDDDEC97D61F}"/>
            </c:ext>
          </c:extLst>
        </c:ser>
        <c:ser>
          <c:idx val="6"/>
          <c:order val="6"/>
          <c:tx>
            <c:strRef>
              <c:f>'[1]New AA ROC'!$AJ$3</c:f>
              <c:strCache>
                <c:ptCount val="1"/>
                <c:pt idx="0">
                  <c:v>TPOT scaffold</c:v>
                </c:pt>
              </c:strCache>
            </c:strRef>
          </c:tx>
          <c:spPr>
            <a:ln w="12700" cap="rnd">
              <a:solidFill>
                <a:srgbClr val="FF7C43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ROC'!$AI$4:$AI$30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0.96666700000000005</c:v>
                </c:pt>
                <c:pt idx="7">
                  <c:v>0.96666700000000005</c:v>
                </c:pt>
                <c:pt idx="8">
                  <c:v>0.9</c:v>
                </c:pt>
                <c:pt idx="9">
                  <c:v>0.8</c:v>
                </c:pt>
                <c:pt idx="10">
                  <c:v>0.8</c:v>
                </c:pt>
                <c:pt idx="11">
                  <c:v>0.7</c:v>
                </c:pt>
                <c:pt idx="12">
                  <c:v>0.7</c:v>
                </c:pt>
                <c:pt idx="13">
                  <c:v>0.66666700000000001</c:v>
                </c:pt>
                <c:pt idx="14">
                  <c:v>0.66666700000000001</c:v>
                </c:pt>
                <c:pt idx="15">
                  <c:v>0.466667</c:v>
                </c:pt>
                <c:pt idx="16">
                  <c:v>0.466667</c:v>
                </c:pt>
                <c:pt idx="17">
                  <c:v>0.43333300000000002</c:v>
                </c:pt>
                <c:pt idx="18">
                  <c:v>0.36666700000000002</c:v>
                </c:pt>
                <c:pt idx="19">
                  <c:v>0.3</c:v>
                </c:pt>
                <c:pt idx="20">
                  <c:v>0.26666699999999999</c:v>
                </c:pt>
                <c:pt idx="21">
                  <c:v>0.13333300000000001</c:v>
                </c:pt>
                <c:pt idx="22">
                  <c:v>0.1</c:v>
                </c:pt>
                <c:pt idx="23">
                  <c:v>3.3333000000000002E-2</c:v>
                </c:pt>
                <c:pt idx="24">
                  <c:v>3.3333000000000002E-2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ROC'!$AJ$4:$AJ$30</c:f>
              <c:numCache>
                <c:formatCode>General</c:formatCode>
                <c:ptCount val="27"/>
                <c:pt idx="0">
                  <c:v>1</c:v>
                </c:pt>
                <c:pt idx="1">
                  <c:v>0.98360700000000001</c:v>
                </c:pt>
                <c:pt idx="2">
                  <c:v>0.96721299999999999</c:v>
                </c:pt>
                <c:pt idx="3">
                  <c:v>0.95082</c:v>
                </c:pt>
                <c:pt idx="4">
                  <c:v>0.95082</c:v>
                </c:pt>
                <c:pt idx="5">
                  <c:v>0.95082</c:v>
                </c:pt>
                <c:pt idx="6">
                  <c:v>0.95082</c:v>
                </c:pt>
                <c:pt idx="7">
                  <c:v>0.91803299999999999</c:v>
                </c:pt>
                <c:pt idx="8">
                  <c:v>0.88524599999999998</c:v>
                </c:pt>
                <c:pt idx="9">
                  <c:v>0.88524599999999998</c:v>
                </c:pt>
                <c:pt idx="10">
                  <c:v>0.83606599999999998</c:v>
                </c:pt>
                <c:pt idx="11">
                  <c:v>0.81967199999999996</c:v>
                </c:pt>
                <c:pt idx="12">
                  <c:v>0.75409800000000005</c:v>
                </c:pt>
                <c:pt idx="13">
                  <c:v>0.65573800000000004</c:v>
                </c:pt>
                <c:pt idx="14">
                  <c:v>0.63934400000000002</c:v>
                </c:pt>
                <c:pt idx="15">
                  <c:v>0.62295100000000003</c:v>
                </c:pt>
                <c:pt idx="16">
                  <c:v>0.62295100000000003</c:v>
                </c:pt>
                <c:pt idx="17">
                  <c:v>0.60655700000000001</c:v>
                </c:pt>
                <c:pt idx="18">
                  <c:v>0.59016400000000002</c:v>
                </c:pt>
                <c:pt idx="19">
                  <c:v>0.50819700000000001</c:v>
                </c:pt>
                <c:pt idx="20">
                  <c:v>0.40983599999999998</c:v>
                </c:pt>
                <c:pt idx="21">
                  <c:v>0.34426200000000001</c:v>
                </c:pt>
                <c:pt idx="22">
                  <c:v>0.311475</c:v>
                </c:pt>
                <c:pt idx="23">
                  <c:v>0.27868900000000002</c:v>
                </c:pt>
                <c:pt idx="24">
                  <c:v>0.24590200000000001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1B-4C96-B498-FDDDEC97D61F}"/>
            </c:ext>
          </c:extLst>
        </c:ser>
        <c:ser>
          <c:idx val="7"/>
          <c:order val="7"/>
          <c:tx>
            <c:strRef>
              <c:f>'[1]New AA ROC'!$AL$3</c:f>
              <c:strCache>
                <c:ptCount val="1"/>
                <c:pt idx="0">
                  <c:v>TPOT random</c:v>
                </c:pt>
              </c:strCache>
            </c:strRef>
          </c:tx>
          <c:spPr>
            <a:ln w="12700" cap="rnd">
              <a:solidFill>
                <a:srgbClr val="FFA600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ROC'!$AK$4:$AK$30</c:f>
              <c:numCache>
                <c:formatCode>General</c:formatCode>
                <c:ptCount val="27"/>
                <c:pt idx="0">
                  <c:v>1</c:v>
                </c:pt>
                <c:pt idx="1">
                  <c:v>0.96774199999999999</c:v>
                </c:pt>
                <c:pt idx="2">
                  <c:v>0.16128999999999999</c:v>
                </c:pt>
                <c:pt idx="3">
                  <c:v>0.16128999999999999</c:v>
                </c:pt>
                <c:pt idx="4">
                  <c:v>0.16128999999999999</c:v>
                </c:pt>
                <c:pt idx="5">
                  <c:v>0.16128999999999999</c:v>
                </c:pt>
                <c:pt idx="6">
                  <c:v>0.16128999999999999</c:v>
                </c:pt>
                <c:pt idx="7">
                  <c:v>0.16128999999999999</c:v>
                </c:pt>
                <c:pt idx="8">
                  <c:v>0.16128999999999999</c:v>
                </c:pt>
                <c:pt idx="9">
                  <c:v>0.16128999999999999</c:v>
                </c:pt>
                <c:pt idx="10">
                  <c:v>0.16128999999999999</c:v>
                </c:pt>
                <c:pt idx="11">
                  <c:v>0.16128999999999999</c:v>
                </c:pt>
                <c:pt idx="12">
                  <c:v>0.16128999999999999</c:v>
                </c:pt>
                <c:pt idx="13">
                  <c:v>0.16128999999999999</c:v>
                </c:pt>
                <c:pt idx="14">
                  <c:v>0.16128999999999999</c:v>
                </c:pt>
                <c:pt idx="15">
                  <c:v>0.16128999999999999</c:v>
                </c:pt>
                <c:pt idx="16">
                  <c:v>0.16128999999999999</c:v>
                </c:pt>
                <c:pt idx="17">
                  <c:v>0.16128999999999999</c:v>
                </c:pt>
                <c:pt idx="18">
                  <c:v>0.16128999999999999</c:v>
                </c:pt>
                <c:pt idx="19">
                  <c:v>0.12903200000000001</c:v>
                </c:pt>
                <c:pt idx="20">
                  <c:v>0.12903200000000001</c:v>
                </c:pt>
                <c:pt idx="21">
                  <c:v>0.12903200000000001</c:v>
                </c:pt>
                <c:pt idx="22">
                  <c:v>0.12903200000000001</c:v>
                </c:pt>
                <c:pt idx="23">
                  <c:v>0.12903200000000001</c:v>
                </c:pt>
                <c:pt idx="24">
                  <c:v>0.12903200000000001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ROC'!$AL$4:$AL$30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0.96721299999999999</c:v>
                </c:pt>
                <c:pt idx="3">
                  <c:v>0.96721299999999999</c:v>
                </c:pt>
                <c:pt idx="4">
                  <c:v>0.96721299999999999</c:v>
                </c:pt>
                <c:pt idx="5">
                  <c:v>0.96721299999999999</c:v>
                </c:pt>
                <c:pt idx="6">
                  <c:v>0.96721299999999999</c:v>
                </c:pt>
                <c:pt idx="7">
                  <c:v>0.96721299999999999</c:v>
                </c:pt>
                <c:pt idx="8">
                  <c:v>0.96721299999999999</c:v>
                </c:pt>
                <c:pt idx="9">
                  <c:v>0.96721299999999999</c:v>
                </c:pt>
                <c:pt idx="10">
                  <c:v>0.95082</c:v>
                </c:pt>
                <c:pt idx="11">
                  <c:v>0.95082</c:v>
                </c:pt>
                <c:pt idx="12">
                  <c:v>0.95082</c:v>
                </c:pt>
                <c:pt idx="13">
                  <c:v>0.95082</c:v>
                </c:pt>
                <c:pt idx="14">
                  <c:v>0.95082</c:v>
                </c:pt>
                <c:pt idx="15">
                  <c:v>0.93442599999999998</c:v>
                </c:pt>
                <c:pt idx="16">
                  <c:v>0.93442599999999998</c:v>
                </c:pt>
                <c:pt idx="17">
                  <c:v>0.93442599999999998</c:v>
                </c:pt>
                <c:pt idx="18">
                  <c:v>0.93442599999999998</c:v>
                </c:pt>
                <c:pt idx="19">
                  <c:v>0.93442599999999998</c:v>
                </c:pt>
                <c:pt idx="20">
                  <c:v>0.93442599999999998</c:v>
                </c:pt>
                <c:pt idx="21">
                  <c:v>0.93442599999999998</c:v>
                </c:pt>
                <c:pt idx="22">
                  <c:v>0.93442599999999998</c:v>
                </c:pt>
                <c:pt idx="23">
                  <c:v>0.91803299999999999</c:v>
                </c:pt>
                <c:pt idx="24">
                  <c:v>0.91803299999999999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1B-4C96-B498-FDDDEC97D61F}"/>
            </c:ext>
          </c:extLst>
        </c:ser>
        <c:ser>
          <c:idx val="8"/>
          <c:order val="8"/>
          <c:tx>
            <c:strRef>
              <c:f>'[1]New AA ROC'!$AN$3</c:f>
              <c:strCache>
                <c:ptCount val="1"/>
                <c:pt idx="0">
                  <c:v>random chance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'[1]New AA ROC'!$AM$4:$AM$30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xVal>
          <c:yVal>
            <c:numRef>
              <c:f>'[1]New AA ROC'!$AN$4:$AN$30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1B-4C96-B498-FDDDEC97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93360"/>
        <c:axId val="1591995024"/>
      </c:scatterChart>
      <c:valAx>
        <c:axId val="1591993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1</a:t>
                </a:r>
                <a:r>
                  <a:rPr lang="en-AU" baseline="0">
                    <a:solidFill>
                      <a:sysClr val="windowText" lastClr="000000"/>
                    </a:solidFill>
                  </a:rPr>
                  <a:t> - specificity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5024"/>
        <c:crosses val="autoZero"/>
        <c:crossBetween val="midCat"/>
        <c:majorUnit val="1"/>
      </c:valAx>
      <c:valAx>
        <c:axId val="159199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3360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69460268813023796"/>
          <c:y val="7.8341111111111111E-2"/>
          <c:w val="0.30539731186976204"/>
          <c:h val="0.80098388888888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77829094661853E-2"/>
          <c:y val="5.5436507936507937E-2"/>
          <c:w val="0.88049220885920243"/>
          <c:h val="0.73063650793650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'Hansen internal'!$A$8</c:f>
              <c:strCache>
                <c:ptCount val="1"/>
                <c:pt idx="0">
                  <c:v>MACCS NKS linear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'Hansen internal'!$B$7:$E$7</c:f>
              <c:strCache>
                <c:ptCount val="4"/>
                <c:pt idx="0">
                  <c:v>F1</c:v>
                </c:pt>
                <c:pt idx="1">
                  <c:v>Cohen's Kappa</c:v>
                </c:pt>
                <c:pt idx="2">
                  <c:v>accuracy</c:v>
                </c:pt>
                <c:pt idx="3">
                  <c:v>AUROC</c:v>
                </c:pt>
              </c:strCache>
            </c:strRef>
          </c:cat>
          <c:val>
            <c:numRef>
              <c:f>'Hansen internal'!$B$8:$E$8</c:f>
              <c:numCache>
                <c:formatCode>General</c:formatCode>
                <c:ptCount val="4"/>
                <c:pt idx="0">
                  <c:v>0.72585900000000003</c:v>
                </c:pt>
                <c:pt idx="1">
                  <c:v>0.45216400000000001</c:v>
                </c:pt>
                <c:pt idx="2">
                  <c:v>0.71806300000000001</c:v>
                </c:pt>
                <c:pt idx="3">
                  <c:v>0.77654000000000001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4-42CA-AF25-297CF667B76D}"/>
            </c:ext>
          </c:extLst>
        </c:ser>
        <c:ser>
          <c:idx val="1"/>
          <c:order val="1"/>
          <c:tx>
            <c:strRef>
              <c:f>'Hansen internal'!$A$9</c:f>
              <c:strCache>
                <c:ptCount val="1"/>
                <c:pt idx="0">
                  <c:v>MACCS NSK polynomial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'Hansen internal'!$B$7:$E$7</c:f>
              <c:strCache>
                <c:ptCount val="4"/>
                <c:pt idx="0">
                  <c:v>F1</c:v>
                </c:pt>
                <c:pt idx="1">
                  <c:v>Cohen's Kappa</c:v>
                </c:pt>
                <c:pt idx="2">
                  <c:v>accuracy</c:v>
                </c:pt>
                <c:pt idx="3">
                  <c:v>AUROC</c:v>
                </c:pt>
              </c:strCache>
            </c:strRef>
          </c:cat>
          <c:val>
            <c:numRef>
              <c:f>'Hansen internal'!$B$9:$E$9</c:f>
              <c:numCache>
                <c:formatCode>General</c:formatCode>
                <c:ptCount val="4"/>
                <c:pt idx="0">
                  <c:v>0.75838000000000005</c:v>
                </c:pt>
                <c:pt idx="1">
                  <c:v>0.518154</c:v>
                </c:pt>
                <c:pt idx="2">
                  <c:v>0.75511099999999998</c:v>
                </c:pt>
                <c:pt idx="3">
                  <c:v>0.80489999999999995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4-42CA-AF25-297CF667B76D}"/>
            </c:ext>
          </c:extLst>
        </c:ser>
        <c:ser>
          <c:idx val="2"/>
          <c:order val="2"/>
          <c:tx>
            <c:strRef>
              <c:f>'Hansen internal'!$A$10</c:f>
              <c:strCache>
                <c:ptCount val="1"/>
                <c:pt idx="0">
                  <c:v>Morgan NKS linear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'Hansen internal'!$B$7:$E$7</c:f>
              <c:strCache>
                <c:ptCount val="4"/>
                <c:pt idx="0">
                  <c:v>F1</c:v>
                </c:pt>
                <c:pt idx="1">
                  <c:v>Cohen's Kappa</c:v>
                </c:pt>
                <c:pt idx="2">
                  <c:v>accuracy</c:v>
                </c:pt>
                <c:pt idx="3">
                  <c:v>AUROC</c:v>
                </c:pt>
              </c:strCache>
            </c:strRef>
          </c:cat>
          <c:val>
            <c:numRef>
              <c:f>'Hansen internal'!$B$10:$E$10</c:f>
              <c:numCache>
                <c:formatCode>General</c:formatCode>
                <c:ptCount val="4"/>
                <c:pt idx="0">
                  <c:v>0.77144900000000005</c:v>
                </c:pt>
                <c:pt idx="1">
                  <c:v>0.54259599999999997</c:v>
                </c:pt>
                <c:pt idx="2">
                  <c:v>0.75880099999999995</c:v>
                </c:pt>
                <c:pt idx="3">
                  <c:v>0.77107999999999999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4-42CA-AF25-297CF667B76D}"/>
            </c:ext>
          </c:extLst>
        </c:ser>
        <c:ser>
          <c:idx val="3"/>
          <c:order val="3"/>
          <c:tx>
            <c:strRef>
              <c:f>'Hansen internal'!$A$11</c:f>
              <c:strCache>
                <c:ptCount val="1"/>
                <c:pt idx="0">
                  <c:v>Morgan NSK polynomial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'Hansen internal'!$B$7:$E$7</c:f>
              <c:strCache>
                <c:ptCount val="4"/>
                <c:pt idx="0">
                  <c:v>F1</c:v>
                </c:pt>
                <c:pt idx="1">
                  <c:v>Cohen's Kappa</c:v>
                </c:pt>
                <c:pt idx="2">
                  <c:v>accuracy</c:v>
                </c:pt>
                <c:pt idx="3">
                  <c:v>AUROC</c:v>
                </c:pt>
              </c:strCache>
            </c:strRef>
          </c:cat>
          <c:val>
            <c:numRef>
              <c:f>'Hansen internal'!$B$11:$E$11</c:f>
              <c:numCache>
                <c:formatCode>General</c:formatCode>
                <c:ptCount val="4"/>
                <c:pt idx="0">
                  <c:v>0.79393800000000003</c:v>
                </c:pt>
                <c:pt idx="1">
                  <c:v>0.58770599999999995</c:v>
                </c:pt>
                <c:pt idx="2">
                  <c:v>0.77878599999999998</c:v>
                </c:pt>
                <c:pt idx="3">
                  <c:v>0.81921999999999995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4-42CA-AF25-297CF667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25955119"/>
        <c:axId val="1225955535"/>
      </c:barChart>
      <c:catAx>
        <c:axId val="122595511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55535"/>
        <c:crosses val="autoZero"/>
        <c:auto val="1"/>
        <c:lblAlgn val="ctr"/>
        <c:lblOffset val="100"/>
        <c:noMultiLvlLbl val="0"/>
      </c:catAx>
      <c:valAx>
        <c:axId val="1225955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55119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8784764610226348E-2"/>
          <c:y val="0.88031666666666664"/>
          <c:w val="0.96519380627553231"/>
          <c:h val="0.11706477627120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27707122711063"/>
          <c:y val="5.1214896532711177E-2"/>
          <c:w val="0.80301582676781047"/>
          <c:h val="0.63563558824921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'Hansen external'!$A$4</c:f>
              <c:strCache>
                <c:ptCount val="1"/>
                <c:pt idx="0">
                  <c:v>Morgan NSK polynomial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external'!$B$4:$E$4</c:f>
              <c:numCache>
                <c:formatCode>General</c:formatCode>
                <c:ptCount val="4"/>
                <c:pt idx="0">
                  <c:v>0.79882699999999995</c:v>
                </c:pt>
                <c:pt idx="1">
                  <c:v>0.75586900000000001</c:v>
                </c:pt>
                <c:pt idx="2">
                  <c:v>0.77878599999999998</c:v>
                </c:pt>
                <c:pt idx="3">
                  <c:v>0.77734799999999993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6-44F0-996B-6BACCE5D0403}"/>
            </c:ext>
          </c:extLst>
        </c:ser>
        <c:ser>
          <c:idx val="1"/>
          <c:order val="1"/>
          <c:tx>
            <c:strRef>
              <c:f>'Hansen external'!$A$5</c:f>
              <c:strCache>
                <c:ptCount val="1"/>
                <c:pt idx="0">
                  <c:v>DEREK</c:v>
                </c:pt>
              </c:strCache>
            </c:strRef>
          </c:tx>
          <c:spPr>
            <a:solidFill>
              <a:srgbClr val="58508D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external'!$B$5:$E$5</c:f>
              <c:numCache>
                <c:formatCode>General</c:formatCode>
                <c:ptCount val="4"/>
                <c:pt idx="0">
                  <c:v>0.80900000000000005</c:v>
                </c:pt>
                <c:pt idx="1">
                  <c:v>0.59099999999999997</c:v>
                </c:pt>
                <c:pt idx="2">
                  <c:v>0.73699999999999999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6-44F0-996B-6BACCE5D0403}"/>
            </c:ext>
          </c:extLst>
        </c:ser>
        <c:ser>
          <c:idx val="2"/>
          <c:order val="2"/>
          <c:tx>
            <c:strRef>
              <c:f>'Hansen external'!$A$6</c:f>
              <c:strCache>
                <c:ptCount val="1"/>
                <c:pt idx="0">
                  <c:v>LSMA</c:v>
                </c:pt>
              </c:strCache>
            </c:strRef>
          </c:tx>
          <c:spPr>
            <a:solidFill>
              <a:srgbClr val="BC5090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external'!$B$6:$E$6</c:f>
              <c:numCache>
                <c:formatCode>General</c:formatCode>
                <c:ptCount val="4"/>
                <c:pt idx="0">
                  <c:v>0.67799999999999994</c:v>
                </c:pt>
                <c:pt idx="1">
                  <c:v>0.63800000000000001</c:v>
                </c:pt>
                <c:pt idx="2">
                  <c:v>0.66400000000000003</c:v>
                </c:pt>
                <c:pt idx="3">
                  <c:v>0.65799999999999992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6-44F0-996B-6BACCE5D0403}"/>
            </c:ext>
          </c:extLst>
        </c:ser>
        <c:ser>
          <c:idx val="3"/>
          <c:order val="3"/>
          <c:tx>
            <c:strRef>
              <c:f>'Hansen external'!$A$7</c:f>
              <c:strCache>
                <c:ptCount val="1"/>
                <c:pt idx="0">
                  <c:v>Toxtree</c:v>
                </c:pt>
              </c:strCache>
            </c:strRef>
          </c:tx>
          <c:spPr>
            <a:solidFill>
              <a:srgbClr val="FF6361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external'!$B$7:$E$7</c:f>
              <c:numCache>
                <c:formatCode>General</c:formatCode>
                <c:ptCount val="4"/>
                <c:pt idx="0">
                  <c:v>0.85199999999999998</c:v>
                </c:pt>
                <c:pt idx="1">
                  <c:v>0.53100000000000003</c:v>
                </c:pt>
                <c:pt idx="2">
                  <c:v>0.746</c:v>
                </c:pt>
                <c:pt idx="3">
                  <c:v>0.6915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6-44F0-996B-6BACCE5D0403}"/>
            </c:ext>
          </c:extLst>
        </c:ser>
        <c:ser>
          <c:idx val="4"/>
          <c:order val="4"/>
          <c:tx>
            <c:strRef>
              <c:f>'Hansen external'!$A$8</c:f>
              <c:strCache>
                <c:ptCount val="1"/>
                <c:pt idx="0">
                  <c:v>MC4PC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external'!$B$8:$E$8</c:f>
              <c:numCache>
                <c:formatCode>General</c:formatCode>
                <c:ptCount val="4"/>
                <c:pt idx="0">
                  <c:v>0.746</c:v>
                </c:pt>
                <c:pt idx="1">
                  <c:v>0.74</c:v>
                </c:pt>
                <c:pt idx="2">
                  <c:v>0.74400000000000011</c:v>
                </c:pt>
                <c:pt idx="3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77A-B407-AB322099A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1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3.7721026279229151E-2"/>
          <c:y val="0.88926165517837552"/>
          <c:w val="0.89999992574601129"/>
          <c:h val="9.4490251246766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96405228758167E-2"/>
          <c:y val="3.5748611111111113E-2"/>
          <c:w val="0.92845522875816988"/>
          <c:h val="0.6802277777777777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[2]Sheet2!$B$38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numRef>
              <c:f>[2]Sheet2!$C$34:$E$34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[2]Sheet2!$C$38:$E$38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5-425A-9ECF-44468B9F3214}"/>
            </c:ext>
          </c:extLst>
        </c:ser>
        <c:ser>
          <c:idx val="4"/>
          <c:order val="1"/>
          <c:tx>
            <c:strRef>
              <c:f>[2]Sheet2!$B$39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58508D"/>
            </a:solidFill>
            <a:ln>
              <a:noFill/>
            </a:ln>
            <a:effectLst/>
          </c:spPr>
          <c:invertIfNegative val="0"/>
          <c:cat>
            <c:numRef>
              <c:f>[2]Sheet2!$C$34:$E$34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[2]Sheet2!$C$39:$E$39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5-425A-9ECF-44468B9F3214}"/>
            </c:ext>
          </c:extLst>
        </c:ser>
        <c:ser>
          <c:idx val="5"/>
          <c:order val="2"/>
          <c:tx>
            <c:strRef>
              <c:f>[2]Sheet2!$B$40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BC5090"/>
            </a:solidFill>
            <a:ln>
              <a:noFill/>
            </a:ln>
            <a:effectLst/>
          </c:spPr>
          <c:invertIfNegative val="0"/>
          <c:cat>
            <c:numRef>
              <c:f>[2]Sheet2!$C$34:$E$34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[2]Sheet2!$C$40:$E$40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5-425A-9ECF-44468B9F3214}"/>
            </c:ext>
          </c:extLst>
        </c:ser>
        <c:ser>
          <c:idx val="6"/>
          <c:order val="3"/>
          <c:tx>
            <c:strRef>
              <c:f>[2]Sheet2!$B$41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6361"/>
            </a:solidFill>
            <a:ln>
              <a:noFill/>
            </a:ln>
            <a:effectLst/>
          </c:spPr>
          <c:invertIfNegative val="0"/>
          <c:cat>
            <c:numRef>
              <c:f>[2]Sheet2!$C$34:$E$34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[2]Sheet2!$C$41:$E$41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B5-425A-9ECF-44468B9F3214}"/>
            </c:ext>
          </c:extLst>
        </c:ser>
        <c:ser>
          <c:idx val="7"/>
          <c:order val="4"/>
          <c:tx>
            <c:strRef>
              <c:f>[2]Sheet2!$B$42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numRef>
              <c:f>[2]Sheet2!$C$34:$E$34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[2]Sheet2!$C$42:$E$42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B5-425A-9ECF-44468B9F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23669392"/>
        <c:axId val="1623663568"/>
      </c:barChart>
      <c:catAx>
        <c:axId val="16236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63568"/>
        <c:crosses val="autoZero"/>
        <c:auto val="1"/>
        <c:lblAlgn val="ctr"/>
        <c:lblOffset val="100"/>
        <c:noMultiLvlLbl val="0"/>
      </c:catAx>
      <c:valAx>
        <c:axId val="162366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69392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9075163398692818E-3"/>
          <c:y val="0.8182032407407408"/>
          <c:w val="0.99709248366013059"/>
          <c:h val="0.176602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22</xdr:row>
      <xdr:rowOff>142875</xdr:rowOff>
    </xdr:from>
    <xdr:to>
      <xdr:col>11</xdr:col>
      <xdr:colOff>100449</xdr:colOff>
      <xdr:row>26</xdr:row>
      <xdr:rowOff>254866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B13C4-E449-4557-B2C6-147BAB21A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8</xdr:row>
      <xdr:rowOff>114300</xdr:rowOff>
    </xdr:from>
    <xdr:to>
      <xdr:col>11</xdr:col>
      <xdr:colOff>167124</xdr:colOff>
      <xdr:row>12</xdr:row>
      <xdr:rowOff>226291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BAE2E-73C2-49BD-8ECF-8C5BF9490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266700</xdr:rowOff>
    </xdr:from>
    <xdr:to>
      <xdr:col>11</xdr:col>
      <xdr:colOff>262374</xdr:colOff>
      <xdr:row>19</xdr:row>
      <xdr:rowOff>378691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F7EB97-EEDC-464C-8577-F6FFFDA3B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1</xdr:row>
      <xdr:rowOff>190500</xdr:rowOff>
    </xdr:from>
    <xdr:to>
      <xdr:col>11</xdr:col>
      <xdr:colOff>300474</xdr:colOff>
      <xdr:row>5</xdr:row>
      <xdr:rowOff>302491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3490B-BA95-4929-A00E-4363A31E7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569027</xdr:colOff>
      <xdr:row>27</xdr:row>
      <xdr:rowOff>180602</xdr:rowOff>
    </xdr:from>
    <xdr:to>
      <xdr:col>18</xdr:col>
      <xdr:colOff>154905</xdr:colOff>
      <xdr:row>38</xdr:row>
      <xdr:rowOff>56552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5DE6DF-F6F3-4692-A3F9-4A3EFB625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396650</xdr:colOff>
      <xdr:row>28</xdr:row>
      <xdr:rowOff>18465</xdr:rowOff>
    </xdr:from>
    <xdr:to>
      <xdr:col>30</xdr:col>
      <xdr:colOff>11898</xdr:colOff>
      <xdr:row>38</xdr:row>
      <xdr:rowOff>84915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CFA8ED-4211-4779-AE7C-C37FECF87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229015</xdr:colOff>
      <xdr:row>6</xdr:row>
      <xdr:rowOff>414959</xdr:rowOff>
    </xdr:from>
    <xdr:to>
      <xdr:col>10</xdr:col>
      <xdr:colOff>387218</xdr:colOff>
      <xdr:row>10</xdr:row>
      <xdr:rowOff>393159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971ED-8357-4603-AA44-383A8C604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393153</xdr:colOff>
      <xdr:row>1</xdr:row>
      <xdr:rowOff>152072</xdr:rowOff>
    </xdr:from>
    <xdr:to>
      <xdr:col>10</xdr:col>
      <xdr:colOff>32042</xdr:colOff>
      <xdr:row>8</xdr:row>
      <xdr:rowOff>118241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81365-69F0-4423-BE0C-0FE6B8AC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137948</xdr:colOff>
      <xdr:row>13</xdr:row>
      <xdr:rowOff>144517</xdr:rowOff>
    </xdr:from>
    <xdr:to>
      <xdr:col>11</xdr:col>
      <xdr:colOff>98359</xdr:colOff>
      <xdr:row>24</xdr:row>
      <xdr:rowOff>167377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ECDFC4-36AA-4953-B424-9D92724EA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67</xdr:row>
      <xdr:rowOff>0</xdr:rowOff>
    </xdr:from>
    <xdr:to>
      <xdr:col>10</xdr:col>
      <xdr:colOff>285750</xdr:colOff>
      <xdr:row>69</xdr:row>
      <xdr:rowOff>66675</xdr:rowOff>
    </xdr:to>
    <xdr:pic>
      <xdr:nvPicPr>
        <xdr:cNvPr id="6" name="Picture 15" descr="ChemAxon{519fcec1-fc46-4076-a32d-9a05fcf0cf9a} CDX|eAFtVM1vG1UQn337dr3xbmM7TkqTlOpJiZSUtmlSPiotHJI6AQMJMW3U9oS6TbfpVmu7so2S9LSnnntD/ANw6Y3v8NHwVcoBiUMvgIRy4A9AggMXlM6MX9brqs/a35s3M7+Z53nz3sWblcXZudlZaQoDeiMhMKGMWLkR1hdbwaaae2lmdmZu5gUpilB6uwp33hmHX9ofwr21GhgDDsDu6j7swv+C5Pk/BMxPiUOOAYaTQ/AlwssIsETSKyS9QeDZuCwQHEKAc6SrECwSDDoC/jXyjoO7uQIPEV2UJe7rb5QHHAnPfyTAcUgjIMezATbPEiyej4HEKFtg8moLJnBTlocA07S94wTPEZxAmD6JkD9FyxlyEU4RSZN9n2EKSoeIDuYZcGCfR7d23flg/eSKZvyMSd6wCX9JCxZaURBLFAuwFtXDtnor3FTnm/WgAc4WnQOIy+Iy8cd+H3q0v7O/M67KY+aGddvcwyB9VtzSNfxRFQzDQKsxVSAZskPAqHGXpSuprt8Dx8cu/ctP3GHdBNF6EKtXm636u3Hgq0/dQdQvbQXrHbUStNu++ow9V5pxuI4eLXUpjDZudHz1uZtDff30bV994R4mUhzWw0YHoy00gni7HSF5xy2h5VwziqPGhqo1owYyv2TlShh3MsqvWFlpRR3e0FpYv+Wrr/uVtVaIMb9xi1nlxWbsq/usey26erWtlhpha2PbV7vuAOqWm5jCV9+6NuU876vv3AJK1bDR2p5qq+Vg01ffM7saBh3VvM618NUPLrY7dGoXFnz1I0eqYCiM9ID/d4VC/cQ+qL7gq4esvvUm1vBnrrDrUR/lPTyAAQLPs1A7PXHcSF6nLhbFzKH8ioyj4jB38iQc0fMohi86FKbAaCaWZj55UfN49kMgE8FtgLS9bbjz5zjri3BWcqfIRKbm91JzqWe2U/MH8P5vL7K53DM7Gfa9R6tsHu6Z85ncB+aRntlLzTfT4NQ2MhlOLcup5Vm8jZIfBCHxIYATkgpQRQUHtBPQpOsPanDmn7m0KiTDXg3u/zefhpjgG5+j4lj0aEFukO9F9+2RsFqlYFZCrU/JnwFpS2B3uxsBbEHX2qZNuHaRX9CDUYAuu6DZR5gtNZtqmre5BlZS1C6j7GJrF+cpCQqZBCWdoKTZY8x2NDufTTCkXcbZJa9dvKckKOngI/iVdYKyZh9ltqfZIptgRLsc63MZ7rkcjMc= ChemAxon{e356e27b-8371-4efc-83eb-9eacb60761b2} RS|emf:transbg,chiral_off,scale18.0,atsiz0.36000,atomFont:Microsoft Sans Serif-PLAIN-10,bondw0.180375,bondl28.00,wireThickness0.066666,stickThickness0.1,ballRadius0.5,boldbondw5.00,bondHashSpacing0.15,marginSize7.00,cpk,cv_inChain,amap,downwedge_mdl,wireframe,H_heteroterm,anybond_auto,coordBondStyle_arrow,coordBondStyleAtMulticenter_hashed ChemAxon{134adbce-ebdc-4d28-af91-27f91a716a4b} Version|21.3.0.817 ChemAxon{16212fa7-a1e4-40c8-85f7-183ff84481c5} Renderer|Marvin 21.3.0.678">
          <a:extLst>
            <a:ext uri="{FF2B5EF4-FFF2-40B4-BE49-F238E27FC236}">
              <a16:creationId xmlns:a16="http://schemas.microsoft.com/office/drawing/2014/main" id="{CF8CEC1E-BAEC-09F7-1BE8-FFDB99EA2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124825"/>
          <a:ext cx="2857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67</xdr:row>
      <xdr:rowOff>0</xdr:rowOff>
    </xdr:from>
    <xdr:to>
      <xdr:col>10</xdr:col>
      <xdr:colOff>571500</xdr:colOff>
      <xdr:row>68</xdr:row>
      <xdr:rowOff>85725</xdr:rowOff>
    </xdr:to>
    <xdr:pic>
      <xdr:nvPicPr>
        <xdr:cNvPr id="8" name="Picture 33" descr="ChemAxon{2ee68608-2a6d-4b49-a4fb-710acf4fd807} CDX|eAFtVE1sG1UQnt19a2+8Tu1SVJK0hFcSmp+mxglR0mw4JHVCnCZOQ1qVqgfUTbpNjdZ2ZRsl6YW9ceBQJE7AnRM3KNDwlxYoRSpSJTjBgRyAA4eKAxcOyMyMX+x1lWd53ryZ75uZ997su/BaZiY9nE4LQ9egOQISBhxCmbnmFWbK7oYcHkulU8OpUaEn4VHxEtyavgM/Vt6HBx+uaFqbBbBztgY78J9O+tSvOkz16e2WBpoVReEIFJMoYJa0F0k7QyIewWWCRDsKOE22DIkZEgcsHf7RYpaF1VyG+yht1AXW9TfqbZaAFz7SwbLIokOUZw0iPAswee4GgVE2weDVJvRgUWYcBfRTeQMkBkmcQNE/hCJ2kpYpguhWEkm9LX/N0CkdSgQYI2BBjUf97Orz3vrxFc3413q5YAN+FyZMl/OuL1BNwPl8wavIJW9DrpQKbhGsTboH0C/qF4nf9csTP9e2a9tH5KEuY928YexikBYvlnQFf3QKmqahV+tLkA7hoUOn9jZrlxu2VgSOj23a5S37SdUE+TXXly+VyoXXfdeRn9gH0D676a5VZc6tVBz5KSNzJd9bQ0RZvuLl169VHfmZHUV74fkbjrxtHyaS7xW8YhWjTRddf6uSR/K2fRA9p0t5P19cl8ulfBGZn7Mx5/nVkPELNmbK+SoXdN4rXHfkl63G5bKHMb+yk2HjhZLvyK/ZNpdfXa3I2aJXXt9y5I7dhrbFEqZw5B07QjlXHHnXTqCW9Yrlrb6KXHQ3HPkNs7OeW5Wlq3wWjvzWxnaH6vK5aUd+x5EyGAoj3eN9ZyjU94xB8zlH3mfz9QU8wx/4hO049VEsjhfQRiIeN9Ha3zOgBSvUxXoydCkPkXFUP8yd3Asdau7E8EmLwiRYGsFJxXz8Q43h3XeACAa5DZC2W4APxrrZTncjgqGG562G5ykYF9xDIkg13O/B7eFT7O5sutMh9oOher6upnsklHbPfaTpHm24X20EP9p0z4Xc7+BbQu6epns+FPyNqb+A3M/xnhZCRH/2IXv68DMWQPeiC3w54ARKHbJ4oBwwEoAiXb23CuZvP7Uc57v/XmHbXgh6UmoavnM1PUp3aqJqQDTBX1X95bJgKcvbF0EudEh7hQ5wLKHKsbgc2L+cm9Bx6U8u5+DLb7IOuzfhj+OPGiF6+OXiSiDaHipCwFmymcEYSkr7NIiIAOoGE2e++widgxGhPrIjSZikMlT3jUOdPa7Y3cweUmxqjViEL8MMTinIMwxJKUh6nwTjofaeUAkmFFsyO63YI+EEjoIcY8iIgozuk2AilGBSJZhU7GeZParYg+EEWQXpbTmiuTDkjIIcZ8icgsyHIYsK0s+QeQVZCEOWFGSwBZJr7KQ5/gc= ChemAxon{27fe737e-f3c5-4783-a063-d4550a9f7f6f} RS|emf:transbg,chiral_off,scale18.0,atsiz0.36000,atomFont:Microsoft Sans Serif-PLAIN-10,bondw0.180375,bondl28.00,wireThickness0.066666,stickThickness0.1,ballRadius0.5,boldbondw5.00,bondHashSpacing0.15,marginSize7.00,cpk,cv_inChain,amap,downwedge_mdl,wireframe,H_heteroterm,anybond_auto,coordBondStyle_arrow,coordBondStyleAtMulticenter_hashed ChemAxon{0fd9f434-0b2c-42ce-aabe-57c0de73c526} Version|21.3.0.817 ChemAxon{28acf368-e2a8-4960-a187-7c6a2cefbcfb} Renderer|Marvin 21.3.0.678">
          <a:extLst>
            <a:ext uri="{FF2B5EF4-FFF2-40B4-BE49-F238E27FC236}">
              <a16:creationId xmlns:a16="http://schemas.microsoft.com/office/drawing/2014/main" id="{0520EFA7-F248-0CF1-F5CA-AD193AC6D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124825"/>
          <a:ext cx="571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77</xdr:row>
      <xdr:rowOff>0</xdr:rowOff>
    </xdr:from>
    <xdr:to>
      <xdr:col>10</xdr:col>
      <xdr:colOff>295275</xdr:colOff>
      <xdr:row>79</xdr:row>
      <xdr:rowOff>19050</xdr:rowOff>
    </xdr:to>
    <xdr:pic>
      <xdr:nvPicPr>
        <xdr:cNvPr id="10" name="Picture 39" descr="ChemAxon{11342de8-58e8-46bf-ac6b-98ba2b84004b} CDX|eAFdVM1PE0EUf7Mf7bZbaBFDBI2ZBBJAtJZo1KweWgpKFJQAARJMZMGlrG5b3JbQ4mWvKiae8OQ/4bf4hd948+BJLhyMZw9ePBh8b1pKyzT9vTe/9zFvZt7s2LVkb6w7FlNkicHO8AhkaERMzlnpXtdc5N0norFod/S4IkWg4cY4g6lJNN9ifx/eBBbQANYubcEa/JNIj29IEG+X6jQGTPMjGArCaQToI+0MaecJQj6chgnqEKCHuCRBL0G9JsEfFtQ0rGYK1hF11BVc+DfqAU2BY48k0DRiJPALycAnpAKqkAdBwSwFkMWsAK1YlBpCgA4qr5PgEEEXQsdhhOARmkbJRdIiGNRW82eyRMshooN8CgKwJUbp7Epye757RrL0j8eBtYmyZfipqJBwbdNRUA3DqJ22cvyitciHs2kzA1qBbgOkCWmCsrT82PN9a3VrdT9vbJFT6pK8iUlqrFjYVfzRWTDG0Mraw6RD9ZCgmd0T2lSFq/XA8VinvT7R95ZbwZ4xHX4266YXHNPgT/V65PsK5kyeD5q5nMGfCc/BrGPNoIfLxy07NZc3+HPdj3z66JLBX+hNFORYaSuTx2yJjOkUczYGr+oNaOnJ2o6dSfGhrJ3ByJeCHLScfBX5SpBJ186Lgkat9LzBX9eSQ66FOd/okWpyLOsY/K3gztnT0znel7HcVNHga3oAuYEsLmHwd7qP1hw2+Hs9jFq/lXGL7Tk+YC4a/IOI7rfMPM/OirMw+Ecdmx7yQyMJg38SmZKYCjN9FvtOUqovwgfpEYOvC3r+Ap7hV3HCeoi6KRjCCwgQhEIqsh2tncx7QL0sRaou5RtGHJCaRD+3wb6ybMb0EY3ShAXK3p1y5O7nGsS7x1fk3RZtoAkeNicF74eTiugUxVuumK9XzIEd80rFfJk1biwIs46PQ0ENDYoEDdCl0Ob6sUAR5vOgHDT76worJtxKeaRjI5a+JuUUreIB+imDSt8Q8NeLBi19CoKQdCiZ6t1FpMWDoPgUoE2pKKn6oE/Uqnr3yy4h4bJcdlnZcdke/wE= ChemAxon{56de619c-799d-40f1-a40b-ebcfee0ef5a3} RS|emf:transbg,chiral_off,scale18.0,atsiz0.36000,atomFont:Microsoft Sans Serif-PLAIN-10,bondw0.180375,bondl28.00,wireThickness0.066666,stickThickness0.1,ballRadius0.5,boldbondw5.00,bondHashSpacing0.15,marginSize7.00,cpk,cv_inChain,amap,downwedge_mdl,wireframe,H_heteroterm,anybond_auto,coordBondStyle_arrow,coordBondStyleAtMulticenter_hashed ChemAxon{a7545af1-c7e3-4866-8792-c65317379a8e} Version|21.3.0.817 ChemAxon{74fcb2be-3e4e-4537-a8f7-eecce4d63be6} Renderer|Marvin 21.3.0.678">
          <a:extLst>
            <a:ext uri="{FF2B5EF4-FFF2-40B4-BE49-F238E27FC236}">
              <a16:creationId xmlns:a16="http://schemas.microsoft.com/office/drawing/2014/main" id="{D407AB4D-F24D-19D2-5D05-F1FEB10DF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01275"/>
          <a:ext cx="2952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.000/Downloads/MIL%20graph%20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external AA"/>
      <sheetName val="Old external AA"/>
      <sheetName val="Old external Hansen"/>
      <sheetName val="Sheet4"/>
      <sheetName val="New AA ROC"/>
      <sheetName val="Old AA ROC"/>
      <sheetName val="Old hansen internal"/>
      <sheetName val="Sheet1"/>
    </sheetNames>
    <sheetDataSet>
      <sheetData sheetId="0">
        <row r="9">
          <cell r="AB9" t="str">
            <v>SEC</v>
          </cell>
        </row>
      </sheetData>
      <sheetData sheetId="1"/>
      <sheetData sheetId="2"/>
      <sheetData sheetId="3"/>
      <sheetData sheetId="4">
        <row r="1">
          <cell r="V1" t="str">
            <v>Morgan</v>
          </cell>
        </row>
        <row r="3">
          <cell r="C3" t="str">
            <v>MIL SEC</v>
          </cell>
          <cell r="E3" t="str">
            <v>MIL LHS</v>
          </cell>
          <cell r="G3" t="str">
            <v>MIL scaffold</v>
          </cell>
          <cell r="I3" t="str">
            <v>MIL random</v>
          </cell>
          <cell r="K3" t="str">
            <v>TPOT SEC</v>
          </cell>
          <cell r="M3" t="str">
            <v>TPOT LHS</v>
          </cell>
          <cell r="O3" t="str">
            <v>TPOT scaffold</v>
          </cell>
          <cell r="Q3" t="str">
            <v>TPOT random</v>
          </cell>
          <cell r="S3" t="str">
            <v>random chance</v>
          </cell>
          <cell r="X3" t="str">
            <v>MIL SEC</v>
          </cell>
          <cell r="Z3" t="str">
            <v>MIL LHS</v>
          </cell>
          <cell r="AB3" t="str">
            <v>MIL scaffold</v>
          </cell>
          <cell r="AD3" t="str">
            <v>MIL random</v>
          </cell>
          <cell r="AF3" t="str">
            <v>TPOT SEC</v>
          </cell>
          <cell r="AH3" t="str">
            <v>TPOT LHS</v>
          </cell>
          <cell r="AJ3" t="str">
            <v>TPOT scaffold</v>
          </cell>
          <cell r="AL3" t="str">
            <v>TPOT random</v>
          </cell>
          <cell r="AN3" t="str">
            <v>random chance</v>
          </cell>
        </row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</row>
        <row r="5">
          <cell r="B5">
            <v>0.96666700000000005</v>
          </cell>
          <cell r="C5">
            <v>1</v>
          </cell>
          <cell r="D5">
            <v>0.96666700000000005</v>
          </cell>
          <cell r="E5">
            <v>1</v>
          </cell>
          <cell r="F5">
            <v>0.96666700000000005</v>
          </cell>
          <cell r="G5">
            <v>1</v>
          </cell>
          <cell r="H5">
            <v>0.96774199999999999</v>
          </cell>
          <cell r="I5">
            <v>1</v>
          </cell>
          <cell r="J5">
            <v>0.96666700000000005</v>
          </cell>
          <cell r="K5">
            <v>1</v>
          </cell>
          <cell r="L5">
            <v>0.96666700000000005</v>
          </cell>
          <cell r="M5">
            <v>1</v>
          </cell>
          <cell r="N5">
            <v>1</v>
          </cell>
          <cell r="O5">
            <v>0.98360700000000001</v>
          </cell>
          <cell r="P5">
            <v>0.96774199999999999</v>
          </cell>
          <cell r="Q5">
            <v>1</v>
          </cell>
          <cell r="R5">
            <v>1</v>
          </cell>
          <cell r="S5">
            <v>1</v>
          </cell>
          <cell r="W5">
            <v>0.96666700000000005</v>
          </cell>
          <cell r="X5">
            <v>1</v>
          </cell>
          <cell r="Y5">
            <v>0.96666700000000005</v>
          </cell>
          <cell r="Z5">
            <v>1</v>
          </cell>
          <cell r="AA5">
            <v>1</v>
          </cell>
          <cell r="AB5">
            <v>0.98360700000000001</v>
          </cell>
          <cell r="AC5">
            <v>0.96774199999999999</v>
          </cell>
          <cell r="AD5">
            <v>1</v>
          </cell>
          <cell r="AE5">
            <v>0.73333300000000001</v>
          </cell>
          <cell r="AF5">
            <v>0.95082</v>
          </cell>
          <cell r="AG5">
            <v>0.96666700000000005</v>
          </cell>
          <cell r="AH5">
            <v>1</v>
          </cell>
          <cell r="AI5">
            <v>1</v>
          </cell>
          <cell r="AJ5">
            <v>0.98360700000000001</v>
          </cell>
          <cell r="AK5">
            <v>0.96774199999999999</v>
          </cell>
          <cell r="AL5">
            <v>1</v>
          </cell>
          <cell r="AM5">
            <v>1</v>
          </cell>
          <cell r="AN5">
            <v>1</v>
          </cell>
        </row>
        <row r="6">
          <cell r="B6">
            <v>0.86666699999999997</v>
          </cell>
          <cell r="C6">
            <v>0.96721299999999999</v>
          </cell>
          <cell r="D6">
            <v>0.96666700000000005</v>
          </cell>
          <cell r="E6">
            <v>1</v>
          </cell>
          <cell r="F6">
            <v>0.96666700000000005</v>
          </cell>
          <cell r="G6">
            <v>1</v>
          </cell>
          <cell r="H6">
            <v>0.96774199999999999</v>
          </cell>
          <cell r="I6">
            <v>1</v>
          </cell>
          <cell r="J6">
            <v>0.93333299999999997</v>
          </cell>
          <cell r="K6">
            <v>1</v>
          </cell>
          <cell r="L6">
            <v>0.96666700000000005</v>
          </cell>
          <cell r="M6">
            <v>0.98360700000000001</v>
          </cell>
          <cell r="N6">
            <v>1</v>
          </cell>
          <cell r="O6">
            <v>0.98360700000000001</v>
          </cell>
          <cell r="P6">
            <v>0.96774199999999999</v>
          </cell>
          <cell r="Q6">
            <v>1</v>
          </cell>
          <cell r="R6">
            <v>1</v>
          </cell>
          <cell r="S6">
            <v>1</v>
          </cell>
          <cell r="W6">
            <v>0.96666700000000005</v>
          </cell>
          <cell r="X6">
            <v>1</v>
          </cell>
          <cell r="Y6">
            <v>0.93333299999999997</v>
          </cell>
          <cell r="Z6">
            <v>1</v>
          </cell>
          <cell r="AA6">
            <v>0.96666700000000005</v>
          </cell>
          <cell r="AB6">
            <v>0.96721299999999999</v>
          </cell>
          <cell r="AC6">
            <v>0.93548399999999998</v>
          </cell>
          <cell r="AD6">
            <v>1</v>
          </cell>
          <cell r="AE6">
            <v>0.5</v>
          </cell>
          <cell r="AF6">
            <v>0.95082</v>
          </cell>
          <cell r="AG6">
            <v>0.53333299999999995</v>
          </cell>
          <cell r="AH6">
            <v>0.85245899999999997</v>
          </cell>
          <cell r="AI6">
            <v>1</v>
          </cell>
          <cell r="AJ6">
            <v>0.96721299999999999</v>
          </cell>
          <cell r="AK6">
            <v>0.16128999999999999</v>
          </cell>
          <cell r="AL6">
            <v>0.96721299999999999</v>
          </cell>
          <cell r="AM6">
            <v>1</v>
          </cell>
          <cell r="AN6">
            <v>1</v>
          </cell>
        </row>
        <row r="7">
          <cell r="B7">
            <v>0.56666700000000003</v>
          </cell>
          <cell r="C7">
            <v>0.81967199999999996</v>
          </cell>
          <cell r="D7">
            <v>0.96666700000000005</v>
          </cell>
          <cell r="E7">
            <v>1</v>
          </cell>
          <cell r="F7">
            <v>0.96666700000000005</v>
          </cell>
          <cell r="G7">
            <v>1</v>
          </cell>
          <cell r="H7">
            <v>0.96774199999999999</v>
          </cell>
          <cell r="I7">
            <v>1</v>
          </cell>
          <cell r="J7">
            <v>0.83333299999999999</v>
          </cell>
          <cell r="K7">
            <v>0.96721299999999999</v>
          </cell>
          <cell r="L7">
            <v>0.93333299999999997</v>
          </cell>
          <cell r="M7">
            <v>0.95082</v>
          </cell>
          <cell r="N7">
            <v>1</v>
          </cell>
          <cell r="O7">
            <v>0.95082</v>
          </cell>
          <cell r="P7">
            <v>0.90322599999999997</v>
          </cell>
          <cell r="Q7">
            <v>1</v>
          </cell>
          <cell r="R7">
            <v>1</v>
          </cell>
          <cell r="S7">
            <v>1</v>
          </cell>
          <cell r="W7">
            <v>0.96666700000000005</v>
          </cell>
          <cell r="X7">
            <v>1</v>
          </cell>
          <cell r="Y7">
            <v>0.9</v>
          </cell>
          <cell r="Z7">
            <v>1</v>
          </cell>
          <cell r="AA7">
            <v>0.93333299999999997</v>
          </cell>
          <cell r="AB7">
            <v>0.96721299999999999</v>
          </cell>
          <cell r="AC7">
            <v>0.90322599999999997</v>
          </cell>
          <cell r="AD7">
            <v>1</v>
          </cell>
          <cell r="AE7">
            <v>0.5</v>
          </cell>
          <cell r="AF7">
            <v>0.95082</v>
          </cell>
          <cell r="AG7">
            <v>0.53333299999999995</v>
          </cell>
          <cell r="AH7">
            <v>0.85245899999999997</v>
          </cell>
          <cell r="AI7">
            <v>1</v>
          </cell>
          <cell r="AJ7">
            <v>0.95082</v>
          </cell>
          <cell r="AK7">
            <v>0.16128999999999999</v>
          </cell>
          <cell r="AL7">
            <v>0.96721299999999999</v>
          </cell>
          <cell r="AM7">
            <v>1</v>
          </cell>
          <cell r="AN7">
            <v>1</v>
          </cell>
        </row>
        <row r="8">
          <cell r="B8">
            <v>0.23333300000000001</v>
          </cell>
          <cell r="C8">
            <v>0.36065599999999998</v>
          </cell>
          <cell r="D8">
            <v>0.96666700000000005</v>
          </cell>
          <cell r="E8">
            <v>1</v>
          </cell>
          <cell r="F8">
            <v>0.96666700000000005</v>
          </cell>
          <cell r="G8">
            <v>1</v>
          </cell>
          <cell r="H8">
            <v>0.96774199999999999</v>
          </cell>
          <cell r="I8">
            <v>1</v>
          </cell>
          <cell r="J8">
            <v>0.8</v>
          </cell>
          <cell r="K8">
            <v>0.95082</v>
          </cell>
          <cell r="L8">
            <v>0.93333299999999997</v>
          </cell>
          <cell r="M8">
            <v>0.93442599999999998</v>
          </cell>
          <cell r="N8">
            <v>1</v>
          </cell>
          <cell r="O8">
            <v>0.95082</v>
          </cell>
          <cell r="P8">
            <v>0.87096799999999996</v>
          </cell>
          <cell r="Q8">
            <v>0.98360700000000001</v>
          </cell>
          <cell r="R8">
            <v>1</v>
          </cell>
          <cell r="S8">
            <v>1</v>
          </cell>
          <cell r="W8">
            <v>0.96666700000000005</v>
          </cell>
          <cell r="X8">
            <v>1</v>
          </cell>
          <cell r="Y8">
            <v>0.9</v>
          </cell>
          <cell r="Z8">
            <v>1</v>
          </cell>
          <cell r="AA8">
            <v>0.9</v>
          </cell>
          <cell r="AB8">
            <v>0.91803299999999999</v>
          </cell>
          <cell r="AC8">
            <v>0.90322599999999997</v>
          </cell>
          <cell r="AD8">
            <v>1</v>
          </cell>
          <cell r="AE8">
            <v>0.5</v>
          </cell>
          <cell r="AF8">
            <v>0.95082</v>
          </cell>
          <cell r="AG8">
            <v>0.5</v>
          </cell>
          <cell r="AH8">
            <v>0.85245899999999997</v>
          </cell>
          <cell r="AI8">
            <v>1</v>
          </cell>
          <cell r="AJ8">
            <v>0.95082</v>
          </cell>
          <cell r="AK8">
            <v>0.16128999999999999</v>
          </cell>
          <cell r="AL8">
            <v>0.96721299999999999</v>
          </cell>
          <cell r="AM8">
            <v>1</v>
          </cell>
          <cell r="AN8">
            <v>1</v>
          </cell>
        </row>
        <row r="9">
          <cell r="B9">
            <v>6.6667000000000004E-2</v>
          </cell>
          <cell r="C9">
            <v>0.13114799999999999</v>
          </cell>
          <cell r="D9">
            <v>0.93333299999999997</v>
          </cell>
          <cell r="E9">
            <v>1</v>
          </cell>
          <cell r="F9">
            <v>0.96666700000000005</v>
          </cell>
          <cell r="G9">
            <v>0.98360700000000001</v>
          </cell>
          <cell r="H9">
            <v>0.96774199999999999</v>
          </cell>
          <cell r="I9">
            <v>1</v>
          </cell>
          <cell r="J9">
            <v>0.76666699999999999</v>
          </cell>
          <cell r="K9">
            <v>0.90163899999999997</v>
          </cell>
          <cell r="L9">
            <v>0.86666699999999997</v>
          </cell>
          <cell r="M9">
            <v>0.93442599999999998</v>
          </cell>
          <cell r="N9">
            <v>1</v>
          </cell>
          <cell r="O9">
            <v>0.93442599999999998</v>
          </cell>
          <cell r="P9">
            <v>0.74193500000000001</v>
          </cell>
          <cell r="Q9">
            <v>0.98360700000000001</v>
          </cell>
          <cell r="R9">
            <v>1</v>
          </cell>
          <cell r="S9">
            <v>1</v>
          </cell>
          <cell r="W9">
            <v>0.96666700000000005</v>
          </cell>
          <cell r="X9">
            <v>1</v>
          </cell>
          <cell r="Y9">
            <v>0.9</v>
          </cell>
          <cell r="Z9">
            <v>1</v>
          </cell>
          <cell r="AA9">
            <v>0.8</v>
          </cell>
          <cell r="AB9">
            <v>0.81967199999999996</v>
          </cell>
          <cell r="AC9">
            <v>0.83870999999999996</v>
          </cell>
          <cell r="AD9">
            <v>1</v>
          </cell>
          <cell r="AE9">
            <v>0.5</v>
          </cell>
          <cell r="AF9">
            <v>0.95082</v>
          </cell>
          <cell r="AG9">
            <v>0.5</v>
          </cell>
          <cell r="AH9">
            <v>0.85245899999999997</v>
          </cell>
          <cell r="AI9">
            <v>1</v>
          </cell>
          <cell r="AJ9">
            <v>0.95082</v>
          </cell>
          <cell r="AK9">
            <v>0.16128999999999999</v>
          </cell>
          <cell r="AL9">
            <v>0.96721299999999999</v>
          </cell>
          <cell r="AM9">
            <v>1</v>
          </cell>
          <cell r="AN9">
            <v>1</v>
          </cell>
        </row>
        <row r="10">
          <cell r="B10">
            <v>3.3333000000000002E-2</v>
          </cell>
          <cell r="C10">
            <v>4.9180000000000001E-2</v>
          </cell>
          <cell r="D10">
            <v>0.93333299999999997</v>
          </cell>
          <cell r="E10">
            <v>1</v>
          </cell>
          <cell r="F10">
            <v>0.96666700000000005</v>
          </cell>
          <cell r="G10">
            <v>0.96721299999999999</v>
          </cell>
          <cell r="H10">
            <v>0.96774199999999999</v>
          </cell>
          <cell r="I10">
            <v>1</v>
          </cell>
          <cell r="J10">
            <v>0.7</v>
          </cell>
          <cell r="K10">
            <v>0.85245899999999997</v>
          </cell>
          <cell r="L10">
            <v>0.76666699999999999</v>
          </cell>
          <cell r="M10">
            <v>0.93442599999999998</v>
          </cell>
          <cell r="N10">
            <v>1</v>
          </cell>
          <cell r="O10">
            <v>0.93442599999999998</v>
          </cell>
          <cell r="P10">
            <v>0.67741899999999999</v>
          </cell>
          <cell r="Q10">
            <v>0.98360700000000001</v>
          </cell>
          <cell r="R10">
            <v>1</v>
          </cell>
          <cell r="S10">
            <v>1</v>
          </cell>
          <cell r="W10">
            <v>0.96666700000000005</v>
          </cell>
          <cell r="X10">
            <v>1</v>
          </cell>
          <cell r="Y10">
            <v>0.9</v>
          </cell>
          <cell r="Z10">
            <v>1</v>
          </cell>
          <cell r="AA10">
            <v>0.73333300000000001</v>
          </cell>
          <cell r="AB10">
            <v>0.73770500000000006</v>
          </cell>
          <cell r="AC10">
            <v>0.80645199999999995</v>
          </cell>
          <cell r="AD10">
            <v>0.98360700000000001</v>
          </cell>
          <cell r="AE10">
            <v>0.5</v>
          </cell>
          <cell r="AF10">
            <v>0.95082</v>
          </cell>
          <cell r="AG10">
            <v>0.466667</v>
          </cell>
          <cell r="AH10">
            <v>0.85245899999999997</v>
          </cell>
          <cell r="AI10">
            <v>0.96666700000000005</v>
          </cell>
          <cell r="AJ10">
            <v>0.95082</v>
          </cell>
          <cell r="AK10">
            <v>0.16128999999999999</v>
          </cell>
          <cell r="AL10">
            <v>0.96721299999999999</v>
          </cell>
          <cell r="AM10">
            <v>1</v>
          </cell>
          <cell r="AN10">
            <v>1</v>
          </cell>
        </row>
        <row r="11">
          <cell r="B11">
            <v>3.3333000000000002E-2</v>
          </cell>
          <cell r="C11">
            <v>3.2786999999999997E-2</v>
          </cell>
          <cell r="D11">
            <v>0.93333299999999997</v>
          </cell>
          <cell r="E11">
            <v>1</v>
          </cell>
          <cell r="F11">
            <v>0.96666700000000005</v>
          </cell>
          <cell r="G11">
            <v>0.95082</v>
          </cell>
          <cell r="H11">
            <v>0.93548399999999998</v>
          </cell>
          <cell r="I11">
            <v>1</v>
          </cell>
          <cell r="J11">
            <v>0.63333300000000003</v>
          </cell>
          <cell r="K11">
            <v>0.83606599999999998</v>
          </cell>
          <cell r="L11">
            <v>0.73333300000000001</v>
          </cell>
          <cell r="M11">
            <v>0.93442599999999998</v>
          </cell>
          <cell r="N11">
            <v>1</v>
          </cell>
          <cell r="O11">
            <v>0.91803299999999999</v>
          </cell>
          <cell r="P11">
            <v>0.54838699999999996</v>
          </cell>
          <cell r="Q11">
            <v>0.96721299999999999</v>
          </cell>
          <cell r="R11">
            <v>1</v>
          </cell>
          <cell r="S11">
            <v>1</v>
          </cell>
          <cell r="W11">
            <v>0.96666700000000005</v>
          </cell>
          <cell r="X11">
            <v>1</v>
          </cell>
          <cell r="Y11">
            <v>0.86666699999999997</v>
          </cell>
          <cell r="Z11">
            <v>1</v>
          </cell>
          <cell r="AA11">
            <v>0.7</v>
          </cell>
          <cell r="AB11">
            <v>0.55737700000000001</v>
          </cell>
          <cell r="AC11">
            <v>0.709677</v>
          </cell>
          <cell r="AD11">
            <v>0.98360700000000001</v>
          </cell>
          <cell r="AE11">
            <v>0.5</v>
          </cell>
          <cell r="AF11">
            <v>0.95082</v>
          </cell>
          <cell r="AG11">
            <v>0.466667</v>
          </cell>
          <cell r="AH11">
            <v>0.85245899999999997</v>
          </cell>
          <cell r="AI11">
            <v>0.96666700000000005</v>
          </cell>
          <cell r="AJ11">
            <v>0.91803299999999999</v>
          </cell>
          <cell r="AK11">
            <v>0.16128999999999999</v>
          </cell>
          <cell r="AL11">
            <v>0.96721299999999999</v>
          </cell>
          <cell r="AM11">
            <v>1</v>
          </cell>
          <cell r="AN11">
            <v>1</v>
          </cell>
        </row>
        <row r="12">
          <cell r="B12">
            <v>3.3333000000000002E-2</v>
          </cell>
          <cell r="C12">
            <v>0</v>
          </cell>
          <cell r="D12">
            <v>0.93333299999999997</v>
          </cell>
          <cell r="E12">
            <v>1</v>
          </cell>
          <cell r="F12">
            <v>0.93333299999999997</v>
          </cell>
          <cell r="G12">
            <v>0.91803299999999999</v>
          </cell>
          <cell r="H12">
            <v>0.93548399999999998</v>
          </cell>
          <cell r="I12">
            <v>1</v>
          </cell>
          <cell r="J12">
            <v>0.56666700000000003</v>
          </cell>
          <cell r="K12">
            <v>0.83606599999999998</v>
          </cell>
          <cell r="L12">
            <v>0.56666700000000003</v>
          </cell>
          <cell r="M12">
            <v>0.90163899999999997</v>
          </cell>
          <cell r="N12">
            <v>0.96666700000000005</v>
          </cell>
          <cell r="O12">
            <v>0.86885199999999996</v>
          </cell>
          <cell r="P12">
            <v>0.45161299999999999</v>
          </cell>
          <cell r="Q12">
            <v>0.96721299999999999</v>
          </cell>
          <cell r="R12">
            <v>1</v>
          </cell>
          <cell r="S12">
            <v>1</v>
          </cell>
          <cell r="W12">
            <v>0.93333299999999997</v>
          </cell>
          <cell r="X12">
            <v>0.98360700000000001</v>
          </cell>
          <cell r="Y12">
            <v>0.86666699999999997</v>
          </cell>
          <cell r="Z12">
            <v>0.95082</v>
          </cell>
          <cell r="AA12">
            <v>0.6</v>
          </cell>
          <cell r="AB12">
            <v>0.49180299999999999</v>
          </cell>
          <cell r="AC12">
            <v>0.51612899999999995</v>
          </cell>
          <cell r="AD12">
            <v>0.96721299999999999</v>
          </cell>
          <cell r="AE12">
            <v>0.466667</v>
          </cell>
          <cell r="AF12">
            <v>0.93442599999999998</v>
          </cell>
          <cell r="AG12">
            <v>0.466667</v>
          </cell>
          <cell r="AH12">
            <v>0.85245899999999997</v>
          </cell>
          <cell r="AI12">
            <v>0.9</v>
          </cell>
          <cell r="AJ12">
            <v>0.88524599999999998</v>
          </cell>
          <cell r="AK12">
            <v>0.16128999999999999</v>
          </cell>
          <cell r="AL12">
            <v>0.96721299999999999</v>
          </cell>
          <cell r="AM12">
            <v>1</v>
          </cell>
          <cell r="AN12">
            <v>1</v>
          </cell>
        </row>
        <row r="13">
          <cell r="B13">
            <v>3.3333000000000002E-2</v>
          </cell>
          <cell r="C13">
            <v>0</v>
          </cell>
          <cell r="D13">
            <v>0.93333299999999997</v>
          </cell>
          <cell r="E13">
            <v>1</v>
          </cell>
          <cell r="F13">
            <v>0.93333299999999997</v>
          </cell>
          <cell r="G13">
            <v>0.88524599999999998</v>
          </cell>
          <cell r="H13">
            <v>0.93548399999999998</v>
          </cell>
          <cell r="I13">
            <v>1</v>
          </cell>
          <cell r="J13">
            <v>0.466667</v>
          </cell>
          <cell r="K13">
            <v>0.80327899999999997</v>
          </cell>
          <cell r="L13">
            <v>0.56666700000000003</v>
          </cell>
          <cell r="M13">
            <v>0.88524599999999998</v>
          </cell>
          <cell r="N13">
            <v>0.96666700000000005</v>
          </cell>
          <cell r="O13">
            <v>0.85245899999999997</v>
          </cell>
          <cell r="P13">
            <v>0.41935499999999998</v>
          </cell>
          <cell r="Q13">
            <v>0.96721299999999999</v>
          </cell>
          <cell r="R13">
            <v>1</v>
          </cell>
          <cell r="S13">
            <v>1</v>
          </cell>
          <cell r="W13">
            <v>0.9</v>
          </cell>
          <cell r="X13">
            <v>0.98360700000000001</v>
          </cell>
          <cell r="Y13">
            <v>0.86666699999999997</v>
          </cell>
          <cell r="Z13">
            <v>0.95082</v>
          </cell>
          <cell r="AA13">
            <v>0.466667</v>
          </cell>
          <cell r="AB13">
            <v>0.37704900000000002</v>
          </cell>
          <cell r="AC13">
            <v>0.32258100000000001</v>
          </cell>
          <cell r="AD13">
            <v>0.95082</v>
          </cell>
          <cell r="AE13">
            <v>0.466667</v>
          </cell>
          <cell r="AF13">
            <v>0.93442599999999998</v>
          </cell>
          <cell r="AG13">
            <v>0.466667</v>
          </cell>
          <cell r="AH13">
            <v>0.85245899999999997</v>
          </cell>
          <cell r="AI13">
            <v>0.8</v>
          </cell>
          <cell r="AJ13">
            <v>0.88524599999999998</v>
          </cell>
          <cell r="AK13">
            <v>0.16128999999999999</v>
          </cell>
          <cell r="AL13">
            <v>0.96721299999999999</v>
          </cell>
          <cell r="AM13">
            <v>1</v>
          </cell>
          <cell r="AN13">
            <v>1</v>
          </cell>
        </row>
        <row r="14">
          <cell r="B14">
            <v>3.3333000000000002E-2</v>
          </cell>
          <cell r="C14">
            <v>0</v>
          </cell>
          <cell r="D14">
            <v>0.93333299999999997</v>
          </cell>
          <cell r="E14">
            <v>0.98360700000000001</v>
          </cell>
          <cell r="F14">
            <v>0.86666699999999997</v>
          </cell>
          <cell r="G14">
            <v>0.78688499999999995</v>
          </cell>
          <cell r="H14">
            <v>0.93548399999999998</v>
          </cell>
          <cell r="I14">
            <v>1</v>
          </cell>
          <cell r="J14">
            <v>0.4</v>
          </cell>
          <cell r="K14">
            <v>0.75409800000000005</v>
          </cell>
          <cell r="L14">
            <v>0.466667</v>
          </cell>
          <cell r="M14">
            <v>0.80327899999999997</v>
          </cell>
          <cell r="N14">
            <v>0.93333299999999997</v>
          </cell>
          <cell r="O14">
            <v>0.85245899999999997</v>
          </cell>
          <cell r="P14">
            <v>0.32258100000000001</v>
          </cell>
          <cell r="Q14">
            <v>0.96721299999999999</v>
          </cell>
          <cell r="R14">
            <v>1</v>
          </cell>
          <cell r="S14">
            <v>1</v>
          </cell>
          <cell r="W14">
            <v>0.8</v>
          </cell>
          <cell r="X14">
            <v>0.98360700000000001</v>
          </cell>
          <cell r="Y14">
            <v>0.76666699999999999</v>
          </cell>
          <cell r="Z14">
            <v>0.91803299999999999</v>
          </cell>
          <cell r="AA14">
            <v>0.16666700000000001</v>
          </cell>
          <cell r="AB14">
            <v>0.27868900000000002</v>
          </cell>
          <cell r="AC14">
            <v>0.193548</v>
          </cell>
          <cell r="AD14">
            <v>0.90163899999999997</v>
          </cell>
          <cell r="AE14">
            <v>0.466667</v>
          </cell>
          <cell r="AF14">
            <v>0.93442599999999998</v>
          </cell>
          <cell r="AG14">
            <v>0.466667</v>
          </cell>
          <cell r="AH14">
            <v>0.85245899999999997</v>
          </cell>
          <cell r="AI14">
            <v>0.8</v>
          </cell>
          <cell r="AJ14">
            <v>0.83606599999999998</v>
          </cell>
          <cell r="AK14">
            <v>0.16128999999999999</v>
          </cell>
          <cell r="AL14">
            <v>0.95082</v>
          </cell>
          <cell r="AM14">
            <v>1</v>
          </cell>
          <cell r="AN14">
            <v>1</v>
          </cell>
        </row>
        <row r="15">
          <cell r="B15">
            <v>3.3333000000000002E-2</v>
          </cell>
          <cell r="C15">
            <v>0</v>
          </cell>
          <cell r="D15">
            <v>0.93333299999999997</v>
          </cell>
          <cell r="E15">
            <v>0.96721299999999999</v>
          </cell>
          <cell r="F15">
            <v>0.83333299999999999</v>
          </cell>
          <cell r="G15">
            <v>0.70491800000000004</v>
          </cell>
          <cell r="H15">
            <v>0.83870999999999996</v>
          </cell>
          <cell r="I15">
            <v>1</v>
          </cell>
          <cell r="J15">
            <v>0.4</v>
          </cell>
          <cell r="K15">
            <v>0.75409800000000005</v>
          </cell>
          <cell r="L15">
            <v>0.33333299999999999</v>
          </cell>
          <cell r="M15">
            <v>0.75409800000000005</v>
          </cell>
          <cell r="N15">
            <v>0.86666699999999997</v>
          </cell>
          <cell r="O15">
            <v>0.81967199999999996</v>
          </cell>
          <cell r="P15">
            <v>0.290323</v>
          </cell>
          <cell r="Q15">
            <v>0.95082</v>
          </cell>
          <cell r="R15">
            <v>1</v>
          </cell>
          <cell r="S15">
            <v>1</v>
          </cell>
          <cell r="W15">
            <v>0.76666699999999999</v>
          </cell>
          <cell r="X15">
            <v>0.98360700000000001</v>
          </cell>
          <cell r="Y15">
            <v>0.73333300000000001</v>
          </cell>
          <cell r="Z15">
            <v>0.90163899999999997</v>
          </cell>
          <cell r="AA15">
            <v>0.1</v>
          </cell>
          <cell r="AB15">
            <v>0.262295</v>
          </cell>
          <cell r="AC15">
            <v>0.193548</v>
          </cell>
          <cell r="AD15">
            <v>0.83606599999999998</v>
          </cell>
          <cell r="AE15">
            <v>0.466667</v>
          </cell>
          <cell r="AF15">
            <v>0.93442599999999998</v>
          </cell>
          <cell r="AG15">
            <v>0.43333300000000002</v>
          </cell>
          <cell r="AH15">
            <v>0.85245899999999997</v>
          </cell>
          <cell r="AI15">
            <v>0.7</v>
          </cell>
          <cell r="AJ15">
            <v>0.81967199999999996</v>
          </cell>
          <cell r="AK15">
            <v>0.16128999999999999</v>
          </cell>
          <cell r="AL15">
            <v>0.95082</v>
          </cell>
          <cell r="AM15">
            <v>1</v>
          </cell>
          <cell r="AN15">
            <v>1</v>
          </cell>
        </row>
        <row r="16">
          <cell r="B16">
            <v>3.3333000000000002E-2</v>
          </cell>
          <cell r="C16">
            <v>0</v>
          </cell>
          <cell r="D16">
            <v>0.9</v>
          </cell>
          <cell r="E16">
            <v>0.96721299999999999</v>
          </cell>
          <cell r="F16">
            <v>0.63333300000000003</v>
          </cell>
          <cell r="G16">
            <v>0.50819700000000001</v>
          </cell>
          <cell r="H16">
            <v>0.77419400000000005</v>
          </cell>
          <cell r="I16">
            <v>1</v>
          </cell>
          <cell r="J16">
            <v>0.4</v>
          </cell>
          <cell r="K16">
            <v>0.75409800000000005</v>
          </cell>
          <cell r="L16">
            <v>0.26666699999999999</v>
          </cell>
          <cell r="M16">
            <v>0.70491800000000004</v>
          </cell>
          <cell r="N16">
            <v>0.86666699999999997</v>
          </cell>
          <cell r="O16">
            <v>0.78688499999999995</v>
          </cell>
          <cell r="P16">
            <v>0.22580600000000001</v>
          </cell>
          <cell r="Q16">
            <v>0.95082</v>
          </cell>
          <cell r="R16">
            <v>1</v>
          </cell>
          <cell r="S16">
            <v>1</v>
          </cell>
          <cell r="W16">
            <v>0.63333300000000003</v>
          </cell>
          <cell r="X16">
            <v>0.95082</v>
          </cell>
          <cell r="Y16">
            <v>0.56666700000000003</v>
          </cell>
          <cell r="Z16">
            <v>0.85245899999999997</v>
          </cell>
          <cell r="AA16">
            <v>3.3333000000000002E-2</v>
          </cell>
          <cell r="AB16">
            <v>0.213115</v>
          </cell>
          <cell r="AC16">
            <v>0.12903200000000001</v>
          </cell>
          <cell r="AD16">
            <v>0.68852500000000005</v>
          </cell>
          <cell r="AE16">
            <v>0.43333300000000002</v>
          </cell>
          <cell r="AF16">
            <v>0.93442599999999998</v>
          </cell>
          <cell r="AG16">
            <v>0.43333300000000002</v>
          </cell>
          <cell r="AH16">
            <v>0.85245899999999997</v>
          </cell>
          <cell r="AI16">
            <v>0.7</v>
          </cell>
          <cell r="AJ16">
            <v>0.75409800000000005</v>
          </cell>
          <cell r="AK16">
            <v>0.16128999999999999</v>
          </cell>
          <cell r="AL16">
            <v>0.95082</v>
          </cell>
          <cell r="AM16">
            <v>1</v>
          </cell>
          <cell r="AN16">
            <v>1</v>
          </cell>
        </row>
        <row r="17">
          <cell r="B17">
            <v>3.3333000000000002E-2</v>
          </cell>
          <cell r="C17">
            <v>0</v>
          </cell>
          <cell r="D17">
            <v>0.86666699999999997</v>
          </cell>
          <cell r="E17">
            <v>0.96721299999999999</v>
          </cell>
          <cell r="F17">
            <v>0.5</v>
          </cell>
          <cell r="G17">
            <v>0.32786900000000002</v>
          </cell>
          <cell r="H17">
            <v>0.45161299999999999</v>
          </cell>
          <cell r="I17">
            <v>0.93442599999999998</v>
          </cell>
          <cell r="J17">
            <v>0.36666700000000002</v>
          </cell>
          <cell r="K17">
            <v>0.75409800000000005</v>
          </cell>
          <cell r="L17">
            <v>0.26666699999999999</v>
          </cell>
          <cell r="M17">
            <v>0.70491800000000004</v>
          </cell>
          <cell r="N17">
            <v>0.7</v>
          </cell>
          <cell r="O17">
            <v>0.59016400000000002</v>
          </cell>
          <cell r="P17">
            <v>0.22580600000000001</v>
          </cell>
          <cell r="Q17">
            <v>0.95082</v>
          </cell>
          <cell r="R17">
            <v>1</v>
          </cell>
          <cell r="S17">
            <v>1</v>
          </cell>
          <cell r="W17">
            <v>0.33333299999999999</v>
          </cell>
          <cell r="X17">
            <v>0.88524599999999998</v>
          </cell>
          <cell r="Y17">
            <v>0.4</v>
          </cell>
          <cell r="Z17">
            <v>0.75409800000000005</v>
          </cell>
          <cell r="AA17">
            <v>3.3333000000000002E-2</v>
          </cell>
          <cell r="AB17">
            <v>0.18032799999999999</v>
          </cell>
          <cell r="AC17">
            <v>6.4516000000000004E-2</v>
          </cell>
          <cell r="AD17">
            <v>0.50819700000000001</v>
          </cell>
          <cell r="AE17">
            <v>0.43333300000000002</v>
          </cell>
          <cell r="AF17">
            <v>0.93442599999999998</v>
          </cell>
          <cell r="AG17">
            <v>0.43333300000000002</v>
          </cell>
          <cell r="AH17">
            <v>0.85245899999999997</v>
          </cell>
          <cell r="AI17">
            <v>0.66666700000000001</v>
          </cell>
          <cell r="AJ17">
            <v>0.65573800000000004</v>
          </cell>
          <cell r="AK17">
            <v>0.16128999999999999</v>
          </cell>
          <cell r="AL17">
            <v>0.95082</v>
          </cell>
          <cell r="AM17">
            <v>1</v>
          </cell>
          <cell r="AN17">
            <v>1</v>
          </cell>
        </row>
        <row r="18">
          <cell r="B18">
            <v>3.3333000000000002E-2</v>
          </cell>
          <cell r="C18">
            <v>0</v>
          </cell>
          <cell r="D18">
            <v>0.83333299999999999</v>
          </cell>
          <cell r="E18">
            <v>0.95082</v>
          </cell>
          <cell r="F18">
            <v>0.3</v>
          </cell>
          <cell r="G18">
            <v>0.22950799999999999</v>
          </cell>
          <cell r="H18">
            <v>0.35483900000000002</v>
          </cell>
          <cell r="I18">
            <v>0.86885199999999996</v>
          </cell>
          <cell r="J18">
            <v>0.36666700000000002</v>
          </cell>
          <cell r="K18">
            <v>0.75409800000000005</v>
          </cell>
          <cell r="L18">
            <v>0.16666700000000001</v>
          </cell>
          <cell r="M18">
            <v>0.68852500000000005</v>
          </cell>
          <cell r="N18">
            <v>0.466667</v>
          </cell>
          <cell r="O18">
            <v>0.54098400000000002</v>
          </cell>
          <cell r="P18">
            <v>0.16128999999999999</v>
          </cell>
          <cell r="Q18">
            <v>0.93442599999999998</v>
          </cell>
          <cell r="R18">
            <v>1</v>
          </cell>
          <cell r="S18">
            <v>1</v>
          </cell>
          <cell r="W18">
            <v>0.23333300000000001</v>
          </cell>
          <cell r="X18">
            <v>0.78688499999999995</v>
          </cell>
          <cell r="Y18">
            <v>0.33333299999999999</v>
          </cell>
          <cell r="Z18">
            <v>0.65573800000000004</v>
          </cell>
          <cell r="AA18">
            <v>0</v>
          </cell>
          <cell r="AB18">
            <v>0.13114799999999999</v>
          </cell>
          <cell r="AC18">
            <v>3.2258000000000002E-2</v>
          </cell>
          <cell r="AD18">
            <v>0.311475</v>
          </cell>
          <cell r="AE18">
            <v>0.4</v>
          </cell>
          <cell r="AF18">
            <v>0.93442599999999998</v>
          </cell>
          <cell r="AG18">
            <v>0.43333300000000002</v>
          </cell>
          <cell r="AH18">
            <v>0.85245899999999997</v>
          </cell>
          <cell r="AI18">
            <v>0.66666700000000001</v>
          </cell>
          <cell r="AJ18">
            <v>0.63934400000000002</v>
          </cell>
          <cell r="AK18">
            <v>0.16128999999999999</v>
          </cell>
          <cell r="AL18">
            <v>0.95082</v>
          </cell>
          <cell r="AM18">
            <v>1</v>
          </cell>
          <cell r="AN18">
            <v>1</v>
          </cell>
        </row>
        <row r="19">
          <cell r="B19">
            <v>3.3333000000000002E-2</v>
          </cell>
          <cell r="C19">
            <v>0</v>
          </cell>
          <cell r="D19">
            <v>0.8</v>
          </cell>
          <cell r="E19">
            <v>0.93442599999999998</v>
          </cell>
          <cell r="F19">
            <v>0.16666700000000001</v>
          </cell>
          <cell r="G19">
            <v>0.11475399999999999</v>
          </cell>
          <cell r="H19">
            <v>0.193548</v>
          </cell>
          <cell r="I19">
            <v>0.54098400000000002</v>
          </cell>
          <cell r="J19">
            <v>0.36666700000000002</v>
          </cell>
          <cell r="K19">
            <v>0.75409800000000005</v>
          </cell>
          <cell r="L19">
            <v>0.13333300000000001</v>
          </cell>
          <cell r="M19">
            <v>0.65573800000000004</v>
          </cell>
          <cell r="N19">
            <v>0.4</v>
          </cell>
          <cell r="O19">
            <v>0.47541</v>
          </cell>
          <cell r="P19">
            <v>0.16128999999999999</v>
          </cell>
          <cell r="Q19">
            <v>0.91803299999999999</v>
          </cell>
          <cell r="R19">
            <v>1</v>
          </cell>
          <cell r="S19">
            <v>1</v>
          </cell>
          <cell r="W19">
            <v>0.2</v>
          </cell>
          <cell r="X19">
            <v>0.65573800000000004</v>
          </cell>
          <cell r="Y19">
            <v>0.3</v>
          </cell>
          <cell r="Z19">
            <v>0.52459</v>
          </cell>
          <cell r="AA19">
            <v>0</v>
          </cell>
          <cell r="AB19">
            <v>8.1966999999999998E-2</v>
          </cell>
          <cell r="AC19">
            <v>0</v>
          </cell>
          <cell r="AD19">
            <v>0.24590200000000001</v>
          </cell>
          <cell r="AE19">
            <v>0.4</v>
          </cell>
          <cell r="AF19">
            <v>0.93442599999999998</v>
          </cell>
          <cell r="AG19">
            <v>0.43333300000000002</v>
          </cell>
          <cell r="AH19">
            <v>0.85245899999999997</v>
          </cell>
          <cell r="AI19">
            <v>0.466667</v>
          </cell>
          <cell r="AJ19">
            <v>0.62295100000000003</v>
          </cell>
          <cell r="AK19">
            <v>0.16128999999999999</v>
          </cell>
          <cell r="AL19">
            <v>0.93442599999999998</v>
          </cell>
          <cell r="AM19">
            <v>1</v>
          </cell>
          <cell r="AN19">
            <v>1</v>
          </cell>
        </row>
        <row r="20">
          <cell r="B20">
            <v>3.3333000000000002E-2</v>
          </cell>
          <cell r="C20">
            <v>0</v>
          </cell>
          <cell r="D20">
            <v>0.8</v>
          </cell>
          <cell r="E20">
            <v>0.88524599999999998</v>
          </cell>
          <cell r="F20">
            <v>3.3333000000000002E-2</v>
          </cell>
          <cell r="G20">
            <v>8.1966999999999998E-2</v>
          </cell>
          <cell r="H20">
            <v>0.12903200000000001</v>
          </cell>
          <cell r="I20">
            <v>0.34426200000000001</v>
          </cell>
          <cell r="J20">
            <v>0.36666700000000002</v>
          </cell>
          <cell r="K20">
            <v>0.75409800000000005</v>
          </cell>
          <cell r="L20">
            <v>0.13333300000000001</v>
          </cell>
          <cell r="M20">
            <v>0.63934400000000002</v>
          </cell>
          <cell r="N20">
            <v>0.36666700000000002</v>
          </cell>
          <cell r="O20">
            <v>0.42623</v>
          </cell>
          <cell r="P20">
            <v>0.16128999999999999</v>
          </cell>
          <cell r="Q20">
            <v>0.90163899999999997</v>
          </cell>
          <cell r="R20">
            <v>1</v>
          </cell>
          <cell r="S20">
            <v>1</v>
          </cell>
          <cell r="W20">
            <v>0.1</v>
          </cell>
          <cell r="X20">
            <v>0.50819700000000001</v>
          </cell>
          <cell r="Y20">
            <v>0.26666699999999999</v>
          </cell>
          <cell r="Z20">
            <v>0.49180299999999999</v>
          </cell>
          <cell r="AA20">
            <v>0</v>
          </cell>
          <cell r="AB20">
            <v>8.1966999999999998E-2</v>
          </cell>
          <cell r="AC20">
            <v>0</v>
          </cell>
          <cell r="AD20">
            <v>0.13114799999999999</v>
          </cell>
          <cell r="AE20">
            <v>0.36666700000000002</v>
          </cell>
          <cell r="AF20">
            <v>0.91803299999999999</v>
          </cell>
          <cell r="AG20">
            <v>0.43333300000000002</v>
          </cell>
          <cell r="AH20">
            <v>0.85245899999999997</v>
          </cell>
          <cell r="AI20">
            <v>0.466667</v>
          </cell>
          <cell r="AJ20">
            <v>0.62295100000000003</v>
          </cell>
          <cell r="AK20">
            <v>0.16128999999999999</v>
          </cell>
          <cell r="AL20">
            <v>0.93442599999999998</v>
          </cell>
          <cell r="AM20">
            <v>1</v>
          </cell>
          <cell r="AN20">
            <v>1</v>
          </cell>
        </row>
        <row r="21">
          <cell r="B21">
            <v>3.3333000000000002E-2</v>
          </cell>
          <cell r="C21">
            <v>0</v>
          </cell>
          <cell r="D21">
            <v>0.63333300000000003</v>
          </cell>
          <cell r="E21">
            <v>0.77049199999999995</v>
          </cell>
          <cell r="F21">
            <v>0</v>
          </cell>
          <cell r="G21">
            <v>6.5573999999999993E-2</v>
          </cell>
          <cell r="H21">
            <v>6.4516000000000004E-2</v>
          </cell>
          <cell r="I21">
            <v>0.22950799999999999</v>
          </cell>
          <cell r="J21">
            <v>0.33333299999999999</v>
          </cell>
          <cell r="K21">
            <v>0.75409800000000005</v>
          </cell>
          <cell r="L21">
            <v>0.13333300000000001</v>
          </cell>
          <cell r="M21">
            <v>0.52459</v>
          </cell>
          <cell r="N21">
            <v>0.33333299999999999</v>
          </cell>
          <cell r="O21">
            <v>0.42623</v>
          </cell>
          <cell r="P21">
            <v>9.6773999999999999E-2</v>
          </cell>
          <cell r="Q21">
            <v>0.90163899999999997</v>
          </cell>
          <cell r="R21">
            <v>1</v>
          </cell>
          <cell r="S21">
            <v>1</v>
          </cell>
          <cell r="W21">
            <v>3.3333000000000002E-2</v>
          </cell>
          <cell r="X21">
            <v>0.45901599999999998</v>
          </cell>
          <cell r="Y21">
            <v>0.1</v>
          </cell>
          <cell r="Z21">
            <v>0.44262299999999999</v>
          </cell>
          <cell r="AA21">
            <v>0</v>
          </cell>
          <cell r="AB21">
            <v>4.9180000000000001E-2</v>
          </cell>
          <cell r="AC21">
            <v>0</v>
          </cell>
          <cell r="AD21">
            <v>8.1966999999999998E-2</v>
          </cell>
          <cell r="AE21">
            <v>0.33333299999999999</v>
          </cell>
          <cell r="AF21">
            <v>0.91803299999999999</v>
          </cell>
          <cell r="AG21">
            <v>0.43333300000000002</v>
          </cell>
          <cell r="AH21">
            <v>0.85245899999999997</v>
          </cell>
          <cell r="AI21">
            <v>0.43333300000000002</v>
          </cell>
          <cell r="AJ21">
            <v>0.60655700000000001</v>
          </cell>
          <cell r="AK21">
            <v>0.16128999999999999</v>
          </cell>
          <cell r="AL21">
            <v>0.93442599999999998</v>
          </cell>
          <cell r="AM21">
            <v>1</v>
          </cell>
          <cell r="AN21">
            <v>1</v>
          </cell>
        </row>
        <row r="22">
          <cell r="B22">
            <v>3.3333000000000002E-2</v>
          </cell>
          <cell r="C22">
            <v>0</v>
          </cell>
          <cell r="D22">
            <v>0.5</v>
          </cell>
          <cell r="E22">
            <v>0.60655700000000001</v>
          </cell>
          <cell r="F22">
            <v>0</v>
          </cell>
          <cell r="G22">
            <v>4.9180000000000001E-2</v>
          </cell>
          <cell r="H22">
            <v>3.2258000000000002E-2</v>
          </cell>
          <cell r="I22">
            <v>0.14754100000000001</v>
          </cell>
          <cell r="J22">
            <v>0.3</v>
          </cell>
          <cell r="K22">
            <v>0.75409800000000005</v>
          </cell>
          <cell r="L22">
            <v>0.1</v>
          </cell>
          <cell r="M22">
            <v>0.44262299999999999</v>
          </cell>
          <cell r="N22">
            <v>0.3</v>
          </cell>
          <cell r="O22">
            <v>0.42623</v>
          </cell>
          <cell r="P22">
            <v>9.6773999999999999E-2</v>
          </cell>
          <cell r="Q22">
            <v>0.86885199999999996</v>
          </cell>
          <cell r="R22">
            <v>1</v>
          </cell>
          <cell r="S22">
            <v>1</v>
          </cell>
          <cell r="W22">
            <v>3.3333000000000002E-2</v>
          </cell>
          <cell r="X22">
            <v>0.37704900000000002</v>
          </cell>
          <cell r="Y22">
            <v>0.1</v>
          </cell>
          <cell r="Z22">
            <v>0.24590200000000001</v>
          </cell>
          <cell r="AA22">
            <v>0</v>
          </cell>
          <cell r="AB22">
            <v>1.6393000000000001E-2</v>
          </cell>
          <cell r="AC22">
            <v>0</v>
          </cell>
          <cell r="AD22">
            <v>8.1966999999999998E-2</v>
          </cell>
          <cell r="AE22">
            <v>0.33333299999999999</v>
          </cell>
          <cell r="AF22">
            <v>0.91803299999999999</v>
          </cell>
          <cell r="AG22">
            <v>0.43333300000000002</v>
          </cell>
          <cell r="AH22">
            <v>0.83606599999999998</v>
          </cell>
          <cell r="AI22">
            <v>0.36666700000000002</v>
          </cell>
          <cell r="AJ22">
            <v>0.59016400000000002</v>
          </cell>
          <cell r="AK22">
            <v>0.16128999999999999</v>
          </cell>
          <cell r="AL22">
            <v>0.93442599999999998</v>
          </cell>
          <cell r="AM22">
            <v>1</v>
          </cell>
          <cell r="AN22">
            <v>1</v>
          </cell>
        </row>
        <row r="23">
          <cell r="B23">
            <v>3.3333000000000002E-2</v>
          </cell>
          <cell r="C23">
            <v>0</v>
          </cell>
          <cell r="D23">
            <v>0.26666699999999999</v>
          </cell>
          <cell r="E23">
            <v>0.37704900000000002</v>
          </cell>
          <cell r="F23">
            <v>0</v>
          </cell>
          <cell r="G23">
            <v>1.6393000000000001E-2</v>
          </cell>
          <cell r="H23">
            <v>3.2258000000000002E-2</v>
          </cell>
          <cell r="I23">
            <v>0.13114799999999999</v>
          </cell>
          <cell r="J23">
            <v>0.26666699999999999</v>
          </cell>
          <cell r="K23">
            <v>0.70491800000000004</v>
          </cell>
          <cell r="L23">
            <v>0.1</v>
          </cell>
          <cell r="M23">
            <v>0.40983599999999998</v>
          </cell>
          <cell r="N23">
            <v>0.26666699999999999</v>
          </cell>
          <cell r="O23">
            <v>0.39344299999999999</v>
          </cell>
          <cell r="P23">
            <v>9.6773999999999999E-2</v>
          </cell>
          <cell r="Q23">
            <v>0.83606599999999998</v>
          </cell>
          <cell r="R23">
            <v>1</v>
          </cell>
          <cell r="S23">
            <v>1</v>
          </cell>
          <cell r="W23">
            <v>0</v>
          </cell>
          <cell r="X23">
            <v>0.27868900000000002</v>
          </cell>
          <cell r="Y23">
            <v>0.1</v>
          </cell>
          <cell r="Z23">
            <v>0.22950799999999999</v>
          </cell>
          <cell r="AA23">
            <v>0</v>
          </cell>
          <cell r="AB23">
            <v>1.6393000000000001E-2</v>
          </cell>
          <cell r="AC23">
            <v>0</v>
          </cell>
          <cell r="AD23">
            <v>8.1966999999999998E-2</v>
          </cell>
          <cell r="AE23">
            <v>0.33333299999999999</v>
          </cell>
          <cell r="AF23">
            <v>0.90163899999999997</v>
          </cell>
          <cell r="AG23">
            <v>0.43333300000000002</v>
          </cell>
          <cell r="AH23">
            <v>0.83606599999999998</v>
          </cell>
          <cell r="AI23">
            <v>0.3</v>
          </cell>
          <cell r="AJ23">
            <v>0.50819700000000001</v>
          </cell>
          <cell r="AK23">
            <v>0.12903200000000001</v>
          </cell>
          <cell r="AL23">
            <v>0.93442599999999998</v>
          </cell>
          <cell r="AM23">
            <v>1</v>
          </cell>
          <cell r="AN23">
            <v>1</v>
          </cell>
        </row>
        <row r="24">
          <cell r="B24">
            <v>3.3333000000000002E-2</v>
          </cell>
          <cell r="C24">
            <v>0</v>
          </cell>
          <cell r="D24">
            <v>0.23333300000000001</v>
          </cell>
          <cell r="E24">
            <v>0.19672100000000001</v>
          </cell>
          <cell r="F24">
            <v>0</v>
          </cell>
          <cell r="G24">
            <v>1.6393000000000001E-2</v>
          </cell>
          <cell r="H24">
            <v>0</v>
          </cell>
          <cell r="I24">
            <v>9.8361000000000004E-2</v>
          </cell>
          <cell r="J24">
            <v>0.26666699999999999</v>
          </cell>
          <cell r="K24">
            <v>0.70491800000000004</v>
          </cell>
          <cell r="L24">
            <v>3.3333000000000002E-2</v>
          </cell>
          <cell r="M24">
            <v>0.36065599999999998</v>
          </cell>
          <cell r="N24">
            <v>0.2</v>
          </cell>
          <cell r="O24">
            <v>0.311475</v>
          </cell>
          <cell r="P24">
            <v>6.4516000000000004E-2</v>
          </cell>
          <cell r="Q24">
            <v>0.77049199999999995</v>
          </cell>
          <cell r="R24">
            <v>1</v>
          </cell>
          <cell r="S24">
            <v>1</v>
          </cell>
          <cell r="W24">
            <v>0</v>
          </cell>
          <cell r="X24">
            <v>0.262295</v>
          </cell>
          <cell r="Y24">
            <v>6.6667000000000004E-2</v>
          </cell>
          <cell r="Z24">
            <v>0.14754100000000001</v>
          </cell>
          <cell r="AA24">
            <v>0</v>
          </cell>
          <cell r="AB24">
            <v>1.6393000000000001E-2</v>
          </cell>
          <cell r="AC24">
            <v>0</v>
          </cell>
          <cell r="AD24">
            <v>6.5573999999999993E-2</v>
          </cell>
          <cell r="AE24">
            <v>0.3</v>
          </cell>
          <cell r="AF24">
            <v>0.88524599999999998</v>
          </cell>
          <cell r="AG24">
            <v>0.4</v>
          </cell>
          <cell r="AH24">
            <v>0.83606599999999998</v>
          </cell>
          <cell r="AI24">
            <v>0.26666699999999999</v>
          </cell>
          <cell r="AJ24">
            <v>0.40983599999999998</v>
          </cell>
          <cell r="AK24">
            <v>0.12903200000000001</v>
          </cell>
          <cell r="AL24">
            <v>0.93442599999999998</v>
          </cell>
          <cell r="AM24">
            <v>1</v>
          </cell>
          <cell r="AN24">
            <v>1</v>
          </cell>
        </row>
        <row r="25">
          <cell r="B25">
            <v>3.3333000000000002E-2</v>
          </cell>
          <cell r="C25">
            <v>0</v>
          </cell>
          <cell r="D25">
            <v>0.13333300000000001</v>
          </cell>
          <cell r="E25">
            <v>0.13114799999999999</v>
          </cell>
          <cell r="F25">
            <v>0</v>
          </cell>
          <cell r="G25">
            <v>1.6393000000000001E-2</v>
          </cell>
          <cell r="H25">
            <v>0</v>
          </cell>
          <cell r="I25">
            <v>8.1966999999999998E-2</v>
          </cell>
          <cell r="J25">
            <v>0.23333300000000001</v>
          </cell>
          <cell r="K25">
            <v>0.67213100000000003</v>
          </cell>
          <cell r="L25">
            <v>3.3333000000000002E-2</v>
          </cell>
          <cell r="M25">
            <v>0.27868900000000002</v>
          </cell>
          <cell r="N25">
            <v>0.13333300000000001</v>
          </cell>
          <cell r="O25">
            <v>0.24590200000000001</v>
          </cell>
          <cell r="P25">
            <v>6.4516000000000004E-2</v>
          </cell>
          <cell r="Q25">
            <v>0.73770500000000006</v>
          </cell>
          <cell r="R25">
            <v>1</v>
          </cell>
          <cell r="S25">
            <v>1</v>
          </cell>
          <cell r="W25">
            <v>0</v>
          </cell>
          <cell r="X25">
            <v>0.14754100000000001</v>
          </cell>
          <cell r="Y25">
            <v>0</v>
          </cell>
          <cell r="Z25">
            <v>0.11475399999999999</v>
          </cell>
          <cell r="AA25">
            <v>0</v>
          </cell>
          <cell r="AB25">
            <v>1.6393000000000001E-2</v>
          </cell>
          <cell r="AC25">
            <v>0</v>
          </cell>
          <cell r="AD25">
            <v>4.9180000000000001E-2</v>
          </cell>
          <cell r="AE25">
            <v>0.3</v>
          </cell>
          <cell r="AF25">
            <v>0.85245899999999997</v>
          </cell>
          <cell r="AG25">
            <v>0.4</v>
          </cell>
          <cell r="AH25">
            <v>0.81967199999999996</v>
          </cell>
          <cell r="AI25">
            <v>0.13333300000000001</v>
          </cell>
          <cell r="AJ25">
            <v>0.34426200000000001</v>
          </cell>
          <cell r="AK25">
            <v>0.12903200000000001</v>
          </cell>
          <cell r="AL25">
            <v>0.93442599999999998</v>
          </cell>
          <cell r="AM25">
            <v>1</v>
          </cell>
          <cell r="AN25">
            <v>1</v>
          </cell>
        </row>
        <row r="26">
          <cell r="B26">
            <v>3.3333000000000002E-2</v>
          </cell>
          <cell r="C26">
            <v>0</v>
          </cell>
          <cell r="D26">
            <v>0.13333300000000001</v>
          </cell>
          <cell r="E26">
            <v>9.8361000000000004E-2</v>
          </cell>
          <cell r="F26">
            <v>0</v>
          </cell>
          <cell r="G26">
            <v>1.6393000000000001E-2</v>
          </cell>
          <cell r="H26">
            <v>0</v>
          </cell>
          <cell r="I26">
            <v>8.1966999999999998E-2</v>
          </cell>
          <cell r="J26">
            <v>0.23333300000000001</v>
          </cell>
          <cell r="K26">
            <v>0.65573800000000004</v>
          </cell>
          <cell r="L26">
            <v>3.3333000000000002E-2</v>
          </cell>
          <cell r="M26">
            <v>0.19672100000000001</v>
          </cell>
          <cell r="N26">
            <v>6.6667000000000004E-2</v>
          </cell>
          <cell r="O26">
            <v>0.14754100000000001</v>
          </cell>
          <cell r="P26">
            <v>6.4516000000000004E-2</v>
          </cell>
          <cell r="Q26">
            <v>0.63934400000000002</v>
          </cell>
          <cell r="R26">
            <v>1</v>
          </cell>
          <cell r="S26">
            <v>1</v>
          </cell>
          <cell r="W26">
            <v>0</v>
          </cell>
          <cell r="X26">
            <v>0.11475399999999999</v>
          </cell>
          <cell r="Y26">
            <v>0</v>
          </cell>
          <cell r="Z26">
            <v>9.8361000000000004E-2</v>
          </cell>
          <cell r="AA26">
            <v>0</v>
          </cell>
          <cell r="AB26">
            <v>1.6393000000000001E-2</v>
          </cell>
          <cell r="AC26">
            <v>0</v>
          </cell>
          <cell r="AD26">
            <v>4.9180000000000001E-2</v>
          </cell>
          <cell r="AE26">
            <v>0.26666699999999999</v>
          </cell>
          <cell r="AF26">
            <v>0.81967199999999996</v>
          </cell>
          <cell r="AG26">
            <v>0.4</v>
          </cell>
          <cell r="AH26">
            <v>0.81967199999999996</v>
          </cell>
          <cell r="AI26">
            <v>0.1</v>
          </cell>
          <cell r="AJ26">
            <v>0.311475</v>
          </cell>
          <cell r="AK26">
            <v>0.12903200000000001</v>
          </cell>
          <cell r="AL26">
            <v>0.93442599999999998</v>
          </cell>
          <cell r="AM26">
            <v>1</v>
          </cell>
          <cell r="AN26">
            <v>1</v>
          </cell>
        </row>
        <row r="27">
          <cell r="B27">
            <v>3.3333000000000002E-2</v>
          </cell>
          <cell r="C27">
            <v>0</v>
          </cell>
          <cell r="D27">
            <v>3.3333000000000002E-2</v>
          </cell>
          <cell r="E27">
            <v>8.1966999999999998E-2</v>
          </cell>
          <cell r="F27">
            <v>0</v>
          </cell>
          <cell r="G27">
            <v>1.6393000000000001E-2</v>
          </cell>
          <cell r="H27">
            <v>0</v>
          </cell>
          <cell r="I27">
            <v>6.5573999999999993E-2</v>
          </cell>
          <cell r="J27">
            <v>0.16666700000000001</v>
          </cell>
          <cell r="K27">
            <v>0.60655700000000001</v>
          </cell>
          <cell r="L27">
            <v>3.3333000000000002E-2</v>
          </cell>
          <cell r="M27">
            <v>0.163934</v>
          </cell>
          <cell r="N27">
            <v>3.3333000000000002E-2</v>
          </cell>
          <cell r="O27">
            <v>0.13114799999999999</v>
          </cell>
          <cell r="P27">
            <v>3.2258000000000002E-2</v>
          </cell>
          <cell r="Q27">
            <v>0.49180299999999999</v>
          </cell>
          <cell r="R27">
            <v>1</v>
          </cell>
          <cell r="S27">
            <v>1</v>
          </cell>
          <cell r="W27">
            <v>0</v>
          </cell>
          <cell r="X27">
            <v>4.9180000000000001E-2</v>
          </cell>
          <cell r="Y27">
            <v>0</v>
          </cell>
          <cell r="Z27">
            <v>9.8361000000000004E-2</v>
          </cell>
          <cell r="AA27">
            <v>0</v>
          </cell>
          <cell r="AB27">
            <v>1.6393000000000001E-2</v>
          </cell>
          <cell r="AC27">
            <v>0</v>
          </cell>
          <cell r="AD27">
            <v>3.2786999999999997E-2</v>
          </cell>
          <cell r="AE27">
            <v>0.23333300000000001</v>
          </cell>
          <cell r="AF27">
            <v>0.80327899999999997</v>
          </cell>
          <cell r="AG27">
            <v>0.4</v>
          </cell>
          <cell r="AH27">
            <v>0.81967199999999996</v>
          </cell>
          <cell r="AI27">
            <v>3.3333000000000002E-2</v>
          </cell>
          <cell r="AJ27">
            <v>0.27868900000000002</v>
          </cell>
          <cell r="AK27">
            <v>0.12903200000000001</v>
          </cell>
          <cell r="AL27">
            <v>0.91803299999999999</v>
          </cell>
          <cell r="AM27">
            <v>1</v>
          </cell>
          <cell r="AN27">
            <v>1</v>
          </cell>
        </row>
        <row r="28">
          <cell r="B28">
            <v>3.3333000000000002E-2</v>
          </cell>
          <cell r="C28">
            <v>0</v>
          </cell>
          <cell r="D28">
            <v>3.3333000000000002E-2</v>
          </cell>
          <cell r="E28">
            <v>1.6393000000000001E-2</v>
          </cell>
          <cell r="F28">
            <v>0</v>
          </cell>
          <cell r="G28">
            <v>1.6393000000000001E-2</v>
          </cell>
          <cell r="H28">
            <v>0</v>
          </cell>
          <cell r="I28">
            <v>6.5573999999999993E-2</v>
          </cell>
          <cell r="J28">
            <v>0.13333300000000001</v>
          </cell>
          <cell r="K28">
            <v>0.52459</v>
          </cell>
          <cell r="L28">
            <v>0</v>
          </cell>
          <cell r="M28">
            <v>0.163934</v>
          </cell>
          <cell r="N28">
            <v>0</v>
          </cell>
          <cell r="O28">
            <v>4.9180000000000001E-2</v>
          </cell>
          <cell r="P28">
            <v>3.2258000000000002E-2</v>
          </cell>
          <cell r="Q28">
            <v>0.262295</v>
          </cell>
          <cell r="R28">
            <v>1</v>
          </cell>
          <cell r="S28">
            <v>1</v>
          </cell>
          <cell r="W28">
            <v>0</v>
          </cell>
          <cell r="X28">
            <v>3.2786999999999997E-2</v>
          </cell>
          <cell r="Y28">
            <v>0</v>
          </cell>
          <cell r="Z28">
            <v>6.5573999999999993E-2</v>
          </cell>
          <cell r="AA28">
            <v>0</v>
          </cell>
          <cell r="AB28">
            <v>1.6393000000000001E-2</v>
          </cell>
          <cell r="AC28">
            <v>0</v>
          </cell>
          <cell r="AD28">
            <v>3.2786999999999997E-2</v>
          </cell>
          <cell r="AE28">
            <v>0.23333300000000001</v>
          </cell>
          <cell r="AF28">
            <v>0.80327899999999997</v>
          </cell>
          <cell r="AG28">
            <v>0.4</v>
          </cell>
          <cell r="AH28">
            <v>0.81967199999999996</v>
          </cell>
          <cell r="AI28">
            <v>3.3333000000000002E-2</v>
          </cell>
          <cell r="AJ28">
            <v>0.24590200000000001</v>
          </cell>
          <cell r="AK28">
            <v>0.12903200000000001</v>
          </cell>
          <cell r="AL28">
            <v>0.91803299999999999</v>
          </cell>
          <cell r="AM28">
            <v>1</v>
          </cell>
          <cell r="AN28">
            <v>1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1.6393000000000001E-2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1</v>
          </cell>
          <cell r="S29">
            <v>1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1.6393000000000001E-2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1</v>
          </cell>
          <cell r="AN29">
            <v>1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</sheetData>
      <sheetData sheetId="5"/>
      <sheetData sheetId="6">
        <row r="12">
          <cell r="V12" t="str">
            <v>F1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BC16-1E13-49D0-AE38-83EA876F59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935E-B5F4-447A-9E55-64BA92E87543}">
  <dimension ref="A1:AO69"/>
  <sheetViews>
    <sheetView topLeftCell="A10" zoomScale="70" zoomScaleNormal="70" workbookViewId="0">
      <selection activeCell="V19" sqref="V19"/>
    </sheetView>
  </sheetViews>
  <sheetFormatPr defaultRowHeight="15" x14ac:dyDescent="0.25"/>
  <sheetData>
    <row r="1" spans="1:6" ht="30.75" customHeight="1" x14ac:dyDescent="0.25">
      <c r="A1" s="7" t="s">
        <v>10</v>
      </c>
      <c r="B1" s="13" t="s">
        <v>10</v>
      </c>
      <c r="C1" s="13"/>
      <c r="D1" s="13"/>
      <c r="E1" s="13"/>
      <c r="F1" s="13"/>
    </row>
    <row r="2" spans="1:6" ht="33" x14ac:dyDescent="0.25">
      <c r="A2" s="8"/>
      <c r="B2" s="8" t="s">
        <v>0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6" ht="33" x14ac:dyDescent="0.25">
      <c r="A3" s="7">
        <v>0</v>
      </c>
      <c r="B3" s="7" t="s">
        <v>21</v>
      </c>
      <c r="C3" s="9">
        <v>0.80303000000000002</v>
      </c>
      <c r="D3" s="7">
        <v>0.72131100000000004</v>
      </c>
      <c r="E3" s="7">
        <v>0.59649099999999999</v>
      </c>
      <c r="F3" s="9">
        <v>0.86614199999999997</v>
      </c>
    </row>
    <row r="4" spans="1:6" ht="33" x14ac:dyDescent="0.25">
      <c r="A4" s="7">
        <v>1</v>
      </c>
      <c r="B4" s="7" t="s">
        <v>22</v>
      </c>
      <c r="C4" s="9">
        <v>0.85950400000000005</v>
      </c>
      <c r="D4" s="7">
        <v>0.75862099999999999</v>
      </c>
      <c r="E4" s="7">
        <v>0.65040699999999996</v>
      </c>
      <c r="F4" s="9">
        <v>0.90322599999999997</v>
      </c>
    </row>
    <row r="5" spans="1:6" ht="33" x14ac:dyDescent="0.25">
      <c r="A5" s="7">
        <v>2</v>
      </c>
      <c r="B5" s="7" t="s">
        <v>23</v>
      </c>
      <c r="C5" s="7">
        <v>0.77966100000000005</v>
      </c>
      <c r="D5" s="7">
        <v>0.793651</v>
      </c>
      <c r="E5" s="7">
        <v>0.58536600000000005</v>
      </c>
      <c r="F5" s="9">
        <v>0.92063499999999998</v>
      </c>
    </row>
    <row r="6" spans="1:6" ht="33" x14ac:dyDescent="0.25">
      <c r="A6" s="7">
        <v>3</v>
      </c>
      <c r="B6" s="7" t="s">
        <v>24</v>
      </c>
      <c r="C6" s="10">
        <v>0.87022900000000003</v>
      </c>
      <c r="D6" s="10">
        <v>0.82539700000000005</v>
      </c>
      <c r="E6" s="10">
        <v>0.69354800000000005</v>
      </c>
      <c r="F6" s="10">
        <v>0.93548399999999998</v>
      </c>
    </row>
    <row r="8" spans="1:6" ht="33" customHeight="1" x14ac:dyDescent="0.25">
      <c r="A8" s="7" t="s">
        <v>25</v>
      </c>
      <c r="B8" s="14" t="s">
        <v>11</v>
      </c>
      <c r="C8" s="14"/>
      <c r="D8" s="14"/>
      <c r="E8" s="14"/>
      <c r="F8" s="14"/>
    </row>
    <row r="9" spans="1:6" ht="33" x14ac:dyDescent="0.25">
      <c r="A9" s="8"/>
      <c r="B9" s="8" t="s">
        <v>0</v>
      </c>
      <c r="C9" s="8" t="s">
        <v>17</v>
      </c>
      <c r="D9" s="8" t="s">
        <v>18</v>
      </c>
      <c r="E9" s="8" t="s">
        <v>19</v>
      </c>
      <c r="F9" s="8" t="s">
        <v>20</v>
      </c>
    </row>
    <row r="10" spans="1:6" ht="33" x14ac:dyDescent="0.25">
      <c r="A10" s="7">
        <v>0</v>
      </c>
      <c r="B10" s="7" t="s">
        <v>21</v>
      </c>
      <c r="C10" s="7">
        <v>0.62210500000000002</v>
      </c>
      <c r="D10" s="11">
        <v>0.44262299999999999</v>
      </c>
      <c r="E10" s="11">
        <v>0.18353800000000001</v>
      </c>
      <c r="F10" s="7">
        <v>0.73678900000000003</v>
      </c>
    </row>
    <row r="11" spans="1:6" ht="33" x14ac:dyDescent="0.25">
      <c r="A11" s="7">
        <v>1</v>
      </c>
      <c r="B11" s="7" t="s">
        <v>22</v>
      </c>
      <c r="C11" s="7">
        <v>0.71826599999999996</v>
      </c>
      <c r="D11" s="7">
        <v>0.51197099999999995</v>
      </c>
      <c r="E11" s="11">
        <v>0.30286800000000003</v>
      </c>
      <c r="F11" s="7">
        <v>0.80759800000000004</v>
      </c>
    </row>
    <row r="12" spans="1:6" ht="33" x14ac:dyDescent="0.25">
      <c r="A12" s="7">
        <v>2</v>
      </c>
      <c r="B12" s="7" t="s">
        <v>23</v>
      </c>
      <c r="C12" s="7">
        <v>0.55551399999999995</v>
      </c>
      <c r="D12" s="7">
        <v>0.59284099999999995</v>
      </c>
      <c r="E12" s="11">
        <v>0.17316899999999999</v>
      </c>
      <c r="F12" s="9">
        <v>0.84332399999999996</v>
      </c>
    </row>
    <row r="13" spans="1:6" ht="33" x14ac:dyDescent="0.25">
      <c r="A13" s="7">
        <v>3</v>
      </c>
      <c r="B13" s="7" t="s">
        <v>24</v>
      </c>
      <c r="C13" s="10">
        <v>0.74971699999999997</v>
      </c>
      <c r="D13" s="10">
        <v>0.65548099999999998</v>
      </c>
      <c r="E13" s="10">
        <v>0.39087499999999997</v>
      </c>
      <c r="F13" s="10">
        <v>0.87173199999999995</v>
      </c>
    </row>
    <row r="15" spans="1:6" ht="33" customHeight="1" x14ac:dyDescent="0.25">
      <c r="A15" s="7" t="s">
        <v>12</v>
      </c>
      <c r="B15" s="14" t="s">
        <v>3</v>
      </c>
      <c r="C15" s="14"/>
      <c r="D15" s="14"/>
      <c r="E15" s="14"/>
      <c r="F15" s="14"/>
    </row>
    <row r="16" spans="1:6" ht="33" x14ac:dyDescent="0.25">
      <c r="A16" s="8"/>
      <c r="B16" s="8" t="s">
        <v>0</v>
      </c>
      <c r="C16" s="8" t="s">
        <v>17</v>
      </c>
      <c r="D16" s="8" t="s">
        <v>18</v>
      </c>
      <c r="E16" s="8" t="s">
        <v>19</v>
      </c>
      <c r="F16" s="8" t="s">
        <v>20</v>
      </c>
    </row>
    <row r="17" spans="1:31" ht="33" x14ac:dyDescent="0.25">
      <c r="A17" s="7"/>
      <c r="B17" s="7" t="s">
        <v>21</v>
      </c>
      <c r="C17" s="7">
        <v>0.71428599999999998</v>
      </c>
      <c r="D17" s="7">
        <v>0.62637399999999999</v>
      </c>
      <c r="E17" s="11">
        <v>0.49450499999999997</v>
      </c>
      <c r="F17" s="9">
        <v>0.81521699999999997</v>
      </c>
    </row>
    <row r="18" spans="1:31" ht="33" x14ac:dyDescent="0.25">
      <c r="A18" s="7"/>
      <c r="B18" s="7" t="s">
        <v>22</v>
      </c>
      <c r="C18" s="10">
        <v>0.81318699999999999</v>
      </c>
      <c r="D18" s="7">
        <v>0.69230800000000003</v>
      </c>
      <c r="E18" s="7">
        <v>0.52747299999999997</v>
      </c>
      <c r="F18" s="9">
        <v>0.86956500000000003</v>
      </c>
    </row>
    <row r="19" spans="1:31" ht="33" x14ac:dyDescent="0.25">
      <c r="A19" s="7"/>
      <c r="B19" s="7" t="s">
        <v>23</v>
      </c>
      <c r="C19" s="7">
        <v>0.71428599999999998</v>
      </c>
      <c r="D19" s="7">
        <v>0.71428599999999998</v>
      </c>
      <c r="E19" s="11">
        <v>0.43956000000000001</v>
      </c>
      <c r="F19" s="9">
        <v>0.89130399999999999</v>
      </c>
    </row>
    <row r="20" spans="1:31" ht="33" x14ac:dyDescent="0.25">
      <c r="A20" s="7"/>
      <c r="B20" s="7" t="s">
        <v>24</v>
      </c>
      <c r="C20" s="10">
        <v>0.81318699999999999</v>
      </c>
      <c r="D20" s="10">
        <v>0.75824199999999997</v>
      </c>
      <c r="E20" s="10">
        <v>0.58241799999999999</v>
      </c>
      <c r="F20" s="10">
        <v>0.91304300000000005</v>
      </c>
    </row>
    <row r="22" spans="1:31" ht="33" customHeight="1" x14ac:dyDescent="0.25">
      <c r="A22" s="7" t="s">
        <v>13</v>
      </c>
      <c r="B22" s="14" t="s">
        <v>13</v>
      </c>
      <c r="C22" s="14"/>
      <c r="D22" s="14"/>
      <c r="E22" s="14"/>
      <c r="F22" s="14"/>
    </row>
    <row r="23" spans="1:31" ht="33" x14ac:dyDescent="0.25">
      <c r="A23" s="8"/>
      <c r="B23" s="8" t="s">
        <v>0</v>
      </c>
      <c r="C23" s="8" t="s">
        <v>17</v>
      </c>
      <c r="D23" s="8" t="s">
        <v>18</v>
      </c>
      <c r="E23" s="8" t="s">
        <v>19</v>
      </c>
      <c r="F23" s="8" t="s">
        <v>20</v>
      </c>
    </row>
    <row r="24" spans="1:31" ht="33" x14ac:dyDescent="0.25">
      <c r="A24" s="7">
        <v>0</v>
      </c>
      <c r="B24" s="7" t="s">
        <v>21</v>
      </c>
      <c r="C24" s="7">
        <v>0.60709999999999997</v>
      </c>
      <c r="D24" s="7">
        <v>0.54098000000000002</v>
      </c>
      <c r="E24" s="11">
        <v>0.38306000000000001</v>
      </c>
      <c r="F24" s="7">
        <v>0.76334999999999997</v>
      </c>
    </row>
    <row r="25" spans="1:31" ht="33" x14ac:dyDescent="0.25">
      <c r="A25" s="7">
        <v>1</v>
      </c>
      <c r="B25" s="7" t="s">
        <v>22</v>
      </c>
      <c r="C25" s="10">
        <v>0.81037999999999999</v>
      </c>
      <c r="D25" s="7">
        <v>0.68032999999999999</v>
      </c>
      <c r="E25" s="7">
        <v>0.50436999999999999</v>
      </c>
      <c r="F25" s="9">
        <v>0.86012999999999995</v>
      </c>
    </row>
    <row r="26" spans="1:31" ht="33" x14ac:dyDescent="0.25">
      <c r="A26" s="7">
        <v>2</v>
      </c>
      <c r="B26" s="7" t="s">
        <v>23</v>
      </c>
      <c r="C26" s="7">
        <v>0.71748999999999996</v>
      </c>
      <c r="D26" s="10">
        <v>0.74836000000000003</v>
      </c>
      <c r="E26" s="7">
        <v>0.51448000000000005</v>
      </c>
      <c r="F26" s="10">
        <v>0.89080000000000004</v>
      </c>
    </row>
    <row r="27" spans="1:31" ht="33" x14ac:dyDescent="0.5">
      <c r="A27" s="7">
        <v>3</v>
      </c>
      <c r="B27" s="7" t="s">
        <v>24</v>
      </c>
      <c r="C27" s="7">
        <v>0.55545999999999995</v>
      </c>
      <c r="D27" s="7">
        <v>0.67842000000000002</v>
      </c>
      <c r="E27" s="10">
        <v>0.61011000000000004</v>
      </c>
      <c r="F27" s="9">
        <v>0.88260000000000005</v>
      </c>
      <c r="N27" s="15" t="s">
        <v>26</v>
      </c>
      <c r="O27" s="15"/>
      <c r="P27" s="15"/>
      <c r="Q27" s="15"/>
      <c r="R27" s="15"/>
      <c r="S27" s="15"/>
      <c r="Z27" s="15" t="s">
        <v>54</v>
      </c>
      <c r="AA27" s="15"/>
      <c r="AB27" s="15"/>
      <c r="AC27" s="15"/>
      <c r="AD27" s="15"/>
      <c r="AE27" s="15"/>
    </row>
    <row r="40" spans="1:41" x14ac:dyDescent="0.25">
      <c r="A40" t="s">
        <v>26</v>
      </c>
      <c r="W40" t="s">
        <v>54</v>
      </c>
    </row>
    <row r="41" spans="1:41" ht="115.5" x14ac:dyDescent="0.25">
      <c r="A41" s="8"/>
      <c r="B41" s="8" t="s">
        <v>27</v>
      </c>
      <c r="C41" s="8" t="s">
        <v>28</v>
      </c>
      <c r="D41" s="8" t="s">
        <v>29</v>
      </c>
      <c r="E41" s="8" t="s">
        <v>30</v>
      </c>
      <c r="F41" s="8" t="s">
        <v>31</v>
      </c>
      <c r="G41" s="8" t="s">
        <v>32</v>
      </c>
      <c r="H41" s="8" t="s">
        <v>33</v>
      </c>
      <c r="I41" s="8" t="s">
        <v>34</v>
      </c>
      <c r="J41" s="8" t="s">
        <v>35</v>
      </c>
      <c r="K41" s="8" t="s">
        <v>36</v>
      </c>
      <c r="L41" s="8" t="s">
        <v>37</v>
      </c>
      <c r="M41" s="8" t="s">
        <v>38</v>
      </c>
      <c r="N41" s="8" t="s">
        <v>39</v>
      </c>
      <c r="O41" s="8" t="s">
        <v>40</v>
      </c>
      <c r="P41" s="8" t="s">
        <v>41</v>
      </c>
      <c r="Q41" s="8" t="s">
        <v>42</v>
      </c>
      <c r="R41" s="8" t="s">
        <v>43</v>
      </c>
      <c r="S41" s="8" t="s">
        <v>44</v>
      </c>
      <c r="W41" s="8"/>
      <c r="X41" s="8" t="s">
        <v>27</v>
      </c>
      <c r="Y41" s="8" t="s">
        <v>28</v>
      </c>
      <c r="Z41" s="8" t="s">
        <v>29</v>
      </c>
      <c r="AA41" s="8" t="s">
        <v>30</v>
      </c>
      <c r="AB41" s="8" t="s">
        <v>31</v>
      </c>
      <c r="AC41" s="8" t="s">
        <v>32</v>
      </c>
      <c r="AD41" s="8" t="s">
        <v>33</v>
      </c>
      <c r="AE41" s="8" t="s">
        <v>34</v>
      </c>
      <c r="AF41" s="8" t="s">
        <v>35</v>
      </c>
      <c r="AG41" s="8" t="s">
        <v>36</v>
      </c>
      <c r="AH41" s="8" t="s">
        <v>37</v>
      </c>
      <c r="AI41" s="8" t="s">
        <v>38</v>
      </c>
      <c r="AJ41" s="8" t="s">
        <v>39</v>
      </c>
      <c r="AK41" s="8" t="s">
        <v>40</v>
      </c>
      <c r="AL41" s="8" t="s">
        <v>41</v>
      </c>
      <c r="AM41" s="8" t="s">
        <v>42</v>
      </c>
      <c r="AN41" s="8" t="s">
        <v>43</v>
      </c>
      <c r="AO41" s="8" t="s">
        <v>44</v>
      </c>
    </row>
    <row r="42" spans="1:41" ht="33" x14ac:dyDescent="0.25">
      <c r="A42" s="7">
        <v>0</v>
      </c>
      <c r="B42" s="7" t="s">
        <v>45</v>
      </c>
      <c r="C42" s="7" t="s">
        <v>45</v>
      </c>
      <c r="D42" s="7" t="s">
        <v>46</v>
      </c>
      <c r="E42" s="7" t="s">
        <v>46</v>
      </c>
      <c r="F42" s="7" t="s">
        <v>47</v>
      </c>
      <c r="G42" s="7" t="s">
        <v>47</v>
      </c>
      <c r="H42" s="7" t="s">
        <v>48</v>
      </c>
      <c r="I42" s="7" t="s">
        <v>48</v>
      </c>
      <c r="J42" s="7" t="s">
        <v>49</v>
      </c>
      <c r="K42" s="7" t="s">
        <v>49</v>
      </c>
      <c r="L42" s="7" t="s">
        <v>50</v>
      </c>
      <c r="M42" s="7" t="s">
        <v>50</v>
      </c>
      <c r="N42" s="7" t="s">
        <v>51</v>
      </c>
      <c r="O42" s="7" t="s">
        <v>51</v>
      </c>
      <c r="P42" s="7" t="s">
        <v>52</v>
      </c>
      <c r="Q42" s="7" t="s">
        <v>52</v>
      </c>
      <c r="R42" s="7" t="s">
        <v>53</v>
      </c>
      <c r="S42" s="7" t="s">
        <v>53</v>
      </c>
      <c r="W42" s="7">
        <v>0</v>
      </c>
      <c r="X42" s="7" t="s">
        <v>45</v>
      </c>
      <c r="Y42" s="7" t="s">
        <v>45</v>
      </c>
      <c r="Z42" s="7" t="s">
        <v>46</v>
      </c>
      <c r="AA42" s="7" t="s">
        <v>46</v>
      </c>
      <c r="AB42" s="7" t="s">
        <v>47</v>
      </c>
      <c r="AC42" s="7" t="s">
        <v>47</v>
      </c>
      <c r="AD42" s="7" t="s">
        <v>48</v>
      </c>
      <c r="AE42" s="7" t="s">
        <v>48</v>
      </c>
      <c r="AF42" s="7" t="s">
        <v>49</v>
      </c>
      <c r="AG42" s="7" t="s">
        <v>49</v>
      </c>
      <c r="AH42" s="7" t="s">
        <v>50</v>
      </c>
      <c r="AI42" s="7" t="s">
        <v>50</v>
      </c>
      <c r="AJ42" s="7" t="s">
        <v>51</v>
      </c>
      <c r="AK42" s="7" t="s">
        <v>51</v>
      </c>
      <c r="AL42" s="7" t="s">
        <v>52</v>
      </c>
      <c r="AM42" s="7" t="s">
        <v>52</v>
      </c>
      <c r="AN42" s="7" t="s">
        <v>53</v>
      </c>
      <c r="AO42" s="7" t="s">
        <v>53</v>
      </c>
    </row>
    <row r="43" spans="1:41" ht="16.5" x14ac:dyDescent="0.25">
      <c r="A43" s="7">
        <v>1</v>
      </c>
      <c r="B43" s="7">
        <v>1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O43" s="7">
        <v>1</v>
      </c>
    </row>
    <row r="44" spans="1:41" ht="16.5" x14ac:dyDescent="0.25">
      <c r="A44" s="7">
        <v>2</v>
      </c>
      <c r="B44" s="7">
        <v>0.96666700000000005</v>
      </c>
      <c r="C44" s="7">
        <v>1</v>
      </c>
      <c r="D44" s="7">
        <v>0.96666700000000005</v>
      </c>
      <c r="E44" s="7">
        <v>1</v>
      </c>
      <c r="F44" s="7">
        <v>0.96666700000000005</v>
      </c>
      <c r="G44" s="7">
        <v>1</v>
      </c>
      <c r="H44" s="7">
        <v>0.96774199999999999</v>
      </c>
      <c r="I44" s="7">
        <v>1</v>
      </c>
      <c r="J44" s="7">
        <v>0.96666700000000005</v>
      </c>
      <c r="K44" s="7">
        <v>1</v>
      </c>
      <c r="L44" s="7">
        <v>0.96666700000000005</v>
      </c>
      <c r="M44" s="7">
        <v>1</v>
      </c>
      <c r="N44" s="7">
        <v>1</v>
      </c>
      <c r="O44" s="7">
        <v>0.98360700000000001</v>
      </c>
      <c r="P44" s="7">
        <v>0.96774199999999999</v>
      </c>
      <c r="Q44" s="7">
        <v>1</v>
      </c>
      <c r="R44" s="7">
        <v>1</v>
      </c>
      <c r="S44" s="7">
        <v>1</v>
      </c>
      <c r="W44" s="7">
        <v>2</v>
      </c>
      <c r="X44" s="7">
        <v>0.96666700000000005</v>
      </c>
      <c r="Y44" s="7">
        <v>1</v>
      </c>
      <c r="Z44" s="7">
        <v>0.96666700000000005</v>
      </c>
      <c r="AA44" s="7">
        <v>1</v>
      </c>
      <c r="AB44" s="7">
        <v>1</v>
      </c>
      <c r="AC44" s="7">
        <v>0.98360700000000001</v>
      </c>
      <c r="AD44" s="7">
        <v>0.96774199999999999</v>
      </c>
      <c r="AE44" s="7">
        <v>1</v>
      </c>
      <c r="AF44" s="7">
        <v>0.73333300000000001</v>
      </c>
      <c r="AG44" s="7">
        <v>0.95082</v>
      </c>
      <c r="AH44" s="7">
        <v>0.96666700000000005</v>
      </c>
      <c r="AI44" s="7">
        <v>1</v>
      </c>
      <c r="AJ44" s="7">
        <v>1</v>
      </c>
      <c r="AK44" s="7">
        <v>0.98360700000000001</v>
      </c>
      <c r="AL44" s="7">
        <v>0.96774199999999999</v>
      </c>
      <c r="AM44" s="7">
        <v>1</v>
      </c>
      <c r="AN44" s="7">
        <v>1</v>
      </c>
      <c r="AO44" s="7">
        <v>1</v>
      </c>
    </row>
    <row r="45" spans="1:41" ht="16.5" x14ac:dyDescent="0.25">
      <c r="A45" s="7">
        <v>3</v>
      </c>
      <c r="B45" s="7">
        <v>0.86666699999999997</v>
      </c>
      <c r="C45" s="7">
        <v>0.96721299999999999</v>
      </c>
      <c r="D45" s="7">
        <v>0.96666700000000005</v>
      </c>
      <c r="E45" s="7">
        <v>1</v>
      </c>
      <c r="F45" s="7">
        <v>0.96666700000000005</v>
      </c>
      <c r="G45" s="7">
        <v>1</v>
      </c>
      <c r="H45" s="7">
        <v>0.96774199999999999</v>
      </c>
      <c r="I45" s="7">
        <v>1</v>
      </c>
      <c r="J45" s="7">
        <v>0.93333299999999997</v>
      </c>
      <c r="K45" s="7">
        <v>1</v>
      </c>
      <c r="L45" s="7">
        <v>0.96666700000000005</v>
      </c>
      <c r="M45" s="7">
        <v>0.98360700000000001</v>
      </c>
      <c r="N45" s="7">
        <v>1</v>
      </c>
      <c r="O45" s="7">
        <v>0.98360700000000001</v>
      </c>
      <c r="P45" s="7">
        <v>0.96774199999999999</v>
      </c>
      <c r="Q45" s="7">
        <v>1</v>
      </c>
      <c r="R45" s="7">
        <v>1</v>
      </c>
      <c r="S45" s="7">
        <v>1</v>
      </c>
      <c r="W45" s="7">
        <v>3</v>
      </c>
      <c r="X45" s="7">
        <v>0.96666700000000005</v>
      </c>
      <c r="Y45" s="7">
        <v>1</v>
      </c>
      <c r="Z45" s="7">
        <v>0.93333299999999997</v>
      </c>
      <c r="AA45" s="7">
        <v>1</v>
      </c>
      <c r="AB45" s="7">
        <v>0.96666700000000005</v>
      </c>
      <c r="AC45" s="7">
        <v>0.96721299999999999</v>
      </c>
      <c r="AD45" s="7">
        <v>0.93548399999999998</v>
      </c>
      <c r="AE45" s="7">
        <v>1</v>
      </c>
      <c r="AF45" s="7">
        <v>0.5</v>
      </c>
      <c r="AG45" s="7">
        <v>0.95082</v>
      </c>
      <c r="AH45" s="7">
        <v>0.53333299999999995</v>
      </c>
      <c r="AI45" s="7">
        <v>0.85245899999999997</v>
      </c>
      <c r="AJ45" s="7">
        <v>1</v>
      </c>
      <c r="AK45" s="7">
        <v>0.96721299999999999</v>
      </c>
      <c r="AL45" s="7">
        <v>0.16128999999999999</v>
      </c>
      <c r="AM45" s="7">
        <v>0.96721299999999999</v>
      </c>
      <c r="AN45" s="7">
        <v>1</v>
      </c>
      <c r="AO45" s="7">
        <v>1</v>
      </c>
    </row>
    <row r="46" spans="1:41" ht="16.5" x14ac:dyDescent="0.25">
      <c r="A46" s="7">
        <v>4</v>
      </c>
      <c r="B46" s="7">
        <v>0.56666700000000003</v>
      </c>
      <c r="C46" s="7">
        <v>0.81967199999999996</v>
      </c>
      <c r="D46" s="7">
        <v>0.96666700000000005</v>
      </c>
      <c r="E46" s="7">
        <v>1</v>
      </c>
      <c r="F46" s="7">
        <v>0.96666700000000005</v>
      </c>
      <c r="G46" s="7">
        <v>1</v>
      </c>
      <c r="H46" s="7">
        <v>0.96774199999999999</v>
      </c>
      <c r="I46" s="7">
        <v>1</v>
      </c>
      <c r="J46" s="7">
        <v>0.83333299999999999</v>
      </c>
      <c r="K46" s="7">
        <v>0.96721299999999999</v>
      </c>
      <c r="L46" s="7">
        <v>0.93333299999999997</v>
      </c>
      <c r="M46" s="7">
        <v>0.95082</v>
      </c>
      <c r="N46" s="7">
        <v>1</v>
      </c>
      <c r="O46" s="7">
        <v>0.95082</v>
      </c>
      <c r="P46" s="7">
        <v>0.90322599999999997</v>
      </c>
      <c r="Q46" s="7">
        <v>1</v>
      </c>
      <c r="R46" s="7">
        <v>1</v>
      </c>
      <c r="S46" s="7">
        <v>1</v>
      </c>
      <c r="W46" s="7">
        <v>4</v>
      </c>
      <c r="X46" s="7">
        <v>0.96666700000000005</v>
      </c>
      <c r="Y46" s="7">
        <v>1</v>
      </c>
      <c r="Z46" s="7">
        <v>0.9</v>
      </c>
      <c r="AA46" s="7">
        <v>1</v>
      </c>
      <c r="AB46" s="7">
        <v>0.93333299999999997</v>
      </c>
      <c r="AC46" s="7">
        <v>0.96721299999999999</v>
      </c>
      <c r="AD46" s="7">
        <v>0.90322599999999997</v>
      </c>
      <c r="AE46" s="7">
        <v>1</v>
      </c>
      <c r="AF46" s="7">
        <v>0.5</v>
      </c>
      <c r="AG46" s="7">
        <v>0.95082</v>
      </c>
      <c r="AH46" s="7">
        <v>0.53333299999999995</v>
      </c>
      <c r="AI46" s="7">
        <v>0.85245899999999997</v>
      </c>
      <c r="AJ46" s="7">
        <v>1</v>
      </c>
      <c r="AK46" s="7">
        <v>0.95082</v>
      </c>
      <c r="AL46" s="7">
        <v>0.16128999999999999</v>
      </c>
      <c r="AM46" s="7">
        <v>0.96721299999999999</v>
      </c>
      <c r="AN46" s="7">
        <v>1</v>
      </c>
      <c r="AO46" s="7">
        <v>1</v>
      </c>
    </row>
    <row r="47" spans="1:41" ht="16.5" x14ac:dyDescent="0.25">
      <c r="A47" s="7">
        <v>5</v>
      </c>
      <c r="B47" s="7">
        <v>0.23333300000000001</v>
      </c>
      <c r="C47" s="7">
        <v>0.36065599999999998</v>
      </c>
      <c r="D47" s="7">
        <v>0.96666700000000005</v>
      </c>
      <c r="E47" s="7">
        <v>1</v>
      </c>
      <c r="F47" s="7">
        <v>0.96666700000000005</v>
      </c>
      <c r="G47" s="7">
        <v>1</v>
      </c>
      <c r="H47" s="7">
        <v>0.96774199999999999</v>
      </c>
      <c r="I47" s="7">
        <v>1</v>
      </c>
      <c r="J47" s="7">
        <v>0.8</v>
      </c>
      <c r="K47" s="7">
        <v>0.95082</v>
      </c>
      <c r="L47" s="7">
        <v>0.93333299999999997</v>
      </c>
      <c r="M47" s="7">
        <v>0.93442599999999998</v>
      </c>
      <c r="N47" s="7">
        <v>1</v>
      </c>
      <c r="O47" s="7">
        <v>0.95082</v>
      </c>
      <c r="P47" s="7">
        <v>0.87096799999999996</v>
      </c>
      <c r="Q47" s="7">
        <v>0.98360700000000001</v>
      </c>
      <c r="R47" s="7">
        <v>1</v>
      </c>
      <c r="S47" s="7">
        <v>1</v>
      </c>
      <c r="W47" s="7">
        <v>5</v>
      </c>
      <c r="X47" s="7">
        <v>0.96666700000000005</v>
      </c>
      <c r="Y47" s="7">
        <v>1</v>
      </c>
      <c r="Z47" s="7">
        <v>0.9</v>
      </c>
      <c r="AA47" s="7">
        <v>1</v>
      </c>
      <c r="AB47" s="7">
        <v>0.9</v>
      </c>
      <c r="AC47" s="7">
        <v>0.91803299999999999</v>
      </c>
      <c r="AD47" s="7">
        <v>0.90322599999999997</v>
      </c>
      <c r="AE47" s="7">
        <v>1</v>
      </c>
      <c r="AF47" s="7">
        <v>0.5</v>
      </c>
      <c r="AG47" s="7">
        <v>0.95082</v>
      </c>
      <c r="AH47" s="7">
        <v>0.5</v>
      </c>
      <c r="AI47" s="7">
        <v>0.85245899999999997</v>
      </c>
      <c r="AJ47" s="7">
        <v>1</v>
      </c>
      <c r="AK47" s="7">
        <v>0.95082</v>
      </c>
      <c r="AL47" s="7">
        <v>0.16128999999999999</v>
      </c>
      <c r="AM47" s="7">
        <v>0.96721299999999999</v>
      </c>
      <c r="AN47" s="7">
        <v>1</v>
      </c>
      <c r="AO47" s="7">
        <v>1</v>
      </c>
    </row>
    <row r="48" spans="1:41" ht="16.5" x14ac:dyDescent="0.25">
      <c r="A48" s="7">
        <v>6</v>
      </c>
      <c r="B48" s="7">
        <v>6.6667000000000004E-2</v>
      </c>
      <c r="C48" s="7">
        <v>0.13114799999999999</v>
      </c>
      <c r="D48" s="7">
        <v>0.93333299999999997</v>
      </c>
      <c r="E48" s="7">
        <v>1</v>
      </c>
      <c r="F48" s="7">
        <v>0.96666700000000005</v>
      </c>
      <c r="G48" s="7">
        <v>0.98360700000000001</v>
      </c>
      <c r="H48" s="7">
        <v>0.96774199999999999</v>
      </c>
      <c r="I48" s="7">
        <v>1</v>
      </c>
      <c r="J48" s="7">
        <v>0.76666699999999999</v>
      </c>
      <c r="K48" s="7">
        <v>0.90163899999999997</v>
      </c>
      <c r="L48" s="7">
        <v>0.86666699999999997</v>
      </c>
      <c r="M48" s="7">
        <v>0.93442599999999998</v>
      </c>
      <c r="N48" s="7">
        <v>1</v>
      </c>
      <c r="O48" s="7">
        <v>0.93442599999999998</v>
      </c>
      <c r="P48" s="7">
        <v>0.74193500000000001</v>
      </c>
      <c r="Q48" s="7">
        <v>0.98360700000000001</v>
      </c>
      <c r="R48" s="7">
        <v>1</v>
      </c>
      <c r="S48" s="7">
        <v>1</v>
      </c>
      <c r="W48" s="7">
        <v>6</v>
      </c>
      <c r="X48" s="7">
        <v>0.96666700000000005</v>
      </c>
      <c r="Y48" s="7">
        <v>1</v>
      </c>
      <c r="Z48" s="7">
        <v>0.9</v>
      </c>
      <c r="AA48" s="7">
        <v>1</v>
      </c>
      <c r="AB48" s="7">
        <v>0.8</v>
      </c>
      <c r="AC48" s="7">
        <v>0.81967199999999996</v>
      </c>
      <c r="AD48" s="7">
        <v>0.83870999999999996</v>
      </c>
      <c r="AE48" s="7">
        <v>1</v>
      </c>
      <c r="AF48" s="7">
        <v>0.5</v>
      </c>
      <c r="AG48" s="7">
        <v>0.95082</v>
      </c>
      <c r="AH48" s="7">
        <v>0.5</v>
      </c>
      <c r="AI48" s="7">
        <v>0.85245899999999997</v>
      </c>
      <c r="AJ48" s="7">
        <v>1</v>
      </c>
      <c r="AK48" s="7">
        <v>0.95082</v>
      </c>
      <c r="AL48" s="7">
        <v>0.16128999999999999</v>
      </c>
      <c r="AM48" s="7">
        <v>0.96721299999999999</v>
      </c>
      <c r="AN48" s="7">
        <v>1</v>
      </c>
      <c r="AO48" s="7">
        <v>1</v>
      </c>
    </row>
    <row r="49" spans="1:41" ht="16.5" x14ac:dyDescent="0.25">
      <c r="A49" s="7">
        <v>7</v>
      </c>
      <c r="B49" s="7">
        <v>3.3333000000000002E-2</v>
      </c>
      <c r="C49" s="7">
        <v>4.9180000000000001E-2</v>
      </c>
      <c r="D49" s="7">
        <v>0.93333299999999997</v>
      </c>
      <c r="E49" s="7">
        <v>1</v>
      </c>
      <c r="F49" s="7">
        <v>0.96666700000000005</v>
      </c>
      <c r="G49" s="7">
        <v>0.96721299999999999</v>
      </c>
      <c r="H49" s="7">
        <v>0.96774199999999999</v>
      </c>
      <c r="I49" s="7">
        <v>1</v>
      </c>
      <c r="J49" s="7">
        <v>0.7</v>
      </c>
      <c r="K49" s="7">
        <v>0.85245899999999997</v>
      </c>
      <c r="L49" s="7">
        <v>0.76666699999999999</v>
      </c>
      <c r="M49" s="7">
        <v>0.93442599999999998</v>
      </c>
      <c r="N49" s="7">
        <v>1</v>
      </c>
      <c r="O49" s="7">
        <v>0.93442599999999998</v>
      </c>
      <c r="P49" s="7">
        <v>0.67741899999999999</v>
      </c>
      <c r="Q49" s="7">
        <v>0.98360700000000001</v>
      </c>
      <c r="R49" s="7">
        <v>1</v>
      </c>
      <c r="S49" s="7">
        <v>1</v>
      </c>
      <c r="W49" s="7">
        <v>7</v>
      </c>
      <c r="X49" s="7">
        <v>0.96666700000000005</v>
      </c>
      <c r="Y49" s="7">
        <v>1</v>
      </c>
      <c r="Z49" s="7">
        <v>0.9</v>
      </c>
      <c r="AA49" s="7">
        <v>1</v>
      </c>
      <c r="AB49" s="7">
        <v>0.73333300000000001</v>
      </c>
      <c r="AC49" s="7">
        <v>0.73770500000000006</v>
      </c>
      <c r="AD49" s="7">
        <v>0.80645199999999995</v>
      </c>
      <c r="AE49" s="7">
        <v>0.98360700000000001</v>
      </c>
      <c r="AF49" s="7">
        <v>0.5</v>
      </c>
      <c r="AG49" s="7">
        <v>0.95082</v>
      </c>
      <c r="AH49" s="7">
        <v>0.466667</v>
      </c>
      <c r="AI49" s="7">
        <v>0.85245899999999997</v>
      </c>
      <c r="AJ49" s="7">
        <v>0.96666700000000005</v>
      </c>
      <c r="AK49" s="7">
        <v>0.95082</v>
      </c>
      <c r="AL49" s="7">
        <v>0.16128999999999999</v>
      </c>
      <c r="AM49" s="7">
        <v>0.96721299999999999</v>
      </c>
      <c r="AN49" s="7">
        <v>1</v>
      </c>
      <c r="AO49" s="7">
        <v>1</v>
      </c>
    </row>
    <row r="50" spans="1:41" ht="16.5" x14ac:dyDescent="0.25">
      <c r="A50" s="7">
        <v>8</v>
      </c>
      <c r="B50" s="7">
        <v>3.3333000000000002E-2</v>
      </c>
      <c r="C50" s="7">
        <v>3.2786999999999997E-2</v>
      </c>
      <c r="D50" s="7">
        <v>0.93333299999999997</v>
      </c>
      <c r="E50" s="7">
        <v>1</v>
      </c>
      <c r="F50" s="7">
        <v>0.96666700000000005</v>
      </c>
      <c r="G50" s="7">
        <v>0.95082</v>
      </c>
      <c r="H50" s="7">
        <v>0.93548399999999998</v>
      </c>
      <c r="I50" s="7">
        <v>1</v>
      </c>
      <c r="J50" s="7">
        <v>0.63333300000000003</v>
      </c>
      <c r="K50" s="7">
        <v>0.83606599999999998</v>
      </c>
      <c r="L50" s="7">
        <v>0.73333300000000001</v>
      </c>
      <c r="M50" s="7">
        <v>0.93442599999999998</v>
      </c>
      <c r="N50" s="7">
        <v>1</v>
      </c>
      <c r="O50" s="7">
        <v>0.91803299999999999</v>
      </c>
      <c r="P50" s="7">
        <v>0.54838699999999996</v>
      </c>
      <c r="Q50" s="7">
        <v>0.96721299999999999</v>
      </c>
      <c r="R50" s="7">
        <v>1</v>
      </c>
      <c r="S50" s="7">
        <v>1</v>
      </c>
      <c r="W50" s="7">
        <v>8</v>
      </c>
      <c r="X50" s="7">
        <v>0.96666700000000005</v>
      </c>
      <c r="Y50" s="7">
        <v>1</v>
      </c>
      <c r="Z50" s="7">
        <v>0.86666699999999997</v>
      </c>
      <c r="AA50" s="7">
        <v>1</v>
      </c>
      <c r="AB50" s="7">
        <v>0.7</v>
      </c>
      <c r="AC50" s="7">
        <v>0.55737700000000001</v>
      </c>
      <c r="AD50" s="7">
        <v>0.709677</v>
      </c>
      <c r="AE50" s="7">
        <v>0.98360700000000001</v>
      </c>
      <c r="AF50" s="7">
        <v>0.5</v>
      </c>
      <c r="AG50" s="7">
        <v>0.95082</v>
      </c>
      <c r="AH50" s="7">
        <v>0.466667</v>
      </c>
      <c r="AI50" s="7">
        <v>0.85245899999999997</v>
      </c>
      <c r="AJ50" s="7">
        <v>0.96666700000000005</v>
      </c>
      <c r="AK50" s="7">
        <v>0.91803299999999999</v>
      </c>
      <c r="AL50" s="7">
        <v>0.16128999999999999</v>
      </c>
      <c r="AM50" s="7">
        <v>0.96721299999999999</v>
      </c>
      <c r="AN50" s="7">
        <v>1</v>
      </c>
      <c r="AO50" s="7">
        <v>1</v>
      </c>
    </row>
    <row r="51" spans="1:41" ht="16.5" x14ac:dyDescent="0.25">
      <c r="A51" s="7">
        <v>9</v>
      </c>
      <c r="B51" s="7">
        <v>3.3333000000000002E-2</v>
      </c>
      <c r="C51" s="7">
        <v>0</v>
      </c>
      <c r="D51" s="7">
        <v>0.93333299999999997</v>
      </c>
      <c r="E51" s="7">
        <v>1</v>
      </c>
      <c r="F51" s="7">
        <v>0.93333299999999997</v>
      </c>
      <c r="G51" s="7">
        <v>0.91803299999999999</v>
      </c>
      <c r="H51" s="7">
        <v>0.93548399999999998</v>
      </c>
      <c r="I51" s="7">
        <v>1</v>
      </c>
      <c r="J51" s="7">
        <v>0.56666700000000003</v>
      </c>
      <c r="K51" s="7">
        <v>0.83606599999999998</v>
      </c>
      <c r="L51" s="7">
        <v>0.56666700000000003</v>
      </c>
      <c r="M51" s="7">
        <v>0.90163899999999997</v>
      </c>
      <c r="N51" s="7">
        <v>0.96666700000000005</v>
      </c>
      <c r="O51" s="7">
        <v>0.86885199999999996</v>
      </c>
      <c r="P51" s="7">
        <v>0.45161299999999999</v>
      </c>
      <c r="Q51" s="7">
        <v>0.96721299999999999</v>
      </c>
      <c r="R51" s="7">
        <v>1</v>
      </c>
      <c r="S51" s="7">
        <v>1</v>
      </c>
      <c r="W51" s="7">
        <v>9</v>
      </c>
      <c r="X51" s="7">
        <v>0.93333299999999997</v>
      </c>
      <c r="Y51" s="7">
        <v>0.98360700000000001</v>
      </c>
      <c r="Z51" s="7">
        <v>0.86666699999999997</v>
      </c>
      <c r="AA51" s="7">
        <v>0.95082</v>
      </c>
      <c r="AB51" s="7">
        <v>0.6</v>
      </c>
      <c r="AC51" s="7">
        <v>0.49180299999999999</v>
      </c>
      <c r="AD51" s="7">
        <v>0.51612899999999995</v>
      </c>
      <c r="AE51" s="7">
        <v>0.96721299999999999</v>
      </c>
      <c r="AF51" s="7">
        <v>0.466667</v>
      </c>
      <c r="AG51" s="7">
        <v>0.93442599999999998</v>
      </c>
      <c r="AH51" s="7">
        <v>0.466667</v>
      </c>
      <c r="AI51" s="7">
        <v>0.85245899999999997</v>
      </c>
      <c r="AJ51" s="7">
        <v>0.9</v>
      </c>
      <c r="AK51" s="7">
        <v>0.88524599999999998</v>
      </c>
      <c r="AL51" s="7">
        <v>0.16128999999999999</v>
      </c>
      <c r="AM51" s="7">
        <v>0.96721299999999999</v>
      </c>
      <c r="AN51" s="7">
        <v>1</v>
      </c>
      <c r="AO51" s="7">
        <v>1</v>
      </c>
    </row>
    <row r="52" spans="1:41" ht="16.5" x14ac:dyDescent="0.25">
      <c r="A52" s="7">
        <v>10</v>
      </c>
      <c r="B52" s="7">
        <v>3.3333000000000002E-2</v>
      </c>
      <c r="C52" s="7">
        <v>0</v>
      </c>
      <c r="D52" s="7">
        <v>0.93333299999999997</v>
      </c>
      <c r="E52" s="7">
        <v>1</v>
      </c>
      <c r="F52" s="7">
        <v>0.93333299999999997</v>
      </c>
      <c r="G52" s="7">
        <v>0.88524599999999998</v>
      </c>
      <c r="H52" s="7">
        <v>0.93548399999999998</v>
      </c>
      <c r="I52" s="7">
        <v>1</v>
      </c>
      <c r="J52" s="7">
        <v>0.466667</v>
      </c>
      <c r="K52" s="7">
        <v>0.80327899999999997</v>
      </c>
      <c r="L52" s="7">
        <v>0.56666700000000003</v>
      </c>
      <c r="M52" s="7">
        <v>0.88524599999999998</v>
      </c>
      <c r="N52" s="7">
        <v>0.96666700000000005</v>
      </c>
      <c r="O52" s="7">
        <v>0.85245899999999997</v>
      </c>
      <c r="P52" s="7">
        <v>0.41935499999999998</v>
      </c>
      <c r="Q52" s="7">
        <v>0.96721299999999999</v>
      </c>
      <c r="R52" s="7">
        <v>1</v>
      </c>
      <c r="S52" s="7">
        <v>1</v>
      </c>
      <c r="W52" s="7">
        <v>10</v>
      </c>
      <c r="X52" s="7">
        <v>0.9</v>
      </c>
      <c r="Y52" s="7">
        <v>0.98360700000000001</v>
      </c>
      <c r="Z52" s="7">
        <v>0.86666699999999997</v>
      </c>
      <c r="AA52" s="7">
        <v>0.95082</v>
      </c>
      <c r="AB52" s="7">
        <v>0.466667</v>
      </c>
      <c r="AC52" s="7">
        <v>0.37704900000000002</v>
      </c>
      <c r="AD52" s="7">
        <v>0.32258100000000001</v>
      </c>
      <c r="AE52" s="7">
        <v>0.95082</v>
      </c>
      <c r="AF52" s="7">
        <v>0.466667</v>
      </c>
      <c r="AG52" s="7">
        <v>0.93442599999999998</v>
      </c>
      <c r="AH52" s="7">
        <v>0.466667</v>
      </c>
      <c r="AI52" s="7">
        <v>0.85245899999999997</v>
      </c>
      <c r="AJ52" s="7">
        <v>0.8</v>
      </c>
      <c r="AK52" s="7">
        <v>0.88524599999999998</v>
      </c>
      <c r="AL52" s="7">
        <v>0.16128999999999999</v>
      </c>
      <c r="AM52" s="7">
        <v>0.96721299999999999</v>
      </c>
      <c r="AN52" s="7">
        <v>1</v>
      </c>
      <c r="AO52" s="7">
        <v>1</v>
      </c>
    </row>
    <row r="53" spans="1:41" ht="16.5" x14ac:dyDescent="0.25">
      <c r="A53" s="7">
        <v>11</v>
      </c>
      <c r="B53" s="7">
        <v>3.3333000000000002E-2</v>
      </c>
      <c r="C53" s="7">
        <v>0</v>
      </c>
      <c r="D53" s="7">
        <v>0.93333299999999997</v>
      </c>
      <c r="E53" s="7">
        <v>0.98360700000000001</v>
      </c>
      <c r="F53" s="7">
        <v>0.86666699999999997</v>
      </c>
      <c r="G53" s="7">
        <v>0.78688499999999995</v>
      </c>
      <c r="H53" s="7">
        <v>0.93548399999999998</v>
      </c>
      <c r="I53" s="7">
        <v>1</v>
      </c>
      <c r="J53" s="7">
        <v>0.4</v>
      </c>
      <c r="K53" s="7">
        <v>0.75409800000000005</v>
      </c>
      <c r="L53" s="7">
        <v>0.466667</v>
      </c>
      <c r="M53" s="7">
        <v>0.80327899999999997</v>
      </c>
      <c r="N53" s="7">
        <v>0.93333299999999997</v>
      </c>
      <c r="O53" s="7">
        <v>0.85245899999999997</v>
      </c>
      <c r="P53" s="7">
        <v>0.32258100000000001</v>
      </c>
      <c r="Q53" s="7">
        <v>0.96721299999999999</v>
      </c>
      <c r="R53" s="7">
        <v>1</v>
      </c>
      <c r="S53" s="7">
        <v>1</v>
      </c>
      <c r="W53" s="7">
        <v>11</v>
      </c>
      <c r="X53" s="7">
        <v>0.8</v>
      </c>
      <c r="Y53" s="7">
        <v>0.98360700000000001</v>
      </c>
      <c r="Z53" s="7">
        <v>0.76666699999999999</v>
      </c>
      <c r="AA53" s="7">
        <v>0.91803299999999999</v>
      </c>
      <c r="AB53" s="7">
        <v>0.16666700000000001</v>
      </c>
      <c r="AC53" s="7">
        <v>0.27868900000000002</v>
      </c>
      <c r="AD53" s="7">
        <v>0.193548</v>
      </c>
      <c r="AE53" s="7">
        <v>0.90163899999999997</v>
      </c>
      <c r="AF53" s="7">
        <v>0.466667</v>
      </c>
      <c r="AG53" s="7">
        <v>0.93442599999999998</v>
      </c>
      <c r="AH53" s="7">
        <v>0.466667</v>
      </c>
      <c r="AI53" s="7">
        <v>0.85245899999999997</v>
      </c>
      <c r="AJ53" s="7">
        <v>0.8</v>
      </c>
      <c r="AK53" s="7">
        <v>0.83606599999999998</v>
      </c>
      <c r="AL53" s="7">
        <v>0.16128999999999999</v>
      </c>
      <c r="AM53" s="7">
        <v>0.95082</v>
      </c>
      <c r="AN53" s="7">
        <v>1</v>
      </c>
      <c r="AO53" s="7">
        <v>1</v>
      </c>
    </row>
    <row r="54" spans="1:41" ht="16.5" x14ac:dyDescent="0.25">
      <c r="A54" s="7">
        <v>12</v>
      </c>
      <c r="B54" s="7">
        <v>3.3333000000000002E-2</v>
      </c>
      <c r="C54" s="7">
        <v>0</v>
      </c>
      <c r="D54" s="7">
        <v>0.93333299999999997</v>
      </c>
      <c r="E54" s="7">
        <v>0.96721299999999999</v>
      </c>
      <c r="F54" s="7">
        <v>0.83333299999999999</v>
      </c>
      <c r="G54" s="7">
        <v>0.70491800000000004</v>
      </c>
      <c r="H54" s="7">
        <v>0.83870999999999996</v>
      </c>
      <c r="I54" s="7">
        <v>1</v>
      </c>
      <c r="J54" s="7">
        <v>0.4</v>
      </c>
      <c r="K54" s="7">
        <v>0.75409800000000005</v>
      </c>
      <c r="L54" s="7">
        <v>0.33333299999999999</v>
      </c>
      <c r="M54" s="7">
        <v>0.75409800000000005</v>
      </c>
      <c r="N54" s="7">
        <v>0.86666699999999997</v>
      </c>
      <c r="O54" s="7">
        <v>0.81967199999999996</v>
      </c>
      <c r="P54" s="7">
        <v>0.290323</v>
      </c>
      <c r="Q54" s="7">
        <v>0.95082</v>
      </c>
      <c r="R54" s="7">
        <v>1</v>
      </c>
      <c r="S54" s="7">
        <v>1</v>
      </c>
      <c r="W54" s="7">
        <v>12</v>
      </c>
      <c r="X54" s="7">
        <v>0.76666699999999999</v>
      </c>
      <c r="Y54" s="7">
        <v>0.98360700000000001</v>
      </c>
      <c r="Z54" s="7">
        <v>0.73333300000000001</v>
      </c>
      <c r="AA54" s="7">
        <v>0.90163899999999997</v>
      </c>
      <c r="AB54" s="7">
        <v>0.1</v>
      </c>
      <c r="AC54" s="7">
        <v>0.262295</v>
      </c>
      <c r="AD54" s="7">
        <v>0.193548</v>
      </c>
      <c r="AE54" s="7">
        <v>0.83606599999999998</v>
      </c>
      <c r="AF54" s="7">
        <v>0.466667</v>
      </c>
      <c r="AG54" s="7">
        <v>0.93442599999999998</v>
      </c>
      <c r="AH54" s="7">
        <v>0.43333300000000002</v>
      </c>
      <c r="AI54" s="7">
        <v>0.85245899999999997</v>
      </c>
      <c r="AJ54" s="7">
        <v>0.7</v>
      </c>
      <c r="AK54" s="7">
        <v>0.81967199999999996</v>
      </c>
      <c r="AL54" s="7">
        <v>0.16128999999999999</v>
      </c>
      <c r="AM54" s="7">
        <v>0.95082</v>
      </c>
      <c r="AN54" s="7">
        <v>1</v>
      </c>
      <c r="AO54" s="7">
        <v>1</v>
      </c>
    </row>
    <row r="55" spans="1:41" ht="16.5" x14ac:dyDescent="0.25">
      <c r="A55" s="7">
        <v>13</v>
      </c>
      <c r="B55" s="7">
        <v>3.3333000000000002E-2</v>
      </c>
      <c r="C55" s="7">
        <v>0</v>
      </c>
      <c r="D55" s="7">
        <v>0.9</v>
      </c>
      <c r="E55" s="7">
        <v>0.96721299999999999</v>
      </c>
      <c r="F55" s="7">
        <v>0.63333300000000003</v>
      </c>
      <c r="G55" s="7">
        <v>0.50819700000000001</v>
      </c>
      <c r="H55" s="7">
        <v>0.77419400000000005</v>
      </c>
      <c r="I55" s="7">
        <v>1</v>
      </c>
      <c r="J55" s="7">
        <v>0.4</v>
      </c>
      <c r="K55" s="7">
        <v>0.75409800000000005</v>
      </c>
      <c r="L55" s="7">
        <v>0.26666699999999999</v>
      </c>
      <c r="M55" s="7">
        <v>0.70491800000000004</v>
      </c>
      <c r="N55" s="7">
        <v>0.86666699999999997</v>
      </c>
      <c r="O55" s="7">
        <v>0.78688499999999995</v>
      </c>
      <c r="P55" s="7">
        <v>0.22580600000000001</v>
      </c>
      <c r="Q55" s="7">
        <v>0.95082</v>
      </c>
      <c r="R55" s="7">
        <v>1</v>
      </c>
      <c r="S55" s="7">
        <v>1</v>
      </c>
      <c r="W55" s="7">
        <v>13</v>
      </c>
      <c r="X55" s="7">
        <v>0.63333300000000003</v>
      </c>
      <c r="Y55" s="7">
        <v>0.95082</v>
      </c>
      <c r="Z55" s="7">
        <v>0.56666700000000003</v>
      </c>
      <c r="AA55" s="7">
        <v>0.85245899999999997</v>
      </c>
      <c r="AB55" s="7">
        <v>3.3333000000000002E-2</v>
      </c>
      <c r="AC55" s="7">
        <v>0.213115</v>
      </c>
      <c r="AD55" s="7">
        <v>0.12903200000000001</v>
      </c>
      <c r="AE55" s="7">
        <v>0.68852500000000005</v>
      </c>
      <c r="AF55" s="7">
        <v>0.43333300000000002</v>
      </c>
      <c r="AG55" s="7">
        <v>0.93442599999999998</v>
      </c>
      <c r="AH55" s="7">
        <v>0.43333300000000002</v>
      </c>
      <c r="AI55" s="7">
        <v>0.85245899999999997</v>
      </c>
      <c r="AJ55" s="7">
        <v>0.7</v>
      </c>
      <c r="AK55" s="7">
        <v>0.75409800000000005</v>
      </c>
      <c r="AL55" s="7">
        <v>0.16128999999999999</v>
      </c>
      <c r="AM55" s="7">
        <v>0.95082</v>
      </c>
      <c r="AN55" s="7">
        <v>1</v>
      </c>
      <c r="AO55" s="7">
        <v>1</v>
      </c>
    </row>
    <row r="56" spans="1:41" ht="16.5" x14ac:dyDescent="0.25">
      <c r="A56" s="7">
        <v>14</v>
      </c>
      <c r="B56" s="7">
        <v>3.3333000000000002E-2</v>
      </c>
      <c r="C56" s="7">
        <v>0</v>
      </c>
      <c r="D56" s="7">
        <v>0.86666699999999997</v>
      </c>
      <c r="E56" s="7">
        <v>0.96721299999999999</v>
      </c>
      <c r="F56" s="7">
        <v>0.5</v>
      </c>
      <c r="G56" s="7">
        <v>0.32786900000000002</v>
      </c>
      <c r="H56" s="7">
        <v>0.45161299999999999</v>
      </c>
      <c r="I56" s="7">
        <v>0.93442599999999998</v>
      </c>
      <c r="J56" s="7">
        <v>0.36666700000000002</v>
      </c>
      <c r="K56" s="7">
        <v>0.75409800000000005</v>
      </c>
      <c r="L56" s="7">
        <v>0.26666699999999999</v>
      </c>
      <c r="M56" s="7">
        <v>0.70491800000000004</v>
      </c>
      <c r="N56" s="7">
        <v>0.7</v>
      </c>
      <c r="O56" s="7">
        <v>0.59016400000000002</v>
      </c>
      <c r="P56" s="7">
        <v>0.22580600000000001</v>
      </c>
      <c r="Q56" s="7">
        <v>0.95082</v>
      </c>
      <c r="R56" s="7">
        <v>1</v>
      </c>
      <c r="S56" s="7">
        <v>1</v>
      </c>
      <c r="W56" s="7">
        <v>14</v>
      </c>
      <c r="X56" s="7">
        <v>0.33333299999999999</v>
      </c>
      <c r="Y56" s="7">
        <v>0.88524599999999998</v>
      </c>
      <c r="Z56" s="7">
        <v>0.4</v>
      </c>
      <c r="AA56" s="7">
        <v>0.75409800000000005</v>
      </c>
      <c r="AB56" s="7">
        <v>3.3333000000000002E-2</v>
      </c>
      <c r="AC56" s="7">
        <v>0.18032799999999999</v>
      </c>
      <c r="AD56" s="7">
        <v>6.4516000000000004E-2</v>
      </c>
      <c r="AE56" s="7">
        <v>0.50819700000000001</v>
      </c>
      <c r="AF56" s="7">
        <v>0.43333300000000002</v>
      </c>
      <c r="AG56" s="7">
        <v>0.93442599999999998</v>
      </c>
      <c r="AH56" s="7">
        <v>0.43333300000000002</v>
      </c>
      <c r="AI56" s="7">
        <v>0.85245899999999997</v>
      </c>
      <c r="AJ56" s="7">
        <v>0.66666700000000001</v>
      </c>
      <c r="AK56" s="7">
        <v>0.65573800000000004</v>
      </c>
      <c r="AL56" s="7">
        <v>0.16128999999999999</v>
      </c>
      <c r="AM56" s="7">
        <v>0.95082</v>
      </c>
      <c r="AN56" s="7">
        <v>1</v>
      </c>
      <c r="AO56" s="7">
        <v>1</v>
      </c>
    </row>
    <row r="57" spans="1:41" ht="16.5" x14ac:dyDescent="0.25">
      <c r="A57" s="7">
        <v>15</v>
      </c>
      <c r="B57" s="7">
        <v>3.3333000000000002E-2</v>
      </c>
      <c r="C57" s="7">
        <v>0</v>
      </c>
      <c r="D57" s="7">
        <v>0.83333299999999999</v>
      </c>
      <c r="E57" s="7">
        <v>0.95082</v>
      </c>
      <c r="F57" s="7">
        <v>0.3</v>
      </c>
      <c r="G57" s="7">
        <v>0.22950799999999999</v>
      </c>
      <c r="H57" s="7">
        <v>0.35483900000000002</v>
      </c>
      <c r="I57" s="7">
        <v>0.86885199999999996</v>
      </c>
      <c r="J57" s="7">
        <v>0.36666700000000002</v>
      </c>
      <c r="K57" s="7">
        <v>0.75409800000000005</v>
      </c>
      <c r="L57" s="7">
        <v>0.16666700000000001</v>
      </c>
      <c r="M57" s="7">
        <v>0.68852500000000005</v>
      </c>
      <c r="N57" s="7">
        <v>0.466667</v>
      </c>
      <c r="O57" s="7">
        <v>0.54098400000000002</v>
      </c>
      <c r="P57" s="7">
        <v>0.16128999999999999</v>
      </c>
      <c r="Q57" s="7">
        <v>0.93442599999999998</v>
      </c>
      <c r="R57" s="7">
        <v>1</v>
      </c>
      <c r="S57" s="7">
        <v>1</v>
      </c>
      <c r="W57" s="7">
        <v>15</v>
      </c>
      <c r="X57" s="7">
        <v>0.23333300000000001</v>
      </c>
      <c r="Y57" s="7">
        <v>0.78688499999999995</v>
      </c>
      <c r="Z57" s="7">
        <v>0.33333299999999999</v>
      </c>
      <c r="AA57" s="7">
        <v>0.65573800000000004</v>
      </c>
      <c r="AB57" s="7">
        <v>0</v>
      </c>
      <c r="AC57" s="7">
        <v>0.13114799999999999</v>
      </c>
      <c r="AD57" s="7">
        <v>3.2258000000000002E-2</v>
      </c>
      <c r="AE57" s="7">
        <v>0.311475</v>
      </c>
      <c r="AF57" s="7">
        <v>0.4</v>
      </c>
      <c r="AG57" s="7">
        <v>0.93442599999999998</v>
      </c>
      <c r="AH57" s="7">
        <v>0.43333300000000002</v>
      </c>
      <c r="AI57" s="7">
        <v>0.85245899999999997</v>
      </c>
      <c r="AJ57" s="7">
        <v>0.66666700000000001</v>
      </c>
      <c r="AK57" s="7">
        <v>0.63934400000000002</v>
      </c>
      <c r="AL57" s="7">
        <v>0.16128999999999999</v>
      </c>
      <c r="AM57" s="7">
        <v>0.95082</v>
      </c>
      <c r="AN57" s="7">
        <v>1</v>
      </c>
      <c r="AO57" s="7">
        <v>1</v>
      </c>
    </row>
    <row r="58" spans="1:41" ht="16.5" x14ac:dyDescent="0.25">
      <c r="A58" s="7">
        <v>16</v>
      </c>
      <c r="B58" s="7">
        <v>3.3333000000000002E-2</v>
      </c>
      <c r="C58" s="7">
        <v>0</v>
      </c>
      <c r="D58" s="7">
        <v>0.8</v>
      </c>
      <c r="E58" s="7">
        <v>0.93442599999999998</v>
      </c>
      <c r="F58" s="7">
        <v>0.16666700000000001</v>
      </c>
      <c r="G58" s="7">
        <v>0.11475399999999999</v>
      </c>
      <c r="H58" s="7">
        <v>0.193548</v>
      </c>
      <c r="I58" s="7">
        <v>0.54098400000000002</v>
      </c>
      <c r="J58" s="7">
        <v>0.36666700000000002</v>
      </c>
      <c r="K58" s="7">
        <v>0.75409800000000005</v>
      </c>
      <c r="L58" s="7">
        <v>0.13333300000000001</v>
      </c>
      <c r="M58" s="7">
        <v>0.65573800000000004</v>
      </c>
      <c r="N58" s="7">
        <v>0.4</v>
      </c>
      <c r="O58" s="7">
        <v>0.47541</v>
      </c>
      <c r="P58" s="7">
        <v>0.16128999999999999</v>
      </c>
      <c r="Q58" s="7">
        <v>0.91803299999999999</v>
      </c>
      <c r="R58" s="7">
        <v>1</v>
      </c>
      <c r="S58" s="7">
        <v>1</v>
      </c>
      <c r="W58" s="7">
        <v>16</v>
      </c>
      <c r="X58" s="7">
        <v>0.2</v>
      </c>
      <c r="Y58" s="7">
        <v>0.65573800000000004</v>
      </c>
      <c r="Z58" s="7">
        <v>0.3</v>
      </c>
      <c r="AA58" s="7">
        <v>0.52459</v>
      </c>
      <c r="AB58" s="7">
        <v>0</v>
      </c>
      <c r="AC58" s="7">
        <v>8.1966999999999998E-2</v>
      </c>
      <c r="AD58" s="7">
        <v>0</v>
      </c>
      <c r="AE58" s="7">
        <v>0.24590200000000001</v>
      </c>
      <c r="AF58" s="7">
        <v>0.4</v>
      </c>
      <c r="AG58" s="7">
        <v>0.93442599999999998</v>
      </c>
      <c r="AH58" s="7">
        <v>0.43333300000000002</v>
      </c>
      <c r="AI58" s="7">
        <v>0.85245899999999997</v>
      </c>
      <c r="AJ58" s="7">
        <v>0.466667</v>
      </c>
      <c r="AK58" s="7">
        <v>0.62295100000000003</v>
      </c>
      <c r="AL58" s="7">
        <v>0.16128999999999999</v>
      </c>
      <c r="AM58" s="7">
        <v>0.93442599999999998</v>
      </c>
      <c r="AN58" s="7">
        <v>1</v>
      </c>
      <c r="AO58" s="7">
        <v>1</v>
      </c>
    </row>
    <row r="59" spans="1:41" ht="16.5" x14ac:dyDescent="0.25">
      <c r="A59" s="7">
        <v>17</v>
      </c>
      <c r="B59" s="7">
        <v>3.3333000000000002E-2</v>
      </c>
      <c r="C59" s="7">
        <v>0</v>
      </c>
      <c r="D59" s="7">
        <v>0.8</v>
      </c>
      <c r="E59" s="7">
        <v>0.88524599999999998</v>
      </c>
      <c r="F59" s="7">
        <v>3.3333000000000002E-2</v>
      </c>
      <c r="G59" s="7">
        <v>8.1966999999999998E-2</v>
      </c>
      <c r="H59" s="7">
        <v>0.12903200000000001</v>
      </c>
      <c r="I59" s="7">
        <v>0.34426200000000001</v>
      </c>
      <c r="J59" s="7">
        <v>0.36666700000000002</v>
      </c>
      <c r="K59" s="7">
        <v>0.75409800000000005</v>
      </c>
      <c r="L59" s="7">
        <v>0.13333300000000001</v>
      </c>
      <c r="M59" s="7">
        <v>0.63934400000000002</v>
      </c>
      <c r="N59" s="7">
        <v>0.36666700000000002</v>
      </c>
      <c r="O59" s="7">
        <v>0.42623</v>
      </c>
      <c r="P59" s="7">
        <v>0.16128999999999999</v>
      </c>
      <c r="Q59" s="7">
        <v>0.90163899999999997</v>
      </c>
      <c r="R59" s="7">
        <v>1</v>
      </c>
      <c r="S59" s="7">
        <v>1</v>
      </c>
      <c r="W59" s="7">
        <v>17</v>
      </c>
      <c r="X59" s="7">
        <v>0.1</v>
      </c>
      <c r="Y59" s="7">
        <v>0.50819700000000001</v>
      </c>
      <c r="Z59" s="7">
        <v>0.26666699999999999</v>
      </c>
      <c r="AA59" s="7">
        <v>0.49180299999999999</v>
      </c>
      <c r="AB59" s="7">
        <v>0</v>
      </c>
      <c r="AC59" s="7">
        <v>8.1966999999999998E-2</v>
      </c>
      <c r="AD59" s="7">
        <v>0</v>
      </c>
      <c r="AE59" s="7">
        <v>0.13114799999999999</v>
      </c>
      <c r="AF59" s="7">
        <v>0.36666700000000002</v>
      </c>
      <c r="AG59" s="7">
        <v>0.91803299999999999</v>
      </c>
      <c r="AH59" s="7">
        <v>0.43333300000000002</v>
      </c>
      <c r="AI59" s="7">
        <v>0.85245899999999997</v>
      </c>
      <c r="AJ59" s="7">
        <v>0.466667</v>
      </c>
      <c r="AK59" s="7">
        <v>0.62295100000000003</v>
      </c>
      <c r="AL59" s="7">
        <v>0.16128999999999999</v>
      </c>
      <c r="AM59" s="7">
        <v>0.93442599999999998</v>
      </c>
      <c r="AN59" s="7">
        <v>1</v>
      </c>
      <c r="AO59" s="7">
        <v>1</v>
      </c>
    </row>
    <row r="60" spans="1:41" ht="16.5" x14ac:dyDescent="0.25">
      <c r="A60" s="7">
        <v>18</v>
      </c>
      <c r="B60" s="7">
        <v>3.3333000000000002E-2</v>
      </c>
      <c r="C60" s="7">
        <v>0</v>
      </c>
      <c r="D60" s="7">
        <v>0.63333300000000003</v>
      </c>
      <c r="E60" s="7">
        <v>0.77049199999999995</v>
      </c>
      <c r="F60" s="7">
        <v>0</v>
      </c>
      <c r="G60" s="7">
        <v>6.5573999999999993E-2</v>
      </c>
      <c r="H60" s="7">
        <v>6.4516000000000004E-2</v>
      </c>
      <c r="I60" s="7">
        <v>0.22950799999999999</v>
      </c>
      <c r="J60" s="7">
        <v>0.33333299999999999</v>
      </c>
      <c r="K60" s="7">
        <v>0.75409800000000005</v>
      </c>
      <c r="L60" s="7">
        <v>0.13333300000000001</v>
      </c>
      <c r="M60" s="7">
        <v>0.52459</v>
      </c>
      <c r="N60" s="7">
        <v>0.33333299999999999</v>
      </c>
      <c r="O60" s="7">
        <v>0.42623</v>
      </c>
      <c r="P60" s="7">
        <v>9.6773999999999999E-2</v>
      </c>
      <c r="Q60" s="7">
        <v>0.90163899999999997</v>
      </c>
      <c r="R60" s="7">
        <v>1</v>
      </c>
      <c r="S60" s="7">
        <v>1</v>
      </c>
      <c r="W60" s="7">
        <v>18</v>
      </c>
      <c r="X60" s="7">
        <v>3.3333000000000002E-2</v>
      </c>
      <c r="Y60" s="7">
        <v>0.45901599999999998</v>
      </c>
      <c r="Z60" s="7">
        <v>0.1</v>
      </c>
      <c r="AA60" s="7">
        <v>0.44262299999999999</v>
      </c>
      <c r="AB60" s="7">
        <v>0</v>
      </c>
      <c r="AC60" s="7">
        <v>4.9180000000000001E-2</v>
      </c>
      <c r="AD60" s="7">
        <v>0</v>
      </c>
      <c r="AE60" s="7">
        <v>8.1966999999999998E-2</v>
      </c>
      <c r="AF60" s="7">
        <v>0.33333299999999999</v>
      </c>
      <c r="AG60" s="7">
        <v>0.91803299999999999</v>
      </c>
      <c r="AH60" s="7">
        <v>0.43333300000000002</v>
      </c>
      <c r="AI60" s="7">
        <v>0.85245899999999997</v>
      </c>
      <c r="AJ60" s="7">
        <v>0.43333300000000002</v>
      </c>
      <c r="AK60" s="7">
        <v>0.60655700000000001</v>
      </c>
      <c r="AL60" s="7">
        <v>0.16128999999999999</v>
      </c>
      <c r="AM60" s="7">
        <v>0.93442599999999998</v>
      </c>
      <c r="AN60" s="7">
        <v>1</v>
      </c>
      <c r="AO60" s="7">
        <v>1</v>
      </c>
    </row>
    <row r="61" spans="1:41" ht="16.5" x14ac:dyDescent="0.25">
      <c r="A61" s="7">
        <v>19</v>
      </c>
      <c r="B61" s="7">
        <v>3.3333000000000002E-2</v>
      </c>
      <c r="C61" s="7">
        <v>0</v>
      </c>
      <c r="D61" s="7">
        <v>0.5</v>
      </c>
      <c r="E61" s="7">
        <v>0.60655700000000001</v>
      </c>
      <c r="F61" s="7">
        <v>0</v>
      </c>
      <c r="G61" s="7">
        <v>4.9180000000000001E-2</v>
      </c>
      <c r="H61" s="7">
        <v>3.2258000000000002E-2</v>
      </c>
      <c r="I61" s="7">
        <v>0.14754100000000001</v>
      </c>
      <c r="J61" s="7">
        <v>0.3</v>
      </c>
      <c r="K61" s="7">
        <v>0.75409800000000005</v>
      </c>
      <c r="L61" s="7">
        <v>0.1</v>
      </c>
      <c r="M61" s="7">
        <v>0.44262299999999999</v>
      </c>
      <c r="N61" s="7">
        <v>0.3</v>
      </c>
      <c r="O61" s="7">
        <v>0.42623</v>
      </c>
      <c r="P61" s="7">
        <v>9.6773999999999999E-2</v>
      </c>
      <c r="Q61" s="7">
        <v>0.86885199999999996</v>
      </c>
      <c r="R61" s="7">
        <v>1</v>
      </c>
      <c r="S61" s="7">
        <v>1</v>
      </c>
      <c r="W61" s="7">
        <v>19</v>
      </c>
      <c r="X61" s="7">
        <v>3.3333000000000002E-2</v>
      </c>
      <c r="Y61" s="7">
        <v>0.37704900000000002</v>
      </c>
      <c r="Z61" s="7">
        <v>0.1</v>
      </c>
      <c r="AA61" s="7">
        <v>0.24590200000000001</v>
      </c>
      <c r="AB61" s="7">
        <v>0</v>
      </c>
      <c r="AC61" s="7">
        <v>1.6393000000000001E-2</v>
      </c>
      <c r="AD61" s="7">
        <v>0</v>
      </c>
      <c r="AE61" s="7">
        <v>8.1966999999999998E-2</v>
      </c>
      <c r="AF61" s="7">
        <v>0.33333299999999999</v>
      </c>
      <c r="AG61" s="7">
        <v>0.91803299999999999</v>
      </c>
      <c r="AH61" s="7">
        <v>0.43333300000000002</v>
      </c>
      <c r="AI61" s="7">
        <v>0.83606599999999998</v>
      </c>
      <c r="AJ61" s="7">
        <v>0.36666700000000002</v>
      </c>
      <c r="AK61" s="7">
        <v>0.59016400000000002</v>
      </c>
      <c r="AL61" s="7">
        <v>0.16128999999999999</v>
      </c>
      <c r="AM61" s="7">
        <v>0.93442599999999998</v>
      </c>
      <c r="AN61" s="7">
        <v>1</v>
      </c>
      <c r="AO61" s="7">
        <v>1</v>
      </c>
    </row>
    <row r="62" spans="1:41" ht="16.5" x14ac:dyDescent="0.25">
      <c r="A62" s="7">
        <v>20</v>
      </c>
      <c r="B62" s="7">
        <v>3.3333000000000002E-2</v>
      </c>
      <c r="C62" s="7">
        <v>0</v>
      </c>
      <c r="D62" s="7">
        <v>0.26666699999999999</v>
      </c>
      <c r="E62" s="7">
        <v>0.37704900000000002</v>
      </c>
      <c r="F62" s="7">
        <v>0</v>
      </c>
      <c r="G62" s="7">
        <v>1.6393000000000001E-2</v>
      </c>
      <c r="H62" s="7">
        <v>3.2258000000000002E-2</v>
      </c>
      <c r="I62" s="7">
        <v>0.13114799999999999</v>
      </c>
      <c r="J62" s="7">
        <v>0.26666699999999999</v>
      </c>
      <c r="K62" s="7">
        <v>0.70491800000000004</v>
      </c>
      <c r="L62" s="7">
        <v>0.1</v>
      </c>
      <c r="M62" s="7">
        <v>0.40983599999999998</v>
      </c>
      <c r="N62" s="7">
        <v>0.26666699999999999</v>
      </c>
      <c r="O62" s="7">
        <v>0.39344299999999999</v>
      </c>
      <c r="P62" s="7">
        <v>9.6773999999999999E-2</v>
      </c>
      <c r="Q62" s="7">
        <v>0.83606599999999998</v>
      </c>
      <c r="R62" s="7">
        <v>1</v>
      </c>
      <c r="S62" s="7">
        <v>1</v>
      </c>
      <c r="W62" s="7">
        <v>20</v>
      </c>
      <c r="X62" s="7">
        <v>0</v>
      </c>
      <c r="Y62" s="7">
        <v>0.27868900000000002</v>
      </c>
      <c r="Z62" s="7">
        <v>0.1</v>
      </c>
      <c r="AA62" s="7">
        <v>0.22950799999999999</v>
      </c>
      <c r="AB62" s="7">
        <v>0</v>
      </c>
      <c r="AC62" s="7">
        <v>1.6393000000000001E-2</v>
      </c>
      <c r="AD62" s="7">
        <v>0</v>
      </c>
      <c r="AE62" s="7">
        <v>8.1966999999999998E-2</v>
      </c>
      <c r="AF62" s="7">
        <v>0.33333299999999999</v>
      </c>
      <c r="AG62" s="7">
        <v>0.90163899999999997</v>
      </c>
      <c r="AH62" s="7">
        <v>0.43333300000000002</v>
      </c>
      <c r="AI62" s="7">
        <v>0.83606599999999998</v>
      </c>
      <c r="AJ62" s="7">
        <v>0.3</v>
      </c>
      <c r="AK62" s="7">
        <v>0.50819700000000001</v>
      </c>
      <c r="AL62" s="7">
        <v>0.12903200000000001</v>
      </c>
      <c r="AM62" s="7">
        <v>0.93442599999999998</v>
      </c>
      <c r="AN62" s="7">
        <v>1</v>
      </c>
      <c r="AO62" s="7">
        <v>1</v>
      </c>
    </row>
    <row r="63" spans="1:41" ht="16.5" x14ac:dyDescent="0.25">
      <c r="A63" s="7">
        <v>21</v>
      </c>
      <c r="B63" s="7">
        <v>3.3333000000000002E-2</v>
      </c>
      <c r="C63" s="7">
        <v>0</v>
      </c>
      <c r="D63" s="7">
        <v>0.23333300000000001</v>
      </c>
      <c r="E63" s="7">
        <v>0.19672100000000001</v>
      </c>
      <c r="F63" s="7">
        <v>0</v>
      </c>
      <c r="G63" s="7">
        <v>1.6393000000000001E-2</v>
      </c>
      <c r="H63" s="7">
        <v>0</v>
      </c>
      <c r="I63" s="7">
        <v>9.8361000000000004E-2</v>
      </c>
      <c r="J63" s="7">
        <v>0.26666699999999999</v>
      </c>
      <c r="K63" s="7">
        <v>0.70491800000000004</v>
      </c>
      <c r="L63" s="7">
        <v>3.3333000000000002E-2</v>
      </c>
      <c r="M63" s="7">
        <v>0.36065599999999998</v>
      </c>
      <c r="N63" s="7">
        <v>0.2</v>
      </c>
      <c r="O63" s="7">
        <v>0.311475</v>
      </c>
      <c r="P63" s="7">
        <v>6.4516000000000004E-2</v>
      </c>
      <c r="Q63" s="7">
        <v>0.77049199999999995</v>
      </c>
      <c r="R63" s="7">
        <v>1</v>
      </c>
      <c r="S63" s="7">
        <v>1</v>
      </c>
      <c r="W63" s="7">
        <v>21</v>
      </c>
      <c r="X63" s="7">
        <v>0</v>
      </c>
      <c r="Y63" s="7">
        <v>0.262295</v>
      </c>
      <c r="Z63" s="7">
        <v>6.6667000000000004E-2</v>
      </c>
      <c r="AA63" s="7">
        <v>0.14754100000000001</v>
      </c>
      <c r="AB63" s="7">
        <v>0</v>
      </c>
      <c r="AC63" s="7">
        <v>1.6393000000000001E-2</v>
      </c>
      <c r="AD63" s="7">
        <v>0</v>
      </c>
      <c r="AE63" s="7">
        <v>6.5573999999999993E-2</v>
      </c>
      <c r="AF63" s="7">
        <v>0.3</v>
      </c>
      <c r="AG63" s="7">
        <v>0.88524599999999998</v>
      </c>
      <c r="AH63" s="7">
        <v>0.4</v>
      </c>
      <c r="AI63" s="7">
        <v>0.83606599999999998</v>
      </c>
      <c r="AJ63" s="7">
        <v>0.26666699999999999</v>
      </c>
      <c r="AK63" s="7">
        <v>0.40983599999999998</v>
      </c>
      <c r="AL63" s="7">
        <v>0.12903200000000001</v>
      </c>
      <c r="AM63" s="7">
        <v>0.93442599999999998</v>
      </c>
      <c r="AN63" s="7">
        <v>1</v>
      </c>
      <c r="AO63" s="7">
        <v>1</v>
      </c>
    </row>
    <row r="64" spans="1:41" ht="16.5" x14ac:dyDescent="0.25">
      <c r="A64" s="7">
        <v>22</v>
      </c>
      <c r="B64" s="7">
        <v>3.3333000000000002E-2</v>
      </c>
      <c r="C64" s="7">
        <v>0</v>
      </c>
      <c r="D64" s="7">
        <v>0.13333300000000001</v>
      </c>
      <c r="E64" s="7">
        <v>0.13114799999999999</v>
      </c>
      <c r="F64" s="7">
        <v>0</v>
      </c>
      <c r="G64" s="7">
        <v>1.6393000000000001E-2</v>
      </c>
      <c r="H64" s="7">
        <v>0</v>
      </c>
      <c r="I64" s="7">
        <v>8.1966999999999998E-2</v>
      </c>
      <c r="J64" s="7">
        <v>0.23333300000000001</v>
      </c>
      <c r="K64" s="7">
        <v>0.67213100000000003</v>
      </c>
      <c r="L64" s="7">
        <v>3.3333000000000002E-2</v>
      </c>
      <c r="M64" s="7">
        <v>0.27868900000000002</v>
      </c>
      <c r="N64" s="7">
        <v>0.13333300000000001</v>
      </c>
      <c r="O64" s="7">
        <v>0.24590200000000001</v>
      </c>
      <c r="P64" s="7">
        <v>6.4516000000000004E-2</v>
      </c>
      <c r="Q64" s="7">
        <v>0.73770500000000006</v>
      </c>
      <c r="R64" s="7">
        <v>1</v>
      </c>
      <c r="S64" s="7">
        <v>1</v>
      </c>
      <c r="W64" s="7">
        <v>22</v>
      </c>
      <c r="X64" s="7">
        <v>0</v>
      </c>
      <c r="Y64" s="7">
        <v>0.14754100000000001</v>
      </c>
      <c r="Z64" s="7">
        <v>0</v>
      </c>
      <c r="AA64" s="7">
        <v>0.11475399999999999</v>
      </c>
      <c r="AB64" s="7">
        <v>0</v>
      </c>
      <c r="AC64" s="7">
        <v>1.6393000000000001E-2</v>
      </c>
      <c r="AD64" s="7">
        <v>0</v>
      </c>
      <c r="AE64" s="7">
        <v>4.9180000000000001E-2</v>
      </c>
      <c r="AF64" s="7">
        <v>0.3</v>
      </c>
      <c r="AG64" s="7">
        <v>0.85245899999999997</v>
      </c>
      <c r="AH64" s="7">
        <v>0.4</v>
      </c>
      <c r="AI64" s="7">
        <v>0.81967199999999996</v>
      </c>
      <c r="AJ64" s="7">
        <v>0.13333300000000001</v>
      </c>
      <c r="AK64" s="7">
        <v>0.34426200000000001</v>
      </c>
      <c r="AL64" s="7">
        <v>0.12903200000000001</v>
      </c>
      <c r="AM64" s="7">
        <v>0.93442599999999998</v>
      </c>
      <c r="AN64" s="7">
        <v>1</v>
      </c>
      <c r="AO64" s="7">
        <v>1</v>
      </c>
    </row>
    <row r="65" spans="1:41" ht="16.5" x14ac:dyDescent="0.25">
      <c r="A65" s="7">
        <v>23</v>
      </c>
      <c r="B65" s="7">
        <v>3.3333000000000002E-2</v>
      </c>
      <c r="C65" s="7">
        <v>0</v>
      </c>
      <c r="D65" s="7">
        <v>0.13333300000000001</v>
      </c>
      <c r="E65" s="7">
        <v>9.8361000000000004E-2</v>
      </c>
      <c r="F65" s="7">
        <v>0</v>
      </c>
      <c r="G65" s="7">
        <v>1.6393000000000001E-2</v>
      </c>
      <c r="H65" s="7">
        <v>0</v>
      </c>
      <c r="I65" s="7">
        <v>8.1966999999999998E-2</v>
      </c>
      <c r="J65" s="7">
        <v>0.23333300000000001</v>
      </c>
      <c r="K65" s="7">
        <v>0.65573800000000004</v>
      </c>
      <c r="L65" s="7">
        <v>3.3333000000000002E-2</v>
      </c>
      <c r="M65" s="7">
        <v>0.19672100000000001</v>
      </c>
      <c r="N65" s="7">
        <v>6.6667000000000004E-2</v>
      </c>
      <c r="O65" s="7">
        <v>0.14754100000000001</v>
      </c>
      <c r="P65" s="7">
        <v>6.4516000000000004E-2</v>
      </c>
      <c r="Q65" s="7">
        <v>0.63934400000000002</v>
      </c>
      <c r="R65" s="7">
        <v>1</v>
      </c>
      <c r="S65" s="7">
        <v>1</v>
      </c>
      <c r="W65" s="7">
        <v>23</v>
      </c>
      <c r="X65" s="7">
        <v>0</v>
      </c>
      <c r="Y65" s="7">
        <v>0.11475399999999999</v>
      </c>
      <c r="Z65" s="7">
        <v>0</v>
      </c>
      <c r="AA65" s="7">
        <v>9.8361000000000004E-2</v>
      </c>
      <c r="AB65" s="7">
        <v>0</v>
      </c>
      <c r="AC65" s="7">
        <v>1.6393000000000001E-2</v>
      </c>
      <c r="AD65" s="7">
        <v>0</v>
      </c>
      <c r="AE65" s="7">
        <v>4.9180000000000001E-2</v>
      </c>
      <c r="AF65" s="7">
        <v>0.26666699999999999</v>
      </c>
      <c r="AG65" s="7">
        <v>0.81967199999999996</v>
      </c>
      <c r="AH65" s="7">
        <v>0.4</v>
      </c>
      <c r="AI65" s="7">
        <v>0.81967199999999996</v>
      </c>
      <c r="AJ65" s="7">
        <v>0.1</v>
      </c>
      <c r="AK65" s="7">
        <v>0.311475</v>
      </c>
      <c r="AL65" s="7">
        <v>0.12903200000000001</v>
      </c>
      <c r="AM65" s="7">
        <v>0.93442599999999998</v>
      </c>
      <c r="AN65" s="7">
        <v>1</v>
      </c>
      <c r="AO65" s="7">
        <v>1</v>
      </c>
    </row>
    <row r="66" spans="1:41" ht="16.5" x14ac:dyDescent="0.25">
      <c r="A66" s="7">
        <v>24</v>
      </c>
      <c r="B66" s="7">
        <v>3.3333000000000002E-2</v>
      </c>
      <c r="C66" s="7">
        <v>0</v>
      </c>
      <c r="D66" s="7">
        <v>3.3333000000000002E-2</v>
      </c>
      <c r="E66" s="7">
        <v>8.1966999999999998E-2</v>
      </c>
      <c r="F66" s="7">
        <v>0</v>
      </c>
      <c r="G66" s="7">
        <v>1.6393000000000001E-2</v>
      </c>
      <c r="H66" s="7">
        <v>0</v>
      </c>
      <c r="I66" s="7">
        <v>6.5573999999999993E-2</v>
      </c>
      <c r="J66" s="7">
        <v>0.16666700000000001</v>
      </c>
      <c r="K66" s="7">
        <v>0.60655700000000001</v>
      </c>
      <c r="L66" s="7">
        <v>3.3333000000000002E-2</v>
      </c>
      <c r="M66" s="7">
        <v>0.163934</v>
      </c>
      <c r="N66" s="7">
        <v>3.3333000000000002E-2</v>
      </c>
      <c r="O66" s="7">
        <v>0.13114799999999999</v>
      </c>
      <c r="P66" s="7">
        <v>3.2258000000000002E-2</v>
      </c>
      <c r="Q66" s="7">
        <v>0.49180299999999999</v>
      </c>
      <c r="R66" s="7">
        <v>1</v>
      </c>
      <c r="S66" s="7">
        <v>1</v>
      </c>
      <c r="W66" s="7">
        <v>24</v>
      </c>
      <c r="X66" s="7">
        <v>0</v>
      </c>
      <c r="Y66" s="7">
        <v>4.9180000000000001E-2</v>
      </c>
      <c r="Z66" s="7">
        <v>0</v>
      </c>
      <c r="AA66" s="7">
        <v>9.8361000000000004E-2</v>
      </c>
      <c r="AB66" s="7">
        <v>0</v>
      </c>
      <c r="AC66" s="7">
        <v>1.6393000000000001E-2</v>
      </c>
      <c r="AD66" s="7">
        <v>0</v>
      </c>
      <c r="AE66" s="7">
        <v>3.2786999999999997E-2</v>
      </c>
      <c r="AF66" s="7">
        <v>0.23333300000000001</v>
      </c>
      <c r="AG66" s="7">
        <v>0.80327899999999997</v>
      </c>
      <c r="AH66" s="7">
        <v>0.4</v>
      </c>
      <c r="AI66" s="7">
        <v>0.81967199999999996</v>
      </c>
      <c r="AJ66" s="7">
        <v>3.3333000000000002E-2</v>
      </c>
      <c r="AK66" s="7">
        <v>0.27868900000000002</v>
      </c>
      <c r="AL66" s="7">
        <v>0.12903200000000001</v>
      </c>
      <c r="AM66" s="7">
        <v>0.91803299999999999</v>
      </c>
      <c r="AN66" s="7">
        <v>1</v>
      </c>
      <c r="AO66" s="7">
        <v>1</v>
      </c>
    </row>
    <row r="67" spans="1:41" ht="16.5" x14ac:dyDescent="0.25">
      <c r="A67" s="7">
        <v>25</v>
      </c>
      <c r="B67" s="7">
        <v>3.3333000000000002E-2</v>
      </c>
      <c r="C67" s="7">
        <v>0</v>
      </c>
      <c r="D67" s="7">
        <v>3.3333000000000002E-2</v>
      </c>
      <c r="E67" s="7">
        <v>1.6393000000000001E-2</v>
      </c>
      <c r="F67" s="7">
        <v>0</v>
      </c>
      <c r="G67" s="7">
        <v>1.6393000000000001E-2</v>
      </c>
      <c r="H67" s="7">
        <v>0</v>
      </c>
      <c r="I67" s="7">
        <v>6.5573999999999993E-2</v>
      </c>
      <c r="J67" s="7">
        <v>0.13333300000000001</v>
      </c>
      <c r="K67" s="7">
        <v>0.52459</v>
      </c>
      <c r="L67" s="7">
        <v>0</v>
      </c>
      <c r="M67" s="7">
        <v>0.163934</v>
      </c>
      <c r="N67" s="7">
        <v>0</v>
      </c>
      <c r="O67" s="7">
        <v>4.9180000000000001E-2</v>
      </c>
      <c r="P67" s="7">
        <v>3.2258000000000002E-2</v>
      </c>
      <c r="Q67" s="7">
        <v>0.262295</v>
      </c>
      <c r="R67" s="7">
        <v>1</v>
      </c>
      <c r="S67" s="7">
        <v>1</v>
      </c>
      <c r="W67" s="7">
        <v>25</v>
      </c>
      <c r="X67" s="7">
        <v>0</v>
      </c>
      <c r="Y67" s="7">
        <v>3.2786999999999997E-2</v>
      </c>
      <c r="Z67" s="7">
        <v>0</v>
      </c>
      <c r="AA67" s="7">
        <v>6.5573999999999993E-2</v>
      </c>
      <c r="AB67" s="7">
        <v>0</v>
      </c>
      <c r="AC67" s="7">
        <v>1.6393000000000001E-2</v>
      </c>
      <c r="AD67" s="7">
        <v>0</v>
      </c>
      <c r="AE67" s="7">
        <v>3.2786999999999997E-2</v>
      </c>
      <c r="AF67" s="7">
        <v>0.23333300000000001</v>
      </c>
      <c r="AG67" s="7">
        <v>0.80327899999999997</v>
      </c>
      <c r="AH67" s="7">
        <v>0.4</v>
      </c>
      <c r="AI67" s="7">
        <v>0.81967199999999996</v>
      </c>
      <c r="AJ67" s="7">
        <v>3.3333000000000002E-2</v>
      </c>
      <c r="AK67" s="7">
        <v>0.24590200000000001</v>
      </c>
      <c r="AL67" s="7">
        <v>0.12903200000000001</v>
      </c>
      <c r="AM67" s="7">
        <v>0.91803299999999999</v>
      </c>
      <c r="AN67" s="7">
        <v>1</v>
      </c>
      <c r="AO67" s="7">
        <v>1</v>
      </c>
    </row>
    <row r="68" spans="1:41" ht="16.5" x14ac:dyDescent="0.25">
      <c r="A68" s="7">
        <v>26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1.6393000000000001E-2</v>
      </c>
      <c r="N68" s="7">
        <v>0</v>
      </c>
      <c r="O68" s="7">
        <v>0</v>
      </c>
      <c r="P68" s="7">
        <v>0</v>
      </c>
      <c r="Q68" s="7">
        <v>0</v>
      </c>
      <c r="R68" s="7">
        <v>1</v>
      </c>
      <c r="S68" s="7">
        <v>1</v>
      </c>
      <c r="W68" s="7">
        <v>26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1.6393000000000001E-2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1</v>
      </c>
      <c r="AO68" s="7">
        <v>1</v>
      </c>
    </row>
    <row r="69" spans="1:41" ht="16.5" x14ac:dyDescent="0.25">
      <c r="A69" s="7">
        <v>27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W69" s="7">
        <v>27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</row>
  </sheetData>
  <mergeCells count="6">
    <mergeCell ref="B1:F1"/>
    <mergeCell ref="B8:F8"/>
    <mergeCell ref="B22:F22"/>
    <mergeCell ref="B15:F15"/>
    <mergeCell ref="Z27:AE27"/>
    <mergeCell ref="N27:S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C918-7BBA-40BC-92A1-2A4B6F732300}">
  <dimension ref="A7:E11"/>
  <sheetViews>
    <sheetView tabSelected="1" zoomScale="115" zoomScaleNormal="115" workbookViewId="0">
      <selection activeCell="F7" sqref="F7"/>
    </sheetView>
  </sheetViews>
  <sheetFormatPr defaultRowHeight="15" x14ac:dyDescent="0.25"/>
  <sheetData>
    <row r="7" spans="1:5" ht="33" x14ac:dyDescent="0.25">
      <c r="A7" s="7"/>
      <c r="B7" s="8" t="s">
        <v>10</v>
      </c>
      <c r="C7" s="8" t="s">
        <v>11</v>
      </c>
      <c r="D7" s="8" t="s">
        <v>12</v>
      </c>
      <c r="E7" s="8" t="s">
        <v>13</v>
      </c>
    </row>
    <row r="8" spans="1:5" ht="49.5" x14ac:dyDescent="0.25">
      <c r="A8" s="7" t="s">
        <v>14</v>
      </c>
      <c r="B8" s="7">
        <v>0.72585900000000003</v>
      </c>
      <c r="C8" s="7">
        <v>0.45216400000000001</v>
      </c>
      <c r="D8" s="7">
        <v>0.71806300000000001</v>
      </c>
      <c r="E8" s="7">
        <v>0.77654000000000001</v>
      </c>
    </row>
    <row r="9" spans="1:5" ht="66" x14ac:dyDescent="0.25">
      <c r="A9" s="7" t="s">
        <v>15</v>
      </c>
      <c r="B9" s="7">
        <v>0.75838000000000005</v>
      </c>
      <c r="C9" s="7">
        <v>0.518154</v>
      </c>
      <c r="D9" s="7">
        <v>0.75511099999999998</v>
      </c>
      <c r="E9" s="7">
        <v>0.80489999999999995</v>
      </c>
    </row>
    <row r="10" spans="1:5" ht="49.5" x14ac:dyDescent="0.25">
      <c r="A10" s="7" t="s">
        <v>16</v>
      </c>
      <c r="B10" s="7">
        <v>0.77144900000000005</v>
      </c>
      <c r="C10" s="7">
        <v>0.54259599999999997</v>
      </c>
      <c r="D10" s="7">
        <v>0.75880099999999995</v>
      </c>
      <c r="E10" s="7">
        <v>0.77107999999999999</v>
      </c>
    </row>
    <row r="11" spans="1:5" ht="66" x14ac:dyDescent="0.25">
      <c r="A11" s="7" t="s">
        <v>5</v>
      </c>
      <c r="B11" s="7">
        <v>0.79393800000000003</v>
      </c>
      <c r="C11" s="7">
        <v>0.58770599999999995</v>
      </c>
      <c r="D11" s="7">
        <v>0.77878599999999998</v>
      </c>
      <c r="E11" s="7">
        <v>0.81921999999999995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4E02-1F27-4672-B345-3C79D9000E0B}">
  <dimension ref="A2:E8"/>
  <sheetViews>
    <sheetView zoomScale="145" zoomScaleNormal="145" workbookViewId="0">
      <selection activeCell="M5" sqref="M5"/>
    </sheetView>
  </sheetViews>
  <sheetFormatPr defaultRowHeight="15" x14ac:dyDescent="0.25"/>
  <sheetData>
    <row r="2" spans="1:5" ht="15.75" thickBot="1" x14ac:dyDescent="0.3"/>
    <row r="3" spans="1:5" ht="26.25" thickBot="1" x14ac:dyDescent="0.3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</row>
    <row r="4" spans="1:5" ht="51.75" thickBot="1" x14ac:dyDescent="0.35">
      <c r="A4" s="4" t="s">
        <v>5</v>
      </c>
      <c r="B4" s="5">
        <v>0.79882699999999995</v>
      </c>
      <c r="C4" s="5">
        <v>0.75586900000000001</v>
      </c>
      <c r="D4" s="5">
        <v>0.77878599999999998</v>
      </c>
      <c r="E4">
        <v>0.77734799999999993</v>
      </c>
    </row>
    <row r="5" spans="1:5" ht="15.75" thickBot="1" x14ac:dyDescent="0.3">
      <c r="A5" s="6" t="s">
        <v>6</v>
      </c>
      <c r="B5" s="6">
        <v>0.80900000000000005</v>
      </c>
      <c r="C5" s="6">
        <v>0.59099999999999997</v>
      </c>
      <c r="D5" s="6">
        <v>0.73699999999999999</v>
      </c>
      <c r="E5">
        <v>0.7</v>
      </c>
    </row>
    <row r="6" spans="1:5" ht="15.75" thickBot="1" x14ac:dyDescent="0.3">
      <c r="A6" s="6" t="s">
        <v>7</v>
      </c>
      <c r="B6" s="6">
        <v>0.67799999999999994</v>
      </c>
      <c r="C6" s="6">
        <v>0.63800000000000001</v>
      </c>
      <c r="D6" s="6">
        <v>0.66400000000000003</v>
      </c>
      <c r="E6">
        <v>0.65799999999999992</v>
      </c>
    </row>
    <row r="7" spans="1:5" ht="15.75" thickBot="1" x14ac:dyDescent="0.3">
      <c r="A7" s="6" t="s">
        <v>8</v>
      </c>
      <c r="B7" s="6">
        <v>0.85199999999999998</v>
      </c>
      <c r="C7" s="6">
        <v>0.53100000000000003</v>
      </c>
      <c r="D7" s="6">
        <v>0.746</v>
      </c>
      <c r="E7">
        <v>0.6915</v>
      </c>
    </row>
    <row r="8" spans="1:5" ht="15.75" thickBot="1" x14ac:dyDescent="0.3">
      <c r="A8" s="6" t="s">
        <v>9</v>
      </c>
      <c r="B8" s="6">
        <v>0.746</v>
      </c>
      <c r="C8" s="6">
        <v>0.74</v>
      </c>
      <c r="D8" s="6">
        <v>0.74400000000000011</v>
      </c>
      <c r="E8">
        <v>0.74299999999999999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0D8E-37AF-48A2-BF1B-9AC1638447B0}">
  <dimension ref="A1:AF88"/>
  <sheetViews>
    <sheetView topLeftCell="C17" zoomScale="70" zoomScaleNormal="70" workbookViewId="0">
      <selection activeCell="AD39" sqref="AD39"/>
    </sheetView>
  </sheetViews>
  <sheetFormatPr defaultRowHeight="15" x14ac:dyDescent="0.25"/>
  <cols>
    <col min="16" max="16" width="15.140625" customWidth="1"/>
    <col min="20" max="20" width="17.5703125" customWidth="1"/>
    <col min="23" max="26" width="14.28515625" bestFit="1" customWidth="1"/>
  </cols>
  <sheetData>
    <row r="1" spans="1:32" ht="15.75" thickBot="1" x14ac:dyDescent="0.3">
      <c r="C1" t="s">
        <v>63</v>
      </c>
      <c r="D1" t="s">
        <v>64</v>
      </c>
      <c r="E1" t="s">
        <v>65</v>
      </c>
      <c r="F1" t="s">
        <v>66</v>
      </c>
      <c r="H1" t="s">
        <v>67</v>
      </c>
      <c r="I1" t="s">
        <v>61</v>
      </c>
      <c r="J1" t="s">
        <v>62</v>
      </c>
      <c r="K1" t="s">
        <v>74</v>
      </c>
      <c r="L1" t="s">
        <v>72</v>
      </c>
      <c r="N1" t="s">
        <v>77</v>
      </c>
      <c r="O1" t="s">
        <v>103</v>
      </c>
      <c r="P1" t="s">
        <v>104</v>
      </c>
      <c r="T1" s="70" t="s">
        <v>130</v>
      </c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</row>
    <row r="2" spans="1:32" ht="16.5" thickTop="1" thickBot="1" x14ac:dyDescent="0.3">
      <c r="A2" t="s">
        <v>55</v>
      </c>
      <c r="B2" t="s">
        <v>56</v>
      </c>
      <c r="C2">
        <v>78</v>
      </c>
      <c r="D2">
        <v>64</v>
      </c>
      <c r="E2">
        <v>17</v>
      </c>
      <c r="F2">
        <v>22</v>
      </c>
      <c r="H2">
        <f>SUM(C2:F2)</f>
        <v>181</v>
      </c>
      <c r="I2">
        <f>C2/(C2+F2)</f>
        <v>0.78</v>
      </c>
      <c r="J2">
        <f>D2/(D2+E2)</f>
        <v>0.79012345679012341</v>
      </c>
      <c r="K2">
        <f>(I2+J2)/2</f>
        <v>0.78506172839506172</v>
      </c>
      <c r="L2" t="b">
        <f>IF(OR(AND(D2+E2&gt;10,J2&lt;0.75),AND(C2+F2&gt;10,I2&lt;0.75)),TRUE,FALSE)</f>
        <v>0</v>
      </c>
      <c r="S2" s="68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</row>
    <row r="3" spans="1:32" ht="16.5" thickTop="1" thickBot="1" x14ac:dyDescent="0.3">
      <c r="B3" t="s">
        <v>57</v>
      </c>
      <c r="C3">
        <v>370</v>
      </c>
      <c r="D3">
        <v>331</v>
      </c>
      <c r="E3">
        <v>112</v>
      </c>
      <c r="F3">
        <v>89</v>
      </c>
      <c r="H3">
        <f t="shared" ref="H3:H5" si="0">SUM(C3:F3)</f>
        <v>902</v>
      </c>
      <c r="I3">
        <f t="shared" ref="I3:I6" si="1">C3/(C3+F3)</f>
        <v>0.8061002178649237</v>
      </c>
      <c r="J3">
        <f t="shared" ref="J3:J6" si="2">D3/(D3+E3)</f>
        <v>0.74717832957110608</v>
      </c>
      <c r="K3">
        <f t="shared" ref="K3:K6" si="3">(I3+J3)/2</f>
        <v>0.77663927371801489</v>
      </c>
      <c r="L3" s="12" t="b">
        <f t="shared" ref="L3:L6" si="4">IF(OR(AND(D3+E3&gt;10,J3&lt;0.75),AND(C3+F3&gt;10,I3&lt;0.75)),TRUE,FALSE)</f>
        <v>1</v>
      </c>
      <c r="S3" s="68"/>
      <c r="T3" s="49"/>
      <c r="U3" s="49"/>
      <c r="V3" s="49"/>
      <c r="W3" s="49"/>
      <c r="X3" s="49"/>
      <c r="Y3" s="49"/>
      <c r="Z3" s="49"/>
      <c r="AA3" s="49"/>
      <c r="AB3" s="49"/>
      <c r="AC3" s="49"/>
    </row>
    <row r="4" spans="1:32" ht="33" thickTop="1" thickBot="1" x14ac:dyDescent="0.3">
      <c r="B4" t="s">
        <v>58</v>
      </c>
      <c r="C4">
        <v>97</v>
      </c>
      <c r="D4">
        <v>79</v>
      </c>
      <c r="E4">
        <v>34</v>
      </c>
      <c r="F4">
        <v>32</v>
      </c>
      <c r="H4">
        <f t="shared" si="0"/>
        <v>242</v>
      </c>
      <c r="I4">
        <f t="shared" si="1"/>
        <v>0.75193798449612403</v>
      </c>
      <c r="J4">
        <f t="shared" si="2"/>
        <v>0.69911504424778759</v>
      </c>
      <c r="K4">
        <f t="shared" si="3"/>
        <v>0.72552651437195581</v>
      </c>
      <c r="L4" s="12" t="b">
        <f t="shared" si="4"/>
        <v>1</v>
      </c>
      <c r="S4" s="68"/>
      <c r="T4" s="77" t="s">
        <v>75</v>
      </c>
      <c r="U4" s="77" t="s">
        <v>133</v>
      </c>
      <c r="V4" s="81" t="s">
        <v>132</v>
      </c>
      <c r="W4" s="77" t="s">
        <v>1</v>
      </c>
      <c r="X4" s="77" t="s">
        <v>2</v>
      </c>
      <c r="Y4" s="77" t="s">
        <v>3</v>
      </c>
      <c r="Z4" s="77" t="s">
        <v>4</v>
      </c>
      <c r="AA4" s="49"/>
      <c r="AB4" s="49"/>
      <c r="AC4" s="49"/>
    </row>
    <row r="5" spans="1:32" ht="112.5" customHeight="1" thickTop="1" thickBot="1" x14ac:dyDescent="0.3">
      <c r="B5" t="s">
        <v>59</v>
      </c>
      <c r="C5">
        <v>9</v>
      </c>
      <c r="D5">
        <v>6</v>
      </c>
      <c r="E5">
        <v>4</v>
      </c>
      <c r="F5">
        <v>6</v>
      </c>
      <c r="H5">
        <f t="shared" si="0"/>
        <v>25</v>
      </c>
      <c r="I5">
        <f t="shared" si="1"/>
        <v>0.6</v>
      </c>
      <c r="J5">
        <f t="shared" si="2"/>
        <v>0.6</v>
      </c>
      <c r="K5">
        <f t="shared" si="3"/>
        <v>0.6</v>
      </c>
      <c r="L5" s="12" t="b">
        <f t="shared" si="4"/>
        <v>1</v>
      </c>
      <c r="S5" s="68"/>
      <c r="T5" s="78" t="s">
        <v>131</v>
      </c>
      <c r="U5" s="76" t="str">
        <f t="shared" ref="U5:U10" si="5">_xlfn.CONCAT(H6," / 6505 (",ROUND(H6/6505,3)*100,"%)")</f>
        <v>1350 / 6505 (20.8%)</v>
      </c>
      <c r="V5" s="76" t="str">
        <f>_xlfn.CONCAT(N6," / ",H6," (",ROUND(N6/H6,3)*100,"%)")</f>
        <v>703 / 1350 (52.1%)</v>
      </c>
      <c r="W5" s="76">
        <f>ROUND(I6,3)</f>
        <v>0.78800000000000003</v>
      </c>
      <c r="X5" s="76">
        <f>ROUND(J6,3)</f>
        <v>0.74199999999999999</v>
      </c>
      <c r="Y5" s="76">
        <f>ROUND((C6+D6)/H6,3)</f>
        <v>0.76600000000000001</v>
      </c>
      <c r="Z5" s="76">
        <f>ROUND(K6,3)</f>
        <v>0.76500000000000001</v>
      </c>
      <c r="AA5" s="49"/>
      <c r="AB5" s="49"/>
      <c r="AC5" s="49"/>
    </row>
    <row r="6" spans="1:32" ht="112.5" customHeight="1" thickTop="1" thickBot="1" x14ac:dyDescent="0.3">
      <c r="B6" t="s">
        <v>60</v>
      </c>
      <c r="C6">
        <f>SUM(C2:C5)</f>
        <v>554</v>
      </c>
      <c r="D6">
        <f>SUM(D2:D5)</f>
        <v>480</v>
      </c>
      <c r="E6">
        <f>SUM(E2:E5)</f>
        <v>167</v>
      </c>
      <c r="F6">
        <f>SUM(F2:F5)</f>
        <v>149</v>
      </c>
      <c r="H6">
        <f>SUM(C6:F6)</f>
        <v>1350</v>
      </c>
      <c r="I6">
        <f t="shared" si="1"/>
        <v>0.78805120910384063</v>
      </c>
      <c r="J6">
        <f t="shared" si="2"/>
        <v>0.74188562596599694</v>
      </c>
      <c r="K6">
        <f t="shared" si="3"/>
        <v>0.76496841753491873</v>
      </c>
      <c r="L6" s="12" t="b">
        <f t="shared" si="4"/>
        <v>1</v>
      </c>
      <c r="N6">
        <f t="shared" ref="N3:N6" si="6">C6+F6</f>
        <v>703</v>
      </c>
      <c r="O6">
        <f>D6+E6</f>
        <v>647</v>
      </c>
      <c r="S6" s="68"/>
      <c r="T6" s="78" t="str">
        <f>A7</f>
        <v>Anthracenes</v>
      </c>
      <c r="U6" s="76" t="str">
        <f t="shared" si="5"/>
        <v>194 / 6505 (3%)</v>
      </c>
      <c r="V6" s="76" t="str">
        <f t="shared" ref="V6:V10" si="7">_xlfn.CONCAT(N7," / ",H7," (",ROUND(N7/H7,3)*100,"%)")</f>
        <v>107 / 194 (55.2%)</v>
      </c>
      <c r="W6" s="76">
        <f t="shared" ref="W6:W10" si="8">ROUND(I7,3)</f>
        <v>0.85</v>
      </c>
      <c r="X6" s="76">
        <f t="shared" ref="X6:X10" si="9">ROUND(J7,3)</f>
        <v>0.67800000000000005</v>
      </c>
      <c r="Y6" s="76">
        <f t="shared" ref="Y6:Y10" si="10">ROUND((C7+D7)/H7,3)</f>
        <v>0.77300000000000002</v>
      </c>
      <c r="Z6" s="76">
        <f t="shared" ref="Z6:Z10" si="11">ROUND(K7,3)</f>
        <v>0.76400000000000001</v>
      </c>
      <c r="AA6" s="49"/>
      <c r="AB6" s="49"/>
      <c r="AC6" s="49"/>
    </row>
    <row r="7" spans="1:32" ht="112.5" customHeight="1" thickTop="1" thickBot="1" x14ac:dyDescent="0.3">
      <c r="A7" t="s">
        <v>68</v>
      </c>
      <c r="C7">
        <v>91</v>
      </c>
      <c r="D7">
        <v>59</v>
      </c>
      <c r="E7">
        <v>28</v>
      </c>
      <c r="F7">
        <v>16</v>
      </c>
      <c r="H7">
        <f>SUM(C7:F7)</f>
        <v>194</v>
      </c>
      <c r="I7">
        <f>C7/(C7+F7)</f>
        <v>0.85046728971962615</v>
      </c>
      <c r="J7">
        <f>D7/(D7+E7)</f>
        <v>0.67816091954022983</v>
      </c>
      <c r="K7">
        <f>(I7+J7)/2</f>
        <v>0.76431410462992799</v>
      </c>
      <c r="L7" s="12" t="b">
        <f>IF(OR(AND(D7+E7&gt;10,J7&lt;0.75),AND(C7+F7&gt;10,I7&lt;0.75)),TRUE,FALSE)</f>
        <v>1</v>
      </c>
      <c r="N7">
        <f>C7+F7</f>
        <v>107</v>
      </c>
      <c r="O7">
        <f>D7+E7</f>
        <v>87</v>
      </c>
      <c r="S7" s="68"/>
      <c r="T7" s="78" t="str">
        <f t="shared" ref="T7:T11" si="12">A8</f>
        <v>Acridines</v>
      </c>
      <c r="U7" s="76" t="str">
        <f t="shared" si="5"/>
        <v>112 / 6505 (1.7%)</v>
      </c>
      <c r="V7" s="76" t="str">
        <f t="shared" si="7"/>
        <v>59 / 112 (52.7%)</v>
      </c>
      <c r="W7" s="76">
        <f t="shared" si="8"/>
        <v>0.79700000000000004</v>
      </c>
      <c r="X7" s="76">
        <f t="shared" si="9"/>
        <v>0.69799999999999995</v>
      </c>
      <c r="Y7" s="76">
        <f t="shared" si="10"/>
        <v>0.75</v>
      </c>
      <c r="Z7" s="76">
        <f t="shared" si="11"/>
        <v>0.747</v>
      </c>
      <c r="AA7" s="49"/>
      <c r="AB7" s="49"/>
      <c r="AC7" s="49"/>
    </row>
    <row r="8" spans="1:32" ht="112.5" customHeight="1" thickTop="1" thickBot="1" x14ac:dyDescent="0.3">
      <c r="A8" t="s">
        <v>69</v>
      </c>
      <c r="C8">
        <v>47</v>
      </c>
      <c r="D8">
        <v>37</v>
      </c>
      <c r="E8">
        <v>16</v>
      </c>
      <c r="F8">
        <v>12</v>
      </c>
      <c r="H8">
        <f>SUM(C8:F8)</f>
        <v>112</v>
      </c>
      <c r="I8">
        <f>C8/(C8+F8)</f>
        <v>0.79661016949152541</v>
      </c>
      <c r="J8">
        <f>D8/(D8+E8)</f>
        <v>0.69811320754716977</v>
      </c>
      <c r="K8">
        <f>(I8+J8)/2</f>
        <v>0.74736168851934759</v>
      </c>
      <c r="L8" s="12" t="b">
        <f>IF(OR(AND(D8+E8&gt;10,J8&lt;0.75),AND(C8+F8&gt;10,I8&lt;0.75)),TRUE,FALSE)</f>
        <v>1</v>
      </c>
      <c r="N8">
        <f>C8+F8</f>
        <v>59</v>
      </c>
      <c r="O8">
        <f>D8+E8</f>
        <v>53</v>
      </c>
      <c r="S8" s="68"/>
      <c r="T8" s="78" t="str">
        <f t="shared" si="12"/>
        <v>Thiophenes</v>
      </c>
      <c r="U8" s="76" t="str">
        <f t="shared" si="5"/>
        <v>46 / 6505 (0.7%)</v>
      </c>
      <c r="V8" s="76" t="str">
        <f t="shared" si="7"/>
        <v>29 / 46 (63%)</v>
      </c>
      <c r="W8" s="76">
        <f t="shared" si="8"/>
        <v>0.72399999999999998</v>
      </c>
      <c r="X8" s="76">
        <f t="shared" si="9"/>
        <v>0.82399999999999995</v>
      </c>
      <c r="Y8" s="76">
        <f t="shared" si="10"/>
        <v>0.76100000000000001</v>
      </c>
      <c r="Z8" s="76">
        <f t="shared" si="11"/>
        <v>0.77400000000000002</v>
      </c>
      <c r="AA8" s="49"/>
      <c r="AB8" s="49"/>
      <c r="AC8" s="49"/>
    </row>
    <row r="9" spans="1:32" ht="112.5" customHeight="1" thickTop="1" thickBot="1" x14ac:dyDescent="0.3">
      <c r="A9" t="s">
        <v>70</v>
      </c>
      <c r="C9">
        <v>21</v>
      </c>
      <c r="D9">
        <v>14</v>
      </c>
      <c r="E9">
        <v>3</v>
      </c>
      <c r="F9">
        <v>8</v>
      </c>
      <c r="H9">
        <f>SUM(C9:F9)</f>
        <v>46</v>
      </c>
      <c r="I9">
        <f>C9/(C9+F9)</f>
        <v>0.72413793103448276</v>
      </c>
      <c r="J9">
        <f>D9/(D9+E9)</f>
        <v>0.82352941176470584</v>
      </c>
      <c r="K9">
        <f>(I9+J9)/2</f>
        <v>0.77383367139959436</v>
      </c>
      <c r="L9" s="12" t="b">
        <f>IF(OR(AND(D9+E9&gt;10,J9&lt;0.75),AND(C9+F9&gt;10,I9&lt;0.75)),TRUE,FALSE)</f>
        <v>1</v>
      </c>
      <c r="N9">
        <f>C9+F9</f>
        <v>29</v>
      </c>
      <c r="O9">
        <f>D9+E9</f>
        <v>17</v>
      </c>
      <c r="S9" s="68"/>
      <c r="T9" s="78" t="str">
        <f t="shared" si="12"/>
        <v>aromatic nitros</v>
      </c>
      <c r="U9" s="76" t="str">
        <f>_xlfn.CONCAT(H10," / 6505 (",ROUND(H10/6505,3)*100,"%)")</f>
        <v>478 / 6505 (7.3%)</v>
      </c>
      <c r="V9" s="76" t="str">
        <f t="shared" si="7"/>
        <v>273 / 478 (57.1%)</v>
      </c>
      <c r="W9" s="76">
        <f t="shared" si="8"/>
        <v>0.747</v>
      </c>
      <c r="X9" s="76">
        <f t="shared" si="9"/>
        <v>0.75600000000000001</v>
      </c>
      <c r="Y9" s="76">
        <f t="shared" si="10"/>
        <v>0.751</v>
      </c>
      <c r="Z9" s="76">
        <f t="shared" si="11"/>
        <v>0.752</v>
      </c>
      <c r="AA9" s="49"/>
      <c r="AB9" s="49"/>
      <c r="AC9" s="49"/>
    </row>
    <row r="10" spans="1:32" ht="112.5" customHeight="1" thickTop="1" thickBot="1" x14ac:dyDescent="0.3">
      <c r="A10" t="s">
        <v>73</v>
      </c>
      <c r="C10">
        <v>204</v>
      </c>
      <c r="D10">
        <v>155</v>
      </c>
      <c r="E10">
        <v>50</v>
      </c>
      <c r="F10">
        <v>69</v>
      </c>
      <c r="H10">
        <f t="shared" ref="H10" si="13">SUM(C10:F10)</f>
        <v>478</v>
      </c>
      <c r="I10">
        <f t="shared" ref="I10" si="14">C10/(C10+F10)</f>
        <v>0.74725274725274726</v>
      </c>
      <c r="J10">
        <f t="shared" ref="J10" si="15">D10/(D10+E10)</f>
        <v>0.75609756097560976</v>
      </c>
      <c r="K10">
        <f>(I10+J10)/2</f>
        <v>0.75167515411417851</v>
      </c>
      <c r="L10" s="12" t="b">
        <f>IF(OR(AND(D10+E10&gt;10,J10&lt;0.75),AND(C10+F10&gt;10,I10&lt;0.75)),TRUE,FALSE)</f>
        <v>1</v>
      </c>
      <c r="N10">
        <f>C10+F10</f>
        <v>273</v>
      </c>
      <c r="O10">
        <f>D10+E10</f>
        <v>205</v>
      </c>
      <c r="S10" s="68"/>
      <c r="T10" s="78" t="str">
        <f t="shared" si="12"/>
        <v>Aromatic rings</v>
      </c>
      <c r="U10" s="76" t="str">
        <f t="shared" ref="U10" si="16">_xlfn.CONCAT(H11," / 6505 (",ROUND(H11/6505,3)*100,"%)")</f>
        <v>162 / 6505 (2.5%)</v>
      </c>
      <c r="V10" s="76" t="str">
        <f t="shared" si="7"/>
        <v>85 / 162 (52.5%)</v>
      </c>
      <c r="W10" s="76">
        <f t="shared" si="8"/>
        <v>0.85899999999999999</v>
      </c>
      <c r="X10" s="76">
        <f t="shared" si="9"/>
        <v>0.71399999999999997</v>
      </c>
      <c r="Y10" s="76">
        <f t="shared" si="10"/>
        <v>0.79</v>
      </c>
      <c r="Z10" s="76">
        <f t="shared" si="11"/>
        <v>0.78700000000000003</v>
      </c>
      <c r="AA10" s="49"/>
      <c r="AB10" s="49"/>
      <c r="AC10" s="49"/>
    </row>
    <row r="11" spans="1:32" ht="16.5" thickTop="1" thickBot="1" x14ac:dyDescent="0.3">
      <c r="A11" s="16" t="s">
        <v>71</v>
      </c>
      <c r="B11">
        <v>5</v>
      </c>
      <c r="C11">
        <v>73</v>
      </c>
      <c r="D11">
        <v>55</v>
      </c>
      <c r="E11">
        <v>22</v>
      </c>
      <c r="F11">
        <v>12</v>
      </c>
      <c r="H11">
        <f>SUM(C11:F11)</f>
        <v>162</v>
      </c>
      <c r="I11">
        <f>C11/(C11+F11)</f>
        <v>0.85882352941176465</v>
      </c>
      <c r="J11">
        <f>D11/(D11+E11)</f>
        <v>0.7142857142857143</v>
      </c>
      <c r="K11">
        <f>(I11+J11)/2</f>
        <v>0.78655462184873948</v>
      </c>
      <c r="L11" s="12" t="b">
        <f>IF(OR(AND(D11+E11&gt;10,J11&lt;0.75),AND(C11+F11&gt;10,I11&lt;0.75)),TRUE,FALSE)</f>
        <v>1</v>
      </c>
      <c r="N11">
        <f>C11+F11</f>
        <v>85</v>
      </c>
      <c r="O11">
        <f>D11+E11</f>
        <v>77</v>
      </c>
      <c r="S11" s="68"/>
      <c r="T11" s="71"/>
      <c r="U11" s="49"/>
      <c r="V11" s="49"/>
      <c r="W11" s="49"/>
      <c r="X11" s="76"/>
      <c r="Y11" s="49"/>
      <c r="Z11" s="49"/>
      <c r="AA11" s="49"/>
      <c r="AB11" s="49"/>
      <c r="AC11" s="49"/>
    </row>
    <row r="12" spans="1:32" ht="16.5" thickTop="1" thickBot="1" x14ac:dyDescent="0.3">
      <c r="A12" s="16"/>
      <c r="S12" s="68"/>
      <c r="T12" s="49"/>
      <c r="U12" s="49"/>
      <c r="V12" s="49"/>
      <c r="W12" s="49"/>
      <c r="X12" s="76"/>
      <c r="Y12" s="49"/>
      <c r="Z12" s="49"/>
      <c r="AA12" s="49"/>
      <c r="AB12" s="49"/>
      <c r="AC12" s="49"/>
    </row>
    <row r="13" spans="1:32" ht="16.5" thickTop="1" thickBot="1" x14ac:dyDescent="0.3">
      <c r="S13" s="68"/>
      <c r="T13" s="49"/>
      <c r="U13" s="49"/>
      <c r="V13" s="49"/>
      <c r="W13" s="49"/>
      <c r="X13" s="76"/>
      <c r="Y13" s="49"/>
      <c r="Z13" s="49"/>
      <c r="AA13" s="49"/>
      <c r="AB13" s="49"/>
      <c r="AC13" s="49"/>
    </row>
    <row r="14" spans="1:32" ht="16.5" thickTop="1" thickBot="1" x14ac:dyDescent="0.3">
      <c r="S14" s="68"/>
      <c r="T14" s="49"/>
      <c r="U14" s="49"/>
      <c r="V14" s="49"/>
      <c r="W14" s="49"/>
      <c r="X14" s="76"/>
      <c r="Y14" s="49"/>
      <c r="Z14" s="49"/>
      <c r="AA14" s="49"/>
      <c r="AB14" s="49"/>
      <c r="AC14" s="49"/>
    </row>
    <row r="15" spans="1:32" ht="16.5" thickTop="1" thickBot="1" x14ac:dyDescent="0.3">
      <c r="S15" s="68"/>
      <c r="T15" s="49"/>
      <c r="U15" s="49"/>
      <c r="V15" s="49"/>
      <c r="W15" s="49"/>
      <c r="X15" s="76"/>
      <c r="Y15" s="49"/>
      <c r="Z15" s="49"/>
      <c r="AA15" s="49"/>
      <c r="AB15" s="49"/>
      <c r="AC15" s="49"/>
    </row>
    <row r="16" spans="1:32" ht="16.5" thickTop="1" thickBot="1" x14ac:dyDescent="0.3">
      <c r="S16" s="68"/>
      <c r="T16" s="49"/>
      <c r="U16" s="49"/>
      <c r="V16" s="49"/>
      <c r="W16" s="49"/>
      <c r="Y16" s="49"/>
      <c r="Z16" s="49"/>
      <c r="AA16" s="49"/>
      <c r="AB16" s="49"/>
      <c r="AC16" s="49"/>
    </row>
    <row r="17" spans="1:30" ht="16.5" thickTop="1" thickBot="1" x14ac:dyDescent="0.3">
      <c r="S17" s="68"/>
      <c r="T17" s="49"/>
      <c r="U17" s="49"/>
      <c r="V17" s="49"/>
      <c r="W17" s="49"/>
      <c r="X17" s="76"/>
      <c r="Y17" s="49"/>
      <c r="Z17" s="49"/>
      <c r="AA17" s="49"/>
      <c r="AB17" s="49"/>
      <c r="AC17" s="49"/>
    </row>
    <row r="18" spans="1:30" ht="16.5" thickTop="1" thickBot="1" x14ac:dyDescent="0.3">
      <c r="S18" s="68"/>
      <c r="T18" s="49"/>
      <c r="U18" s="49"/>
      <c r="V18" s="49"/>
      <c r="W18" s="49"/>
      <c r="X18" s="76"/>
      <c r="Y18" s="49"/>
      <c r="Z18" s="49"/>
      <c r="AA18" s="49"/>
      <c r="AB18" s="49"/>
      <c r="AC18" s="49"/>
    </row>
    <row r="19" spans="1:30" ht="16.5" thickTop="1" thickBot="1" x14ac:dyDescent="0.3">
      <c r="S19" s="68"/>
      <c r="T19" s="49"/>
      <c r="U19" s="49"/>
      <c r="V19" s="49"/>
      <c r="W19" s="49"/>
      <c r="X19" s="76"/>
      <c r="Y19" s="49"/>
      <c r="Z19" s="49"/>
      <c r="AA19" s="49"/>
      <c r="AB19" s="49"/>
      <c r="AC19" s="49"/>
    </row>
    <row r="20" spans="1:30" ht="16.5" thickTop="1" thickBot="1" x14ac:dyDescent="0.3">
      <c r="S20" s="68"/>
      <c r="T20" s="49"/>
      <c r="U20" s="49"/>
      <c r="V20" s="49"/>
      <c r="W20" s="49"/>
      <c r="X20" s="76"/>
      <c r="Y20" s="49"/>
      <c r="Z20" s="49"/>
      <c r="AA20" s="49"/>
      <c r="AB20" s="49"/>
      <c r="AC20" s="49"/>
    </row>
    <row r="21" spans="1:30" ht="16.5" thickTop="1" thickBot="1" x14ac:dyDescent="0.3">
      <c r="S21" s="68"/>
      <c r="T21" s="49"/>
      <c r="U21" s="49"/>
      <c r="V21" s="49"/>
      <c r="W21" s="49"/>
      <c r="X21" s="76"/>
      <c r="Y21" s="49"/>
      <c r="Z21" s="49"/>
      <c r="AA21" s="49"/>
      <c r="AB21" s="49"/>
      <c r="AC21" s="49"/>
    </row>
    <row r="22" spans="1:30" ht="16.5" thickTop="1" thickBot="1" x14ac:dyDescent="0.3">
      <c r="S22" s="68"/>
      <c r="T22" s="49"/>
      <c r="U22" s="49"/>
      <c r="V22" s="49"/>
      <c r="W22" s="49"/>
      <c r="X22" s="76"/>
      <c r="Y22" s="49"/>
      <c r="Z22" s="49"/>
      <c r="AA22" s="49"/>
      <c r="AB22" s="49"/>
      <c r="AC22" s="49"/>
    </row>
    <row r="23" spans="1:30" ht="13.5" customHeight="1" thickTop="1" thickBot="1" x14ac:dyDescent="0.3">
      <c r="A23" s="16"/>
      <c r="S23" s="68"/>
      <c r="T23" s="81" t="s">
        <v>75</v>
      </c>
      <c r="U23" s="81" t="s">
        <v>0</v>
      </c>
      <c r="V23" s="77" t="s">
        <v>133</v>
      </c>
      <c r="W23" s="81" t="s">
        <v>132</v>
      </c>
      <c r="X23" s="81" t="s">
        <v>134</v>
      </c>
      <c r="Y23" s="81" t="s">
        <v>1</v>
      </c>
      <c r="Z23" s="81" t="s">
        <v>2</v>
      </c>
      <c r="AA23" s="81" t="s">
        <v>3</v>
      </c>
      <c r="AB23" s="81" t="s">
        <v>4</v>
      </c>
      <c r="AC23" s="49"/>
    </row>
    <row r="24" spans="1:30" ht="52.5" thickTop="1" thickBot="1" x14ac:dyDescent="0.3">
      <c r="A24" s="16"/>
      <c r="S24" s="68"/>
      <c r="T24" s="79" t="str">
        <f>A28</f>
        <v>Polyaromatics</v>
      </c>
      <c r="U24" s="75" t="str">
        <f>B28</f>
        <v>Morgan NSK polynomical</v>
      </c>
      <c r="V24" s="76" t="str">
        <f>_xlfn.CONCAT(C28," / 6505 (",ROUND(C28/6505,3)*100,"%)")</f>
        <v>966 / 6505 (14.9%)</v>
      </c>
      <c r="W24" s="76" t="str">
        <f>_xlfn.CONCAT(D28," / ",C28," (",ROUND(D28/C28,3)*100,"%)")</f>
        <v>825 / 966 (85.4%)</v>
      </c>
      <c r="X24" s="76" t="str">
        <f>_xlfn.CONCAT(E28," / ",C28," (",ROUND(E28/C28,3)*100,"%)")</f>
        <v>0 / 966 (0%)</v>
      </c>
      <c r="Y24" s="76">
        <f>F28</f>
        <v>0.89600000000000002</v>
      </c>
      <c r="Z24" s="76">
        <f>G28</f>
        <v>0.39100000000000001</v>
      </c>
      <c r="AA24" s="76">
        <f>H28</f>
        <v>0.82399999999999995</v>
      </c>
      <c r="AB24" s="76">
        <f>(Y24+Z24)/2</f>
        <v>0.64349999999999996</v>
      </c>
      <c r="AC24" s="49"/>
      <c r="AD24" t="s">
        <v>135</v>
      </c>
    </row>
    <row r="25" spans="1:30" ht="39.75" customHeight="1" thickTop="1" thickBot="1" x14ac:dyDescent="0.3">
      <c r="S25" s="68"/>
      <c r="T25" s="79"/>
      <c r="U25" s="75" t="str">
        <f t="shared" ref="U25:U39" si="17">B29</f>
        <v>DEREK</v>
      </c>
      <c r="V25" s="80" t="str">
        <f>_xlfn.CONCAT(C29," / 6505 (",ROUND(C29/6505,3)*100,"%)")</f>
        <v>1117 / 6505 (17.2%)</v>
      </c>
      <c r="W25" s="80" t="str">
        <f>_xlfn.CONCAT(D29," / ",C29," (",ROUND(D29/C29,3)*100,"%)")</f>
        <v>945 / 1117 (84.6%)</v>
      </c>
      <c r="X25" s="76" t="str">
        <f>_xlfn.CONCAT(E29," / ",C29," (",ROUND(E29/C29,3)*100,"%)")</f>
        <v>5 / 1117 (0.4%)</v>
      </c>
      <c r="Y25" s="76">
        <f>F29</f>
        <v>0.77500000000000002</v>
      </c>
      <c r="Z25" s="76">
        <f>G29</f>
        <v>0.53200000000000003</v>
      </c>
      <c r="AA25" s="76">
        <f t="shared" ref="AA25:AA39" si="18">H29</f>
        <v>0.73699999999999999</v>
      </c>
      <c r="AB25" s="76">
        <f t="shared" ref="AB25:AB39" si="19">(Y25+Z25)/2</f>
        <v>0.65349999999999997</v>
      </c>
      <c r="AC25" s="49"/>
      <c r="AD25" t="s">
        <v>136</v>
      </c>
    </row>
    <row r="26" spans="1:30" ht="17.25" customHeight="1" thickTop="1" thickBot="1" x14ac:dyDescent="0.3">
      <c r="S26" s="68"/>
      <c r="T26" s="79"/>
      <c r="U26" s="75" t="str">
        <f t="shared" si="17"/>
        <v>LSMA</v>
      </c>
      <c r="V26" s="80"/>
      <c r="W26" s="80"/>
      <c r="X26" s="76" t="str">
        <f>_xlfn.CONCAT(E30," / ",C29," (",ROUND(E30/C29,3)*100,"%)")</f>
        <v>706 / 1117 (63.2%)</v>
      </c>
      <c r="Y26" s="76">
        <f t="shared" ref="Y26:Y39" si="20">F30</f>
        <v>0.96599999999999997</v>
      </c>
      <c r="Z26" s="76">
        <f t="shared" ref="Z26:Z39" si="21">G30</f>
        <v>0.21199999999999999</v>
      </c>
      <c r="AA26" s="76">
        <f t="shared" si="18"/>
        <v>0.81</v>
      </c>
      <c r="AB26" s="76">
        <f t="shared" si="19"/>
        <v>0.58899999999999997</v>
      </c>
      <c r="AC26" s="49"/>
      <c r="AD26" t="s">
        <v>137</v>
      </c>
    </row>
    <row r="27" spans="1:30" ht="15" customHeight="1" thickTop="1" thickBot="1" x14ac:dyDescent="0.3">
      <c r="A27" t="s">
        <v>125</v>
      </c>
      <c r="B27" t="s">
        <v>0</v>
      </c>
      <c r="C27" t="s">
        <v>76</v>
      </c>
      <c r="D27" t="s">
        <v>77</v>
      </c>
      <c r="E27" t="s">
        <v>128</v>
      </c>
      <c r="F27" t="s">
        <v>1</v>
      </c>
      <c r="G27" t="s">
        <v>129</v>
      </c>
      <c r="H27" t="s">
        <v>3</v>
      </c>
      <c r="S27" s="68"/>
      <c r="T27" s="79"/>
      <c r="U27" s="75" t="str">
        <f t="shared" si="17"/>
        <v>MC4PC</v>
      </c>
      <c r="V27" s="80"/>
      <c r="W27" s="80"/>
      <c r="X27" s="76" t="str">
        <f>_xlfn.CONCAT(E31,"/",C29," (",ROUND(E31/C29,3)*100,"%)")</f>
        <v>538/1117 (48.2%)</v>
      </c>
      <c r="Y27" s="76">
        <f t="shared" si="20"/>
        <v>0.90900000000000003</v>
      </c>
      <c r="Z27" s="76">
        <f t="shared" si="21"/>
        <v>0.39300000000000002</v>
      </c>
      <c r="AA27" s="76">
        <f t="shared" si="18"/>
        <v>0.86699999999999999</v>
      </c>
      <c r="AB27" s="76">
        <f t="shared" si="19"/>
        <v>0.65100000000000002</v>
      </c>
      <c r="AC27" s="49"/>
      <c r="AD27" t="s">
        <v>138</v>
      </c>
    </row>
    <row r="28" spans="1:30" ht="15" customHeight="1" thickTop="1" thickBot="1" x14ac:dyDescent="0.3">
      <c r="A28" s="67" t="s">
        <v>105</v>
      </c>
      <c r="B28" t="s">
        <v>126</v>
      </c>
      <c r="C28">
        <v>966</v>
      </c>
      <c r="D28">
        <v>825</v>
      </c>
      <c r="E28">
        <v>0</v>
      </c>
      <c r="F28">
        <v>0.89600000000000002</v>
      </c>
      <c r="G28">
        <v>0.39100000000000001</v>
      </c>
      <c r="H28">
        <v>0.82399999999999995</v>
      </c>
      <c r="S28" s="68"/>
      <c r="T28" s="79" t="str">
        <f>A32</f>
        <v>Phenyls, analines, benzamides</v>
      </c>
      <c r="U28" s="75" t="str">
        <f t="shared" si="17"/>
        <v>Morgan NSK polynomical</v>
      </c>
      <c r="V28" s="76" t="str">
        <f>_xlfn.CONCAT(C32," / 6505 (",ROUND(C32/6505,3)*100,"%)")</f>
        <v>450 / 6505 (6.9%)</v>
      </c>
      <c r="W28" s="76" t="str">
        <f>_xlfn.CONCAT(D32," / ",C32," (",ROUND(D32/C32,3)*100,"%)")</f>
        <v>191 / 450 (42.4%)</v>
      </c>
      <c r="X28" s="76" t="str">
        <f>_xlfn.CONCAT(E32," / ",C32," (",ROUND(E32/C32,3)*100,"%)")</f>
        <v>0 / 450 (0%)</v>
      </c>
      <c r="Y28" s="76">
        <f t="shared" si="20"/>
        <v>0.68899999999999995</v>
      </c>
      <c r="Z28" s="76">
        <f t="shared" si="21"/>
        <v>0.80500000000000005</v>
      </c>
      <c r="AA28" s="76">
        <f t="shared" si="18"/>
        <v>0.751</v>
      </c>
      <c r="AB28" s="76">
        <f t="shared" si="19"/>
        <v>0.747</v>
      </c>
      <c r="AC28" s="49"/>
      <c r="AD28" t="s">
        <v>139</v>
      </c>
    </row>
    <row r="29" spans="1:30" ht="15" customHeight="1" thickTop="1" thickBot="1" x14ac:dyDescent="0.3">
      <c r="B29" t="s">
        <v>6</v>
      </c>
      <c r="C29">
        <v>1117</v>
      </c>
      <c r="D29">
        <v>945</v>
      </c>
      <c r="E29">
        <v>5</v>
      </c>
      <c r="F29">
        <v>0.77500000000000002</v>
      </c>
      <c r="G29">
        <v>0.53200000000000003</v>
      </c>
      <c r="H29">
        <v>0.73699999999999999</v>
      </c>
      <c r="S29" s="68"/>
      <c r="T29" s="79"/>
      <c r="U29" s="75" t="str">
        <f t="shared" si="17"/>
        <v>DEREK</v>
      </c>
      <c r="V29" s="80" t="str">
        <f>_xlfn.CONCAT(C33," / 6505 (",ROUND(C33/6505,3)*100,"%)")</f>
        <v>537 / 6505 (8.3%)</v>
      </c>
      <c r="W29" s="80" t="str">
        <f>_xlfn.CONCAT(D33," / ",C33," (",ROUND(D33/C33,3)*100,"%)")</f>
        <v>211 / 537 (39.3%)</v>
      </c>
      <c r="X29" s="76" t="str">
        <f>_xlfn.CONCAT(E33," / ",C33," (",ROUND(E33/C33,3)*100,"%)")</f>
        <v>10 / 537 (1.9%)</v>
      </c>
      <c r="Y29" s="76">
        <f t="shared" si="20"/>
        <v>0.58499999999999996</v>
      </c>
      <c r="Z29" s="76">
        <f t="shared" si="21"/>
        <v>0.85699999999999998</v>
      </c>
      <c r="AA29" s="76">
        <f t="shared" si="18"/>
        <v>0.751</v>
      </c>
      <c r="AB29" s="76">
        <f t="shared" si="19"/>
        <v>0.72099999999999997</v>
      </c>
      <c r="AC29" s="49"/>
      <c r="AD29" t="s">
        <v>140</v>
      </c>
    </row>
    <row r="30" spans="1:30" ht="15.75" customHeight="1" thickTop="1" thickBot="1" x14ac:dyDescent="0.3">
      <c r="B30" t="s">
        <v>7</v>
      </c>
      <c r="E30">
        <v>706</v>
      </c>
      <c r="F30">
        <v>0.96599999999999997</v>
      </c>
      <c r="G30">
        <v>0.21199999999999999</v>
      </c>
      <c r="H30">
        <v>0.81</v>
      </c>
      <c r="S30" s="68"/>
      <c r="T30" s="79"/>
      <c r="U30" s="75" t="str">
        <f t="shared" si="17"/>
        <v>LSMA</v>
      </c>
      <c r="V30" s="80"/>
      <c r="W30" s="80"/>
      <c r="X30" s="76" t="str">
        <f>_xlfn.CONCAT(E34," / ",C33," (",ROUND(E34/C33,3)*100,"%)")</f>
        <v>281 / 537 (52.3%)</v>
      </c>
      <c r="Y30" s="76">
        <f t="shared" si="20"/>
        <v>0.60299999999999998</v>
      </c>
      <c r="Z30" s="76">
        <f t="shared" si="21"/>
        <v>0.79200000000000004</v>
      </c>
      <c r="AA30" s="76">
        <f t="shared" si="18"/>
        <v>0.73799999999999999</v>
      </c>
      <c r="AB30" s="76">
        <f t="shared" si="19"/>
        <v>0.69750000000000001</v>
      </c>
      <c r="AC30" s="49"/>
      <c r="AD30" t="s">
        <v>141</v>
      </c>
    </row>
    <row r="31" spans="1:30" ht="15.75" customHeight="1" thickTop="1" thickBot="1" x14ac:dyDescent="0.3">
      <c r="B31" t="s">
        <v>9</v>
      </c>
      <c r="E31">
        <v>538</v>
      </c>
      <c r="F31">
        <v>0.90900000000000003</v>
      </c>
      <c r="G31">
        <v>0.39300000000000002</v>
      </c>
      <c r="H31">
        <v>0.86699999999999999</v>
      </c>
      <c r="S31" s="68"/>
      <c r="T31" s="79"/>
      <c r="U31" s="75" t="str">
        <f t="shared" si="17"/>
        <v>MC4PC</v>
      </c>
      <c r="V31" s="80"/>
      <c r="W31" s="80"/>
      <c r="X31" s="76" t="str">
        <f>_xlfn.CONCAT(E35,"/",C33," (",ROUND(E35/C33,3)*100,"%)")</f>
        <v>308/537 (57.4%)</v>
      </c>
      <c r="Y31" s="76">
        <f t="shared" si="20"/>
        <v>0.65300000000000002</v>
      </c>
      <c r="Z31" s="76">
        <f t="shared" si="21"/>
        <v>0.88</v>
      </c>
      <c r="AA31" s="76">
        <f t="shared" si="18"/>
        <v>0.76</v>
      </c>
      <c r="AB31" s="76">
        <f t="shared" si="19"/>
        <v>0.76649999999999996</v>
      </c>
      <c r="AC31" s="49"/>
      <c r="AD31" t="s">
        <v>142</v>
      </c>
    </row>
    <row r="32" spans="1:30" ht="15" customHeight="1" thickTop="1" thickBot="1" x14ac:dyDescent="0.3">
      <c r="A32" t="s">
        <v>127</v>
      </c>
      <c r="B32" t="s">
        <v>126</v>
      </c>
      <c r="C32">
        <v>450</v>
      </c>
      <c r="D32">
        <v>191</v>
      </c>
      <c r="E32">
        <v>0</v>
      </c>
      <c r="F32">
        <v>0.68899999999999995</v>
      </c>
      <c r="G32">
        <v>0.80500000000000005</v>
      </c>
      <c r="H32">
        <v>0.751</v>
      </c>
      <c r="S32" s="68"/>
      <c r="T32" s="79" t="str">
        <f>A36</f>
        <v>Azidos</v>
      </c>
      <c r="U32" s="75" t="str">
        <f t="shared" si="17"/>
        <v>Morgan NSK polynomical</v>
      </c>
      <c r="V32" s="76" t="str">
        <f>_xlfn.CONCAT(C36," / 6505 (",ROUND(C36/6505,3)*100,"%)")</f>
        <v>63 / 6505 (1%)</v>
      </c>
      <c r="W32" s="76" t="str">
        <f>_xlfn.CONCAT(D36," / ",C36," (",ROUND(D36/C36,3)*100,"%)")</f>
        <v>61 / 63 (96.8%)</v>
      </c>
      <c r="X32" s="76" t="str">
        <f>_xlfn.CONCAT(E36," / ",C36," (",ROUND(E36/C36,3)*100,"%)")</f>
        <v>0 / 63 (0%)</v>
      </c>
      <c r="Y32" s="76">
        <f t="shared" si="20"/>
        <v>0.96599999999999997</v>
      </c>
      <c r="Z32" s="76">
        <f t="shared" si="21"/>
        <v>0</v>
      </c>
      <c r="AA32" s="76">
        <f t="shared" si="18"/>
        <v>0.90500000000000003</v>
      </c>
      <c r="AB32" s="76">
        <f t="shared" si="19"/>
        <v>0.48299999999999998</v>
      </c>
      <c r="AC32" s="49"/>
      <c r="AD32" t="s">
        <v>143</v>
      </c>
    </row>
    <row r="33" spans="1:30" ht="15" customHeight="1" thickTop="1" thickBot="1" x14ac:dyDescent="0.3">
      <c r="B33" t="s">
        <v>6</v>
      </c>
      <c r="C33">
        <v>537</v>
      </c>
      <c r="D33">
        <v>211</v>
      </c>
      <c r="E33">
        <v>10</v>
      </c>
      <c r="F33">
        <v>0.58499999999999996</v>
      </c>
      <c r="G33">
        <v>0.85699999999999998</v>
      </c>
      <c r="H33">
        <v>0.751</v>
      </c>
      <c r="S33" s="68"/>
      <c r="T33" s="79"/>
      <c r="U33" s="75" t="str">
        <f t="shared" si="17"/>
        <v>DEREK</v>
      </c>
      <c r="V33" s="80" t="str">
        <f>_xlfn.CONCAT(C37," / 6505 (",ROUND(C37/6505,3)*100,"%)")</f>
        <v>89 / 6505 (1.4%)</v>
      </c>
      <c r="W33" s="80" t="str">
        <f>_xlfn.CONCAT(D37," / ",C37," (",ROUND(D37/C37,3)*100,"%)")</f>
        <v>84 / 89 (94.4%)</v>
      </c>
      <c r="X33" s="76" t="str">
        <f>_xlfn.CONCAT(E37," / ",C37," (",ROUND(E37/C37,3)*100,"%)")</f>
        <v>4 / 89 (4.5%)</v>
      </c>
      <c r="Y33" s="76">
        <f t="shared" si="20"/>
        <v>1</v>
      </c>
      <c r="Z33" s="76">
        <f t="shared" si="21"/>
        <v>0</v>
      </c>
      <c r="AA33" s="76">
        <f t="shared" si="18"/>
        <v>0.94399999999999995</v>
      </c>
      <c r="AB33" s="76">
        <f t="shared" si="19"/>
        <v>0.5</v>
      </c>
      <c r="AC33" s="49"/>
      <c r="AD33" t="s">
        <v>144</v>
      </c>
    </row>
    <row r="34" spans="1:30" ht="17.25" customHeight="1" thickTop="1" thickBot="1" x14ac:dyDescent="0.3">
      <c r="B34" t="s">
        <v>7</v>
      </c>
      <c r="E34">
        <v>281</v>
      </c>
      <c r="F34">
        <v>0.60299999999999998</v>
      </c>
      <c r="G34">
        <v>0.79200000000000004</v>
      </c>
      <c r="H34">
        <v>0.73799999999999999</v>
      </c>
      <c r="S34" s="69"/>
      <c r="T34" s="79"/>
      <c r="U34" s="75" t="str">
        <f t="shared" si="17"/>
        <v>LSMA</v>
      </c>
      <c r="V34" s="80"/>
      <c r="W34" s="80"/>
      <c r="X34" s="76" t="str">
        <f>_xlfn.CONCAT(E38," / ",C37," (",ROUND(E38/C37,3)*100,"%)")</f>
        <v>14 / 89 (15.7%)</v>
      </c>
      <c r="Y34" s="76">
        <f t="shared" si="20"/>
        <v>0.17499999999999999</v>
      </c>
      <c r="Z34" s="76">
        <f t="shared" si="21"/>
        <v>0.8</v>
      </c>
      <c r="AA34" s="76">
        <f t="shared" si="18"/>
        <v>0.21199999999999999</v>
      </c>
      <c r="AB34" s="76">
        <f t="shared" si="19"/>
        <v>0.48750000000000004</v>
      </c>
      <c r="AC34" s="49"/>
      <c r="AD34" t="s">
        <v>145</v>
      </c>
    </row>
    <row r="35" spans="1:30" ht="15.75" customHeight="1" thickTop="1" thickBot="1" x14ac:dyDescent="0.3">
      <c r="B35" t="s">
        <v>9</v>
      </c>
      <c r="E35">
        <v>308</v>
      </c>
      <c r="F35">
        <v>0.65300000000000002</v>
      </c>
      <c r="G35">
        <v>0.88</v>
      </c>
      <c r="H35">
        <v>0.76</v>
      </c>
      <c r="S35" s="68"/>
      <c r="T35" s="79"/>
      <c r="U35" s="75" t="str">
        <f t="shared" si="17"/>
        <v>MC4PC</v>
      </c>
      <c r="V35" s="80"/>
      <c r="W35" s="80"/>
      <c r="X35" s="76" t="str">
        <f>_xlfn.CONCAT(E39,"/",C37," (",ROUND(E39/C37,3)*100,"%)")</f>
        <v>0/89 (0%)</v>
      </c>
      <c r="Y35" s="76">
        <f t="shared" si="20"/>
        <v>0.3</v>
      </c>
      <c r="Z35" s="76">
        <f t="shared" si="21"/>
        <v>0.8</v>
      </c>
      <c r="AA35" s="76">
        <f t="shared" si="18"/>
        <v>0.33300000000000002</v>
      </c>
      <c r="AB35" s="76">
        <f t="shared" si="19"/>
        <v>0.55000000000000004</v>
      </c>
      <c r="AC35" s="49"/>
      <c r="AD35" t="s">
        <v>146</v>
      </c>
    </row>
    <row r="36" spans="1:30" ht="15.75" customHeight="1" thickTop="1" thickBot="1" x14ac:dyDescent="0.3">
      <c r="A36" t="s">
        <v>115</v>
      </c>
      <c r="B36" t="s">
        <v>126</v>
      </c>
      <c r="C36">
        <v>63</v>
      </c>
      <c r="D36">
        <v>61</v>
      </c>
      <c r="E36">
        <v>0</v>
      </c>
      <c r="F36">
        <v>0.96599999999999997</v>
      </c>
      <c r="G36">
        <v>0</v>
      </c>
      <c r="H36">
        <v>0.90500000000000003</v>
      </c>
      <c r="S36" s="68"/>
      <c r="T36" s="79" t="str">
        <f>A40</f>
        <v>Alkyl/Alkenyl halides</v>
      </c>
      <c r="U36" s="75" t="str">
        <f t="shared" si="17"/>
        <v>Morgan NSK polynomical</v>
      </c>
      <c r="V36" s="76" t="str">
        <f>_xlfn.CONCAT(C40," / 6505 (",ROUND(C40/6505,3)*100,"%)")</f>
        <v>100 / 6505 (1.5%)</v>
      </c>
      <c r="W36" s="76" t="str">
        <f>_xlfn.CONCAT(D40," / ",C40," (",ROUND(D40/C40,3)*100,"%)")</f>
        <v>51 / 100 (51%)</v>
      </c>
      <c r="X36" s="76" t="str">
        <f>_xlfn.CONCAT(E40," / ",C40," (",ROUND(E40/C40,3)*100,"%)")</f>
        <v>0 / 100 (0%)</v>
      </c>
      <c r="Y36" s="76">
        <f t="shared" si="20"/>
        <v>0.73</v>
      </c>
      <c r="Z36" s="76">
        <f t="shared" si="21"/>
        <v>0.74199999999999999</v>
      </c>
      <c r="AA36" s="76">
        <f t="shared" si="18"/>
        <v>0.73499999999999999</v>
      </c>
      <c r="AB36" s="76">
        <f t="shared" si="19"/>
        <v>0.73599999999999999</v>
      </c>
      <c r="AC36" s="49"/>
      <c r="AD36" t="s">
        <v>147</v>
      </c>
    </row>
    <row r="37" spans="1:30" ht="15" customHeight="1" thickTop="1" thickBot="1" x14ac:dyDescent="0.3">
      <c r="B37" t="s">
        <v>6</v>
      </c>
      <c r="C37">
        <v>89</v>
      </c>
      <c r="D37">
        <v>84</v>
      </c>
      <c r="E37">
        <v>4</v>
      </c>
      <c r="F37">
        <v>1</v>
      </c>
      <c r="G37">
        <v>0</v>
      </c>
      <c r="H37">
        <v>0.94399999999999995</v>
      </c>
      <c r="S37" s="68"/>
      <c r="T37" s="79"/>
      <c r="U37" s="75" t="str">
        <f t="shared" si="17"/>
        <v>DEREK</v>
      </c>
      <c r="V37" s="80" t="str">
        <f>_xlfn.CONCAT(C41," / 6505 (",ROUND(C41/6505,3)*100,"%)")</f>
        <v>312 / 6505 (4.8%)</v>
      </c>
      <c r="W37" s="80" t="str">
        <f>_xlfn.CONCAT(D41," / ",C41," (",ROUND(D41/C41,3)*100,"%)")</f>
        <v>161 / 312 (51.6%)</v>
      </c>
      <c r="X37" s="76" t="str">
        <f>_xlfn.CONCAT(E41," / ",C41," (",ROUND(E41/C41,3)*100,"%)")</f>
        <v>5 / 312 (1.6%)</v>
      </c>
      <c r="Y37" s="76">
        <f t="shared" si="20"/>
        <v>0.90600000000000003</v>
      </c>
      <c r="Z37" s="76">
        <f t="shared" si="21"/>
        <v>0.20200000000000001</v>
      </c>
      <c r="AA37" s="76">
        <f t="shared" si="18"/>
        <v>0.69099999999999995</v>
      </c>
      <c r="AB37" s="76">
        <f t="shared" si="19"/>
        <v>0.55400000000000005</v>
      </c>
      <c r="AC37" s="49"/>
      <c r="AD37" t="s">
        <v>148</v>
      </c>
    </row>
    <row r="38" spans="1:30" ht="15" customHeight="1" thickTop="1" thickBot="1" x14ac:dyDescent="0.3">
      <c r="B38" t="s">
        <v>7</v>
      </c>
      <c r="E38">
        <v>14</v>
      </c>
      <c r="F38">
        <v>0.17499999999999999</v>
      </c>
      <c r="G38">
        <v>0.8</v>
      </c>
      <c r="H38">
        <v>0.21199999999999999</v>
      </c>
      <c r="S38" s="68"/>
      <c r="T38" s="79"/>
      <c r="U38" s="75" t="str">
        <f t="shared" si="17"/>
        <v>LSMA</v>
      </c>
      <c r="V38" s="80"/>
      <c r="W38" s="80"/>
      <c r="X38" s="76" t="str">
        <f>_xlfn.CONCAT(E42," / ",C41," (",ROUND(E42/C41,3)*100,"%)")</f>
        <v>251 / 312 (80.4%)</v>
      </c>
      <c r="Y38" s="76">
        <f t="shared" si="20"/>
        <v>6.5000000000000002E-2</v>
      </c>
      <c r="Z38" s="76">
        <f t="shared" si="21"/>
        <v>1</v>
      </c>
      <c r="AA38" s="76">
        <f t="shared" si="18"/>
        <v>0.29499999999999998</v>
      </c>
      <c r="AB38" s="76">
        <f t="shared" si="19"/>
        <v>0.53249999999999997</v>
      </c>
      <c r="AC38" s="49"/>
      <c r="AD38" t="s">
        <v>149</v>
      </c>
    </row>
    <row r="39" spans="1:30" ht="15.75" customHeight="1" thickTop="1" thickBot="1" x14ac:dyDescent="0.3">
      <c r="B39" t="s">
        <v>9</v>
      </c>
      <c r="E39">
        <v>0</v>
      </c>
      <c r="F39">
        <v>0.3</v>
      </c>
      <c r="G39">
        <v>0.8</v>
      </c>
      <c r="H39">
        <v>0.33300000000000002</v>
      </c>
      <c r="S39" s="68"/>
      <c r="T39" s="79"/>
      <c r="U39" s="75" t="str">
        <f t="shared" si="17"/>
        <v>MC4PC</v>
      </c>
      <c r="V39" s="80"/>
      <c r="W39" s="80"/>
      <c r="X39" s="76" t="str">
        <f>_xlfn.CONCAT(E43,"/",C41," (",ROUND(E43/C41,3)*100,"%)")</f>
        <v>213/312 (68.3%)</v>
      </c>
      <c r="Y39" s="76">
        <f t="shared" si="20"/>
        <v>0.42299999999999999</v>
      </c>
      <c r="Z39" s="76">
        <f t="shared" si="21"/>
        <v>0.85699999999999998</v>
      </c>
      <c r="AA39" s="76">
        <f t="shared" si="18"/>
        <v>0.54600000000000004</v>
      </c>
      <c r="AB39" s="76">
        <f t="shared" si="19"/>
        <v>0.64</v>
      </c>
      <c r="AC39" s="49"/>
      <c r="AD39" t="s">
        <v>150</v>
      </c>
    </row>
    <row r="40" spans="1:30" ht="15.75" customHeight="1" thickTop="1" thickBot="1" x14ac:dyDescent="0.3">
      <c r="A40" t="s">
        <v>120</v>
      </c>
      <c r="B40" t="s">
        <v>126</v>
      </c>
      <c r="C40">
        <v>100</v>
      </c>
      <c r="D40">
        <v>51</v>
      </c>
      <c r="E40">
        <v>0</v>
      </c>
      <c r="F40">
        <v>0.73</v>
      </c>
      <c r="G40">
        <v>0.74199999999999999</v>
      </c>
      <c r="H40">
        <v>0.73499999999999999</v>
      </c>
      <c r="S40" s="68"/>
      <c r="T40" s="72"/>
      <c r="U40" s="74"/>
      <c r="V40" s="74"/>
      <c r="W40" s="74"/>
      <c r="X40" s="74"/>
      <c r="Y40" s="74"/>
      <c r="Z40" s="74"/>
      <c r="AA40" s="74"/>
      <c r="AB40" s="74"/>
      <c r="AC40" s="49"/>
    </row>
    <row r="41" spans="1:30" ht="64.5" thickTop="1" thickBot="1" x14ac:dyDescent="0.3">
      <c r="B41" t="s">
        <v>6</v>
      </c>
      <c r="C41">
        <v>312</v>
      </c>
      <c r="D41">
        <v>161</v>
      </c>
      <c r="E41">
        <v>5</v>
      </c>
      <c r="F41">
        <v>0.90600000000000003</v>
      </c>
      <c r="G41">
        <v>0.20200000000000001</v>
      </c>
      <c r="H41">
        <v>0.69099999999999995</v>
      </c>
      <c r="S41" s="68"/>
      <c r="T41" s="81" t="s">
        <v>75</v>
      </c>
      <c r="U41" s="81" t="s">
        <v>0</v>
      </c>
      <c r="V41" s="77" t="s">
        <v>133</v>
      </c>
      <c r="W41" s="81" t="s">
        <v>132</v>
      </c>
      <c r="X41" s="81" t="s">
        <v>134</v>
      </c>
      <c r="Y41" s="81" t="s">
        <v>1</v>
      </c>
      <c r="Z41" s="81" t="s">
        <v>2</v>
      </c>
      <c r="AA41" s="81" t="s">
        <v>3</v>
      </c>
      <c r="AB41" s="81" t="s">
        <v>4</v>
      </c>
      <c r="AC41" s="49"/>
    </row>
    <row r="42" spans="1:30" ht="52.5" thickTop="1" thickBot="1" x14ac:dyDescent="0.3">
      <c r="B42" t="s">
        <v>7</v>
      </c>
      <c r="E42">
        <v>251</v>
      </c>
      <c r="F42">
        <v>6.5000000000000002E-2</v>
      </c>
      <c r="G42">
        <v>1</v>
      </c>
      <c r="H42">
        <v>0.29499999999999998</v>
      </c>
      <c r="S42" s="68"/>
      <c r="T42" s="79" t="str">
        <f>A46</f>
        <v>Nitro aromatic compounds</v>
      </c>
      <c r="U42" s="75" t="str">
        <f>B46</f>
        <v>Morgan NSK polynomial</v>
      </c>
      <c r="V42" s="76" t="str">
        <f>_xlfn.CONCAT(C46," / 6505 (",ROUND(C46/6505,3)*100,"%)")</f>
        <v>771 / 6505 (11.9%)</v>
      </c>
      <c r="W42" s="76" t="str">
        <f>_xlfn.CONCAT(D46," / ",C46," (",ROUND(D46/C46,3)*100,"%)")</f>
        <v>631 / 771 (81.8%)</v>
      </c>
      <c r="X42" s="73" t="str">
        <f>_xlfn.CONCAT(E46," / ",C46," (",ROUND(E46/C46,3)*100,"%)")</f>
        <v>0 / 771 (0%)</v>
      </c>
      <c r="Y42" s="76">
        <f>F46</f>
        <v>0.88700000000000001</v>
      </c>
      <c r="Z42" s="76">
        <f>G46</f>
        <v>0.55500000000000005</v>
      </c>
      <c r="AA42" s="76">
        <f>H46</f>
        <v>0.83499999999999996</v>
      </c>
      <c r="AB42" s="76">
        <f>(Y42+Z42)/2</f>
        <v>0.72100000000000009</v>
      </c>
      <c r="AC42" s="49"/>
    </row>
    <row r="43" spans="1:30" ht="39.75" customHeight="1" thickTop="1" thickBot="1" x14ac:dyDescent="0.3">
      <c r="B43" t="s">
        <v>9</v>
      </c>
      <c r="E43">
        <v>213</v>
      </c>
      <c r="F43">
        <v>0.42299999999999999</v>
      </c>
      <c r="G43">
        <v>0.85699999999999998</v>
      </c>
      <c r="H43">
        <v>0.54600000000000004</v>
      </c>
      <c r="S43" s="68"/>
      <c r="T43" s="79"/>
      <c r="U43" s="75" t="str">
        <f t="shared" ref="U43:U53" si="22">B47</f>
        <v>DEREK</v>
      </c>
      <c r="V43" s="80" t="str">
        <f>_xlfn.CONCAT(C47," / 6505 (",ROUND(C47/6505,3)*100,"%)")</f>
        <v>1018 / 6505 (15.6%)</v>
      </c>
      <c r="W43" s="80" t="str">
        <f>_xlfn.CONCAT(D47," / ",C47," (",ROUND(D47/C47,3)*100,"%)")</f>
        <v>841 / 1018 (82.6%)</v>
      </c>
      <c r="X43" s="73" t="str">
        <f>_xlfn.CONCAT(E47," / ",C47," (",ROUND(E47/C47,3)*100,"%)")</f>
        <v>4 / 1018 (0.4%)</v>
      </c>
      <c r="Y43" s="76">
        <f>F47</f>
        <v>0.99399999999999999</v>
      </c>
      <c r="Z43" s="76">
        <f>G47</f>
        <v>0.13100000000000001</v>
      </c>
      <c r="AA43" s="76">
        <f t="shared" ref="AA43:AA53" si="23">H47</f>
        <v>0.84499999999999997</v>
      </c>
      <c r="AB43" s="76">
        <f t="shared" ref="AB43:AB53" si="24">(Y43+Z43)/2</f>
        <v>0.5625</v>
      </c>
      <c r="AC43" s="49"/>
    </row>
    <row r="44" spans="1:30" ht="17.25" customHeight="1" thickTop="1" thickBot="1" x14ac:dyDescent="0.3">
      <c r="S44" s="68"/>
      <c r="T44" s="79"/>
      <c r="U44" s="75" t="str">
        <f t="shared" si="22"/>
        <v>LSMA</v>
      </c>
      <c r="V44" s="80"/>
      <c r="W44" s="80"/>
      <c r="X44" s="73" t="str">
        <f>_xlfn.CONCAT(E48," / ",C47," (",ROUND(E48/C47,3)*100,"%)")</f>
        <v>434 / 1018 (42.6%)</v>
      </c>
      <c r="Y44" s="76">
        <f t="shared" ref="Y44:Y53" si="25">F48</f>
        <v>0.94799999999999995</v>
      </c>
      <c r="Z44" s="76">
        <f t="shared" ref="Z44:Z53" si="26">G48</f>
        <v>8.6999999999999994E-2</v>
      </c>
      <c r="AA44" s="76">
        <f t="shared" si="23"/>
        <v>0.76200000000000001</v>
      </c>
      <c r="AB44" s="76">
        <f t="shared" si="24"/>
        <v>0.51749999999999996</v>
      </c>
      <c r="AC44" s="49"/>
    </row>
    <row r="45" spans="1:30" ht="17.25" customHeight="1" thickTop="1" thickBot="1" x14ac:dyDescent="0.3">
      <c r="A45" t="s">
        <v>75</v>
      </c>
      <c r="B45" t="s">
        <v>0</v>
      </c>
      <c r="C45" t="s">
        <v>76</v>
      </c>
      <c r="D45" t="s">
        <v>77</v>
      </c>
      <c r="E45" t="s">
        <v>78</v>
      </c>
      <c r="F45" t="s">
        <v>1</v>
      </c>
      <c r="G45" t="s">
        <v>2</v>
      </c>
      <c r="H45" t="s">
        <v>3</v>
      </c>
      <c r="S45" s="68"/>
      <c r="T45" s="79"/>
      <c r="U45" s="75" t="str">
        <f t="shared" si="22"/>
        <v>MC4PC</v>
      </c>
      <c r="V45" s="80"/>
      <c r="W45" s="80"/>
      <c r="X45" s="73" t="str">
        <f>_xlfn.CONCAT(E49,"/",C47," (",ROUND(E49/C47,3)*100,"%)")</f>
        <v>1/1018 (0.1%)</v>
      </c>
      <c r="Y45" s="76">
        <f t="shared" si="25"/>
        <v>0.96399999999999997</v>
      </c>
      <c r="Z45" s="76">
        <f t="shared" si="26"/>
        <v>0.379</v>
      </c>
      <c r="AA45" s="76">
        <f t="shared" si="23"/>
        <v>0.98899999999999999</v>
      </c>
      <c r="AB45" s="76">
        <f t="shared" si="24"/>
        <v>0.67149999999999999</v>
      </c>
      <c r="AC45" s="49"/>
    </row>
    <row r="46" spans="1:30" ht="18" customHeight="1" thickTop="1" thickBot="1" x14ac:dyDescent="0.3">
      <c r="A46" t="s">
        <v>79</v>
      </c>
      <c r="B46" t="s">
        <v>5</v>
      </c>
      <c r="C46">
        <v>771</v>
      </c>
      <c r="D46">
        <v>631</v>
      </c>
      <c r="E46">
        <v>0</v>
      </c>
      <c r="F46">
        <v>0.88700000000000001</v>
      </c>
      <c r="G46">
        <v>0.55500000000000005</v>
      </c>
      <c r="H46">
        <v>0.83499999999999996</v>
      </c>
      <c r="S46" s="68"/>
      <c r="T46" s="79" t="str">
        <f>A50</f>
        <v>Quinolines</v>
      </c>
      <c r="U46" s="75" t="str">
        <f t="shared" si="22"/>
        <v>Morgan NSK polynomial</v>
      </c>
      <c r="V46" s="76" t="str">
        <f>_xlfn.CONCAT(C50," / 6505 (",ROUND(C50/6505,3)*100,"%)")</f>
        <v>140 / 6505 (2.2%)</v>
      </c>
      <c r="W46" s="76" t="str">
        <f>_xlfn.CONCAT(D50," / ",C50," (",ROUND(D50/C50,3)*100,"%)")</f>
        <v>66 / 140 (47.1%)</v>
      </c>
      <c r="X46" s="73" t="str">
        <f>_xlfn.CONCAT(E50," / ",C50," (",ROUND(E50/C50,3)*100,"%)")</f>
        <v>0 / 140 (0%)</v>
      </c>
      <c r="Y46" s="76">
        <f t="shared" si="25"/>
        <v>0.67500000000000004</v>
      </c>
      <c r="Z46" s="76">
        <f t="shared" si="26"/>
        <v>0.77800000000000002</v>
      </c>
      <c r="AA46" s="76">
        <f t="shared" si="23"/>
        <v>0.72099999999999997</v>
      </c>
      <c r="AB46" s="76">
        <f t="shared" si="24"/>
        <v>0.72650000000000003</v>
      </c>
      <c r="AC46" s="49"/>
    </row>
    <row r="47" spans="1:30" ht="16.5" customHeight="1" thickTop="1" thickBot="1" x14ac:dyDescent="0.3">
      <c r="B47" t="s">
        <v>6</v>
      </c>
      <c r="C47">
        <v>1018</v>
      </c>
      <c r="D47">
        <v>841</v>
      </c>
      <c r="E47">
        <v>4</v>
      </c>
      <c r="F47">
        <v>0.99399999999999999</v>
      </c>
      <c r="G47">
        <v>0.13100000000000001</v>
      </c>
      <c r="H47">
        <v>0.84499999999999997</v>
      </c>
      <c r="S47" s="68"/>
      <c r="T47" s="79"/>
      <c r="U47" s="75" t="str">
        <f t="shared" si="22"/>
        <v>DEREK</v>
      </c>
      <c r="V47" s="80" t="str">
        <f>_xlfn.CONCAT(C51," / 6505 (",ROUND(C51/6505,3)*100,"%)")</f>
        <v>174 / 6505 (2.7%)</v>
      </c>
      <c r="W47" s="80" t="str">
        <f>_xlfn.CONCAT(D51," / ",C51," (",ROUND(D51/C51,3)*100,"%)")</f>
        <v>67 / 174 (38.5%)</v>
      </c>
      <c r="X47" s="73" t="str">
        <f>_xlfn.CONCAT(E51," / ",C51," (",ROUND(E51/C51,3)*100,"%)")</f>
        <v>3 / 174 (1.7%)</v>
      </c>
      <c r="Y47" s="76">
        <f t="shared" si="25"/>
        <v>0.82799999999999996</v>
      </c>
      <c r="Z47" s="76">
        <f t="shared" si="26"/>
        <v>0.52300000000000002</v>
      </c>
      <c r="AA47" s="76">
        <f t="shared" si="23"/>
        <v>0.63700000000000001</v>
      </c>
      <c r="AB47" s="76">
        <f t="shared" si="24"/>
        <v>0.67549999999999999</v>
      </c>
      <c r="AC47" s="49"/>
    </row>
    <row r="48" spans="1:30" ht="17.25" customHeight="1" thickTop="1" thickBot="1" x14ac:dyDescent="0.3">
      <c r="B48" t="s">
        <v>7</v>
      </c>
      <c r="E48">
        <v>434</v>
      </c>
      <c r="F48">
        <v>0.94799999999999995</v>
      </c>
      <c r="G48">
        <v>8.6999999999999994E-2</v>
      </c>
      <c r="H48">
        <v>0.76200000000000001</v>
      </c>
      <c r="S48" s="68"/>
      <c r="T48" s="79"/>
      <c r="U48" s="75" t="str">
        <f t="shared" si="22"/>
        <v>LSMA</v>
      </c>
      <c r="V48" s="80"/>
      <c r="W48" s="80"/>
      <c r="X48" s="73" t="str">
        <f>_xlfn.CONCAT(E52," / ",C51," (",ROUND(E52/C51,3)*100,"%)")</f>
        <v>54 / 174 (31%)</v>
      </c>
      <c r="Y48" s="76">
        <f t="shared" si="25"/>
        <v>0.93100000000000005</v>
      </c>
      <c r="Z48" s="76">
        <f t="shared" si="26"/>
        <v>0.29699999999999999</v>
      </c>
      <c r="AA48" s="76">
        <f t="shared" si="23"/>
        <v>0.45</v>
      </c>
      <c r="AB48" s="76">
        <f t="shared" si="24"/>
        <v>0.61399999999999999</v>
      </c>
      <c r="AC48" s="49"/>
    </row>
    <row r="49" spans="1:29" ht="16.5" customHeight="1" thickTop="1" thickBot="1" x14ac:dyDescent="0.3">
      <c r="B49" t="s">
        <v>9</v>
      </c>
      <c r="E49">
        <v>1</v>
      </c>
      <c r="F49">
        <v>0.96399999999999997</v>
      </c>
      <c r="G49">
        <v>0.379</v>
      </c>
      <c r="H49">
        <v>0.98899999999999999</v>
      </c>
      <c r="S49" s="68"/>
      <c r="T49" s="79"/>
      <c r="U49" s="75" t="str">
        <f t="shared" si="22"/>
        <v>MC4PC</v>
      </c>
      <c r="V49" s="80"/>
      <c r="W49" s="80"/>
      <c r="X49" s="73" t="str">
        <f>_xlfn.CONCAT(E53,"/",C51," (",ROUND(E53/C51,3)*100,"%)")</f>
        <v>88/174 (50.6%)</v>
      </c>
      <c r="Y49" s="76">
        <f t="shared" si="25"/>
        <v>0.438</v>
      </c>
      <c r="Z49" s="76">
        <f t="shared" si="26"/>
        <v>0.75900000000000001</v>
      </c>
      <c r="AA49" s="76">
        <f t="shared" si="23"/>
        <v>0.64</v>
      </c>
      <c r="AB49" s="76">
        <f t="shared" si="24"/>
        <v>0.59850000000000003</v>
      </c>
      <c r="AC49" s="49"/>
    </row>
    <row r="50" spans="1:29" ht="16.5" customHeight="1" thickTop="1" thickBot="1" x14ac:dyDescent="0.3">
      <c r="A50" t="s">
        <v>87</v>
      </c>
      <c r="B50" t="s">
        <v>5</v>
      </c>
      <c r="C50">
        <v>140</v>
      </c>
      <c r="D50">
        <v>66</v>
      </c>
      <c r="E50">
        <v>0</v>
      </c>
      <c r="F50">
        <v>0.67500000000000004</v>
      </c>
      <c r="G50">
        <v>0.77800000000000002</v>
      </c>
      <c r="H50">
        <v>0.72099999999999997</v>
      </c>
      <c r="S50" s="68"/>
      <c r="T50" s="79" t="str">
        <f>A54</f>
        <v>Furan w/o nitro</v>
      </c>
      <c r="U50" s="75" t="str">
        <f t="shared" si="22"/>
        <v>Morgan NSK polynomial</v>
      </c>
      <c r="V50" s="76" t="str">
        <f>_xlfn.CONCAT(C54," / 6505 (",ROUND(C54/6505,3)*100,"%)")</f>
        <v>38 / 6505 (0.6%)</v>
      </c>
      <c r="W50" s="76" t="str">
        <f>_xlfn.CONCAT(D54," / ",C54," (",ROUND(D54/C54,3)*100,"%)")</f>
        <v>9 / 38 (23.7%)</v>
      </c>
      <c r="X50" s="73" t="str">
        <f>_xlfn.CONCAT(E54," / ",C54," (",ROUND(E54/C54,3)*100,"%)")</f>
        <v>0 / 38 (0%)</v>
      </c>
      <c r="Y50" s="76">
        <f t="shared" si="25"/>
        <v>0.26700000000000002</v>
      </c>
      <c r="Z50" s="76">
        <f t="shared" si="26"/>
        <v>0.78200000000000003</v>
      </c>
      <c r="AA50" s="76">
        <f t="shared" si="23"/>
        <v>0.57899999999999996</v>
      </c>
      <c r="AB50" s="76">
        <f t="shared" si="24"/>
        <v>0.52449999999999997</v>
      </c>
      <c r="AC50" s="49"/>
    </row>
    <row r="51" spans="1:29" ht="16.5" customHeight="1" thickTop="1" thickBot="1" x14ac:dyDescent="0.3">
      <c r="B51" t="s">
        <v>6</v>
      </c>
      <c r="C51">
        <v>174</v>
      </c>
      <c r="D51">
        <v>67</v>
      </c>
      <c r="E51">
        <v>3</v>
      </c>
      <c r="F51">
        <v>0.82799999999999996</v>
      </c>
      <c r="G51">
        <v>0.52300000000000002</v>
      </c>
      <c r="H51">
        <v>0.63700000000000001</v>
      </c>
      <c r="S51" s="68"/>
      <c r="T51" s="79"/>
      <c r="U51" s="75" t="str">
        <f t="shared" si="22"/>
        <v>DEREK</v>
      </c>
      <c r="V51" s="80" t="str">
        <f>_xlfn.CONCAT(C55," / 6505 (",ROUND(C55/6505,3)*100,"%)")</f>
        <v>64 / 6505 (1%)</v>
      </c>
      <c r="W51" s="80" t="str">
        <f>_xlfn.CONCAT(D55," / ",C55," (",ROUND(D55/C55,3)*100,"%)")</f>
        <v>9 / 64 (14.1%)</v>
      </c>
      <c r="X51" s="73" t="str">
        <f>_xlfn.CONCAT(E55," / ",C55," (",ROUND(E55/C55,3)*100,"%)")</f>
        <v>1 / 64 (1.6%)</v>
      </c>
      <c r="Y51" s="76">
        <f t="shared" si="25"/>
        <v>0.55600000000000005</v>
      </c>
      <c r="Z51" s="76">
        <f t="shared" si="26"/>
        <v>0.70399999999999996</v>
      </c>
      <c r="AA51" s="76">
        <f t="shared" si="23"/>
        <v>0.68300000000000005</v>
      </c>
      <c r="AB51" s="76">
        <f t="shared" si="24"/>
        <v>0.63</v>
      </c>
      <c r="AC51" s="49"/>
    </row>
    <row r="52" spans="1:29" ht="16.5" customHeight="1" thickTop="1" thickBot="1" x14ac:dyDescent="0.3">
      <c r="B52" t="s">
        <v>7</v>
      </c>
      <c r="E52">
        <v>54</v>
      </c>
      <c r="F52">
        <v>0.93100000000000005</v>
      </c>
      <c r="G52">
        <v>0.29699999999999999</v>
      </c>
      <c r="H52">
        <v>0.45</v>
      </c>
      <c r="S52" s="68"/>
      <c r="T52" s="79"/>
      <c r="U52" s="75" t="str">
        <f t="shared" si="22"/>
        <v>LSMA</v>
      </c>
      <c r="V52" s="80"/>
      <c r="W52" s="80"/>
      <c r="X52" s="73" t="str">
        <f>_xlfn.CONCAT(E56," / ",C55," (",ROUND(E56/C55,3)*100,"%)")</f>
        <v>8 / 64 (12.5%)</v>
      </c>
      <c r="Y52" s="76">
        <f t="shared" si="25"/>
        <v>0.85699999999999998</v>
      </c>
      <c r="Z52" s="76">
        <f t="shared" si="26"/>
        <v>0.32700000000000001</v>
      </c>
      <c r="AA52" s="76">
        <f t="shared" si="23"/>
        <v>0.39300000000000002</v>
      </c>
      <c r="AB52" s="76">
        <f t="shared" si="24"/>
        <v>0.59199999999999997</v>
      </c>
      <c r="AC52" s="49"/>
    </row>
    <row r="53" spans="1:29" ht="16.5" customHeight="1" thickTop="1" thickBot="1" x14ac:dyDescent="0.3">
      <c r="B53" t="s">
        <v>9</v>
      </c>
      <c r="E53">
        <v>88</v>
      </c>
      <c r="F53">
        <v>0.438</v>
      </c>
      <c r="G53">
        <v>0.75900000000000001</v>
      </c>
      <c r="H53">
        <v>0.64</v>
      </c>
      <c r="S53" s="68"/>
      <c r="T53" s="79"/>
      <c r="U53" s="75" t="str">
        <f t="shared" si="22"/>
        <v>MC4PC</v>
      </c>
      <c r="V53" s="80"/>
      <c r="W53" s="80"/>
      <c r="X53" s="73" t="str">
        <f>_xlfn.CONCAT(E57,"/",C55," (",ROUND(E57/C55,3)*100,"%)")</f>
        <v>28/64 (43.8%)</v>
      </c>
      <c r="Y53" s="76">
        <f t="shared" si="25"/>
        <v>0.16700000000000001</v>
      </c>
      <c r="Z53" s="76">
        <f t="shared" si="26"/>
        <v>0.83299999999999996</v>
      </c>
      <c r="AA53" s="76">
        <f t="shared" si="23"/>
        <v>0.72199999999999998</v>
      </c>
      <c r="AB53" s="76">
        <f t="shared" si="24"/>
        <v>0.5</v>
      </c>
      <c r="AC53" s="49"/>
    </row>
    <row r="54" spans="1:29" ht="16.5" customHeight="1" thickTop="1" thickBot="1" x14ac:dyDescent="0.3">
      <c r="A54" t="s">
        <v>95</v>
      </c>
      <c r="B54" t="s">
        <v>5</v>
      </c>
      <c r="C54">
        <v>38</v>
      </c>
      <c r="D54">
        <v>9</v>
      </c>
      <c r="E54">
        <v>0</v>
      </c>
      <c r="F54">
        <v>0.26700000000000002</v>
      </c>
      <c r="G54">
        <v>0.78200000000000003</v>
      </c>
      <c r="H54">
        <v>0.57899999999999996</v>
      </c>
      <c r="S54" s="68"/>
      <c r="T54" s="49"/>
      <c r="U54" s="49"/>
      <c r="V54" s="20"/>
      <c r="W54" s="20"/>
      <c r="X54" s="49"/>
      <c r="Y54" s="49"/>
      <c r="Z54" s="49"/>
      <c r="AA54" s="49"/>
      <c r="AB54" s="49"/>
      <c r="AC54" s="49"/>
    </row>
    <row r="55" spans="1:29" ht="18" customHeight="1" thickTop="1" thickBot="1" x14ac:dyDescent="0.3">
      <c r="B55" t="s">
        <v>6</v>
      </c>
      <c r="C55">
        <v>64</v>
      </c>
      <c r="D55">
        <v>9</v>
      </c>
      <c r="E55">
        <v>1</v>
      </c>
      <c r="F55">
        <v>0.55600000000000005</v>
      </c>
      <c r="G55">
        <v>0.70399999999999996</v>
      </c>
      <c r="H55">
        <v>0.68300000000000005</v>
      </c>
      <c r="S55" s="68"/>
      <c r="V55" s="20"/>
      <c r="W55" s="20"/>
    </row>
    <row r="56" spans="1:29" ht="16.5" customHeight="1" thickTop="1" thickBot="1" x14ac:dyDescent="0.3">
      <c r="B56" t="s">
        <v>7</v>
      </c>
      <c r="E56">
        <v>8</v>
      </c>
      <c r="F56">
        <v>0.85699999999999998</v>
      </c>
      <c r="G56">
        <v>0.32700000000000001</v>
      </c>
      <c r="H56">
        <v>0.39300000000000002</v>
      </c>
      <c r="S56" s="68"/>
    </row>
    <row r="57" spans="1:29" ht="16.5" customHeight="1" thickTop="1" thickBot="1" x14ac:dyDescent="0.3">
      <c r="B57" t="s">
        <v>9</v>
      </c>
      <c r="E57">
        <v>28</v>
      </c>
      <c r="F57">
        <v>0.16700000000000001</v>
      </c>
      <c r="G57">
        <v>0.83299999999999996</v>
      </c>
      <c r="H57">
        <v>0.72199999999999998</v>
      </c>
      <c r="S57" s="68"/>
    </row>
    <row r="58" spans="1:29" ht="16.5" customHeight="1" thickTop="1" thickBot="1" x14ac:dyDescent="0.3">
      <c r="S58" s="68"/>
    </row>
    <row r="59" spans="1:29" ht="16.5" thickTop="1" thickBot="1" x14ac:dyDescent="0.3">
      <c r="S59" s="68"/>
    </row>
    <row r="60" spans="1:29" ht="33" thickTop="1" thickBot="1" x14ac:dyDescent="0.3">
      <c r="A60" s="17" t="s">
        <v>75</v>
      </c>
      <c r="B60" s="18" t="s">
        <v>76</v>
      </c>
      <c r="C60" s="18" t="s">
        <v>77</v>
      </c>
      <c r="D60" s="18" t="s">
        <v>78</v>
      </c>
      <c r="E60" s="18" t="s">
        <v>0</v>
      </c>
      <c r="F60" s="18" t="s">
        <v>1</v>
      </c>
      <c r="G60" s="19" t="s">
        <v>2</v>
      </c>
      <c r="H60" s="18" t="s">
        <v>3</v>
      </c>
      <c r="I60" s="18" t="s">
        <v>4</v>
      </c>
      <c r="K60" s="17" t="s">
        <v>75</v>
      </c>
      <c r="L60" s="18" t="s">
        <v>76</v>
      </c>
      <c r="M60" s="18" t="s">
        <v>77</v>
      </c>
      <c r="N60" s="18" t="s">
        <v>78</v>
      </c>
      <c r="O60" s="18" t="s">
        <v>0</v>
      </c>
      <c r="P60" s="50" t="s">
        <v>1</v>
      </c>
      <c r="Q60" s="18" t="s">
        <v>2</v>
      </c>
      <c r="R60" s="18" t="s">
        <v>3</v>
      </c>
      <c r="S60" s="68"/>
    </row>
    <row r="61" spans="1:29" ht="18" thickTop="1" thickBot="1" x14ac:dyDescent="0.3">
      <c r="A61" s="34" t="s">
        <v>79</v>
      </c>
      <c r="B61" s="21" t="s">
        <v>80</v>
      </c>
      <c r="C61" s="21" t="s">
        <v>81</v>
      </c>
      <c r="D61" s="22">
        <v>0</v>
      </c>
      <c r="E61" s="23" t="s">
        <v>5</v>
      </c>
      <c r="F61" s="24">
        <v>0.88700000000000001</v>
      </c>
      <c r="G61" s="25">
        <v>0.55500000000000005</v>
      </c>
      <c r="H61" s="22">
        <v>0.83499999999999996</v>
      </c>
      <c r="I61" s="22">
        <f>(F61+G61)/2</f>
        <v>0.72100000000000009</v>
      </c>
      <c r="K61" s="34" t="s">
        <v>105</v>
      </c>
      <c r="L61" s="26" t="s">
        <v>106</v>
      </c>
      <c r="M61" s="36" t="s">
        <v>107</v>
      </c>
      <c r="N61" s="39">
        <v>0</v>
      </c>
      <c r="O61" s="41" t="s">
        <v>5</v>
      </c>
      <c r="P61" s="58">
        <v>0.89600000000000002</v>
      </c>
      <c r="Q61" s="39">
        <v>0.39100000000000001</v>
      </c>
      <c r="R61" s="39">
        <v>0.82399999999999995</v>
      </c>
      <c r="S61" s="68"/>
    </row>
    <row r="62" spans="1:29" ht="16.5" thickTop="1" thickBot="1" x14ac:dyDescent="0.3">
      <c r="A62" s="33"/>
      <c r="B62" s="36" t="s">
        <v>82</v>
      </c>
      <c r="C62" s="36" t="s">
        <v>83</v>
      </c>
      <c r="D62" s="22" t="s">
        <v>84</v>
      </c>
      <c r="E62" s="23" t="s">
        <v>6</v>
      </c>
      <c r="F62" s="22">
        <v>0.99399999999999999</v>
      </c>
      <c r="G62" s="27">
        <v>0.13100000000000001</v>
      </c>
      <c r="H62" s="22">
        <v>0.84499999999999997</v>
      </c>
      <c r="I62" s="22">
        <f t="shared" ref="I62:I73" si="27">(F62+G62)/2</f>
        <v>0.5625</v>
      </c>
      <c r="K62" s="33"/>
      <c r="L62" s="51">
        <v>-0.14899999999999999</v>
      </c>
      <c r="M62" s="37"/>
      <c r="N62" s="56"/>
      <c r="O62" s="57"/>
      <c r="P62" s="59"/>
      <c r="Q62" s="56"/>
      <c r="R62" s="56"/>
      <c r="S62" s="68"/>
    </row>
    <row r="63" spans="1:29" ht="18" thickTop="1" thickBot="1" x14ac:dyDescent="0.3">
      <c r="A63" s="33"/>
      <c r="B63" s="37"/>
      <c r="C63" s="37"/>
      <c r="D63" s="22" t="s">
        <v>85</v>
      </c>
      <c r="E63" s="23" t="s">
        <v>7</v>
      </c>
      <c r="F63" s="22">
        <v>0.94799999999999995</v>
      </c>
      <c r="G63" s="25">
        <v>8.6999999999999994E-2</v>
      </c>
      <c r="H63" s="22">
        <v>0.76200000000000001</v>
      </c>
      <c r="I63" s="22">
        <f t="shared" si="27"/>
        <v>0.51749999999999996</v>
      </c>
      <c r="K63" s="33"/>
      <c r="L63" s="21"/>
      <c r="M63" s="38"/>
      <c r="N63" s="40"/>
      <c r="O63" s="42"/>
      <c r="P63" s="60"/>
      <c r="Q63" s="40"/>
      <c r="R63" s="40"/>
      <c r="S63" s="68"/>
    </row>
    <row r="64" spans="1:29" ht="16.5" thickTop="1" thickBot="1" x14ac:dyDescent="0.3">
      <c r="A64" s="35"/>
      <c r="B64" s="38"/>
      <c r="C64" s="38"/>
      <c r="D64" s="22" t="s">
        <v>86</v>
      </c>
      <c r="E64" s="23" t="s">
        <v>9</v>
      </c>
      <c r="F64" s="22">
        <v>0.96399999999999997</v>
      </c>
      <c r="G64" s="25">
        <v>0.379</v>
      </c>
      <c r="H64" s="22">
        <v>0.98899999999999999</v>
      </c>
      <c r="I64" s="22">
        <f t="shared" si="27"/>
        <v>0.67149999999999999</v>
      </c>
      <c r="K64" s="33"/>
      <c r="L64" s="26" t="s">
        <v>108</v>
      </c>
      <c r="M64" s="36" t="s">
        <v>109</v>
      </c>
      <c r="N64" s="22">
        <v>5</v>
      </c>
      <c r="O64" s="23" t="s">
        <v>6</v>
      </c>
      <c r="P64" s="27">
        <v>0.77500000000000002</v>
      </c>
      <c r="Q64" s="22">
        <v>0.53200000000000003</v>
      </c>
      <c r="R64" s="22">
        <v>0.73699999999999999</v>
      </c>
      <c r="S64" s="68"/>
    </row>
    <row r="65" spans="1:19" ht="16.5" thickTop="1" thickBot="1" x14ac:dyDescent="0.3">
      <c r="A65" s="34" t="s">
        <v>87</v>
      </c>
      <c r="B65" s="36" t="s">
        <v>88</v>
      </c>
      <c r="C65" s="36" t="s">
        <v>89</v>
      </c>
      <c r="D65" s="39">
        <v>0</v>
      </c>
      <c r="E65" s="41" t="s">
        <v>5</v>
      </c>
      <c r="F65" s="39">
        <v>0.67500000000000004</v>
      </c>
      <c r="G65" s="43">
        <v>0.77800000000000002</v>
      </c>
      <c r="H65" s="39">
        <v>0.72099999999999997</v>
      </c>
      <c r="I65" s="22">
        <f t="shared" si="27"/>
        <v>0.72650000000000003</v>
      </c>
      <c r="K65" s="33"/>
      <c r="L65" s="51">
        <v>-0.115</v>
      </c>
      <c r="M65" s="37"/>
      <c r="N65" s="22">
        <v>706</v>
      </c>
      <c r="O65" s="23" t="s">
        <v>7</v>
      </c>
      <c r="P65" s="53">
        <v>0.96599999999999997</v>
      </c>
      <c r="Q65" s="22">
        <v>0.21199999999999999</v>
      </c>
      <c r="R65" s="22">
        <v>0.81</v>
      </c>
      <c r="S65" s="68"/>
    </row>
    <row r="66" spans="1:19" ht="16.5" thickTop="1" thickBot="1" x14ac:dyDescent="0.3">
      <c r="A66" s="33"/>
      <c r="B66" s="38"/>
      <c r="C66" s="38"/>
      <c r="D66" s="40"/>
      <c r="E66" s="42"/>
      <c r="F66" s="40"/>
      <c r="G66" s="44"/>
      <c r="H66" s="40"/>
      <c r="I66" s="22">
        <f t="shared" si="27"/>
        <v>0</v>
      </c>
      <c r="K66" s="35"/>
      <c r="L66" s="52"/>
      <c r="M66" s="38"/>
      <c r="N66" s="22">
        <v>538</v>
      </c>
      <c r="O66" s="23" t="s">
        <v>9</v>
      </c>
      <c r="P66" s="53">
        <v>0.90900000000000003</v>
      </c>
      <c r="Q66" s="22">
        <v>0.39300000000000002</v>
      </c>
      <c r="R66" s="22">
        <v>0.86699999999999999</v>
      </c>
      <c r="S66" s="68"/>
    </row>
    <row r="67" spans="1:19" ht="16.5" thickTop="1" thickBot="1" x14ac:dyDescent="0.3">
      <c r="A67" s="33"/>
      <c r="B67" s="36" t="s">
        <v>90</v>
      </c>
      <c r="C67" s="36" t="s">
        <v>91</v>
      </c>
      <c r="D67" s="22" t="s">
        <v>92</v>
      </c>
      <c r="E67" s="23" t="s">
        <v>6</v>
      </c>
      <c r="F67" s="22">
        <v>0.82799999999999996</v>
      </c>
      <c r="G67" s="25">
        <v>0.52300000000000002</v>
      </c>
      <c r="H67" s="22">
        <v>0.63700000000000001</v>
      </c>
      <c r="I67" s="22">
        <f t="shared" si="27"/>
        <v>0.67549999999999999</v>
      </c>
      <c r="K67" s="34" t="s">
        <v>110</v>
      </c>
      <c r="L67" s="26" t="s">
        <v>111</v>
      </c>
      <c r="M67" s="36" t="s">
        <v>112</v>
      </c>
      <c r="N67" s="39">
        <v>0</v>
      </c>
      <c r="O67" s="41" t="s">
        <v>5</v>
      </c>
      <c r="P67" s="61">
        <v>0.68899999999999995</v>
      </c>
      <c r="Q67" s="39">
        <v>0.80500000000000005</v>
      </c>
      <c r="R67" s="39">
        <v>0.751</v>
      </c>
      <c r="S67" s="68"/>
    </row>
    <row r="68" spans="1:19" ht="16.5" thickTop="1" thickBot="1" x14ac:dyDescent="0.3">
      <c r="A68" s="33"/>
      <c r="B68" s="37"/>
      <c r="C68" s="37"/>
      <c r="D68" s="22" t="s">
        <v>93</v>
      </c>
      <c r="E68" s="23" t="s">
        <v>7</v>
      </c>
      <c r="F68" s="22">
        <v>0.93100000000000005</v>
      </c>
      <c r="G68" s="27">
        <v>0.29699999999999999</v>
      </c>
      <c r="H68" s="22">
        <v>0.45</v>
      </c>
      <c r="I68" s="22">
        <f t="shared" si="27"/>
        <v>0.61399999999999999</v>
      </c>
      <c r="K68" s="33"/>
      <c r="L68" s="51">
        <v>-7.4300000000000005E-2</v>
      </c>
      <c r="M68" s="37"/>
      <c r="N68" s="56"/>
      <c r="O68" s="57"/>
      <c r="P68" s="62"/>
      <c r="Q68" s="56"/>
      <c r="R68" s="56"/>
      <c r="S68" s="68"/>
    </row>
    <row r="69" spans="1:19" ht="16.5" thickTop="1" thickBot="1" x14ac:dyDescent="0.3">
      <c r="A69" s="35"/>
      <c r="B69" s="38"/>
      <c r="C69" s="38"/>
      <c r="D69" s="22" t="s">
        <v>94</v>
      </c>
      <c r="E69" s="23" t="s">
        <v>9</v>
      </c>
      <c r="F69" s="22">
        <v>0.438</v>
      </c>
      <c r="G69" s="25">
        <v>0.75900000000000001</v>
      </c>
      <c r="H69" s="22">
        <v>0.64</v>
      </c>
      <c r="I69" s="22">
        <f t="shared" si="27"/>
        <v>0.59850000000000003</v>
      </c>
      <c r="K69" s="33"/>
      <c r="L69" s="21"/>
      <c r="M69" s="38"/>
      <c r="N69" s="40"/>
      <c r="O69" s="42"/>
      <c r="P69" s="63"/>
      <c r="Q69" s="40"/>
      <c r="R69" s="40"/>
      <c r="S69" s="68"/>
    </row>
    <row r="70" spans="1:19" ht="18" thickTop="1" thickBot="1" x14ac:dyDescent="0.3">
      <c r="A70" s="34" t="s">
        <v>95</v>
      </c>
      <c r="B70" s="28" t="s">
        <v>96</v>
      </c>
      <c r="C70" s="29" t="s">
        <v>97</v>
      </c>
      <c r="D70" s="30">
        <v>0</v>
      </c>
      <c r="E70" s="31" t="s">
        <v>5</v>
      </c>
      <c r="F70" s="30">
        <v>0.26700000000000002</v>
      </c>
      <c r="G70" s="32">
        <v>0.78200000000000003</v>
      </c>
      <c r="H70" s="30">
        <v>0.57899999999999996</v>
      </c>
      <c r="I70" s="22">
        <f t="shared" si="27"/>
        <v>0.52449999999999997</v>
      </c>
      <c r="K70" s="33"/>
      <c r="L70" s="26" t="s">
        <v>113</v>
      </c>
      <c r="M70" s="36" t="s">
        <v>114</v>
      </c>
      <c r="N70" s="22">
        <v>10</v>
      </c>
      <c r="O70" s="23" t="s">
        <v>6</v>
      </c>
      <c r="P70" s="27">
        <v>0.58499999999999996</v>
      </c>
      <c r="Q70" s="22">
        <v>0.85699999999999998</v>
      </c>
      <c r="R70" s="22">
        <v>0.751</v>
      </c>
      <c r="S70" s="68"/>
    </row>
    <row r="71" spans="1:19" ht="16.5" thickTop="1" thickBot="1" x14ac:dyDescent="0.3">
      <c r="A71" s="33"/>
      <c r="B71" s="45" t="s">
        <v>98</v>
      </c>
      <c r="C71" s="46" t="s">
        <v>99</v>
      </c>
      <c r="D71" s="22" t="s">
        <v>100</v>
      </c>
      <c r="E71" s="23" t="s">
        <v>6</v>
      </c>
      <c r="F71" s="22">
        <v>0.55600000000000005</v>
      </c>
      <c r="G71" s="25">
        <v>0.70399999999999996</v>
      </c>
      <c r="H71" s="22">
        <v>0.68300000000000005</v>
      </c>
      <c r="I71" s="22">
        <f t="shared" si="27"/>
        <v>0.63</v>
      </c>
      <c r="K71" s="33"/>
      <c r="L71" s="51">
        <v>-5.5500000000000001E-2</v>
      </c>
      <c r="M71" s="37"/>
      <c r="N71" s="22">
        <v>281</v>
      </c>
      <c r="O71" s="23" t="s">
        <v>7</v>
      </c>
      <c r="P71" s="53">
        <v>0.60299999999999998</v>
      </c>
      <c r="Q71" s="22">
        <v>0.79200000000000004</v>
      </c>
      <c r="R71" s="22">
        <v>0.73799999999999999</v>
      </c>
      <c r="S71" s="68"/>
    </row>
    <row r="72" spans="1:19" ht="16.5" thickTop="1" thickBot="1" x14ac:dyDescent="0.3">
      <c r="A72" s="33"/>
      <c r="B72" s="37"/>
      <c r="C72" s="47"/>
      <c r="D72" s="22" t="s">
        <v>101</v>
      </c>
      <c r="E72" s="23" t="s">
        <v>7</v>
      </c>
      <c r="F72" s="22">
        <v>0.85699999999999998</v>
      </c>
      <c r="G72" s="27">
        <v>0.32700000000000001</v>
      </c>
      <c r="H72" s="22">
        <v>0.39300000000000002</v>
      </c>
      <c r="I72" s="22">
        <f t="shared" si="27"/>
        <v>0.59199999999999997</v>
      </c>
      <c r="K72" s="35"/>
      <c r="L72" s="21"/>
      <c r="M72" s="38"/>
      <c r="N72" s="22">
        <v>308</v>
      </c>
      <c r="O72" s="23" t="s">
        <v>9</v>
      </c>
      <c r="P72" s="53">
        <v>0.65300000000000002</v>
      </c>
      <c r="Q72" s="22">
        <v>0.88</v>
      </c>
      <c r="R72" s="22">
        <v>0.76</v>
      </c>
      <c r="S72" s="68"/>
    </row>
    <row r="73" spans="1:19" ht="18" thickTop="1" thickBot="1" x14ac:dyDescent="0.3">
      <c r="A73" s="35"/>
      <c r="B73" s="38"/>
      <c r="C73" s="48"/>
      <c r="D73" s="22" t="s">
        <v>102</v>
      </c>
      <c r="E73" s="23" t="s">
        <v>9</v>
      </c>
      <c r="F73" s="22">
        <v>0.16700000000000001</v>
      </c>
      <c r="G73" s="25">
        <v>0.83299999999999996</v>
      </c>
      <c r="H73" s="22">
        <v>0.72199999999999998</v>
      </c>
      <c r="I73" s="22">
        <f t="shared" si="27"/>
        <v>0.5</v>
      </c>
      <c r="K73" s="34" t="s">
        <v>115</v>
      </c>
      <c r="L73" s="28" t="s">
        <v>116</v>
      </c>
      <c r="M73" s="29" t="s">
        <v>117</v>
      </c>
      <c r="N73" s="30">
        <v>0</v>
      </c>
      <c r="O73" s="31" t="s">
        <v>5</v>
      </c>
      <c r="P73" s="54">
        <v>0.96599999999999997</v>
      </c>
      <c r="Q73" s="30">
        <v>0</v>
      </c>
      <c r="R73" s="30">
        <v>0.90500000000000003</v>
      </c>
      <c r="S73" s="68"/>
    </row>
    <row r="74" spans="1:19" ht="16.5" thickTop="1" thickBot="1" x14ac:dyDescent="0.3">
      <c r="K74" s="33"/>
      <c r="L74" s="45" t="s">
        <v>118</v>
      </c>
      <c r="M74" s="46" t="s">
        <v>119</v>
      </c>
      <c r="N74" s="22">
        <v>4</v>
      </c>
      <c r="O74" s="23" t="s">
        <v>6</v>
      </c>
      <c r="P74" s="53">
        <v>1</v>
      </c>
      <c r="Q74" s="22">
        <v>0</v>
      </c>
      <c r="R74" s="22">
        <v>0.94399999999999995</v>
      </c>
      <c r="S74" s="68"/>
    </row>
    <row r="75" spans="1:19" ht="16.5" thickTop="1" thickBot="1" x14ac:dyDescent="0.3">
      <c r="K75" s="33"/>
      <c r="L75" s="37"/>
      <c r="M75" s="47"/>
      <c r="N75" s="22">
        <v>14</v>
      </c>
      <c r="O75" s="23" t="s">
        <v>7</v>
      </c>
      <c r="P75" s="27">
        <v>0.17499999999999999</v>
      </c>
      <c r="Q75" s="22">
        <v>0.8</v>
      </c>
      <c r="R75" s="22">
        <v>0.21199999999999999</v>
      </c>
      <c r="S75" s="68"/>
    </row>
    <row r="76" spans="1:19" ht="16.5" thickTop="1" thickBot="1" x14ac:dyDescent="0.3">
      <c r="K76" s="35"/>
      <c r="L76" s="38"/>
      <c r="M76" s="48"/>
      <c r="N76" s="22">
        <v>0</v>
      </c>
      <c r="O76" s="23" t="s">
        <v>9</v>
      </c>
      <c r="P76" s="53">
        <v>0.3</v>
      </c>
      <c r="Q76" s="22">
        <v>0.8</v>
      </c>
      <c r="R76" s="22">
        <v>0.33300000000000002</v>
      </c>
      <c r="S76" s="68"/>
    </row>
    <row r="77" spans="1:19" ht="18" thickTop="1" thickBot="1" x14ac:dyDescent="0.3">
      <c r="K77" s="34" t="s">
        <v>120</v>
      </c>
      <c r="L77" s="28" t="s">
        <v>121</v>
      </c>
      <c r="M77" s="29" t="s">
        <v>122</v>
      </c>
      <c r="N77" s="30">
        <v>0</v>
      </c>
      <c r="O77" s="31" t="s">
        <v>5</v>
      </c>
      <c r="P77" s="54">
        <v>0.73</v>
      </c>
      <c r="Q77" s="55">
        <v>0.74199999999999999</v>
      </c>
      <c r="R77" s="55">
        <v>0.73499999999999999</v>
      </c>
      <c r="S77" s="68"/>
    </row>
    <row r="78" spans="1:19" ht="16.5" thickTop="1" thickBot="1" x14ac:dyDescent="0.3">
      <c r="K78" s="33"/>
      <c r="L78" s="64" t="s">
        <v>123</v>
      </c>
      <c r="M78" s="46" t="s">
        <v>124</v>
      </c>
      <c r="N78" s="22">
        <v>5</v>
      </c>
      <c r="O78" s="23" t="s">
        <v>6</v>
      </c>
      <c r="P78" s="53">
        <v>0.90600000000000003</v>
      </c>
      <c r="Q78" s="22">
        <v>0.20200000000000001</v>
      </c>
      <c r="R78" s="22">
        <v>0.69099999999999995</v>
      </c>
      <c r="S78" s="68"/>
    </row>
    <row r="79" spans="1:19" ht="16.5" thickTop="1" thickBot="1" x14ac:dyDescent="0.3">
      <c r="K79" s="33"/>
      <c r="L79" s="65"/>
      <c r="M79" s="47"/>
      <c r="N79" s="22">
        <v>251</v>
      </c>
      <c r="O79" s="23" t="s">
        <v>7</v>
      </c>
      <c r="P79" s="27">
        <v>6.5000000000000002E-2</v>
      </c>
      <c r="Q79" s="22">
        <v>1</v>
      </c>
      <c r="R79" s="22">
        <v>0.29499999999999998</v>
      </c>
      <c r="S79" s="68"/>
    </row>
    <row r="80" spans="1:19" ht="16.5" thickTop="1" thickBot="1" x14ac:dyDescent="0.3">
      <c r="K80" s="35"/>
      <c r="L80" s="66"/>
      <c r="M80" s="48"/>
      <c r="N80" s="22">
        <v>213</v>
      </c>
      <c r="O80" s="23" t="s">
        <v>9</v>
      </c>
      <c r="P80" s="53">
        <v>0.42299999999999999</v>
      </c>
      <c r="Q80" s="22">
        <v>0.85699999999999998</v>
      </c>
      <c r="R80" s="22">
        <v>0.54600000000000004</v>
      </c>
      <c r="S80" s="68"/>
    </row>
    <row r="81" spans="19:19" ht="16.5" thickTop="1" thickBot="1" x14ac:dyDescent="0.3">
      <c r="S81" s="68"/>
    </row>
    <row r="82" spans="19:19" ht="16.5" thickTop="1" thickBot="1" x14ac:dyDescent="0.3">
      <c r="S82" s="68"/>
    </row>
    <row r="83" spans="19:19" ht="16.5" thickTop="1" thickBot="1" x14ac:dyDescent="0.3">
      <c r="S83" s="68"/>
    </row>
    <row r="84" spans="19:19" ht="16.5" thickTop="1" thickBot="1" x14ac:dyDescent="0.3">
      <c r="S84" s="68"/>
    </row>
    <row r="85" spans="19:19" ht="16.5" thickTop="1" thickBot="1" x14ac:dyDescent="0.3">
      <c r="S85" s="68"/>
    </row>
    <row r="86" spans="19:19" ht="16.5" thickTop="1" thickBot="1" x14ac:dyDescent="0.3">
      <c r="S86" s="68"/>
    </row>
    <row r="87" spans="19:19" ht="16.5" thickTop="1" thickBot="1" x14ac:dyDescent="0.3">
      <c r="S87" s="68"/>
    </row>
    <row r="88" spans="19:19" ht="15.75" thickTop="1" x14ac:dyDescent="0.25"/>
  </sheetData>
  <mergeCells count="62">
    <mergeCell ref="V25:V27"/>
    <mergeCell ref="W25:W27"/>
    <mergeCell ref="V37:V39"/>
    <mergeCell ref="W37:W39"/>
    <mergeCell ref="V33:V35"/>
    <mergeCell ref="W33:W35"/>
    <mergeCell ref="V29:V31"/>
    <mergeCell ref="W29:W31"/>
    <mergeCell ref="T46:T49"/>
    <mergeCell ref="T50:T53"/>
    <mergeCell ref="V43:V45"/>
    <mergeCell ref="W43:W45"/>
    <mergeCell ref="V47:V49"/>
    <mergeCell ref="W47:W49"/>
    <mergeCell ref="V51:V53"/>
    <mergeCell ref="W51:W53"/>
    <mergeCell ref="T28:T31"/>
    <mergeCell ref="T24:T27"/>
    <mergeCell ref="T32:T35"/>
    <mergeCell ref="T36:T39"/>
    <mergeCell ref="T42:T45"/>
    <mergeCell ref="T1:AF2"/>
    <mergeCell ref="K73:K76"/>
    <mergeCell ref="L74:L76"/>
    <mergeCell ref="M74:M76"/>
    <mergeCell ref="K77:K80"/>
    <mergeCell ref="L78:L80"/>
    <mergeCell ref="M78:M80"/>
    <mergeCell ref="Q61:Q63"/>
    <mergeCell ref="R61:R63"/>
    <mergeCell ref="M64:M66"/>
    <mergeCell ref="K67:K72"/>
    <mergeCell ref="M67:M69"/>
    <mergeCell ref="N67:N69"/>
    <mergeCell ref="O67:O69"/>
    <mergeCell ref="P67:P69"/>
    <mergeCell ref="Q67:Q69"/>
    <mergeCell ref="R67:R69"/>
    <mergeCell ref="M70:M72"/>
    <mergeCell ref="K61:K66"/>
    <mergeCell ref="M61:M63"/>
    <mergeCell ref="N61:N63"/>
    <mergeCell ref="O61:O63"/>
    <mergeCell ref="P61:P63"/>
    <mergeCell ref="A70:A73"/>
    <mergeCell ref="B71:B73"/>
    <mergeCell ref="C71:C73"/>
    <mergeCell ref="A23:A24"/>
    <mergeCell ref="F65:F66"/>
    <mergeCell ref="G65:G66"/>
    <mergeCell ref="H65:H66"/>
    <mergeCell ref="B67:B69"/>
    <mergeCell ref="C67:C69"/>
    <mergeCell ref="A65:A69"/>
    <mergeCell ref="B65:B66"/>
    <mergeCell ref="C65:C66"/>
    <mergeCell ref="D65:D66"/>
    <mergeCell ref="E65:E66"/>
    <mergeCell ref="A11:A12"/>
    <mergeCell ref="A61:A64"/>
    <mergeCell ref="B62:B64"/>
    <mergeCell ref="C62:C6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870AF347983E4B8E6F0B2C1FB37655" ma:contentTypeVersion="4" ma:contentTypeDescription="Create a new document." ma:contentTypeScope="" ma:versionID="64e717c22b514ad4c13866661d4169d2">
  <xsd:schema xmlns:xsd="http://www.w3.org/2001/XMLSchema" xmlns:xs="http://www.w3.org/2001/XMLSchema" xmlns:p="http://schemas.microsoft.com/office/2006/metadata/properties" xmlns:ns3="fe1a2599-491e-4857-943b-7964d155ab98" targetNamespace="http://schemas.microsoft.com/office/2006/metadata/properties" ma:root="true" ma:fieldsID="87b54ca1e3e8db5ac754eb988edfada0" ns3:_="">
    <xsd:import namespace="fe1a2599-491e-4857-943b-7964d155ab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1a2599-491e-4857-943b-7964d155a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4984A1-511A-4196-A1CC-B29225ACDC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F736FD-9797-4084-AAEA-0D609C298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1a2599-491e-4857-943b-7964d155ab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A0CDF8-4D48-48F2-821A-BA200455B158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fe1a2599-491e-4857-943b-7964d155ab98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Aromatic amine internal</vt:lpstr>
      <vt:lpstr>Aromatic amine external</vt:lpstr>
      <vt:lpstr>Hansen internal</vt:lpstr>
      <vt:lpstr>Hansen external</vt:lpstr>
      <vt:lpstr>poor predictors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Samuel Feeney</cp:lastModifiedBy>
  <dcterms:created xsi:type="dcterms:W3CDTF">2023-05-07T07:53:15Z</dcterms:created>
  <dcterms:modified xsi:type="dcterms:W3CDTF">2023-05-09T08:02:18Z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0x01010045870AF347983E4B8E6F0B2C1FB37655</vt:lpwstr>
  </property>
</Properties>
</file>