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ssi/Desktop/MATERIALE_TESI_COMPLETO/"/>
    </mc:Choice>
  </mc:AlternateContent>
  <xr:revisionPtr revIDLastSave="0" documentId="13_ncr:1_{0EFC3EF1-91C8-A54A-956E-7A57F5255AD7}" xr6:coauthVersionLast="46" xr6:coauthVersionMax="46" xr10:uidLastSave="{00000000-0000-0000-0000-000000000000}"/>
  <bookViews>
    <workbookView xWindow="0" yWindow="1480" windowWidth="25580" windowHeight="15320" xr2:uid="{64C5334F-28BF-BB47-B702-109E7C630CB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06" i="1" l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59" i="1" s="1"/>
  <c r="AO265" i="1" s="1"/>
  <c r="AO230" i="1"/>
  <c r="AO231" i="1"/>
  <c r="AO232" i="1"/>
  <c r="AO233" i="1"/>
  <c r="AO234" i="1"/>
  <c r="AO205" i="1"/>
  <c r="AF206" i="1"/>
  <c r="AF207" i="1"/>
  <c r="AF208" i="1"/>
  <c r="AF209" i="1"/>
  <c r="AF210" i="1"/>
  <c r="AF211" i="1"/>
  <c r="AF212" i="1"/>
  <c r="AF213" i="1"/>
  <c r="AF214" i="1"/>
  <c r="AF215" i="1"/>
  <c r="AF259" i="1" s="1"/>
  <c r="AF265" i="1" s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05" i="1"/>
  <c r="AX132" i="1"/>
  <c r="AX135" i="1"/>
  <c r="AX138" i="1"/>
  <c r="AX141" i="1"/>
  <c r="AX144" i="1"/>
  <c r="AX147" i="1"/>
  <c r="AX150" i="1"/>
  <c r="AX153" i="1"/>
  <c r="AX156" i="1"/>
  <c r="AX159" i="1"/>
  <c r="AX162" i="1"/>
  <c r="AX165" i="1"/>
  <c r="AX168" i="1"/>
  <c r="AX171" i="1"/>
  <c r="AX174" i="1"/>
  <c r="AX177" i="1"/>
  <c r="AX180" i="1"/>
  <c r="AX183" i="1"/>
  <c r="AX186" i="1"/>
  <c r="AX129" i="1"/>
  <c r="AO132" i="1"/>
  <c r="AO135" i="1"/>
  <c r="AO138" i="1"/>
  <c r="AO141" i="1"/>
  <c r="AO144" i="1"/>
  <c r="AO147" i="1"/>
  <c r="AO150" i="1"/>
  <c r="AO153" i="1"/>
  <c r="AO156" i="1"/>
  <c r="AO159" i="1"/>
  <c r="AO162" i="1"/>
  <c r="AO165" i="1"/>
  <c r="AO168" i="1"/>
  <c r="AO171" i="1"/>
  <c r="AO174" i="1"/>
  <c r="AO177" i="1"/>
  <c r="AO180" i="1"/>
  <c r="AO183" i="1"/>
  <c r="AO186" i="1"/>
  <c r="AO129" i="1"/>
  <c r="AF132" i="1"/>
  <c r="AF135" i="1"/>
  <c r="AF138" i="1"/>
  <c r="AF141" i="1"/>
  <c r="AF144" i="1"/>
  <c r="AF147" i="1"/>
  <c r="AF150" i="1"/>
  <c r="AF153" i="1"/>
  <c r="AF156" i="1"/>
  <c r="AF159" i="1"/>
  <c r="AF162" i="1"/>
  <c r="AF165" i="1"/>
  <c r="AF168" i="1"/>
  <c r="AF171" i="1"/>
  <c r="AF174" i="1"/>
  <c r="AF177" i="1"/>
  <c r="AF180" i="1"/>
  <c r="AF183" i="1"/>
  <c r="AF186" i="1"/>
  <c r="AF12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3" i="1"/>
  <c r="AX263" i="1"/>
  <c r="BB263" i="1"/>
  <c r="AX261" i="1"/>
  <c r="BB261" i="1"/>
  <c r="AX259" i="1"/>
  <c r="AX265" i="1" s="1"/>
  <c r="BB259" i="1"/>
  <c r="BB265" i="1" s="1"/>
  <c r="AM261" i="1"/>
  <c r="AO261" i="1"/>
  <c r="AN259" i="1"/>
  <c r="AN265" i="1" s="1"/>
  <c r="AF263" i="1"/>
  <c r="AG261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61" i="1" s="1"/>
  <c r="AU230" i="1"/>
  <c r="AU231" i="1"/>
  <c r="AU232" i="1"/>
  <c r="AU233" i="1"/>
  <c r="AU234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R206" i="1"/>
  <c r="AR207" i="1"/>
  <c r="AR208" i="1"/>
  <c r="AR209" i="1"/>
  <c r="AR210" i="1"/>
  <c r="AR211" i="1"/>
  <c r="AR212" i="1"/>
  <c r="AR213" i="1"/>
  <c r="AR214" i="1"/>
  <c r="AR215" i="1"/>
  <c r="AR259" i="1" s="1"/>
  <c r="AR265" i="1" s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M206" i="1"/>
  <c r="AM207" i="1"/>
  <c r="AM208" i="1"/>
  <c r="AM209" i="1"/>
  <c r="AM210" i="1"/>
  <c r="AM211" i="1"/>
  <c r="AM212" i="1"/>
  <c r="AM213" i="1"/>
  <c r="AM214" i="1"/>
  <c r="AM215" i="1"/>
  <c r="AM259" i="1" s="1"/>
  <c r="AM265" i="1" s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L206" i="1"/>
  <c r="AL263" i="1" s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61" i="1" s="1"/>
  <c r="AJ230" i="1"/>
  <c r="AJ231" i="1"/>
  <c r="AJ232" i="1"/>
  <c r="AJ233" i="1"/>
  <c r="AJ234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E206" i="1"/>
  <c r="AE263" i="1" s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D206" i="1"/>
  <c r="AD207" i="1"/>
  <c r="AD208" i="1"/>
  <c r="AD209" i="1"/>
  <c r="AD210" i="1"/>
  <c r="AD211" i="1"/>
  <c r="AD212" i="1"/>
  <c r="AD213" i="1"/>
  <c r="AD214" i="1"/>
  <c r="AD215" i="1"/>
  <c r="AD259" i="1" s="1"/>
  <c r="AD265" i="1" s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V205" i="1"/>
  <c r="AV263" i="1" s="1"/>
  <c r="AW205" i="1"/>
  <c r="AW263" i="1" s="1"/>
  <c r="AY205" i="1"/>
  <c r="AY263" i="1" s="1"/>
  <c r="AZ205" i="1"/>
  <c r="AZ263" i="1" s="1"/>
  <c r="BA205" i="1"/>
  <c r="BA259" i="1" s="1"/>
  <c r="BA265" i="1" s="1"/>
  <c r="BB205" i="1"/>
  <c r="AU205" i="1"/>
  <c r="AU263" i="1" s="1"/>
  <c r="AM205" i="1"/>
  <c r="AN205" i="1"/>
  <c r="AN261" i="1" s="1"/>
  <c r="AP205" i="1"/>
  <c r="AP259" i="1" s="1"/>
  <c r="AP265" i="1" s="1"/>
  <c r="AQ205" i="1"/>
  <c r="AQ263" i="1" s="1"/>
  <c r="AR205" i="1"/>
  <c r="AR263" i="1" s="1"/>
  <c r="AS205" i="1"/>
  <c r="AS259" i="1" s="1"/>
  <c r="AS265" i="1" s="1"/>
  <c r="AL205" i="1"/>
  <c r="AL261" i="1" s="1"/>
  <c r="AD205" i="1"/>
  <c r="AD261" i="1" s="1"/>
  <c r="AE205" i="1"/>
  <c r="AE259" i="1" s="1"/>
  <c r="AE265" i="1" s="1"/>
  <c r="AG205" i="1"/>
  <c r="AG259" i="1" s="1"/>
  <c r="AG265" i="1" s="1"/>
  <c r="AH205" i="1"/>
  <c r="AH259" i="1" s="1"/>
  <c r="AH265" i="1" s="1"/>
  <c r="AI205" i="1"/>
  <c r="AI259" i="1" s="1"/>
  <c r="AI265" i="1" s="1"/>
  <c r="AJ205" i="1"/>
  <c r="AJ263" i="1" s="1"/>
  <c r="AC205" i="1"/>
  <c r="AC261" i="1" s="1"/>
  <c r="U187" i="1"/>
  <c r="V187" i="1"/>
  <c r="W187" i="1"/>
  <c r="X187" i="1"/>
  <c r="Y187" i="1"/>
  <c r="Z187" i="1"/>
  <c r="AA187" i="1"/>
  <c r="L187" i="1"/>
  <c r="M187" i="1"/>
  <c r="N187" i="1"/>
  <c r="O187" i="1"/>
  <c r="P187" i="1"/>
  <c r="Q187" i="1"/>
  <c r="R187" i="1"/>
  <c r="C187" i="1"/>
  <c r="D187" i="1"/>
  <c r="E187" i="1"/>
  <c r="F187" i="1"/>
  <c r="G187" i="1"/>
  <c r="H187" i="1"/>
  <c r="I187" i="1"/>
  <c r="T187" i="1"/>
  <c r="K187" i="1"/>
  <c r="B187" i="1"/>
  <c r="U184" i="1"/>
  <c r="V184" i="1"/>
  <c r="W184" i="1"/>
  <c r="X184" i="1"/>
  <c r="Y184" i="1"/>
  <c r="Z184" i="1"/>
  <c r="AA184" i="1"/>
  <c r="L184" i="1"/>
  <c r="M184" i="1"/>
  <c r="N184" i="1"/>
  <c r="O184" i="1"/>
  <c r="P184" i="1"/>
  <c r="Q184" i="1"/>
  <c r="R184" i="1"/>
  <c r="C184" i="1"/>
  <c r="D184" i="1"/>
  <c r="E184" i="1"/>
  <c r="F184" i="1"/>
  <c r="G184" i="1"/>
  <c r="H184" i="1"/>
  <c r="I184" i="1"/>
  <c r="T184" i="1"/>
  <c r="K184" i="1"/>
  <c r="B184" i="1"/>
  <c r="U181" i="1"/>
  <c r="V181" i="1"/>
  <c r="W181" i="1"/>
  <c r="X181" i="1"/>
  <c r="Y181" i="1"/>
  <c r="Z181" i="1"/>
  <c r="AA181" i="1"/>
  <c r="L181" i="1"/>
  <c r="M181" i="1"/>
  <c r="N181" i="1"/>
  <c r="O181" i="1"/>
  <c r="P181" i="1"/>
  <c r="Q181" i="1"/>
  <c r="R181" i="1"/>
  <c r="C181" i="1"/>
  <c r="D181" i="1"/>
  <c r="E181" i="1"/>
  <c r="F181" i="1"/>
  <c r="G181" i="1"/>
  <c r="H181" i="1"/>
  <c r="I181" i="1"/>
  <c r="U178" i="1"/>
  <c r="V178" i="1"/>
  <c r="W178" i="1"/>
  <c r="X178" i="1"/>
  <c r="Y178" i="1"/>
  <c r="Z178" i="1"/>
  <c r="AA178" i="1"/>
  <c r="L178" i="1"/>
  <c r="M178" i="1"/>
  <c r="N178" i="1"/>
  <c r="O178" i="1"/>
  <c r="P178" i="1"/>
  <c r="Q178" i="1"/>
  <c r="R178" i="1"/>
  <c r="C178" i="1"/>
  <c r="D178" i="1"/>
  <c r="E178" i="1"/>
  <c r="F178" i="1"/>
  <c r="G178" i="1"/>
  <c r="H178" i="1"/>
  <c r="I178" i="1"/>
  <c r="T181" i="1"/>
  <c r="K181" i="1"/>
  <c r="B181" i="1"/>
  <c r="T178" i="1"/>
  <c r="K178" i="1"/>
  <c r="B178" i="1"/>
  <c r="U175" i="1"/>
  <c r="V175" i="1"/>
  <c r="W175" i="1"/>
  <c r="X175" i="1"/>
  <c r="Y175" i="1"/>
  <c r="Z175" i="1"/>
  <c r="AA175" i="1"/>
  <c r="L175" i="1"/>
  <c r="M175" i="1"/>
  <c r="N175" i="1"/>
  <c r="O175" i="1"/>
  <c r="P175" i="1"/>
  <c r="Q175" i="1"/>
  <c r="R175" i="1"/>
  <c r="C175" i="1"/>
  <c r="D175" i="1"/>
  <c r="E175" i="1"/>
  <c r="F175" i="1"/>
  <c r="G175" i="1"/>
  <c r="H175" i="1"/>
  <c r="I175" i="1"/>
  <c r="U172" i="1"/>
  <c r="V172" i="1"/>
  <c r="W172" i="1"/>
  <c r="X172" i="1"/>
  <c r="Y172" i="1"/>
  <c r="Z172" i="1"/>
  <c r="AA172" i="1"/>
  <c r="L172" i="1"/>
  <c r="M172" i="1"/>
  <c r="N172" i="1"/>
  <c r="O172" i="1"/>
  <c r="P172" i="1"/>
  <c r="Q172" i="1"/>
  <c r="R172" i="1"/>
  <c r="C172" i="1"/>
  <c r="D172" i="1"/>
  <c r="E172" i="1"/>
  <c r="F172" i="1"/>
  <c r="G172" i="1"/>
  <c r="H172" i="1"/>
  <c r="I172" i="1"/>
  <c r="T175" i="1"/>
  <c r="K175" i="1"/>
  <c r="B175" i="1"/>
  <c r="T172" i="1"/>
  <c r="K172" i="1"/>
  <c r="B172" i="1"/>
  <c r="U169" i="1"/>
  <c r="V169" i="1"/>
  <c r="W169" i="1"/>
  <c r="X169" i="1"/>
  <c r="Y169" i="1"/>
  <c r="Z169" i="1"/>
  <c r="AA169" i="1"/>
  <c r="L169" i="1"/>
  <c r="M169" i="1"/>
  <c r="N169" i="1"/>
  <c r="O169" i="1"/>
  <c r="P169" i="1"/>
  <c r="Q169" i="1"/>
  <c r="R169" i="1"/>
  <c r="C169" i="1"/>
  <c r="D169" i="1"/>
  <c r="E169" i="1"/>
  <c r="F169" i="1"/>
  <c r="G169" i="1"/>
  <c r="H169" i="1"/>
  <c r="I169" i="1"/>
  <c r="T169" i="1"/>
  <c r="K169" i="1"/>
  <c r="B169" i="1"/>
  <c r="U166" i="1"/>
  <c r="V166" i="1"/>
  <c r="W166" i="1"/>
  <c r="X166" i="1"/>
  <c r="Y166" i="1"/>
  <c r="Z166" i="1"/>
  <c r="AA166" i="1"/>
  <c r="L166" i="1"/>
  <c r="M166" i="1"/>
  <c r="N166" i="1"/>
  <c r="O166" i="1"/>
  <c r="P166" i="1"/>
  <c r="Q166" i="1"/>
  <c r="R166" i="1"/>
  <c r="C166" i="1"/>
  <c r="D166" i="1"/>
  <c r="E166" i="1"/>
  <c r="F166" i="1"/>
  <c r="G166" i="1"/>
  <c r="H166" i="1"/>
  <c r="I166" i="1"/>
  <c r="T166" i="1"/>
  <c r="K166" i="1"/>
  <c r="B166" i="1"/>
  <c r="U163" i="1"/>
  <c r="V163" i="1"/>
  <c r="W163" i="1"/>
  <c r="X163" i="1"/>
  <c r="Y163" i="1"/>
  <c r="Z163" i="1"/>
  <c r="AA163" i="1"/>
  <c r="L163" i="1"/>
  <c r="M163" i="1"/>
  <c r="N163" i="1"/>
  <c r="O163" i="1"/>
  <c r="P163" i="1"/>
  <c r="Q163" i="1"/>
  <c r="R163" i="1"/>
  <c r="C163" i="1"/>
  <c r="D163" i="1"/>
  <c r="E163" i="1"/>
  <c r="F163" i="1"/>
  <c r="G163" i="1"/>
  <c r="H163" i="1"/>
  <c r="I163" i="1"/>
  <c r="T163" i="1"/>
  <c r="K163" i="1"/>
  <c r="B163" i="1"/>
  <c r="U160" i="1"/>
  <c r="V160" i="1"/>
  <c r="W160" i="1"/>
  <c r="X160" i="1"/>
  <c r="Y160" i="1"/>
  <c r="Z160" i="1"/>
  <c r="AA160" i="1"/>
  <c r="L160" i="1"/>
  <c r="M160" i="1"/>
  <c r="N160" i="1"/>
  <c r="O160" i="1"/>
  <c r="P160" i="1"/>
  <c r="Q160" i="1"/>
  <c r="R160" i="1"/>
  <c r="C160" i="1"/>
  <c r="D160" i="1"/>
  <c r="E160" i="1"/>
  <c r="F160" i="1"/>
  <c r="G160" i="1"/>
  <c r="H160" i="1"/>
  <c r="I160" i="1"/>
  <c r="T160" i="1"/>
  <c r="K160" i="1"/>
  <c r="B160" i="1"/>
  <c r="U157" i="1"/>
  <c r="V157" i="1"/>
  <c r="W157" i="1"/>
  <c r="X157" i="1"/>
  <c r="Y157" i="1"/>
  <c r="Z157" i="1"/>
  <c r="AA157" i="1"/>
  <c r="L157" i="1"/>
  <c r="M157" i="1"/>
  <c r="N157" i="1"/>
  <c r="O157" i="1"/>
  <c r="P157" i="1"/>
  <c r="Q157" i="1"/>
  <c r="R157" i="1"/>
  <c r="C157" i="1"/>
  <c r="D157" i="1"/>
  <c r="E157" i="1"/>
  <c r="F157" i="1"/>
  <c r="G157" i="1"/>
  <c r="H157" i="1"/>
  <c r="I157" i="1"/>
  <c r="T157" i="1"/>
  <c r="K157" i="1"/>
  <c r="B157" i="1"/>
  <c r="L151" i="1"/>
  <c r="M151" i="1"/>
  <c r="N151" i="1"/>
  <c r="O151" i="1"/>
  <c r="P151" i="1"/>
  <c r="Q151" i="1"/>
  <c r="R151" i="1"/>
  <c r="C151" i="1"/>
  <c r="D151" i="1"/>
  <c r="E151" i="1"/>
  <c r="F151" i="1"/>
  <c r="G151" i="1"/>
  <c r="H151" i="1"/>
  <c r="I151" i="1"/>
  <c r="C148" i="1"/>
  <c r="D148" i="1"/>
  <c r="E148" i="1"/>
  <c r="F148" i="1"/>
  <c r="G148" i="1"/>
  <c r="H148" i="1"/>
  <c r="I148" i="1"/>
  <c r="L148" i="1"/>
  <c r="M148" i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U151" i="1"/>
  <c r="V151" i="1"/>
  <c r="W151" i="1"/>
  <c r="X151" i="1"/>
  <c r="Y151" i="1"/>
  <c r="Z151" i="1"/>
  <c r="AA151" i="1"/>
  <c r="U154" i="1"/>
  <c r="V154" i="1"/>
  <c r="W154" i="1"/>
  <c r="X154" i="1"/>
  <c r="Y154" i="1"/>
  <c r="Z154" i="1"/>
  <c r="AA154" i="1"/>
  <c r="L154" i="1"/>
  <c r="M154" i="1"/>
  <c r="N154" i="1"/>
  <c r="O154" i="1"/>
  <c r="P154" i="1"/>
  <c r="Q154" i="1"/>
  <c r="R154" i="1"/>
  <c r="C154" i="1"/>
  <c r="D154" i="1"/>
  <c r="E154" i="1"/>
  <c r="F154" i="1"/>
  <c r="G154" i="1"/>
  <c r="H154" i="1"/>
  <c r="I154" i="1"/>
  <c r="T154" i="1"/>
  <c r="K154" i="1"/>
  <c r="B154" i="1"/>
  <c r="T151" i="1"/>
  <c r="K151" i="1"/>
  <c r="B151" i="1"/>
  <c r="T148" i="1"/>
  <c r="K148" i="1"/>
  <c r="B148" i="1"/>
  <c r="U145" i="1"/>
  <c r="V145" i="1"/>
  <c r="W145" i="1"/>
  <c r="X145" i="1"/>
  <c r="Y145" i="1"/>
  <c r="Z145" i="1"/>
  <c r="AA145" i="1"/>
  <c r="T145" i="1"/>
  <c r="L145" i="1"/>
  <c r="M145" i="1"/>
  <c r="N145" i="1"/>
  <c r="O145" i="1"/>
  <c r="P145" i="1"/>
  <c r="Q145" i="1"/>
  <c r="R145" i="1"/>
  <c r="K145" i="1"/>
  <c r="C145" i="1"/>
  <c r="D145" i="1"/>
  <c r="E145" i="1"/>
  <c r="F145" i="1"/>
  <c r="G145" i="1"/>
  <c r="H145" i="1"/>
  <c r="I145" i="1"/>
  <c r="B145" i="1"/>
  <c r="U142" i="1"/>
  <c r="V142" i="1"/>
  <c r="W142" i="1"/>
  <c r="X142" i="1"/>
  <c r="Y142" i="1"/>
  <c r="Z142" i="1"/>
  <c r="AA142" i="1"/>
  <c r="T142" i="1"/>
  <c r="L142" i="1"/>
  <c r="M142" i="1"/>
  <c r="N142" i="1"/>
  <c r="O142" i="1"/>
  <c r="P142" i="1"/>
  <c r="Q142" i="1"/>
  <c r="R142" i="1"/>
  <c r="K142" i="1"/>
  <c r="C142" i="1"/>
  <c r="D142" i="1"/>
  <c r="E142" i="1"/>
  <c r="F142" i="1"/>
  <c r="G142" i="1"/>
  <c r="H142" i="1"/>
  <c r="I142" i="1"/>
  <c r="B142" i="1"/>
  <c r="AV186" i="1"/>
  <c r="AW186" i="1"/>
  <c r="AY186" i="1"/>
  <c r="AZ186" i="1"/>
  <c r="BA186" i="1"/>
  <c r="BB186" i="1"/>
  <c r="AV183" i="1"/>
  <c r="AW183" i="1"/>
  <c r="AY183" i="1"/>
  <c r="AZ183" i="1"/>
  <c r="BA183" i="1"/>
  <c r="BB183" i="1"/>
  <c r="AV180" i="1"/>
  <c r="AW180" i="1"/>
  <c r="AY180" i="1"/>
  <c r="AZ180" i="1"/>
  <c r="BA180" i="1"/>
  <c r="BB180" i="1"/>
  <c r="AV177" i="1"/>
  <c r="AW177" i="1"/>
  <c r="AY177" i="1"/>
  <c r="AZ177" i="1"/>
  <c r="BA177" i="1"/>
  <c r="BB177" i="1"/>
  <c r="AV174" i="1"/>
  <c r="AW174" i="1"/>
  <c r="AY174" i="1"/>
  <c r="AZ174" i="1"/>
  <c r="BA174" i="1"/>
  <c r="BB174" i="1"/>
  <c r="AV171" i="1"/>
  <c r="AW171" i="1"/>
  <c r="AY171" i="1"/>
  <c r="AZ171" i="1"/>
  <c r="BA171" i="1"/>
  <c r="BB171" i="1"/>
  <c r="AV168" i="1"/>
  <c r="AW168" i="1"/>
  <c r="AY168" i="1"/>
  <c r="AZ168" i="1"/>
  <c r="BA168" i="1"/>
  <c r="BB168" i="1"/>
  <c r="AV165" i="1"/>
  <c r="AW165" i="1"/>
  <c r="AY165" i="1"/>
  <c r="AZ165" i="1"/>
  <c r="BA165" i="1"/>
  <c r="BB165" i="1"/>
  <c r="AV162" i="1"/>
  <c r="AW162" i="1"/>
  <c r="AY162" i="1"/>
  <c r="AZ162" i="1"/>
  <c r="BA162" i="1"/>
  <c r="BB162" i="1"/>
  <c r="AV159" i="1"/>
  <c r="AW159" i="1"/>
  <c r="AY159" i="1"/>
  <c r="AZ159" i="1"/>
  <c r="BA159" i="1"/>
  <c r="BB159" i="1"/>
  <c r="AV156" i="1"/>
  <c r="AW156" i="1"/>
  <c r="AY156" i="1"/>
  <c r="AZ156" i="1"/>
  <c r="BA156" i="1"/>
  <c r="BB156" i="1"/>
  <c r="AV153" i="1"/>
  <c r="AW153" i="1"/>
  <c r="AY153" i="1"/>
  <c r="AZ153" i="1"/>
  <c r="BA153" i="1"/>
  <c r="BB153" i="1"/>
  <c r="BB150" i="1"/>
  <c r="AV150" i="1"/>
  <c r="AW150" i="1"/>
  <c r="AY150" i="1"/>
  <c r="AZ150" i="1"/>
  <c r="BA150" i="1"/>
  <c r="AV147" i="1"/>
  <c r="AW147" i="1"/>
  <c r="AY147" i="1"/>
  <c r="AZ147" i="1"/>
  <c r="BA147" i="1"/>
  <c r="BB147" i="1"/>
  <c r="AV144" i="1"/>
  <c r="AW144" i="1"/>
  <c r="AY144" i="1"/>
  <c r="AZ144" i="1"/>
  <c r="BA144" i="1"/>
  <c r="BB144" i="1"/>
  <c r="AV141" i="1"/>
  <c r="AW141" i="1"/>
  <c r="AY141" i="1"/>
  <c r="AZ141" i="1"/>
  <c r="BA141" i="1"/>
  <c r="BB141" i="1"/>
  <c r="AV138" i="1"/>
  <c r="AW138" i="1"/>
  <c r="AY138" i="1"/>
  <c r="AZ138" i="1"/>
  <c r="BA138" i="1"/>
  <c r="BB138" i="1"/>
  <c r="AV135" i="1"/>
  <c r="AW135" i="1"/>
  <c r="AY135" i="1"/>
  <c r="AZ135" i="1"/>
  <c r="BA135" i="1"/>
  <c r="BB135" i="1"/>
  <c r="AV132" i="1"/>
  <c r="AW132" i="1"/>
  <c r="AY132" i="1"/>
  <c r="AZ132" i="1"/>
  <c r="BA132" i="1"/>
  <c r="BB132" i="1"/>
  <c r="AU186" i="1"/>
  <c r="AU183" i="1"/>
  <c r="AU180" i="1"/>
  <c r="AU177" i="1"/>
  <c r="AU174" i="1"/>
  <c r="AU171" i="1"/>
  <c r="AU168" i="1"/>
  <c r="AU165" i="1"/>
  <c r="AU162" i="1"/>
  <c r="AU159" i="1"/>
  <c r="AU156" i="1"/>
  <c r="AU153" i="1"/>
  <c r="AU150" i="1"/>
  <c r="AU147" i="1"/>
  <c r="AU144" i="1"/>
  <c r="AU141" i="1"/>
  <c r="AU138" i="1"/>
  <c r="AU135" i="1"/>
  <c r="AU132" i="1"/>
  <c r="AS186" i="1"/>
  <c r="AM186" i="1"/>
  <c r="AN186" i="1"/>
  <c r="AP186" i="1"/>
  <c r="AQ186" i="1"/>
  <c r="AR186" i="1"/>
  <c r="AM183" i="1"/>
  <c r="AN183" i="1"/>
  <c r="AP183" i="1"/>
  <c r="AQ183" i="1"/>
  <c r="AR183" i="1"/>
  <c r="AS183" i="1"/>
  <c r="AM180" i="1"/>
  <c r="AN180" i="1"/>
  <c r="AP180" i="1"/>
  <c r="AQ180" i="1"/>
  <c r="AR180" i="1"/>
  <c r="AS180" i="1"/>
  <c r="AM177" i="1"/>
  <c r="AN177" i="1"/>
  <c r="AP177" i="1"/>
  <c r="AQ177" i="1"/>
  <c r="AR177" i="1"/>
  <c r="AS177" i="1"/>
  <c r="AM174" i="1"/>
  <c r="AN174" i="1"/>
  <c r="AP174" i="1"/>
  <c r="AQ174" i="1"/>
  <c r="AR174" i="1"/>
  <c r="AS174" i="1"/>
  <c r="AM171" i="1"/>
  <c r="AN171" i="1"/>
  <c r="AP171" i="1"/>
  <c r="AQ171" i="1"/>
  <c r="AR171" i="1"/>
  <c r="AS171" i="1"/>
  <c r="AM168" i="1"/>
  <c r="AN168" i="1"/>
  <c r="AP168" i="1"/>
  <c r="AQ168" i="1"/>
  <c r="AR168" i="1"/>
  <c r="AS168" i="1"/>
  <c r="AM165" i="1"/>
  <c r="AN165" i="1"/>
  <c r="AP165" i="1"/>
  <c r="AQ165" i="1"/>
  <c r="AR165" i="1"/>
  <c r="AS165" i="1"/>
  <c r="AM162" i="1"/>
  <c r="AN162" i="1"/>
  <c r="AP162" i="1"/>
  <c r="AQ162" i="1"/>
  <c r="AR162" i="1"/>
  <c r="AS162" i="1"/>
  <c r="AM159" i="1"/>
  <c r="AN159" i="1"/>
  <c r="AP159" i="1"/>
  <c r="AQ159" i="1"/>
  <c r="AR159" i="1"/>
  <c r="AS159" i="1"/>
  <c r="AM156" i="1"/>
  <c r="AN156" i="1"/>
  <c r="AP156" i="1"/>
  <c r="AQ156" i="1"/>
  <c r="AR156" i="1"/>
  <c r="AS156" i="1"/>
  <c r="AM153" i="1"/>
  <c r="AN153" i="1"/>
  <c r="AP153" i="1"/>
  <c r="AQ153" i="1"/>
  <c r="AR153" i="1"/>
  <c r="AS153" i="1"/>
  <c r="AM150" i="1"/>
  <c r="AN150" i="1"/>
  <c r="AP150" i="1"/>
  <c r="AQ150" i="1"/>
  <c r="AR150" i="1"/>
  <c r="AS150" i="1"/>
  <c r="AM147" i="1"/>
  <c r="AN147" i="1"/>
  <c r="AP147" i="1"/>
  <c r="AQ147" i="1"/>
  <c r="AR147" i="1"/>
  <c r="AS147" i="1"/>
  <c r="AM144" i="1"/>
  <c r="AN144" i="1"/>
  <c r="AP144" i="1"/>
  <c r="AQ144" i="1"/>
  <c r="AR144" i="1"/>
  <c r="AS144" i="1"/>
  <c r="AM141" i="1"/>
  <c r="AN141" i="1"/>
  <c r="AP141" i="1"/>
  <c r="AQ141" i="1"/>
  <c r="AR141" i="1"/>
  <c r="AS141" i="1"/>
  <c r="AM138" i="1"/>
  <c r="AN138" i="1"/>
  <c r="AP138" i="1"/>
  <c r="AQ138" i="1"/>
  <c r="AR138" i="1"/>
  <c r="AS138" i="1"/>
  <c r="AM135" i="1"/>
  <c r="AN135" i="1"/>
  <c r="AP135" i="1"/>
  <c r="AQ135" i="1"/>
  <c r="AR135" i="1"/>
  <c r="AS135" i="1"/>
  <c r="AM132" i="1"/>
  <c r="AN132" i="1"/>
  <c r="AP132" i="1"/>
  <c r="AQ132" i="1"/>
  <c r="AR132" i="1"/>
  <c r="AS132" i="1"/>
  <c r="AL186" i="1"/>
  <c r="AL183" i="1"/>
  <c r="AL180" i="1"/>
  <c r="AL177" i="1"/>
  <c r="AL174" i="1"/>
  <c r="AL171" i="1"/>
  <c r="AL168" i="1"/>
  <c r="AL165" i="1"/>
  <c r="AL162" i="1"/>
  <c r="AL159" i="1"/>
  <c r="AL156" i="1"/>
  <c r="AL153" i="1"/>
  <c r="AL150" i="1"/>
  <c r="AL147" i="1"/>
  <c r="AL144" i="1"/>
  <c r="AL141" i="1"/>
  <c r="AL138" i="1"/>
  <c r="AL135" i="1"/>
  <c r="AL132" i="1"/>
  <c r="AV129" i="1"/>
  <c r="AW129" i="1"/>
  <c r="AY129" i="1"/>
  <c r="AZ129" i="1"/>
  <c r="BA129" i="1"/>
  <c r="BB129" i="1"/>
  <c r="AM129" i="1"/>
  <c r="AN129" i="1"/>
  <c r="AP129" i="1"/>
  <c r="AQ129" i="1"/>
  <c r="AR129" i="1"/>
  <c r="AS129" i="1"/>
  <c r="AU129" i="1"/>
  <c r="AL129" i="1"/>
  <c r="U139" i="1"/>
  <c r="V139" i="1"/>
  <c r="W139" i="1"/>
  <c r="X139" i="1"/>
  <c r="Y139" i="1"/>
  <c r="Z139" i="1"/>
  <c r="AA139" i="1"/>
  <c r="T139" i="1"/>
  <c r="L139" i="1"/>
  <c r="M139" i="1"/>
  <c r="N139" i="1"/>
  <c r="O139" i="1"/>
  <c r="P139" i="1"/>
  <c r="Q139" i="1"/>
  <c r="R139" i="1"/>
  <c r="K139" i="1"/>
  <c r="U136" i="1"/>
  <c r="V136" i="1"/>
  <c r="W136" i="1"/>
  <c r="X136" i="1"/>
  <c r="Y136" i="1"/>
  <c r="Z136" i="1"/>
  <c r="AA136" i="1"/>
  <c r="T136" i="1"/>
  <c r="L136" i="1"/>
  <c r="M136" i="1"/>
  <c r="N136" i="1"/>
  <c r="O136" i="1"/>
  <c r="P136" i="1"/>
  <c r="Q136" i="1"/>
  <c r="R136" i="1"/>
  <c r="K136" i="1"/>
  <c r="L133" i="1"/>
  <c r="M133" i="1"/>
  <c r="N133" i="1"/>
  <c r="O133" i="1"/>
  <c r="P133" i="1"/>
  <c r="Q133" i="1"/>
  <c r="R133" i="1"/>
  <c r="U133" i="1"/>
  <c r="V133" i="1"/>
  <c r="W133" i="1"/>
  <c r="X133" i="1"/>
  <c r="Y133" i="1"/>
  <c r="Z133" i="1"/>
  <c r="AA133" i="1"/>
  <c r="T133" i="1"/>
  <c r="K133" i="1"/>
  <c r="C133" i="1"/>
  <c r="D133" i="1"/>
  <c r="E133" i="1"/>
  <c r="F133" i="1"/>
  <c r="G133" i="1"/>
  <c r="H133" i="1"/>
  <c r="I133" i="1"/>
  <c r="C139" i="1"/>
  <c r="D139" i="1"/>
  <c r="E139" i="1"/>
  <c r="F139" i="1"/>
  <c r="G139" i="1"/>
  <c r="H139" i="1"/>
  <c r="I139" i="1"/>
  <c r="C136" i="1"/>
  <c r="D136" i="1"/>
  <c r="E136" i="1"/>
  <c r="F136" i="1"/>
  <c r="G136" i="1"/>
  <c r="H136" i="1"/>
  <c r="I136" i="1"/>
  <c r="B139" i="1"/>
  <c r="B136" i="1"/>
  <c r="B133" i="1"/>
  <c r="U130" i="1"/>
  <c r="V130" i="1"/>
  <c r="W130" i="1"/>
  <c r="X130" i="1"/>
  <c r="Y130" i="1"/>
  <c r="Z130" i="1"/>
  <c r="AA130" i="1"/>
  <c r="T130" i="1"/>
  <c r="L130" i="1"/>
  <c r="M130" i="1"/>
  <c r="N130" i="1"/>
  <c r="O130" i="1"/>
  <c r="P130" i="1"/>
  <c r="Q130" i="1"/>
  <c r="R130" i="1"/>
  <c r="K130" i="1"/>
  <c r="C130" i="1"/>
  <c r="D130" i="1"/>
  <c r="E130" i="1"/>
  <c r="F130" i="1"/>
  <c r="G130" i="1"/>
  <c r="H130" i="1"/>
  <c r="I130" i="1"/>
  <c r="B130" i="1"/>
  <c r="AD186" i="1"/>
  <c r="AE186" i="1"/>
  <c r="AG186" i="1"/>
  <c r="AH186" i="1"/>
  <c r="AI186" i="1"/>
  <c r="AJ186" i="1"/>
  <c r="AD183" i="1"/>
  <c r="AE183" i="1"/>
  <c r="AG183" i="1"/>
  <c r="AH183" i="1"/>
  <c r="AI183" i="1"/>
  <c r="AJ183" i="1"/>
  <c r="AD180" i="1"/>
  <c r="AE180" i="1"/>
  <c r="AG180" i="1"/>
  <c r="AH180" i="1"/>
  <c r="AI180" i="1"/>
  <c r="AJ180" i="1"/>
  <c r="AD177" i="1"/>
  <c r="AE177" i="1"/>
  <c r="AG177" i="1"/>
  <c r="AH177" i="1"/>
  <c r="AI177" i="1"/>
  <c r="AJ177" i="1"/>
  <c r="AD174" i="1"/>
  <c r="AE174" i="1"/>
  <c r="AG174" i="1"/>
  <c r="AH174" i="1"/>
  <c r="AI174" i="1"/>
  <c r="AJ174" i="1"/>
  <c r="AD171" i="1"/>
  <c r="AE171" i="1"/>
  <c r="AG171" i="1"/>
  <c r="AH171" i="1"/>
  <c r="AI171" i="1"/>
  <c r="AJ171" i="1"/>
  <c r="AD168" i="1"/>
  <c r="AE168" i="1"/>
  <c r="AG168" i="1"/>
  <c r="AH168" i="1"/>
  <c r="AI168" i="1"/>
  <c r="AJ168" i="1"/>
  <c r="AD165" i="1"/>
  <c r="AE165" i="1"/>
  <c r="AG165" i="1"/>
  <c r="AH165" i="1"/>
  <c r="AI165" i="1"/>
  <c r="AJ165" i="1"/>
  <c r="AD162" i="1"/>
  <c r="AE162" i="1"/>
  <c r="AG162" i="1"/>
  <c r="AH162" i="1"/>
  <c r="AI162" i="1"/>
  <c r="AJ162" i="1"/>
  <c r="AD159" i="1"/>
  <c r="AE159" i="1"/>
  <c r="AG159" i="1"/>
  <c r="AH159" i="1"/>
  <c r="AI159" i="1"/>
  <c r="AJ159" i="1"/>
  <c r="AD156" i="1"/>
  <c r="AE156" i="1"/>
  <c r="AG156" i="1"/>
  <c r="AH156" i="1"/>
  <c r="AI156" i="1"/>
  <c r="AJ156" i="1"/>
  <c r="AD153" i="1"/>
  <c r="AE153" i="1"/>
  <c r="AG153" i="1"/>
  <c r="AH153" i="1"/>
  <c r="AI153" i="1"/>
  <c r="AJ153" i="1"/>
  <c r="AD150" i="1"/>
  <c r="AE150" i="1"/>
  <c r="AG150" i="1"/>
  <c r="AH150" i="1"/>
  <c r="AI150" i="1"/>
  <c r="AJ150" i="1"/>
  <c r="AD147" i="1"/>
  <c r="AE147" i="1"/>
  <c r="AG147" i="1"/>
  <c r="AH147" i="1"/>
  <c r="AI147" i="1"/>
  <c r="AJ147" i="1"/>
  <c r="AD144" i="1"/>
  <c r="AE144" i="1"/>
  <c r="AG144" i="1"/>
  <c r="AH144" i="1"/>
  <c r="AI144" i="1"/>
  <c r="AJ144" i="1"/>
  <c r="AD141" i="1"/>
  <c r="AE141" i="1"/>
  <c r="AG141" i="1"/>
  <c r="AH141" i="1"/>
  <c r="AI141" i="1"/>
  <c r="AJ141" i="1"/>
  <c r="AD138" i="1"/>
  <c r="AE138" i="1"/>
  <c r="AG138" i="1"/>
  <c r="AH138" i="1"/>
  <c r="AI138" i="1"/>
  <c r="AJ138" i="1"/>
  <c r="AD135" i="1"/>
  <c r="AE135" i="1"/>
  <c r="AG135" i="1"/>
  <c r="AH135" i="1"/>
  <c r="AI135" i="1"/>
  <c r="AJ135" i="1"/>
  <c r="AC186" i="1"/>
  <c r="AC183" i="1"/>
  <c r="AC180" i="1"/>
  <c r="AC177" i="1"/>
  <c r="AC174" i="1"/>
  <c r="AC171" i="1"/>
  <c r="AC168" i="1"/>
  <c r="AC165" i="1"/>
  <c r="AC162" i="1"/>
  <c r="AC159" i="1"/>
  <c r="AC263" i="1" l="1"/>
  <c r="AI263" i="1"/>
  <c r="AP261" i="1"/>
  <c r="AP263" i="1"/>
  <c r="AW259" i="1"/>
  <c r="AW265" i="1" s="1"/>
  <c r="AW261" i="1"/>
  <c r="AJ259" i="1"/>
  <c r="AJ265" i="1" s="1"/>
  <c r="AI261" i="1"/>
  <c r="AH263" i="1"/>
  <c r="AQ259" i="1"/>
  <c r="AQ265" i="1" s="1"/>
  <c r="AN263" i="1"/>
  <c r="AV259" i="1"/>
  <c r="AV265" i="1" s="1"/>
  <c r="AV261" i="1"/>
  <c r="AH261" i="1"/>
  <c r="AG263" i="1"/>
  <c r="AM263" i="1"/>
  <c r="AU259" i="1"/>
  <c r="AU265" i="1" s="1"/>
  <c r="AF261" i="1"/>
  <c r="BA261" i="1"/>
  <c r="AE261" i="1"/>
  <c r="AD263" i="1"/>
  <c r="AL259" i="1"/>
  <c r="AL265" i="1" s="1"/>
  <c r="AS261" i="1"/>
  <c r="AS263" i="1"/>
  <c r="AZ259" i="1"/>
  <c r="AZ265" i="1" s="1"/>
  <c r="AZ261" i="1"/>
  <c r="BA263" i="1"/>
  <c r="AC259" i="1"/>
  <c r="AC265" i="1" s="1"/>
  <c r="AR261" i="1"/>
  <c r="AY259" i="1"/>
  <c r="AY265" i="1" s="1"/>
  <c r="AY261" i="1"/>
  <c r="AQ261" i="1"/>
  <c r="AO263" i="1"/>
  <c r="AY253" i="1"/>
  <c r="AZ253" i="1"/>
  <c r="BB253" i="1"/>
  <c r="AD253" i="1"/>
  <c r="AM253" i="1"/>
  <c r="AV253" i="1"/>
  <c r="AI253" i="1"/>
  <c r="AR253" i="1"/>
  <c r="BA253" i="1"/>
  <c r="AF253" i="1"/>
  <c r="AO253" i="1"/>
  <c r="AX253" i="1"/>
  <c r="AC253" i="1"/>
  <c r="AL253" i="1"/>
  <c r="AU253" i="1"/>
  <c r="AJ253" i="1"/>
  <c r="AQ253" i="1"/>
  <c r="AS253" i="1"/>
  <c r="AE253" i="1"/>
  <c r="AN253" i="1"/>
  <c r="AW253" i="1"/>
  <c r="AH253" i="1"/>
  <c r="AP253" i="1"/>
  <c r="AG249" i="1"/>
  <c r="AG255" i="1" s="1"/>
  <c r="AC249" i="1"/>
  <c r="AC255" i="1" s="1"/>
  <c r="AC251" i="1"/>
  <c r="AL249" i="1"/>
  <c r="AL255" i="1" s="1"/>
  <c r="AL251" i="1"/>
  <c r="AU249" i="1"/>
  <c r="AU255" i="1" s="1"/>
  <c r="AU251" i="1"/>
  <c r="AJ249" i="1"/>
  <c r="AJ255" i="1" s="1"/>
  <c r="AJ251" i="1"/>
  <c r="AS249" i="1"/>
  <c r="AS255" i="1" s="1"/>
  <c r="AS251" i="1"/>
  <c r="BB249" i="1"/>
  <c r="BB255" i="1" s="1"/>
  <c r="BB251" i="1"/>
  <c r="AI249" i="1"/>
  <c r="AI255" i="1" s="1"/>
  <c r="AI251" i="1"/>
  <c r="AR249" i="1"/>
  <c r="AR255" i="1" s="1"/>
  <c r="AR251" i="1"/>
  <c r="BA249" i="1"/>
  <c r="BA255" i="1" s="1"/>
  <c r="BA251" i="1"/>
  <c r="AH249" i="1"/>
  <c r="AH255" i="1" s="1"/>
  <c r="AH251" i="1"/>
  <c r="AQ249" i="1"/>
  <c r="AQ255" i="1" s="1"/>
  <c r="AQ251" i="1"/>
  <c r="AZ249" i="1"/>
  <c r="AZ255" i="1" s="1"/>
  <c r="AZ251" i="1"/>
  <c r="AG251" i="1"/>
  <c r="AG253" i="1"/>
  <c r="AP249" i="1"/>
  <c r="AP255" i="1" s="1"/>
  <c r="AP251" i="1"/>
  <c r="AY249" i="1"/>
  <c r="AY255" i="1" s="1"/>
  <c r="AY251" i="1"/>
  <c r="AF249" i="1"/>
  <c r="AF255" i="1" s="1"/>
  <c r="AF251" i="1"/>
  <c r="AO249" i="1"/>
  <c r="AO255" i="1" s="1"/>
  <c r="AO251" i="1"/>
  <c r="AX249" i="1"/>
  <c r="AX255" i="1" s="1"/>
  <c r="AX251" i="1"/>
  <c r="AE249" i="1"/>
  <c r="AE255" i="1" s="1"/>
  <c r="AE251" i="1"/>
  <c r="AN249" i="1"/>
  <c r="AN255" i="1" s="1"/>
  <c r="AN251" i="1"/>
  <c r="AW249" i="1"/>
  <c r="AW255" i="1" s="1"/>
  <c r="AW251" i="1"/>
  <c r="AD249" i="1"/>
  <c r="AD255" i="1" s="1"/>
  <c r="AD251" i="1"/>
  <c r="AM249" i="1"/>
  <c r="AM255" i="1" s="1"/>
  <c r="AM251" i="1"/>
  <c r="AV249" i="1"/>
  <c r="AV255" i="1" s="1"/>
  <c r="AV251" i="1"/>
  <c r="AU192" i="1"/>
  <c r="AR194" i="1"/>
  <c r="AQ192" i="1"/>
  <c r="AJ239" i="1"/>
  <c r="AJ245" i="1" s="1"/>
  <c r="AS239" i="1"/>
  <c r="AS245" i="1" s="1"/>
  <c r="BB239" i="1"/>
  <c r="BB245" i="1" s="1"/>
  <c r="AI239" i="1"/>
  <c r="AI245" i="1" s="1"/>
  <c r="AQ239" i="1"/>
  <c r="AQ245" i="1" s="1"/>
  <c r="AZ239" i="1"/>
  <c r="AZ245" i="1" s="1"/>
  <c r="AH239" i="1"/>
  <c r="AH245" i="1" s="1"/>
  <c r="AL194" i="1"/>
  <c r="AM194" i="1"/>
  <c r="AR196" i="1"/>
  <c r="AQ194" i="1"/>
  <c r="BB192" i="1"/>
  <c r="AC239" i="1"/>
  <c r="AC245" i="1" s="1"/>
  <c r="AL243" i="1"/>
  <c r="AU243" i="1"/>
  <c r="AP243" i="1"/>
  <c r="AY243" i="1"/>
  <c r="AH243" i="1"/>
  <c r="AI241" i="1"/>
  <c r="AQ241" i="1"/>
  <c r="AR239" i="1"/>
  <c r="AR245" i="1" s="1"/>
  <c r="AZ241" i="1"/>
  <c r="BA239" i="1"/>
  <c r="BA245" i="1" s="1"/>
  <c r="AY239" i="1"/>
  <c r="AY245" i="1" s="1"/>
  <c r="AY196" i="1"/>
  <c r="AP239" i="1"/>
  <c r="AP245" i="1" s="1"/>
  <c r="AX196" i="1"/>
  <c r="AF241" i="1"/>
  <c r="AO239" i="1"/>
  <c r="AO245" i="1" s="1"/>
  <c r="AX239" i="1"/>
  <c r="AX245" i="1" s="1"/>
  <c r="AO192" i="1"/>
  <c r="AW196" i="1"/>
  <c r="AP192" i="1"/>
  <c r="AZ196" i="1"/>
  <c r="AN241" i="1"/>
  <c r="AW241" i="1"/>
  <c r="AR192" i="1"/>
  <c r="AG239" i="1"/>
  <c r="AG245" i="1" s="1"/>
  <c r="AN196" i="1"/>
  <c r="AV196" i="1"/>
  <c r="AQ196" i="1"/>
  <c r="BB196" i="1"/>
  <c r="BA196" i="1"/>
  <c r="AD243" i="1"/>
  <c r="AM243" i="1"/>
  <c r="AV243" i="1"/>
  <c r="AL192" i="1"/>
  <c r="AM192" i="1"/>
  <c r="AN194" i="1"/>
  <c r="AO196" i="1"/>
  <c r="AY192" i="1"/>
  <c r="AY194" i="1"/>
  <c r="AF239" i="1"/>
  <c r="AF245" i="1" s="1"/>
  <c r="AD241" i="1"/>
  <c r="AL239" i="1"/>
  <c r="AL245" i="1" s="1"/>
  <c r="AN239" i="1"/>
  <c r="AN245" i="1" s="1"/>
  <c r="AM241" i="1"/>
  <c r="AU239" i="1"/>
  <c r="AU245" i="1" s="1"/>
  <c r="AW239" i="1"/>
  <c r="AW245" i="1" s="1"/>
  <c r="AV241" i="1"/>
  <c r="AN192" i="1"/>
  <c r="AO194" i="1"/>
  <c r="AP196" i="1"/>
  <c r="AZ192" i="1"/>
  <c r="AZ194" i="1"/>
  <c r="AD239" i="1"/>
  <c r="AD245" i="1" s="1"/>
  <c r="AC243" i="1"/>
  <c r="AL241" i="1"/>
  <c r="AM239" i="1"/>
  <c r="AM245" i="1" s="1"/>
  <c r="AS243" i="1"/>
  <c r="AU241" i="1"/>
  <c r="AV239" i="1"/>
  <c r="AV245" i="1" s="1"/>
  <c r="BB243" i="1"/>
  <c r="AP194" i="1"/>
  <c r="BA192" i="1"/>
  <c r="BA194" i="1"/>
  <c r="AC241" i="1"/>
  <c r="AJ243" i="1"/>
  <c r="AS241" i="1"/>
  <c r="AR243" i="1"/>
  <c r="BB241" i="1"/>
  <c r="BA243" i="1"/>
  <c r="AJ241" i="1"/>
  <c r="AI243" i="1"/>
  <c r="AR241" i="1"/>
  <c r="AQ243" i="1"/>
  <c r="BA241" i="1"/>
  <c r="AZ243" i="1"/>
  <c r="BB194" i="1"/>
  <c r="AU196" i="1"/>
  <c r="AS196" i="1"/>
  <c r="AL196" i="1"/>
  <c r="AV192" i="1"/>
  <c r="AV194" i="1"/>
  <c r="AE241" i="1"/>
  <c r="AH241" i="1"/>
  <c r="AG243" i="1"/>
  <c r="AP241" i="1"/>
  <c r="AO243" i="1"/>
  <c r="AY241" i="1"/>
  <c r="AX243" i="1"/>
  <c r="AU194" i="1"/>
  <c r="AM196" i="1"/>
  <c r="AW192" i="1"/>
  <c r="AW194" i="1"/>
  <c r="AG241" i="1"/>
  <c r="AF243" i="1"/>
  <c r="AO241" i="1"/>
  <c r="AN243" i="1"/>
  <c r="AX241" i="1"/>
  <c r="AW243" i="1"/>
  <c r="AX192" i="1"/>
  <c r="AX194" i="1"/>
  <c r="AE239" i="1"/>
  <c r="AE245" i="1" s="1"/>
  <c r="AE243" i="1"/>
  <c r="AS194" i="1"/>
  <c r="AS192" i="1"/>
  <c r="AC156" i="1"/>
  <c r="AC153" i="1"/>
  <c r="AC150" i="1"/>
  <c r="AC147" i="1"/>
  <c r="AC144" i="1"/>
  <c r="AC141" i="1"/>
  <c r="AC138" i="1"/>
  <c r="AC135" i="1"/>
  <c r="AD132" i="1"/>
  <c r="AE132" i="1"/>
  <c r="AG132" i="1"/>
  <c r="AH132" i="1"/>
  <c r="AI132" i="1"/>
  <c r="AJ132" i="1"/>
  <c r="AC132" i="1"/>
  <c r="AD129" i="1"/>
  <c r="AE129" i="1"/>
  <c r="AG129" i="1"/>
  <c r="AH129" i="1"/>
  <c r="AI129" i="1"/>
  <c r="AJ129" i="1"/>
  <c r="AC129" i="1"/>
  <c r="AP198" i="1" l="1"/>
  <c r="AR198" i="1"/>
  <c r="BB198" i="1"/>
  <c r="AQ198" i="1"/>
  <c r="AZ198" i="1"/>
  <c r="AL198" i="1"/>
  <c r="AO198" i="1"/>
  <c r="AX198" i="1"/>
  <c r="AW198" i="1"/>
  <c r="AU198" i="1"/>
  <c r="AN198" i="1"/>
  <c r="AM198" i="1"/>
  <c r="AF192" i="1"/>
  <c r="AF196" i="1"/>
  <c r="AF194" i="1"/>
  <c r="AC196" i="1"/>
  <c r="AC194" i="1"/>
  <c r="AC192" i="1"/>
  <c r="AI196" i="1"/>
  <c r="AI194" i="1"/>
  <c r="AI192" i="1"/>
  <c r="BA198" i="1"/>
  <c r="AY198" i="1"/>
  <c r="AE196" i="1"/>
  <c r="AE194" i="1"/>
  <c r="AE192" i="1"/>
  <c r="AD194" i="1"/>
  <c r="AD192" i="1"/>
  <c r="AD196" i="1"/>
  <c r="AV198" i="1"/>
  <c r="AH192" i="1"/>
  <c r="AH194" i="1"/>
  <c r="AH196" i="1"/>
  <c r="AG192" i="1"/>
  <c r="AG196" i="1"/>
  <c r="AG194" i="1"/>
  <c r="AJ196" i="1"/>
  <c r="AJ192" i="1"/>
  <c r="AJ194" i="1"/>
  <c r="AS198" i="1"/>
  <c r="AG198" i="1" l="1"/>
  <c r="AE198" i="1"/>
  <c r="AC198" i="1"/>
  <c r="AI198" i="1"/>
  <c r="AF198" i="1"/>
  <c r="AH198" i="1"/>
  <c r="AD198" i="1"/>
  <c r="AJ198" i="1"/>
  <c r="AL112" i="1"/>
  <c r="CC4" i="1" l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P81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CC3" i="1"/>
  <c r="CB3" i="1"/>
  <c r="CA3" i="1"/>
  <c r="BZ3" i="1"/>
  <c r="BY3" i="1"/>
  <c r="BX3" i="1"/>
  <c r="BW3" i="1"/>
  <c r="BV3" i="1"/>
  <c r="BT3" i="1"/>
  <c r="BS3" i="1"/>
  <c r="BR3" i="1"/>
  <c r="BP3" i="1"/>
  <c r="BQ3" i="1"/>
  <c r="BO3" i="1"/>
  <c r="BN3" i="1"/>
  <c r="BM3" i="1"/>
  <c r="BK3" i="1"/>
  <c r="BJ3" i="1"/>
  <c r="BI3" i="1"/>
  <c r="BH3" i="1"/>
  <c r="BF3" i="1"/>
  <c r="BG3" i="1"/>
  <c r="BE3" i="1"/>
  <c r="BD3" i="1"/>
  <c r="AY93" i="1" l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BB85" i="1"/>
  <c r="BB86" i="1"/>
  <c r="BB87" i="1"/>
  <c r="BB88" i="1"/>
  <c r="BB89" i="1"/>
  <c r="BB90" i="1"/>
  <c r="BB91" i="1"/>
  <c r="BB92" i="1"/>
  <c r="BA85" i="1"/>
  <c r="BA86" i="1"/>
  <c r="BA87" i="1"/>
  <c r="BA88" i="1"/>
  <c r="BA89" i="1"/>
  <c r="BA90" i="1"/>
  <c r="BA91" i="1"/>
  <c r="BA92" i="1"/>
  <c r="AZ85" i="1"/>
  <c r="AZ86" i="1"/>
  <c r="AZ87" i="1"/>
  <c r="AZ88" i="1"/>
  <c r="AZ89" i="1"/>
  <c r="AZ90" i="1"/>
  <c r="AZ91" i="1"/>
  <c r="AZ92" i="1"/>
  <c r="AY85" i="1"/>
  <c r="AY86" i="1"/>
  <c r="AY87" i="1"/>
  <c r="AY88" i="1"/>
  <c r="AY89" i="1"/>
  <c r="AY90" i="1"/>
  <c r="AY91" i="1"/>
  <c r="AY92" i="1"/>
  <c r="AW85" i="1"/>
  <c r="AW86" i="1"/>
  <c r="AW87" i="1"/>
  <c r="AW88" i="1"/>
  <c r="AW89" i="1"/>
  <c r="AW90" i="1"/>
  <c r="AW91" i="1"/>
  <c r="AW92" i="1"/>
  <c r="AV85" i="1"/>
  <c r="AV86" i="1"/>
  <c r="AV87" i="1"/>
  <c r="AV88" i="1"/>
  <c r="AV89" i="1"/>
  <c r="AV90" i="1"/>
  <c r="AV91" i="1"/>
  <c r="AV92" i="1"/>
  <c r="AU85" i="1"/>
  <c r="AU86" i="1"/>
  <c r="AU87" i="1"/>
  <c r="AU88" i="1"/>
  <c r="AU89" i="1"/>
  <c r="AU90" i="1"/>
  <c r="AU91" i="1"/>
  <c r="AU92" i="1"/>
  <c r="AS85" i="1"/>
  <c r="AS86" i="1"/>
  <c r="AS87" i="1"/>
  <c r="AS88" i="1"/>
  <c r="AS89" i="1"/>
  <c r="AS90" i="1"/>
  <c r="AS91" i="1"/>
  <c r="AS92" i="1"/>
  <c r="AR85" i="1"/>
  <c r="AR86" i="1"/>
  <c r="AR87" i="1"/>
  <c r="AR88" i="1"/>
  <c r="AR89" i="1"/>
  <c r="AR90" i="1"/>
  <c r="AR91" i="1"/>
  <c r="AR92" i="1"/>
  <c r="AQ85" i="1"/>
  <c r="AQ86" i="1"/>
  <c r="AQ87" i="1"/>
  <c r="AQ88" i="1"/>
  <c r="AQ89" i="1"/>
  <c r="AQ90" i="1"/>
  <c r="AQ91" i="1"/>
  <c r="AQ92" i="1"/>
  <c r="AP85" i="1"/>
  <c r="AP86" i="1"/>
  <c r="AP87" i="1"/>
  <c r="AP88" i="1"/>
  <c r="AP89" i="1"/>
  <c r="AP90" i="1"/>
  <c r="AP91" i="1"/>
  <c r="AP92" i="1"/>
  <c r="AN85" i="1"/>
  <c r="AN86" i="1"/>
  <c r="AN87" i="1"/>
  <c r="AN88" i="1"/>
  <c r="AN89" i="1"/>
  <c r="AN90" i="1"/>
  <c r="AN91" i="1"/>
  <c r="AN92" i="1"/>
  <c r="AM85" i="1"/>
  <c r="AM86" i="1"/>
  <c r="AM87" i="1"/>
  <c r="AM88" i="1"/>
  <c r="AM89" i="1"/>
  <c r="AM90" i="1"/>
  <c r="AM91" i="1"/>
  <c r="AM92" i="1"/>
  <c r="AL85" i="1"/>
  <c r="AL86" i="1"/>
  <c r="AL87" i="1"/>
  <c r="AL88" i="1"/>
  <c r="AL89" i="1"/>
  <c r="AL90" i="1"/>
  <c r="AL91" i="1"/>
  <c r="AL92" i="1"/>
  <c r="AJ85" i="1"/>
  <c r="AJ86" i="1"/>
  <c r="AJ87" i="1"/>
  <c r="AJ88" i="1"/>
  <c r="AJ89" i="1"/>
  <c r="AJ90" i="1"/>
  <c r="AJ91" i="1"/>
  <c r="AJ92" i="1"/>
  <c r="AI85" i="1"/>
  <c r="AI86" i="1"/>
  <c r="AI87" i="1"/>
  <c r="AI88" i="1"/>
  <c r="AI89" i="1"/>
  <c r="AI90" i="1"/>
  <c r="AI91" i="1"/>
  <c r="AI92" i="1"/>
  <c r="AH85" i="1"/>
  <c r="AH86" i="1"/>
  <c r="AH87" i="1"/>
  <c r="AH88" i="1"/>
  <c r="AH89" i="1"/>
  <c r="AH90" i="1"/>
  <c r="AH91" i="1"/>
  <c r="AH92" i="1"/>
  <c r="AG92" i="1"/>
  <c r="AG85" i="1"/>
  <c r="AG86" i="1"/>
  <c r="AG87" i="1"/>
  <c r="AG88" i="1"/>
  <c r="AG89" i="1"/>
  <c r="AG90" i="1"/>
  <c r="AG91" i="1"/>
  <c r="AE85" i="1"/>
  <c r="AE86" i="1"/>
  <c r="AE87" i="1"/>
  <c r="AE88" i="1"/>
  <c r="AE89" i="1"/>
  <c r="AE90" i="1"/>
  <c r="AE91" i="1"/>
  <c r="AE92" i="1"/>
  <c r="AD85" i="1"/>
  <c r="AD86" i="1"/>
  <c r="AD87" i="1"/>
  <c r="AD88" i="1"/>
  <c r="AD89" i="1"/>
  <c r="AD90" i="1"/>
  <c r="AD91" i="1"/>
  <c r="AD92" i="1"/>
  <c r="AC85" i="1"/>
  <c r="AC86" i="1"/>
  <c r="AC87" i="1"/>
  <c r="AC88" i="1"/>
  <c r="AC89" i="1"/>
  <c r="AC90" i="1"/>
  <c r="AC91" i="1"/>
  <c r="AC92" i="1"/>
  <c r="BB78" i="1" l="1"/>
  <c r="BB79" i="1"/>
  <c r="BB80" i="1"/>
  <c r="BB81" i="1"/>
  <c r="BB82" i="1"/>
  <c r="BB83" i="1"/>
  <c r="BB84" i="1"/>
  <c r="BA78" i="1"/>
  <c r="BA79" i="1"/>
  <c r="BA80" i="1"/>
  <c r="BA81" i="1"/>
  <c r="BA82" i="1"/>
  <c r="BA83" i="1"/>
  <c r="BA84" i="1"/>
  <c r="AZ78" i="1"/>
  <c r="AZ79" i="1"/>
  <c r="AZ80" i="1"/>
  <c r="AZ81" i="1"/>
  <c r="AZ82" i="1"/>
  <c r="AZ83" i="1"/>
  <c r="AZ84" i="1"/>
  <c r="AY78" i="1"/>
  <c r="AY79" i="1"/>
  <c r="AY80" i="1"/>
  <c r="AY81" i="1"/>
  <c r="AY82" i="1"/>
  <c r="AY83" i="1"/>
  <c r="AY84" i="1"/>
  <c r="AW78" i="1"/>
  <c r="AW79" i="1"/>
  <c r="AW80" i="1"/>
  <c r="AW81" i="1"/>
  <c r="AW82" i="1"/>
  <c r="AW83" i="1"/>
  <c r="AW84" i="1"/>
  <c r="AV78" i="1"/>
  <c r="AV79" i="1"/>
  <c r="AV80" i="1"/>
  <c r="AV81" i="1"/>
  <c r="AV82" i="1"/>
  <c r="AV83" i="1"/>
  <c r="AV84" i="1"/>
  <c r="AU78" i="1"/>
  <c r="AU79" i="1"/>
  <c r="AU80" i="1"/>
  <c r="AU81" i="1"/>
  <c r="AU82" i="1"/>
  <c r="AU83" i="1"/>
  <c r="AU84" i="1"/>
  <c r="AS78" i="1"/>
  <c r="AS79" i="1"/>
  <c r="AS80" i="1"/>
  <c r="AS81" i="1"/>
  <c r="AS82" i="1"/>
  <c r="AS83" i="1"/>
  <c r="AS84" i="1"/>
  <c r="AR78" i="1"/>
  <c r="AR79" i="1"/>
  <c r="AR80" i="1"/>
  <c r="AR81" i="1"/>
  <c r="AR82" i="1"/>
  <c r="AR83" i="1"/>
  <c r="AR84" i="1"/>
  <c r="AQ78" i="1"/>
  <c r="AQ79" i="1"/>
  <c r="AQ80" i="1"/>
  <c r="AQ81" i="1"/>
  <c r="AQ82" i="1"/>
  <c r="AQ83" i="1"/>
  <c r="AQ84" i="1"/>
  <c r="AP78" i="1"/>
  <c r="AP79" i="1"/>
  <c r="AP80" i="1"/>
  <c r="AP81" i="1"/>
  <c r="AP82" i="1"/>
  <c r="AP83" i="1"/>
  <c r="AP84" i="1"/>
  <c r="AN78" i="1"/>
  <c r="AN79" i="1"/>
  <c r="AN80" i="1"/>
  <c r="AN81" i="1"/>
  <c r="AN82" i="1"/>
  <c r="AN83" i="1"/>
  <c r="AN84" i="1"/>
  <c r="AM78" i="1"/>
  <c r="AM79" i="1"/>
  <c r="AM80" i="1"/>
  <c r="AM81" i="1"/>
  <c r="AM82" i="1"/>
  <c r="AM83" i="1"/>
  <c r="AM84" i="1"/>
  <c r="AL78" i="1"/>
  <c r="AL79" i="1"/>
  <c r="AL80" i="1"/>
  <c r="AL81" i="1"/>
  <c r="AL82" i="1"/>
  <c r="AL83" i="1"/>
  <c r="AL84" i="1"/>
  <c r="AJ78" i="1"/>
  <c r="AJ79" i="1"/>
  <c r="AJ80" i="1"/>
  <c r="AJ81" i="1"/>
  <c r="AJ82" i="1"/>
  <c r="AJ83" i="1"/>
  <c r="AJ84" i="1"/>
  <c r="AI78" i="1"/>
  <c r="AI79" i="1"/>
  <c r="AI80" i="1"/>
  <c r="AI81" i="1"/>
  <c r="AI82" i="1"/>
  <c r="AI83" i="1"/>
  <c r="AI84" i="1"/>
  <c r="AH78" i="1"/>
  <c r="AH79" i="1"/>
  <c r="AH80" i="1"/>
  <c r="AH81" i="1"/>
  <c r="AH82" i="1"/>
  <c r="AH83" i="1"/>
  <c r="AH84" i="1"/>
  <c r="AG78" i="1"/>
  <c r="AG79" i="1"/>
  <c r="AG80" i="1"/>
  <c r="AG81" i="1"/>
  <c r="AG82" i="1"/>
  <c r="AG83" i="1"/>
  <c r="AG84" i="1"/>
  <c r="AE78" i="1"/>
  <c r="AE79" i="1"/>
  <c r="AE80" i="1"/>
  <c r="AE81" i="1"/>
  <c r="AE82" i="1"/>
  <c r="AE83" i="1"/>
  <c r="AE84" i="1"/>
  <c r="AD78" i="1"/>
  <c r="AD79" i="1"/>
  <c r="AD80" i="1"/>
  <c r="AD81" i="1"/>
  <c r="AD82" i="1"/>
  <c r="AD83" i="1"/>
  <c r="AD84" i="1"/>
  <c r="AC78" i="1"/>
  <c r="AC79" i="1"/>
  <c r="AC80" i="1"/>
  <c r="AC81" i="1"/>
  <c r="AC82" i="1"/>
  <c r="AC83" i="1"/>
  <c r="AC84" i="1"/>
  <c r="BB70" i="1"/>
  <c r="BB71" i="1"/>
  <c r="BB72" i="1"/>
  <c r="BB73" i="1"/>
  <c r="BB74" i="1"/>
  <c r="BB75" i="1"/>
  <c r="BB76" i="1"/>
  <c r="BB77" i="1"/>
  <c r="BA70" i="1"/>
  <c r="BA71" i="1"/>
  <c r="BA72" i="1"/>
  <c r="BA73" i="1"/>
  <c r="BA74" i="1"/>
  <c r="BA75" i="1"/>
  <c r="BA76" i="1"/>
  <c r="BA77" i="1"/>
  <c r="AZ70" i="1"/>
  <c r="AZ71" i="1"/>
  <c r="AZ72" i="1"/>
  <c r="AZ73" i="1"/>
  <c r="AZ74" i="1"/>
  <c r="AZ75" i="1"/>
  <c r="AZ76" i="1"/>
  <c r="AZ77" i="1"/>
  <c r="AY70" i="1"/>
  <c r="AY71" i="1"/>
  <c r="AY72" i="1"/>
  <c r="AY73" i="1"/>
  <c r="AY74" i="1"/>
  <c r="AY75" i="1"/>
  <c r="AY76" i="1"/>
  <c r="AY77" i="1"/>
  <c r="AW70" i="1"/>
  <c r="AW71" i="1"/>
  <c r="AW72" i="1"/>
  <c r="AW73" i="1"/>
  <c r="AW74" i="1"/>
  <c r="AW75" i="1"/>
  <c r="AW76" i="1"/>
  <c r="AW77" i="1"/>
  <c r="AV70" i="1"/>
  <c r="AV71" i="1"/>
  <c r="AV72" i="1"/>
  <c r="AV73" i="1"/>
  <c r="AV74" i="1"/>
  <c r="AV75" i="1"/>
  <c r="AV76" i="1"/>
  <c r="AV77" i="1"/>
  <c r="AU70" i="1"/>
  <c r="AU71" i="1"/>
  <c r="AU72" i="1"/>
  <c r="AU73" i="1"/>
  <c r="AU74" i="1"/>
  <c r="AU75" i="1"/>
  <c r="AU76" i="1"/>
  <c r="AU77" i="1"/>
  <c r="AS70" i="1"/>
  <c r="AS71" i="1"/>
  <c r="AS72" i="1"/>
  <c r="AS73" i="1"/>
  <c r="AS74" i="1"/>
  <c r="AS75" i="1"/>
  <c r="AS76" i="1"/>
  <c r="AS77" i="1"/>
  <c r="AR70" i="1"/>
  <c r="AR71" i="1"/>
  <c r="AR72" i="1"/>
  <c r="AR73" i="1"/>
  <c r="AR74" i="1"/>
  <c r="AR75" i="1"/>
  <c r="AR76" i="1"/>
  <c r="AR77" i="1"/>
  <c r="AQ70" i="1"/>
  <c r="AQ71" i="1"/>
  <c r="AQ72" i="1"/>
  <c r="AQ73" i="1"/>
  <c r="AQ74" i="1"/>
  <c r="AQ75" i="1"/>
  <c r="AQ76" i="1"/>
  <c r="AQ77" i="1"/>
  <c r="AP70" i="1"/>
  <c r="AP71" i="1"/>
  <c r="AP72" i="1"/>
  <c r="AP73" i="1"/>
  <c r="AP74" i="1"/>
  <c r="AP75" i="1"/>
  <c r="AP76" i="1"/>
  <c r="AP77" i="1"/>
  <c r="AN70" i="1"/>
  <c r="AN71" i="1"/>
  <c r="AN72" i="1"/>
  <c r="AN73" i="1"/>
  <c r="AN74" i="1"/>
  <c r="AN75" i="1"/>
  <c r="AN76" i="1"/>
  <c r="AN77" i="1"/>
  <c r="AM70" i="1"/>
  <c r="AM71" i="1"/>
  <c r="AM72" i="1"/>
  <c r="AM73" i="1"/>
  <c r="AM74" i="1"/>
  <c r="AM75" i="1"/>
  <c r="AM76" i="1"/>
  <c r="AM77" i="1"/>
  <c r="AL70" i="1"/>
  <c r="AL71" i="1"/>
  <c r="AL72" i="1"/>
  <c r="AL73" i="1"/>
  <c r="AL74" i="1"/>
  <c r="AL75" i="1"/>
  <c r="AL76" i="1"/>
  <c r="AL77" i="1"/>
  <c r="AJ70" i="1"/>
  <c r="AJ71" i="1"/>
  <c r="AJ72" i="1"/>
  <c r="AJ73" i="1"/>
  <c r="AJ74" i="1"/>
  <c r="AJ75" i="1"/>
  <c r="AJ76" i="1"/>
  <c r="AJ77" i="1"/>
  <c r="AI70" i="1"/>
  <c r="AI71" i="1"/>
  <c r="AI72" i="1"/>
  <c r="AI73" i="1"/>
  <c r="AI74" i="1"/>
  <c r="AI75" i="1"/>
  <c r="AI76" i="1"/>
  <c r="AI77" i="1"/>
  <c r="AH70" i="1"/>
  <c r="AH71" i="1"/>
  <c r="AH72" i="1"/>
  <c r="AH73" i="1"/>
  <c r="AH74" i="1"/>
  <c r="AH75" i="1"/>
  <c r="AH76" i="1"/>
  <c r="AH77" i="1"/>
  <c r="AG70" i="1"/>
  <c r="AG71" i="1"/>
  <c r="AG72" i="1"/>
  <c r="AG73" i="1"/>
  <c r="AG74" i="1"/>
  <c r="AG75" i="1"/>
  <c r="AG76" i="1"/>
  <c r="AG77" i="1"/>
  <c r="AE70" i="1"/>
  <c r="AE71" i="1"/>
  <c r="AE72" i="1"/>
  <c r="AE73" i="1"/>
  <c r="AE74" i="1"/>
  <c r="AE75" i="1"/>
  <c r="AE76" i="1"/>
  <c r="AE77" i="1"/>
  <c r="AD70" i="1"/>
  <c r="AD71" i="1"/>
  <c r="AD72" i="1"/>
  <c r="AD73" i="1"/>
  <c r="AD74" i="1"/>
  <c r="AD75" i="1"/>
  <c r="AD76" i="1"/>
  <c r="AD77" i="1"/>
  <c r="AC70" i="1"/>
  <c r="AC71" i="1"/>
  <c r="AC72" i="1"/>
  <c r="AC73" i="1"/>
  <c r="AC74" i="1"/>
  <c r="AC75" i="1"/>
  <c r="AC76" i="1"/>
  <c r="AC77" i="1"/>
  <c r="BB68" i="1" l="1"/>
  <c r="BB69" i="1"/>
  <c r="BA68" i="1"/>
  <c r="BA69" i="1"/>
  <c r="AZ68" i="1"/>
  <c r="AZ69" i="1"/>
  <c r="AY68" i="1"/>
  <c r="AY69" i="1"/>
  <c r="AW68" i="1"/>
  <c r="AW69" i="1"/>
  <c r="AV68" i="1"/>
  <c r="AV69" i="1"/>
  <c r="AU68" i="1"/>
  <c r="AU69" i="1"/>
  <c r="AS68" i="1"/>
  <c r="AS69" i="1"/>
  <c r="AR68" i="1"/>
  <c r="AR69" i="1"/>
  <c r="AQ68" i="1"/>
  <c r="AQ69" i="1"/>
  <c r="AP68" i="1"/>
  <c r="AP69" i="1"/>
  <c r="AN68" i="1"/>
  <c r="AN69" i="1"/>
  <c r="AM68" i="1"/>
  <c r="AM69" i="1"/>
  <c r="AL68" i="1"/>
  <c r="AL69" i="1"/>
  <c r="AJ68" i="1"/>
  <c r="AJ69" i="1"/>
  <c r="AI68" i="1"/>
  <c r="AI69" i="1"/>
  <c r="AH68" i="1"/>
  <c r="AH69" i="1"/>
  <c r="AG68" i="1"/>
  <c r="AG69" i="1"/>
  <c r="AE68" i="1"/>
  <c r="AE69" i="1"/>
  <c r="AD68" i="1"/>
  <c r="AD69" i="1"/>
  <c r="AC68" i="1"/>
  <c r="AC69" i="1"/>
  <c r="BB54" i="1" l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BB46" i="1" l="1"/>
  <c r="BB47" i="1"/>
  <c r="BB48" i="1"/>
  <c r="BB49" i="1"/>
  <c r="BB50" i="1"/>
  <c r="BB51" i="1"/>
  <c r="BA46" i="1"/>
  <c r="BA47" i="1"/>
  <c r="BA48" i="1"/>
  <c r="BA49" i="1"/>
  <c r="BA50" i="1"/>
  <c r="BA51" i="1"/>
  <c r="AZ46" i="1"/>
  <c r="AZ47" i="1"/>
  <c r="AZ48" i="1"/>
  <c r="AZ49" i="1"/>
  <c r="AZ50" i="1"/>
  <c r="AZ51" i="1"/>
  <c r="AY46" i="1"/>
  <c r="AY47" i="1"/>
  <c r="AY48" i="1"/>
  <c r="AY49" i="1"/>
  <c r="AY50" i="1"/>
  <c r="AY51" i="1"/>
  <c r="AI48" i="1"/>
  <c r="AI49" i="1"/>
  <c r="AI50" i="1"/>
  <c r="AH51" i="1"/>
  <c r="AH45" i="1"/>
  <c r="AH46" i="1"/>
  <c r="AH47" i="1"/>
  <c r="AH44" i="1"/>
  <c r="AG48" i="1"/>
  <c r="AG49" i="1"/>
  <c r="AG50" i="1"/>
  <c r="AG51" i="1"/>
  <c r="AG46" i="1"/>
  <c r="AG47" i="1"/>
  <c r="AE44" i="1"/>
  <c r="AE45" i="1"/>
  <c r="AE46" i="1"/>
  <c r="AE47" i="1"/>
  <c r="AE48" i="1"/>
  <c r="AE49" i="1"/>
  <c r="AD44" i="1"/>
  <c r="AD45" i="1"/>
  <c r="AD46" i="1"/>
  <c r="AD47" i="1"/>
  <c r="AD48" i="1"/>
  <c r="AD49" i="1"/>
  <c r="AC45" i="1"/>
  <c r="AC46" i="1"/>
  <c r="AC47" i="1"/>
  <c r="AC48" i="1"/>
  <c r="AC49" i="1"/>
  <c r="AC44" i="1"/>
  <c r="AG37" i="1" l="1"/>
  <c r="AH37" i="1"/>
  <c r="AZ41" i="1"/>
  <c r="AY41" i="1"/>
  <c r="AZ37" i="1"/>
  <c r="AY37" i="1"/>
  <c r="BB35" i="1"/>
  <c r="BA35" i="1"/>
  <c r="AZ35" i="1"/>
  <c r="AY35" i="1"/>
  <c r="AW35" i="1"/>
  <c r="AV35" i="1"/>
  <c r="AU35" i="1"/>
  <c r="AP41" i="1"/>
  <c r="AR41" i="1"/>
  <c r="AQ41" i="1"/>
  <c r="AQ37" i="1"/>
  <c r="AP37" i="1"/>
  <c r="BA41" i="1"/>
  <c r="BA37" i="1"/>
  <c r="AS35" i="1"/>
  <c r="AQ36" i="1"/>
  <c r="AR35" i="1"/>
  <c r="AQ35" i="1"/>
  <c r="AP35" i="1"/>
  <c r="AN35" i="1"/>
  <c r="AM35" i="1"/>
  <c r="AL35" i="1"/>
  <c r="AI37" i="1"/>
  <c r="AJ35" i="1"/>
  <c r="AI35" i="1"/>
  <c r="AI36" i="1"/>
  <c r="AH35" i="1"/>
  <c r="AH36" i="1"/>
  <c r="AG35" i="1"/>
  <c r="AE35" i="1"/>
  <c r="AD35" i="1"/>
  <c r="AC35" i="1"/>
  <c r="BB29" i="1" l="1"/>
  <c r="BB30" i="1"/>
  <c r="BB31" i="1"/>
  <c r="BB32" i="1"/>
  <c r="BB33" i="1"/>
  <c r="BB34" i="1"/>
  <c r="BB36" i="1"/>
  <c r="BB37" i="1"/>
  <c r="BB38" i="1"/>
  <c r="BB39" i="1"/>
  <c r="BB40" i="1"/>
  <c r="BB41" i="1"/>
  <c r="BB42" i="1"/>
  <c r="BB43" i="1"/>
  <c r="BB44" i="1"/>
  <c r="BB45" i="1"/>
  <c r="BB52" i="1"/>
  <c r="BB53" i="1"/>
  <c r="BA29" i="1"/>
  <c r="BA30" i="1"/>
  <c r="BA31" i="1"/>
  <c r="BA32" i="1"/>
  <c r="BA33" i="1"/>
  <c r="BA34" i="1"/>
  <c r="BA36" i="1"/>
  <c r="BA38" i="1"/>
  <c r="BA39" i="1"/>
  <c r="BA40" i="1"/>
  <c r="BA42" i="1"/>
  <c r="BA43" i="1"/>
  <c r="BA44" i="1"/>
  <c r="BA45" i="1"/>
  <c r="BA52" i="1"/>
  <c r="BA53" i="1"/>
  <c r="AZ29" i="1"/>
  <c r="AZ30" i="1"/>
  <c r="AZ31" i="1"/>
  <c r="AZ32" i="1"/>
  <c r="AZ33" i="1"/>
  <c r="AZ34" i="1"/>
  <c r="AZ36" i="1"/>
  <c r="AZ38" i="1"/>
  <c r="AZ39" i="1"/>
  <c r="AZ40" i="1"/>
  <c r="AZ42" i="1"/>
  <c r="AZ43" i="1"/>
  <c r="AZ44" i="1"/>
  <c r="AZ45" i="1"/>
  <c r="AZ52" i="1"/>
  <c r="AZ53" i="1"/>
  <c r="AY29" i="1"/>
  <c r="AY30" i="1"/>
  <c r="AY31" i="1"/>
  <c r="AY32" i="1"/>
  <c r="AY33" i="1"/>
  <c r="AY34" i="1"/>
  <c r="AY36" i="1"/>
  <c r="AY38" i="1"/>
  <c r="AY39" i="1"/>
  <c r="AY40" i="1"/>
  <c r="AY42" i="1"/>
  <c r="AY43" i="1"/>
  <c r="AY44" i="1"/>
  <c r="AY45" i="1"/>
  <c r="AY52" i="1"/>
  <c r="AY53" i="1"/>
  <c r="AW29" i="1"/>
  <c r="AW30" i="1"/>
  <c r="AW31" i="1"/>
  <c r="AW32" i="1"/>
  <c r="AW33" i="1"/>
  <c r="AW34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V29" i="1"/>
  <c r="AV30" i="1"/>
  <c r="AV31" i="1"/>
  <c r="AV32" i="1"/>
  <c r="AV33" i="1"/>
  <c r="AV34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U29" i="1"/>
  <c r="AU30" i="1"/>
  <c r="AU31" i="1"/>
  <c r="AU32" i="1"/>
  <c r="AU33" i="1"/>
  <c r="AU34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S29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R29" i="1"/>
  <c r="AR30" i="1"/>
  <c r="AR31" i="1"/>
  <c r="AR32" i="1"/>
  <c r="AR33" i="1"/>
  <c r="AR34" i="1"/>
  <c r="AR36" i="1"/>
  <c r="AR37" i="1"/>
  <c r="AR38" i="1"/>
  <c r="AR39" i="1"/>
  <c r="AR40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P29" i="1"/>
  <c r="AP30" i="1"/>
  <c r="AP31" i="1"/>
  <c r="AP32" i="1"/>
  <c r="AP33" i="1"/>
  <c r="AP34" i="1"/>
  <c r="AP36" i="1"/>
  <c r="AP38" i="1"/>
  <c r="AP39" i="1"/>
  <c r="AP40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N29" i="1"/>
  <c r="AN30" i="1"/>
  <c r="AN31" i="1"/>
  <c r="AN32" i="1"/>
  <c r="AN33" i="1"/>
  <c r="AN34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L29" i="1"/>
  <c r="AL30" i="1"/>
  <c r="AL31" i="1"/>
  <c r="AL32" i="1"/>
  <c r="AL33" i="1"/>
  <c r="AL34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51" i="1"/>
  <c r="AI52" i="1"/>
  <c r="AI53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8" i="1"/>
  <c r="AH49" i="1"/>
  <c r="AH50" i="1"/>
  <c r="AH52" i="1"/>
  <c r="AH53" i="1"/>
  <c r="AG29" i="1"/>
  <c r="AG30" i="1"/>
  <c r="AG31" i="1"/>
  <c r="AG32" i="1"/>
  <c r="AG33" i="1"/>
  <c r="AG34" i="1"/>
  <c r="AG36" i="1"/>
  <c r="AG38" i="1"/>
  <c r="AG39" i="1"/>
  <c r="AG40" i="1"/>
  <c r="AG41" i="1"/>
  <c r="AG42" i="1"/>
  <c r="AG43" i="1"/>
  <c r="AG44" i="1"/>
  <c r="AG45" i="1"/>
  <c r="AG52" i="1"/>
  <c r="AG53" i="1"/>
  <c r="AE29" i="1"/>
  <c r="AE30" i="1"/>
  <c r="AE31" i="1"/>
  <c r="AE32" i="1"/>
  <c r="AE33" i="1"/>
  <c r="AE34" i="1"/>
  <c r="AE36" i="1"/>
  <c r="AE37" i="1"/>
  <c r="AE38" i="1"/>
  <c r="AE39" i="1"/>
  <c r="AE40" i="1"/>
  <c r="AE41" i="1"/>
  <c r="AE42" i="1"/>
  <c r="AE43" i="1"/>
  <c r="AE50" i="1"/>
  <c r="AE51" i="1"/>
  <c r="AE52" i="1"/>
  <c r="AE53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50" i="1"/>
  <c r="AD51" i="1"/>
  <c r="AD52" i="1"/>
  <c r="AD53" i="1"/>
  <c r="AC29" i="1"/>
  <c r="AC30" i="1"/>
  <c r="AC31" i="1"/>
  <c r="AC32" i="1"/>
  <c r="AC33" i="1"/>
  <c r="AC34" i="1"/>
  <c r="AC36" i="1"/>
  <c r="AC37" i="1"/>
  <c r="AC38" i="1"/>
  <c r="AC39" i="1"/>
  <c r="AC40" i="1"/>
  <c r="AC41" i="1"/>
  <c r="AC42" i="1"/>
  <c r="AC43" i="1"/>
  <c r="AC50" i="1"/>
  <c r="AC51" i="1"/>
  <c r="AC52" i="1"/>
  <c r="BB28" i="1" l="1"/>
  <c r="BA28" i="1"/>
  <c r="AZ28" i="1"/>
  <c r="AY28" i="1"/>
  <c r="AW28" i="1"/>
  <c r="AV28" i="1"/>
  <c r="AU28" i="1"/>
  <c r="AS28" i="1"/>
  <c r="AR28" i="1"/>
  <c r="AQ28" i="1"/>
  <c r="AP28" i="1"/>
  <c r="AN28" i="1"/>
  <c r="AM28" i="1"/>
  <c r="AL28" i="1"/>
  <c r="AJ28" i="1"/>
  <c r="AI28" i="1"/>
  <c r="AH28" i="1"/>
  <c r="AG28" i="1"/>
  <c r="AE28" i="1"/>
  <c r="AD28" i="1"/>
  <c r="AC28" i="1"/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V3" i="1" l="1"/>
  <c r="AW3" i="1"/>
  <c r="AY3" i="1"/>
  <c r="AZ3" i="1"/>
  <c r="BA3" i="1"/>
  <c r="BB3" i="1"/>
  <c r="AM3" i="1"/>
  <c r="AN3" i="1"/>
  <c r="AP3" i="1"/>
  <c r="AQ3" i="1"/>
  <c r="AR3" i="1"/>
  <c r="AS3" i="1"/>
  <c r="AU3" i="1"/>
  <c r="AL3" i="1"/>
  <c r="AD3" i="1"/>
  <c r="AE3" i="1"/>
  <c r="AG3" i="1"/>
  <c r="AH3" i="1"/>
  <c r="AI3" i="1"/>
  <c r="AJ3" i="1"/>
  <c r="AC3" i="1"/>
  <c r="AC120" i="1" l="1"/>
  <c r="AC122" i="1"/>
  <c r="AC118" i="1"/>
  <c r="AJ118" i="1"/>
  <c r="AJ122" i="1"/>
  <c r="AJ120" i="1"/>
  <c r="AM120" i="1"/>
  <c r="AM122" i="1"/>
  <c r="AM118" i="1"/>
  <c r="BB118" i="1"/>
  <c r="BB120" i="1"/>
  <c r="BB122" i="1"/>
  <c r="AS118" i="1"/>
  <c r="AS120" i="1"/>
  <c r="AS122" i="1"/>
  <c r="AH120" i="1"/>
  <c r="AH122" i="1"/>
  <c r="AH118" i="1"/>
  <c r="AZ120" i="1"/>
  <c r="AZ122" i="1"/>
  <c r="AZ118" i="1"/>
  <c r="AG122" i="1"/>
  <c r="AG118" i="1"/>
  <c r="AG120" i="1"/>
  <c r="AY122" i="1"/>
  <c r="AY120" i="1"/>
  <c r="AY118" i="1"/>
  <c r="AP122" i="1"/>
  <c r="AP118" i="1"/>
  <c r="AP120" i="1"/>
  <c r="AO120" i="1"/>
  <c r="AO118" i="1"/>
  <c r="AO122" i="1"/>
  <c r="AW118" i="1"/>
  <c r="AW120" i="1"/>
  <c r="AW122" i="1"/>
  <c r="AL118" i="1"/>
  <c r="AL122" i="1"/>
  <c r="AL120" i="1"/>
  <c r="AU118" i="1"/>
  <c r="AU120" i="1"/>
  <c r="AU122" i="1"/>
  <c r="AI118" i="1"/>
  <c r="AI120" i="1"/>
  <c r="AI122" i="1"/>
  <c r="BA118" i="1"/>
  <c r="BA120" i="1"/>
  <c r="BA122" i="1"/>
  <c r="AR118" i="1"/>
  <c r="AR120" i="1"/>
  <c r="AR122" i="1"/>
  <c r="AQ120" i="1"/>
  <c r="AQ122" i="1"/>
  <c r="AQ118" i="1"/>
  <c r="AF120" i="1"/>
  <c r="AF118" i="1"/>
  <c r="AF122" i="1"/>
  <c r="AX118" i="1"/>
  <c r="AX120" i="1"/>
  <c r="AX122" i="1"/>
  <c r="AE118" i="1"/>
  <c r="AE120" i="1"/>
  <c r="AE122" i="1"/>
  <c r="AD122" i="1"/>
  <c r="AD118" i="1"/>
  <c r="AD120" i="1"/>
  <c r="AN118" i="1"/>
  <c r="AN120" i="1"/>
  <c r="AN122" i="1"/>
  <c r="AV122" i="1"/>
  <c r="AV118" i="1"/>
  <c r="AV120" i="1"/>
  <c r="AY124" i="1" l="1"/>
  <c r="AC124" i="1"/>
  <c r="AP124" i="1"/>
  <c r="BA124" i="1"/>
  <c r="AL124" i="1"/>
  <c r="AS124" i="1"/>
  <c r="AZ124" i="1"/>
  <c r="AV124" i="1"/>
  <c r="AG124" i="1"/>
  <c r="AQ124" i="1"/>
  <c r="AE124" i="1"/>
  <c r="AF124" i="1"/>
  <c r="AU124" i="1"/>
  <c r="AO124" i="1"/>
  <c r="AJ124" i="1"/>
  <c r="AI124" i="1"/>
  <c r="AN124" i="1"/>
  <c r="AX124" i="1"/>
  <c r="AW124" i="1"/>
  <c r="AH124" i="1"/>
  <c r="BB124" i="1"/>
  <c r="AD124" i="1"/>
  <c r="AR124" i="1"/>
  <c r="AM124" i="1"/>
</calcChain>
</file>

<file path=xl/sharedStrings.xml><?xml version="1.0" encoding="utf-8"?>
<sst xmlns="http://schemas.openxmlformats.org/spreadsheetml/2006/main" count="1026" uniqueCount="255">
  <si>
    <t>AUC-Judd</t>
  </si>
  <si>
    <t>economist_daily_chart_103</t>
  </si>
  <si>
    <t>AUC-Borji</t>
  </si>
  <si>
    <t>AUC-Shuffled</t>
  </si>
  <si>
    <t>CC</t>
  </si>
  <si>
    <t>EMD</t>
  </si>
  <si>
    <t>KL</t>
  </si>
  <si>
    <t>NSS</t>
  </si>
  <si>
    <t>SIM</t>
  </si>
  <si>
    <t>economist_daily_chart_106</t>
  </si>
  <si>
    <t>economist_daily_chart_116</t>
  </si>
  <si>
    <t>economist_daily_chart_129</t>
  </si>
  <si>
    <t>economist_daily_chart_153</t>
  </si>
  <si>
    <t>economist_daily_chart_165</t>
  </si>
  <si>
    <t>economist_daily_chart_167</t>
  </si>
  <si>
    <t>economist_daily_chart_187</t>
  </si>
  <si>
    <t>economist_daily_chart_202</t>
  </si>
  <si>
    <t>economist_daily_chart_240</t>
  </si>
  <si>
    <t>economist_daily_chart_242</t>
  </si>
  <si>
    <t>economist_daily_chart_324</t>
  </si>
  <si>
    <t>economist_daily_chart_35</t>
  </si>
  <si>
    <t>economist_daily_chart_380</t>
  </si>
  <si>
    <t>economist_daily_chart_390</t>
  </si>
  <si>
    <t>economist_daily_chart_392</t>
  </si>
  <si>
    <t>economist_daily_chart_4</t>
  </si>
  <si>
    <t>economist_daily_chart_416</t>
  </si>
  <si>
    <t>economist_daily_chart_430</t>
  </si>
  <si>
    <t>economist_daily_chart_439</t>
  </si>
  <si>
    <t>economist_daily_chart_449</t>
  </si>
  <si>
    <t>economist_daily_chart_45</t>
  </si>
  <si>
    <t>economist_daily_chart_453</t>
  </si>
  <si>
    <t>economist_daily_chart_454</t>
  </si>
  <si>
    <t>economist_daily_chart_491</t>
  </si>
  <si>
    <t>economist_daily_chart_5</t>
  </si>
  <si>
    <t>economist_daily_chart_516</t>
  </si>
  <si>
    <t>economist_daily_chart_520</t>
  </si>
  <si>
    <t>economist_daily_chart_521</t>
  </si>
  <si>
    <t>economist_daily_chart_529</t>
  </si>
  <si>
    <t>economist_daily_chart_53</t>
  </si>
  <si>
    <t>economist_daily_chart_54</t>
  </si>
  <si>
    <t>economist_daily_chart_66</t>
  </si>
  <si>
    <t>economist_daily_chart_69</t>
  </si>
  <si>
    <t>economist_daily_chart_75</t>
  </si>
  <si>
    <t>economist_daily_chart_85</t>
  </si>
  <si>
    <t>treasuryA10</t>
  </si>
  <si>
    <t>treasuryG02_2</t>
  </si>
  <si>
    <t>treasuryG05_1</t>
  </si>
  <si>
    <t>treasuryG07_2</t>
  </si>
  <si>
    <t>treasuryI01_2</t>
  </si>
  <si>
    <t>treasuryI02_1</t>
  </si>
  <si>
    <t>treasuryK03_2</t>
  </si>
  <si>
    <t>treasuryK03_3</t>
  </si>
  <si>
    <t>treasuryK06</t>
  </si>
  <si>
    <t>treasuryL11_2</t>
  </si>
  <si>
    <t>treasuryL16</t>
  </si>
  <si>
    <t>v483_n7388_11_f2</t>
  </si>
  <si>
    <t>v483_n7388_14_f3</t>
  </si>
  <si>
    <t>v485_n7400_15_f2</t>
  </si>
  <si>
    <t>v486_n7403_1_f8</t>
  </si>
  <si>
    <t>v487_n7405_21_f2</t>
  </si>
  <si>
    <t>v487_n7408_15_f3</t>
  </si>
  <si>
    <t>v488_n7412_1_f4</t>
  </si>
  <si>
    <t>v489_n7414_25_f2</t>
  </si>
  <si>
    <t>v489_n7415_12_f5</t>
  </si>
  <si>
    <t>ITTI ORIGINALE</t>
  </si>
  <si>
    <t>ITTI MODIFICATO</t>
  </si>
  <si>
    <t xml:space="preserve"> MATZEN</t>
  </si>
  <si>
    <t>DIF=ITTI_MOD-ITTI_OR</t>
  </si>
  <si>
    <t>DIF=MATZEN-ITTI_MOD</t>
  </si>
  <si>
    <t>DIF=MATZEN-ITTI_OR</t>
  </si>
  <si>
    <t>vis586</t>
  </si>
  <si>
    <t>visMost468</t>
  </si>
  <si>
    <t>whoB25_2</t>
  </si>
  <si>
    <t>whoB32_1</t>
  </si>
  <si>
    <t>whoI11_1</t>
  </si>
  <si>
    <t>whoI11_2</t>
  </si>
  <si>
    <t>whoI12_2</t>
  </si>
  <si>
    <t>whoI22</t>
  </si>
  <si>
    <t>whoJ15_1</t>
  </si>
  <si>
    <t>whoJ32</t>
  </si>
  <si>
    <t>whoJ33</t>
  </si>
  <si>
    <t>whoJ36_1</t>
  </si>
  <si>
    <t>whoJ36_2</t>
  </si>
  <si>
    <t>whoJ40_1</t>
  </si>
  <si>
    <t>whoJ44</t>
  </si>
  <si>
    <t>whoK04_2</t>
  </si>
  <si>
    <t>whoK17_1</t>
  </si>
  <si>
    <t>whoL06</t>
  </si>
  <si>
    <t>whoN05</t>
  </si>
  <si>
    <t>whoN16_1</t>
  </si>
  <si>
    <t>whoN21_1</t>
  </si>
  <si>
    <t>whoN23_2</t>
  </si>
  <si>
    <t>whoN32_2</t>
  </si>
  <si>
    <t>whoO06_2</t>
  </si>
  <si>
    <t>whoQ06_2</t>
  </si>
  <si>
    <t>whoQ09_2</t>
  </si>
  <si>
    <t>whoQ14_2</t>
  </si>
  <si>
    <t>whoQ18_3</t>
  </si>
  <si>
    <t>whoQ42_1</t>
  </si>
  <si>
    <t>whoQ44_4</t>
  </si>
  <si>
    <t>whoQ48_4</t>
  </si>
  <si>
    <t>whoQ48_5</t>
  </si>
  <si>
    <t>whoQ50_2</t>
  </si>
  <si>
    <t>whoQ51_2</t>
  </si>
  <si>
    <t>wsj11</t>
  </si>
  <si>
    <t>wsj135</t>
  </si>
  <si>
    <t>wsj167</t>
  </si>
  <si>
    <t>wsj170</t>
  </si>
  <si>
    <t>wsj172</t>
  </si>
  <si>
    <t>wsj176</t>
  </si>
  <si>
    <t>wsj220</t>
  </si>
  <si>
    <t>wsj226</t>
  </si>
  <si>
    <t>wsj264</t>
  </si>
  <si>
    <t>wsj270</t>
  </si>
  <si>
    <t>wsj308</t>
  </si>
  <si>
    <t>wsj359</t>
  </si>
  <si>
    <t>wsj395</t>
  </si>
  <si>
    <t>wsj405</t>
  </si>
  <si>
    <t>wsj508</t>
  </si>
  <si>
    <t>wsj529</t>
  </si>
  <si>
    <t>wsj52</t>
  </si>
  <si>
    <t>wsj593</t>
  </si>
  <si>
    <t>wsj612</t>
  </si>
  <si>
    <t>wsj9</t>
  </si>
  <si>
    <t>DIF=ITTI_MOD-ITTI_OR %</t>
  </si>
  <si>
    <t>DIF=MATZEN-ITTI_MOD %</t>
  </si>
  <si>
    <t>DIF=MATZEN-ITTI_OR %</t>
  </si>
  <si>
    <t>ITTI_MOD VINCE</t>
  </si>
  <si>
    <t>ITTI_OR VINCE</t>
  </si>
  <si>
    <t>PAREGGIO</t>
  </si>
  <si>
    <t>MATZEN VINCE</t>
  </si>
  <si>
    <t>IMMAGINI RITAGLIATE CON METRICHE SOLO SU PORZIONI DI GRAFICO ESCLUDENDO INTESTAZIONI</t>
  </si>
  <si>
    <t>economist_daily_chart_4_CROP_1</t>
  </si>
  <si>
    <t>CROP-IMMAGINE ORIGINALE</t>
  </si>
  <si>
    <t>economist_daily_chart_5_CROP_1</t>
  </si>
  <si>
    <t>economist_daily_chart_5_CROP_2</t>
  </si>
  <si>
    <t>economist_daily_chart_5_CROP_3</t>
  </si>
  <si>
    <t>economist_daily_chart_35_CROP_1</t>
  </si>
  <si>
    <t>economist_daily_chart_35_CROP_2</t>
  </si>
  <si>
    <t>economist_daily_chart_53_CROP_1</t>
  </si>
  <si>
    <t>economist_daily_chart_53_CROP_2</t>
  </si>
  <si>
    <t>economist_daily_chart_53_CROP_3</t>
  </si>
  <si>
    <t>economist_daily_chart_66_CROP_1</t>
  </si>
  <si>
    <t>economist_daily_chart_529_CROP_1</t>
  </si>
  <si>
    <t>economist_daily_chart_529_CROP_2</t>
  </si>
  <si>
    <t>treasuryI02_1_CROP_1</t>
  </si>
  <si>
    <t>v488_n7412_1_f4_CROP_1</t>
  </si>
  <si>
    <t>whoN32_2_CROP_1</t>
  </si>
  <si>
    <t>whoN32_2_CROP_2</t>
  </si>
  <si>
    <t>whoQ51_2_CROP_1</t>
  </si>
  <si>
    <t>whoQ51_2_CROP_2</t>
  </si>
  <si>
    <t>wsj612_CROP_1</t>
  </si>
  <si>
    <t>wsj612_CROP_2</t>
  </si>
  <si>
    <t>%VITTORIE_ITTI_MOD</t>
  </si>
  <si>
    <t>%VITTORIE_MATZEN</t>
  </si>
  <si>
    <t>PERCENTUALI IMMAGINI ORIGINALI</t>
  </si>
  <si>
    <t>graph0</t>
  </si>
  <si>
    <t>graph1</t>
  </si>
  <si>
    <t>graph2</t>
  </si>
  <si>
    <t>graph3</t>
  </si>
  <si>
    <t>graph4</t>
  </si>
  <si>
    <t>graph5</t>
  </si>
  <si>
    <t>graph6</t>
  </si>
  <si>
    <t>graph7</t>
  </si>
  <si>
    <t>graph8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</si>
  <si>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</si>
  <si>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</si>
  <si>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</si>
  <si>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</si>
  <si>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</si>
  <si>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</si>
  <si>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</si>
  <si>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</si>
  <si>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</si>
  <si>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</si>
  <si>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</si>
  <si>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</si>
  <si>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</si>
  <si>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</si>
  <si>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</si>
  <si>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</si>
  <si>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</si>
  <si>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</si>
  <si>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</si>
  <si>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</si>
  <si>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</si>
  <si>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CARATTERISTICHE IMMAGINI</t>
  </si>
  <si>
    <t>BARRE ORIZZONTALI</t>
  </si>
  <si>
    <t>BARRE VERTICALI</t>
  </si>
  <si>
    <t>TITOLO SI'</t>
  </si>
  <si>
    <t>TITOLO NO</t>
  </si>
  <si>
    <t>ETICHETTE BARRE SI'</t>
  </si>
  <si>
    <t>ETICHETTE BARRE NO</t>
  </si>
  <si>
    <t>ETICHETTE ASSI SI'</t>
  </si>
  <si>
    <t>ETICHETTE ASSI NO</t>
  </si>
  <si>
    <t>ETICHETTE ASSI GRANDI</t>
  </si>
  <si>
    <t>ETICHETTE ASSI PICCOLE</t>
  </si>
  <si>
    <t>TITOLO ASSI SI'</t>
  </si>
  <si>
    <t>TITOLO ASSI NO</t>
  </si>
  <si>
    <t>COLORI ACCESI</t>
  </si>
  <si>
    <t>COLORI TENUI</t>
  </si>
  <si>
    <t>COLORI DIVERSI</t>
  </si>
  <si>
    <t>SCALA UNICO COLORE</t>
  </si>
  <si>
    <t>CARATTERISTICHE EMERSE SALIENCY</t>
  </si>
  <si>
    <t>BARRE COLORATA PIU' ACCESA</t>
  </si>
  <si>
    <t xml:space="preserve">TITOLO </t>
  </si>
  <si>
    <t>TITOLO ASSE X</t>
  </si>
  <si>
    <t>TITOLO ASSE Y</t>
  </si>
  <si>
    <t>ETICHETTE ASSE X</t>
  </si>
  <si>
    <t>ETICHETTE ASSE Y</t>
  </si>
  <si>
    <t>ETICHETTE BARRE</t>
  </si>
  <si>
    <t>BARRA PIU' LUNGA</t>
  </si>
  <si>
    <t>TITOLO</t>
  </si>
  <si>
    <t>SENZA TESTO</t>
  </si>
  <si>
    <t>TITOLO LATERALE</t>
  </si>
  <si>
    <t>LEGENDA</t>
  </si>
  <si>
    <t>SCALA BARRE</t>
  </si>
  <si>
    <t>BARRA NO PIU' LUNGA NO PIU' COLORATA</t>
  </si>
  <si>
    <t>ZONA CENTRALE</t>
  </si>
  <si>
    <t>IMMAGINI ESPERIMENTO CON EYE-TRACKER</t>
  </si>
  <si>
    <t>economist daily chart 5</t>
  </si>
  <si>
    <t>Graph0</t>
  </si>
  <si>
    <t>Graph2</t>
  </si>
  <si>
    <t>Graph1</t>
  </si>
  <si>
    <t>Graph3</t>
  </si>
  <si>
    <t>Graph4</t>
  </si>
  <si>
    <t>Graph5</t>
  </si>
  <si>
    <t>Graph6</t>
  </si>
  <si>
    <t>Graph7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</si>
  <si>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</si>
  <si>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</si>
  <si>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</si>
  <si>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</si>
  <si>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</si>
  <si>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</si>
  <si>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</si>
  <si>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</si>
  <si>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</si>
  <si>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</si>
  <si>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</si>
  <si>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</si>
  <si>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</si>
  <si>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</si>
  <si>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</si>
  <si>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</si>
  <si>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</si>
  <si>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</si>
  <si>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</si>
  <si>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</si>
  <si>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</si>
  <si>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Graph8</t>
  </si>
  <si>
    <t>ITTI_MOD VINCE%</t>
  </si>
  <si>
    <t>MATZEN VINCE%</t>
  </si>
  <si>
    <t>ANALISI IMMAGINI SENZA TITOLO</t>
  </si>
  <si>
    <t>ANALISI IMMAGINI CON TITOLO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</si>
</sst>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0.000"/>
    <numFmt numFmtId="167" formatCode="0.00000"/>
    <numFmt numFmtId="168" formatCode="_-* #,##0.0000\ _€_-;\-* #,##0.0000\ _€_-;_-* &quot;-&quot;????\ _€_-;_-@_-"/>
    <numFmt numFmtId="169" formatCode="0.00000000"/>
  </numFmts>
  <fonts count="2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 (Corpo)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8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lightUp">
        <fgColor theme="2"/>
        <bgColor theme="5" tint="-0.24994659260841701"/>
      </patternFill>
    </fill>
    <fill>
      <patternFill patternType="lightUp">
        <fgColor theme="0"/>
        <bgColor theme="5" tint="-0.2499465926084170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0"/>
        <bgColor rgb="FF00B050"/>
      </patternFill>
    </fill>
    <fill>
      <patternFill patternType="lightTrellis">
        <fgColor theme="0"/>
        <bgColor theme="4" tint="-0.24994659260841701"/>
      </patternFill>
    </fill>
    <fill>
      <patternFill patternType="solid">
        <fgColor rgb="FFFFFF00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333F4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7" fontId="0" fillId="0" borderId="0" xfId="0" applyNumberFormat="1" applyFill="1"/>
    <xf numFmtId="165" fontId="0" fillId="0" borderId="0" xfId="0" applyNumberFormat="1" applyFill="1" applyAlignment="1">
      <alignment horizontal="right"/>
    </xf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65" fontId="0" fillId="10" borderId="0" xfId="0" applyNumberFormat="1" applyFont="1" applyFill="1"/>
    <xf numFmtId="165" fontId="0" fillId="10" borderId="0" xfId="0" applyNumberFormat="1" applyFill="1"/>
    <xf numFmtId="165" fontId="0" fillId="0" borderId="0" xfId="0" applyNumberFormat="1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0" fillId="10" borderId="0" xfId="0" applyNumberFormat="1" applyFill="1"/>
    <xf numFmtId="165" fontId="0" fillId="4" borderId="0" xfId="0" applyNumberFormat="1" applyFill="1"/>
    <xf numFmtId="167" fontId="0" fillId="4" borderId="0" xfId="0" applyNumberFormat="1" applyFill="1"/>
    <xf numFmtId="0" fontId="0" fillId="0" borderId="1" xfId="0" applyBorder="1"/>
    <xf numFmtId="0" fontId="0" fillId="13" borderId="1" xfId="0" applyFill="1" applyBorder="1"/>
    <xf numFmtId="0" fontId="0" fillId="0" borderId="1" xfId="0" applyFill="1" applyBorder="1"/>
    <xf numFmtId="0" fontId="12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0" fillId="16" borderId="1" xfId="0" applyFill="1" applyBorder="1"/>
    <xf numFmtId="0" fontId="13" fillId="2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15" borderId="0" xfId="0" applyFill="1"/>
    <xf numFmtId="0" fontId="14" fillId="0" borderId="0" xfId="0" applyFont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165" fontId="0" fillId="2" borderId="0" xfId="0" applyNumberFormat="1" applyFill="1"/>
    <xf numFmtId="164" fontId="1" fillId="21" borderId="0" xfId="0" applyNumberFormat="1" applyFont="1" applyFill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/>
    </xf>
    <xf numFmtId="0" fontId="17" fillId="23" borderId="8" xfId="0" applyFont="1" applyFill="1" applyBorder="1" applyAlignment="1">
      <alignment horizontal="center"/>
    </xf>
    <xf numFmtId="0" fontId="17" fillId="22" borderId="8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ill="1"/>
    <xf numFmtId="168" fontId="0" fillId="0" borderId="0" xfId="0" applyNumberFormat="1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10" borderId="1" xfId="0" applyFont="1" applyFill="1" applyBorder="1"/>
    <xf numFmtId="16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69" fontId="1" fillId="0" borderId="1" xfId="0" applyNumberFormat="1" applyFont="1" applyBorder="1"/>
    <xf numFmtId="165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1" xfId="0" applyNumberFormat="1" applyBorder="1"/>
    <xf numFmtId="1" fontId="0" fillId="10" borderId="1" xfId="0" applyNumberFormat="1" applyFill="1" applyBorder="1"/>
    <xf numFmtId="0" fontId="0" fillId="0" borderId="1" xfId="0" applyBorder="1" applyAlignment="1">
      <alignment horizontal="right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0" fontId="0" fillId="7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8" borderId="1" xfId="0" applyFill="1" applyBorder="1"/>
    <xf numFmtId="0" fontId="0" fillId="10" borderId="0" xfId="0" applyFill="1"/>
    <xf numFmtId="0" fontId="0" fillId="4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9DD-E555-814C-BEA5-EBDB761A13F1}">
  <dimension ref="A1:CE299"/>
  <sheetViews>
    <sheetView tabSelected="1" zoomScale="50" zoomScaleNormal="60" workbookViewId="0">
      <selection activeCell="AX3" sqref="AX3"/>
    </sheetView>
  </sheetViews>
  <sheetFormatPr baseColWidth="10" defaultRowHeight="16" x14ac:dyDescent="0.2"/>
  <cols>
    <col min="1" max="1" width="34.1640625" bestFit="1" customWidth="1"/>
    <col min="2" max="2" width="22.33203125" bestFit="1" customWidth="1"/>
    <col min="3" max="3" width="13.6640625" customWidth="1"/>
    <col min="4" max="4" width="12.1640625" bestFit="1" customWidth="1"/>
    <col min="5" max="5" width="13" customWidth="1"/>
    <col min="6" max="7" width="11.6640625" bestFit="1" customWidth="1"/>
    <col min="8" max="8" width="13.5" customWidth="1"/>
    <col min="9" max="9" width="14.6640625" customWidth="1"/>
    <col min="10" max="12" width="13.5" customWidth="1"/>
    <col min="13" max="13" width="15" customWidth="1"/>
    <col min="14" max="14" width="10.83203125" customWidth="1"/>
    <col min="15" max="15" width="10.6640625" bestFit="1" customWidth="1"/>
    <col min="16" max="16" width="11.33203125" customWidth="1"/>
    <col min="17" max="17" width="11.6640625" bestFit="1" customWidth="1"/>
    <col min="18" max="18" width="11" bestFit="1" customWidth="1"/>
    <col min="19" max="19" width="20.33203125" bestFit="1" customWidth="1"/>
    <col min="20" max="20" width="15.33203125" bestFit="1" customWidth="1"/>
    <col min="21" max="21" width="15.6640625" bestFit="1" customWidth="1"/>
    <col min="22" max="22" width="12.5" bestFit="1" customWidth="1"/>
    <col min="23" max="23" width="11.1640625" bestFit="1" customWidth="1"/>
    <col min="24" max="26" width="13.6640625" bestFit="1" customWidth="1"/>
    <col min="27" max="27" width="13.6640625" customWidth="1"/>
    <col min="29" max="29" width="19.6640625" bestFit="1" customWidth="1"/>
    <col min="30" max="30" width="15.1640625" customWidth="1"/>
    <col min="31" max="36" width="19.6640625" bestFit="1" customWidth="1"/>
    <col min="38" max="45" width="18.6640625" bestFit="1" customWidth="1"/>
    <col min="47" max="54" width="18.6640625" bestFit="1" customWidth="1"/>
    <col min="56" max="57" width="11" bestFit="1" customWidth="1"/>
    <col min="58" max="58" width="13.1640625" bestFit="1" customWidth="1"/>
    <col min="59" max="59" width="14.83203125" customWidth="1"/>
    <col min="60" max="61" width="11" bestFit="1" customWidth="1"/>
    <col min="62" max="62" width="14.5" customWidth="1"/>
    <col min="63" max="63" width="11" bestFit="1" customWidth="1"/>
    <col min="65" max="67" width="11" bestFit="1" customWidth="1"/>
    <col min="68" max="68" width="15.6640625" customWidth="1"/>
    <col min="69" max="69" width="13" customWidth="1"/>
    <col min="70" max="70" width="15.1640625" customWidth="1"/>
    <col min="71" max="71" width="15.33203125" customWidth="1"/>
    <col min="72" max="72" width="11" bestFit="1" customWidth="1"/>
    <col min="74" max="76" width="11" bestFit="1" customWidth="1"/>
    <col min="77" max="77" width="14.83203125" customWidth="1"/>
    <col min="78" max="79" width="11" bestFit="1" customWidth="1"/>
    <col min="80" max="80" width="16" customWidth="1"/>
    <col min="81" max="81" width="13.6640625" customWidth="1"/>
  </cols>
  <sheetData>
    <row r="1" spans="1:81" ht="31" x14ac:dyDescent="0.35">
      <c r="B1" s="115" t="s">
        <v>64</v>
      </c>
      <c r="C1" s="116"/>
      <c r="D1" s="116"/>
      <c r="E1" s="116"/>
      <c r="F1" s="116"/>
      <c r="G1" s="116"/>
      <c r="H1" s="116"/>
      <c r="I1" s="116"/>
      <c r="K1" s="117" t="s">
        <v>65</v>
      </c>
      <c r="L1" s="117"/>
      <c r="M1" s="117"/>
      <c r="N1" s="117"/>
      <c r="O1" s="117"/>
      <c r="P1" s="117"/>
      <c r="Q1" s="117"/>
      <c r="R1" s="117"/>
      <c r="T1" s="117" t="s">
        <v>66</v>
      </c>
      <c r="U1" s="117"/>
      <c r="V1" s="117"/>
      <c r="W1" s="117"/>
      <c r="X1" s="117"/>
      <c r="Y1" s="117"/>
      <c r="Z1" s="117"/>
      <c r="AA1" s="117"/>
      <c r="AC1" s="114" t="s">
        <v>67</v>
      </c>
      <c r="AD1" s="114"/>
      <c r="AE1" s="114"/>
      <c r="AF1" s="114"/>
      <c r="AG1" s="114"/>
      <c r="AH1" s="114"/>
      <c r="AI1" s="114"/>
      <c r="AJ1" s="114"/>
      <c r="AL1" s="114" t="s">
        <v>68</v>
      </c>
      <c r="AM1" s="114"/>
      <c r="AN1" s="114"/>
      <c r="AO1" s="114"/>
      <c r="AP1" s="114"/>
      <c r="AQ1" s="114"/>
      <c r="AR1" s="114"/>
      <c r="AS1" s="114"/>
      <c r="AU1" s="114" t="s">
        <v>69</v>
      </c>
      <c r="AV1" s="114"/>
      <c r="AW1" s="114"/>
      <c r="AX1" s="114"/>
      <c r="AY1" s="114"/>
      <c r="AZ1" s="114"/>
      <c r="BA1" s="114"/>
      <c r="BB1" s="114"/>
      <c r="BD1" s="125" t="s">
        <v>124</v>
      </c>
      <c r="BE1" s="125"/>
      <c r="BF1" s="125"/>
      <c r="BG1" s="125"/>
      <c r="BH1" s="125"/>
      <c r="BI1" s="125"/>
      <c r="BJ1" s="125"/>
      <c r="BK1" s="125"/>
      <c r="BM1" s="125" t="s">
        <v>125</v>
      </c>
      <c r="BN1" s="125"/>
      <c r="BO1" s="125"/>
      <c r="BP1" s="125"/>
      <c r="BQ1" s="125"/>
      <c r="BR1" s="125"/>
      <c r="BS1" s="125"/>
      <c r="BT1" s="125"/>
      <c r="BV1" s="125" t="s">
        <v>126</v>
      </c>
      <c r="BW1" s="125"/>
      <c r="BX1" s="125"/>
      <c r="BY1" s="125"/>
      <c r="BZ1" s="125"/>
      <c r="CA1" s="125"/>
      <c r="CB1" s="125"/>
      <c r="CC1" s="125"/>
    </row>
    <row r="2" spans="1:81" x14ac:dyDescent="0.2">
      <c r="B2" s="9" t="s">
        <v>2</v>
      </c>
      <c r="C2" s="10" t="s">
        <v>0</v>
      </c>
      <c r="D2" s="11" t="s">
        <v>3</v>
      </c>
      <c r="E2" s="12" t="s">
        <v>4</v>
      </c>
      <c r="F2" s="13" t="s">
        <v>5</v>
      </c>
      <c r="G2" s="14" t="s">
        <v>6</v>
      </c>
      <c r="H2" s="16" t="s">
        <v>7</v>
      </c>
      <c r="I2" s="15" t="s">
        <v>8</v>
      </c>
      <c r="K2" s="9" t="s">
        <v>2</v>
      </c>
      <c r="L2" s="10" t="s">
        <v>0</v>
      </c>
      <c r="M2" s="11" t="s">
        <v>3</v>
      </c>
      <c r="N2" s="12" t="s">
        <v>4</v>
      </c>
      <c r="O2" s="13" t="s">
        <v>5</v>
      </c>
      <c r="P2" s="14" t="s">
        <v>6</v>
      </c>
      <c r="Q2" s="16" t="s">
        <v>7</v>
      </c>
      <c r="R2" s="15" t="s">
        <v>8</v>
      </c>
      <c r="T2" s="9" t="s">
        <v>2</v>
      </c>
      <c r="U2" s="10" t="s">
        <v>0</v>
      </c>
      <c r="V2" s="11" t="s">
        <v>3</v>
      </c>
      <c r="W2" s="12" t="s">
        <v>4</v>
      </c>
      <c r="X2" s="13" t="s">
        <v>5</v>
      </c>
      <c r="Y2" s="14" t="s">
        <v>6</v>
      </c>
      <c r="Z2" s="16" t="s">
        <v>7</v>
      </c>
      <c r="AA2" s="15" t="s">
        <v>8</v>
      </c>
      <c r="AC2" s="9" t="s">
        <v>2</v>
      </c>
      <c r="AD2" s="10" t="s">
        <v>0</v>
      </c>
      <c r="AE2" s="11" t="s">
        <v>3</v>
      </c>
      <c r="AF2" s="12" t="s">
        <v>4</v>
      </c>
      <c r="AG2" s="13" t="s">
        <v>5</v>
      </c>
      <c r="AH2" s="14" t="s">
        <v>6</v>
      </c>
      <c r="AI2" s="16" t="s">
        <v>7</v>
      </c>
      <c r="AJ2" s="15" t="s">
        <v>8</v>
      </c>
      <c r="AL2" s="9" t="s">
        <v>2</v>
      </c>
      <c r="AM2" s="10" t="s">
        <v>0</v>
      </c>
      <c r="AN2" s="11" t="s">
        <v>3</v>
      </c>
      <c r="AO2" s="12" t="s">
        <v>4</v>
      </c>
      <c r="AP2" s="13" t="s">
        <v>5</v>
      </c>
      <c r="AQ2" s="14" t="s">
        <v>6</v>
      </c>
      <c r="AR2" s="16" t="s">
        <v>7</v>
      </c>
      <c r="AS2" s="15" t="s">
        <v>8</v>
      </c>
      <c r="AU2" s="9" t="s">
        <v>2</v>
      </c>
      <c r="AV2" s="10" t="s">
        <v>0</v>
      </c>
      <c r="AW2" s="11" t="s">
        <v>3</v>
      </c>
      <c r="AX2" s="12" t="s">
        <v>4</v>
      </c>
      <c r="AY2" s="13" t="s">
        <v>5</v>
      </c>
      <c r="AZ2" s="14" t="s">
        <v>6</v>
      </c>
      <c r="BA2" s="16" t="s">
        <v>7</v>
      </c>
      <c r="BB2" s="15" t="s">
        <v>8</v>
      </c>
      <c r="BD2" s="9" t="s">
        <v>2</v>
      </c>
      <c r="BE2" s="10" t="s">
        <v>0</v>
      </c>
      <c r="BF2" s="11" t="s">
        <v>3</v>
      </c>
      <c r="BG2" s="12" t="s">
        <v>4</v>
      </c>
      <c r="BH2" s="13" t="s">
        <v>5</v>
      </c>
      <c r="BI2" s="14" t="s">
        <v>6</v>
      </c>
      <c r="BJ2" s="16" t="s">
        <v>7</v>
      </c>
      <c r="BK2" s="15" t="s">
        <v>8</v>
      </c>
      <c r="BM2" s="9" t="s">
        <v>2</v>
      </c>
      <c r="BN2" s="10" t="s">
        <v>0</v>
      </c>
      <c r="BO2" s="11" t="s">
        <v>3</v>
      </c>
      <c r="BP2" s="12" t="s">
        <v>4</v>
      </c>
      <c r="BQ2" s="13" t="s">
        <v>5</v>
      </c>
      <c r="BR2" s="14" t="s">
        <v>6</v>
      </c>
      <c r="BS2" s="16" t="s">
        <v>7</v>
      </c>
      <c r="BT2" s="15" t="s">
        <v>8</v>
      </c>
      <c r="BV2" s="9" t="s">
        <v>2</v>
      </c>
      <c r="BW2" s="10" t="s">
        <v>0</v>
      </c>
      <c r="BX2" s="11" t="s">
        <v>3</v>
      </c>
      <c r="BY2" s="12" t="s">
        <v>4</v>
      </c>
      <c r="BZ2" s="13" t="s">
        <v>5</v>
      </c>
      <c r="CA2" s="14" t="s">
        <v>6</v>
      </c>
      <c r="CB2" s="16" t="s">
        <v>7</v>
      </c>
      <c r="CC2" s="15" t="s">
        <v>8</v>
      </c>
    </row>
    <row r="3" spans="1:81" x14ac:dyDescent="0.2">
      <c r="A3" t="s">
        <v>1</v>
      </c>
      <c r="B3" s="5">
        <v>0.72750000000000004</v>
      </c>
      <c r="C3" s="5">
        <v>0.73619999999999997</v>
      </c>
      <c r="D3" s="5">
        <v>0.73209999999999997</v>
      </c>
      <c r="E3" s="5">
        <v>0.59</v>
      </c>
      <c r="F3" s="5">
        <v>3.7555000000000001</v>
      </c>
      <c r="G3" s="5">
        <v>6.9470999999999998</v>
      </c>
      <c r="H3" s="5">
        <v>0.84589999999999999</v>
      </c>
      <c r="I3" s="5">
        <v>0.68379999999999996</v>
      </c>
      <c r="K3" s="1">
        <v>0.7258</v>
      </c>
      <c r="L3" s="1">
        <v>0.73860000000000003</v>
      </c>
      <c r="M3" s="1">
        <v>0.73260000000000003</v>
      </c>
      <c r="N3" s="1">
        <v>0.58189999999999997</v>
      </c>
      <c r="O3" s="1">
        <v>3.8826999999999998</v>
      </c>
      <c r="P3" s="1">
        <v>6.944</v>
      </c>
      <c r="Q3" s="1">
        <v>0.83909999999999996</v>
      </c>
      <c r="R3" s="1">
        <v>0.67959999999999998</v>
      </c>
      <c r="T3" s="1">
        <v>0.77159999999999995</v>
      </c>
      <c r="U3" s="2">
        <v>0.79820000000000002</v>
      </c>
      <c r="V3" s="2">
        <v>0.76370000000000005</v>
      </c>
      <c r="W3" s="2">
        <v>0.75139999999999996</v>
      </c>
      <c r="X3" s="2">
        <v>3.1206</v>
      </c>
      <c r="Y3" s="2">
        <v>6.6932</v>
      </c>
      <c r="Z3" s="2">
        <v>1.32</v>
      </c>
      <c r="AA3" s="2">
        <v>0.73199999999999998</v>
      </c>
      <c r="AC3" s="4">
        <f>K3-B3</f>
        <v>-1.7000000000000348E-3</v>
      </c>
      <c r="AD3" s="4">
        <f t="shared" ref="AD3:AJ18" si="0">L3-C3</f>
        <v>2.4000000000000687E-3</v>
      </c>
      <c r="AE3" s="4">
        <f t="shared" si="0"/>
        <v>5.0000000000005596E-4</v>
      </c>
      <c r="AF3" s="4">
        <f>ABS(N3)-ABS(E3)</f>
        <v>-8.0999999999999961E-3</v>
      </c>
      <c r="AG3" s="4">
        <f t="shared" si="0"/>
        <v>0.12719999999999976</v>
      </c>
      <c r="AH3" s="4">
        <f t="shared" si="0"/>
        <v>-3.0999999999998806E-3</v>
      </c>
      <c r="AI3" s="4">
        <f t="shared" si="0"/>
        <v>-6.8000000000000282E-3</v>
      </c>
      <c r="AJ3" s="4">
        <f t="shared" si="0"/>
        <v>-4.1999999999999815E-3</v>
      </c>
      <c r="AL3" s="4">
        <f>T3-K3</f>
        <v>4.5799999999999952E-2</v>
      </c>
      <c r="AM3" s="4">
        <f t="shared" ref="AM3:AS18" si="1">U3-L3</f>
        <v>5.9599999999999986E-2</v>
      </c>
      <c r="AN3" s="4">
        <f t="shared" si="1"/>
        <v>3.1100000000000017E-2</v>
      </c>
      <c r="AO3" s="4">
        <f>ABS(W3)-ABS(N3)</f>
        <v>0.16949999999999998</v>
      </c>
      <c r="AP3" s="4">
        <f t="shared" si="1"/>
        <v>-0.76209999999999978</v>
      </c>
      <c r="AQ3" s="4">
        <f t="shared" si="1"/>
        <v>-0.25079999999999991</v>
      </c>
      <c r="AR3" s="4">
        <f t="shared" si="1"/>
        <v>0.48090000000000011</v>
      </c>
      <c r="AS3" s="4">
        <f t="shared" si="1"/>
        <v>5.2400000000000002E-2</v>
      </c>
      <c r="AU3" s="4">
        <f>T3-B3</f>
        <v>4.4099999999999917E-2</v>
      </c>
      <c r="AV3" s="4">
        <f t="shared" ref="AV3:BB18" si="2">U3-C3</f>
        <v>6.2000000000000055E-2</v>
      </c>
      <c r="AW3" s="4">
        <f t="shared" si="2"/>
        <v>3.1600000000000072E-2</v>
      </c>
      <c r="AX3" s="4">
        <f>ABS(W3)-ABS(E3)</f>
        <v>0.16139999999999999</v>
      </c>
      <c r="AY3" s="4">
        <f t="shared" si="2"/>
        <v>-0.63490000000000002</v>
      </c>
      <c r="AZ3" s="4">
        <f t="shared" si="2"/>
        <v>-0.25389999999999979</v>
      </c>
      <c r="BA3" s="4">
        <f t="shared" si="2"/>
        <v>0.47410000000000008</v>
      </c>
      <c r="BB3" s="4">
        <f t="shared" si="2"/>
        <v>4.8200000000000021E-2</v>
      </c>
      <c r="BD3" s="8">
        <f t="shared" ref="BD3:BK3" si="3">((K3-B3)/B3)*100</f>
        <v>-0.23367697594502196</v>
      </c>
      <c r="BE3" s="8">
        <f t="shared" si="3"/>
        <v>0.32599837000815929</v>
      </c>
      <c r="BF3" s="8">
        <f t="shared" si="3"/>
        <v>6.8296680781321673E-2</v>
      </c>
      <c r="BG3" s="8">
        <f t="shared" si="3"/>
        <v>-1.3728813559322028</v>
      </c>
      <c r="BH3" s="8">
        <f t="shared" si="3"/>
        <v>3.3870323525495878</v>
      </c>
      <c r="BI3" s="8">
        <f t="shared" si="3"/>
        <v>-4.4622936189199533E-2</v>
      </c>
      <c r="BJ3" s="8">
        <f t="shared" si="3"/>
        <v>-0.80387752689443526</v>
      </c>
      <c r="BK3" s="8">
        <f t="shared" si="3"/>
        <v>-0.61421468265574464</v>
      </c>
      <c r="BM3" s="8">
        <f t="shared" ref="BM3:BT3" si="4">((T3-K3)/K3)*100</f>
        <v>6.3102783135850036</v>
      </c>
      <c r="BN3" s="8">
        <f t="shared" si="4"/>
        <v>8.0693203357703744</v>
      </c>
      <c r="BO3" s="8">
        <f t="shared" si="4"/>
        <v>4.2451542451542474</v>
      </c>
      <c r="BP3" s="8">
        <f t="shared" si="4"/>
        <v>29.128716274273931</v>
      </c>
      <c r="BQ3" s="8">
        <f t="shared" si="4"/>
        <v>-19.628093852216235</v>
      </c>
      <c r="BR3" s="8">
        <f t="shared" si="4"/>
        <v>-3.6117511520737313</v>
      </c>
      <c r="BS3" s="8">
        <f t="shared" si="4"/>
        <v>57.311405076868091</v>
      </c>
      <c r="BT3" s="8">
        <f t="shared" si="4"/>
        <v>7.7104178928781648</v>
      </c>
      <c r="BV3" s="8">
        <f t="shared" ref="BV3:CC3" si="5">((T3-B3)/B3)*100</f>
        <v>6.061855670103081</v>
      </c>
      <c r="BW3" s="8">
        <f t="shared" si="5"/>
        <v>8.4216245585438809</v>
      </c>
      <c r="BX3" s="8">
        <f t="shared" si="5"/>
        <v>4.3163502253790567</v>
      </c>
      <c r="BY3" s="8">
        <f t="shared" si="5"/>
        <v>27.355932203389834</v>
      </c>
      <c r="BZ3" s="8">
        <f t="shared" si="5"/>
        <v>-16.905871388630008</v>
      </c>
      <c r="CA3" s="8">
        <f t="shared" si="5"/>
        <v>-3.6547624188510284</v>
      </c>
      <c r="CB3" s="8">
        <f t="shared" si="5"/>
        <v>56.046814044213278</v>
      </c>
      <c r="CC3" s="8">
        <f t="shared" si="5"/>
        <v>7.0488446914302463</v>
      </c>
    </row>
    <row r="4" spans="1:81" x14ac:dyDescent="0.2">
      <c r="A4" t="s">
        <v>9</v>
      </c>
      <c r="B4" s="5">
        <v>0.66010000000000002</v>
      </c>
      <c r="C4" s="5">
        <v>0.67179999999999995</v>
      </c>
      <c r="D4" s="5">
        <v>0.58460000000000001</v>
      </c>
      <c r="E4" s="5">
        <v>0.2727</v>
      </c>
      <c r="F4" s="5">
        <v>4.3593999999999999</v>
      </c>
      <c r="G4" s="5">
        <v>7.2495000000000003</v>
      </c>
      <c r="H4" s="5">
        <v>0.35880000000000001</v>
      </c>
      <c r="I4" s="5">
        <v>0.55969999999999998</v>
      </c>
      <c r="K4" s="1">
        <v>0.66879999999999995</v>
      </c>
      <c r="L4" s="1">
        <v>0.67749999999999999</v>
      </c>
      <c r="M4" s="1">
        <v>0.60909999999999997</v>
      </c>
      <c r="N4" s="1">
        <v>0.28620000000000001</v>
      </c>
      <c r="O4" s="1">
        <v>4.3419999999999996</v>
      </c>
      <c r="P4" s="1">
        <v>7.2302</v>
      </c>
      <c r="Q4" s="19">
        <v>0.38150000000000001</v>
      </c>
      <c r="R4" s="1">
        <v>0.56379999999999997</v>
      </c>
      <c r="T4" s="2">
        <v>0.72609999999999997</v>
      </c>
      <c r="U4" s="2">
        <v>0.74990000000000001</v>
      </c>
      <c r="V4" s="2">
        <v>0.66239999999999999</v>
      </c>
      <c r="W4" s="2">
        <v>0.66510000000000002</v>
      </c>
      <c r="X4" s="2">
        <v>2.6259000000000001</v>
      </c>
      <c r="Y4" s="2">
        <v>6.8925999999999998</v>
      </c>
      <c r="Z4" s="2">
        <v>1.044</v>
      </c>
      <c r="AA4" s="2">
        <v>0.68810000000000004</v>
      </c>
      <c r="AC4" s="4">
        <f t="shared" ref="AC4:AJ29" si="6">K4-B4</f>
        <v>8.69999999999993E-3</v>
      </c>
      <c r="AD4" s="4">
        <f t="shared" si="0"/>
        <v>5.7000000000000384E-3</v>
      </c>
      <c r="AE4" s="4">
        <f t="shared" si="0"/>
        <v>2.4499999999999966E-2</v>
      </c>
      <c r="AF4" s="4">
        <f t="shared" ref="AF4:AF67" si="7">ABS(N4)-ABS(E4)</f>
        <v>1.3500000000000012E-2</v>
      </c>
      <c r="AG4" s="4">
        <f t="shared" si="0"/>
        <v>-1.7400000000000304E-2</v>
      </c>
      <c r="AH4" s="4">
        <f t="shared" si="0"/>
        <v>-1.9300000000000317E-2</v>
      </c>
      <c r="AI4" s="4">
        <f t="shared" si="0"/>
        <v>2.2699999999999998E-2</v>
      </c>
      <c r="AJ4" s="4">
        <f t="shared" si="0"/>
        <v>4.0999999999999925E-3</v>
      </c>
      <c r="AL4" s="4">
        <f t="shared" ref="AL4:AS29" si="8">T4-K4</f>
        <v>5.7300000000000018E-2</v>
      </c>
      <c r="AM4" s="4">
        <f t="shared" si="1"/>
        <v>7.240000000000002E-2</v>
      </c>
      <c r="AN4" s="4">
        <f t="shared" si="1"/>
        <v>5.3300000000000014E-2</v>
      </c>
      <c r="AO4" s="4">
        <f t="shared" ref="AO4:AO67" si="9">ABS(W4)-ABS(N4)</f>
        <v>0.37890000000000001</v>
      </c>
      <c r="AP4" s="4">
        <f t="shared" si="1"/>
        <v>-1.7160999999999995</v>
      </c>
      <c r="AQ4" s="4">
        <f t="shared" si="1"/>
        <v>-0.33760000000000012</v>
      </c>
      <c r="AR4" s="4">
        <f t="shared" si="1"/>
        <v>0.66250000000000009</v>
      </c>
      <c r="AS4" s="4">
        <f t="shared" si="1"/>
        <v>0.12430000000000008</v>
      </c>
      <c r="AU4" s="4">
        <f t="shared" ref="AU4:BB29" si="10">T4-B4</f>
        <v>6.5999999999999948E-2</v>
      </c>
      <c r="AV4" s="4">
        <f t="shared" si="2"/>
        <v>7.8100000000000058E-2</v>
      </c>
      <c r="AW4" s="4">
        <f t="shared" si="2"/>
        <v>7.779999999999998E-2</v>
      </c>
      <c r="AX4" s="4">
        <f t="shared" ref="AX4:AX67" si="11">ABS(W4)-ABS(E4)</f>
        <v>0.39240000000000003</v>
      </c>
      <c r="AY4" s="4">
        <f t="shared" si="2"/>
        <v>-1.7334999999999998</v>
      </c>
      <c r="AZ4" s="4">
        <f t="shared" si="2"/>
        <v>-0.35690000000000044</v>
      </c>
      <c r="BA4" s="4">
        <f t="shared" si="2"/>
        <v>0.68520000000000003</v>
      </c>
      <c r="BB4" s="4">
        <f t="shared" si="2"/>
        <v>0.12840000000000007</v>
      </c>
      <c r="BD4" s="8">
        <f t="shared" ref="BD4:BD67" si="12">((K4-B4)/B4)*100</f>
        <v>1.3179821239206075</v>
      </c>
      <c r="BE4" s="8">
        <f t="shared" ref="BE4:BE67" si="13">((L4-C4)/C4)*100</f>
        <v>0.84846680559690968</v>
      </c>
      <c r="BF4" s="8">
        <f t="shared" ref="BF4:BF67" si="14">((M4-D4)/D4)*100</f>
        <v>4.1908997605200078</v>
      </c>
      <c r="BG4" s="8">
        <f t="shared" ref="BG4:BG67" si="15">((N4-E4)/E4)*100</f>
        <v>4.9504950495049549</v>
      </c>
      <c r="BH4" s="8">
        <f t="shared" ref="BH4:BH67" si="16">((O4-F4)/F4)*100</f>
        <v>-0.39913749598569309</v>
      </c>
      <c r="BI4" s="8">
        <f t="shared" ref="BI4:BI67" si="17">((P4-G4)/G4)*100</f>
        <v>-0.26622525691427434</v>
      </c>
      <c r="BJ4" s="8">
        <f t="shared" ref="BJ4:BJ67" si="18">((Q4-H4)/H4)*100</f>
        <v>6.3266443701226303</v>
      </c>
      <c r="BK4" s="8">
        <f t="shared" ref="BK4:BK67" si="19">((R4-I4)/I4)*100</f>
        <v>0.7325352867607634</v>
      </c>
      <c r="BM4" s="8">
        <f t="shared" ref="BM4:BM67" si="20">((T4-K4)/K4)*100</f>
        <v>8.56758373205742</v>
      </c>
      <c r="BN4" s="8">
        <f t="shared" ref="BN4:BN67" si="21">((U4-L4)/L4)*100</f>
        <v>10.686346863468637</v>
      </c>
      <c r="BO4" s="8">
        <f t="shared" ref="BO4:BO67" si="22">((V4-M4)/M4)*100</f>
        <v>8.7506156624528018</v>
      </c>
      <c r="BP4" s="8">
        <f t="shared" ref="BP4:BP67" si="23">((W4-N4)/N4)*100</f>
        <v>132.38993710691824</v>
      </c>
      <c r="BQ4" s="8">
        <f t="shared" ref="BQ4:BQ67" si="24">((X4-O4)/O4)*100</f>
        <v>-39.523261169967746</v>
      </c>
      <c r="BR4" s="8">
        <f t="shared" ref="BR4:BR67" si="25">((Y4-P4)/P4)*100</f>
        <v>-4.6693037536997615</v>
      </c>
      <c r="BS4" s="8">
        <f t="shared" ref="BS4:BS67" si="26">((Z4-Q4)/Q4)*100</f>
        <v>173.65661861074707</v>
      </c>
      <c r="BT4" s="8">
        <f t="shared" ref="BT4:BT67" si="27">((AA4-R4)/R4)*100</f>
        <v>22.046825115289124</v>
      </c>
      <c r="BV4" s="8">
        <f t="shared" ref="BV4:BV67" si="28">((T4-B4)/B4)*100</f>
        <v>9.998485078018474</v>
      </c>
      <c r="BW4" s="8">
        <f t="shared" ref="BW4:BW67" si="29">((U4-C4)/C4)*100</f>
        <v>11.625483774933025</v>
      </c>
      <c r="BX4" s="8">
        <f t="shared" ref="BX4:BX67" si="30">((V4-D4)/D4)*100</f>
        <v>13.308244953814571</v>
      </c>
      <c r="BY4" s="8">
        <f t="shared" ref="BY4:BY67" si="31">((W4-E4)/E4)*100</f>
        <v>143.8943894389439</v>
      </c>
      <c r="BZ4" s="8">
        <f t="shared" ref="BZ4:BZ67" si="32">((X4-F4)/F4)*100</f>
        <v>-39.764646510987745</v>
      </c>
      <c r="CA4" s="8">
        <f t="shared" ref="CA4:CA67" si="33">((Y4-G4)/G4)*100</f>
        <v>-4.9230981446996402</v>
      </c>
      <c r="CB4" s="8">
        <f t="shared" ref="CB4:CB67" si="34">((Z4-H4)/H4)*100</f>
        <v>190.96989966555185</v>
      </c>
      <c r="CC4" s="8">
        <f t="shared" ref="CC4:CC67" si="35">((AA4-I4)/I4)*100</f>
        <v>22.940861175629816</v>
      </c>
    </row>
    <row r="5" spans="1:81" x14ac:dyDescent="0.2">
      <c r="A5" t="s">
        <v>10</v>
      </c>
      <c r="B5" s="5">
        <v>0.73519999999999996</v>
      </c>
      <c r="C5" s="5">
        <v>0.74080000000000001</v>
      </c>
      <c r="D5" s="5">
        <v>0.67269999999999996</v>
      </c>
      <c r="E5" s="5">
        <v>0.67589999999999995</v>
      </c>
      <c r="F5" s="5">
        <v>3.6543000000000001</v>
      </c>
      <c r="G5" s="5">
        <v>6.3791000000000002</v>
      </c>
      <c r="H5" s="5">
        <v>0.92730000000000001</v>
      </c>
      <c r="I5" s="5">
        <v>0.67869999999999997</v>
      </c>
      <c r="K5" s="1">
        <v>0.74160000000000004</v>
      </c>
      <c r="L5" s="1">
        <v>0.74860000000000004</v>
      </c>
      <c r="M5" s="1">
        <v>0.66690000000000005</v>
      </c>
      <c r="N5" s="1">
        <v>0.7379</v>
      </c>
      <c r="O5" s="1">
        <v>3.1800999999999999</v>
      </c>
      <c r="P5" s="1">
        <v>6.3490000000000002</v>
      </c>
      <c r="Q5" s="1">
        <v>1.0173000000000001</v>
      </c>
      <c r="R5" s="1">
        <v>0.70169999999999999</v>
      </c>
      <c r="T5" s="2">
        <v>0.73119999999999996</v>
      </c>
      <c r="U5" s="2">
        <v>0.76039999999999996</v>
      </c>
      <c r="V5" s="2">
        <v>0.63949999999999996</v>
      </c>
      <c r="W5" s="2">
        <v>0.72660000000000002</v>
      </c>
      <c r="X5" s="2">
        <v>2.0613000000000001</v>
      </c>
      <c r="Y5" s="2">
        <v>6.2942</v>
      </c>
      <c r="Z5" s="2">
        <v>1.0909</v>
      </c>
      <c r="AA5" s="2">
        <v>0.70069999999999999</v>
      </c>
      <c r="AC5" s="4">
        <f t="shared" si="6"/>
        <v>6.4000000000000723E-3</v>
      </c>
      <c r="AD5" s="4">
        <f t="shared" si="0"/>
        <v>7.8000000000000291E-3</v>
      </c>
      <c r="AE5" s="4">
        <f t="shared" si="0"/>
        <v>-5.7999999999999163E-3</v>
      </c>
      <c r="AF5" s="4">
        <f t="shared" si="7"/>
        <v>6.2000000000000055E-2</v>
      </c>
      <c r="AG5" s="4">
        <f t="shared" si="0"/>
        <v>-0.47420000000000018</v>
      </c>
      <c r="AH5" s="4">
        <f t="shared" si="0"/>
        <v>-3.0100000000000016E-2</v>
      </c>
      <c r="AI5" s="4">
        <f t="shared" si="0"/>
        <v>9.000000000000008E-2</v>
      </c>
      <c r="AJ5" s="4">
        <f t="shared" si="0"/>
        <v>2.300000000000002E-2</v>
      </c>
      <c r="AL5" s="4">
        <f t="shared" si="8"/>
        <v>-1.0400000000000076E-2</v>
      </c>
      <c r="AM5" s="4">
        <f t="shared" si="1"/>
        <v>1.1799999999999922E-2</v>
      </c>
      <c r="AN5" s="4">
        <f t="shared" si="1"/>
        <v>-2.7400000000000091E-2</v>
      </c>
      <c r="AO5" s="4">
        <f t="shared" si="9"/>
        <v>-1.1299999999999977E-2</v>
      </c>
      <c r="AP5" s="4">
        <f t="shared" si="1"/>
        <v>-1.1187999999999998</v>
      </c>
      <c r="AQ5" s="4">
        <f t="shared" si="1"/>
        <v>-5.4800000000000182E-2</v>
      </c>
      <c r="AR5" s="4">
        <f t="shared" si="1"/>
        <v>7.3599999999999888E-2</v>
      </c>
      <c r="AS5" s="4">
        <f t="shared" si="1"/>
        <v>-1.0000000000000009E-3</v>
      </c>
      <c r="AU5" s="4">
        <f t="shared" si="10"/>
        <v>-4.0000000000000036E-3</v>
      </c>
      <c r="AV5" s="4">
        <f t="shared" si="2"/>
        <v>1.9599999999999951E-2</v>
      </c>
      <c r="AW5" s="4">
        <f t="shared" si="2"/>
        <v>-3.3200000000000007E-2</v>
      </c>
      <c r="AX5" s="4">
        <f t="shared" si="11"/>
        <v>5.0700000000000078E-2</v>
      </c>
      <c r="AY5" s="4">
        <f t="shared" si="2"/>
        <v>-1.593</v>
      </c>
      <c r="AZ5" s="4">
        <f t="shared" si="2"/>
        <v>-8.4900000000000198E-2</v>
      </c>
      <c r="BA5" s="4">
        <f t="shared" si="2"/>
        <v>0.16359999999999997</v>
      </c>
      <c r="BB5" s="4">
        <f t="shared" si="2"/>
        <v>2.200000000000002E-2</v>
      </c>
      <c r="BD5" s="8">
        <f t="shared" si="12"/>
        <v>0.87051142546246907</v>
      </c>
      <c r="BE5" s="8">
        <f t="shared" si="13"/>
        <v>1.0529157667386648</v>
      </c>
      <c r="BF5" s="8">
        <f t="shared" si="14"/>
        <v>-0.86219711609928895</v>
      </c>
      <c r="BG5" s="8">
        <f t="shared" si="15"/>
        <v>9.1729545790797555</v>
      </c>
      <c r="BH5" s="8">
        <f t="shared" si="16"/>
        <v>-12.976493446077228</v>
      </c>
      <c r="BI5" s="8">
        <f t="shared" si="17"/>
        <v>-0.47185339624711969</v>
      </c>
      <c r="BJ5" s="8">
        <f t="shared" si="18"/>
        <v>9.7055968942090018</v>
      </c>
      <c r="BK5" s="8">
        <f t="shared" si="19"/>
        <v>3.38883158980404</v>
      </c>
      <c r="BM5" s="8">
        <f t="shared" si="20"/>
        <v>-1.4023732470334513</v>
      </c>
      <c r="BN5" s="8">
        <f t="shared" si="21"/>
        <v>1.5762757146673685</v>
      </c>
      <c r="BO5" s="8">
        <f t="shared" si="22"/>
        <v>-4.108562003298859</v>
      </c>
      <c r="BP5" s="8">
        <f t="shared" si="23"/>
        <v>-1.5313728147445422</v>
      </c>
      <c r="BQ5" s="8">
        <f t="shared" si="24"/>
        <v>-35.18128360743372</v>
      </c>
      <c r="BR5" s="8">
        <f t="shared" si="25"/>
        <v>-0.86312805166168183</v>
      </c>
      <c r="BS5" s="8">
        <f t="shared" si="26"/>
        <v>7.234837314459833</v>
      </c>
      <c r="BT5" s="8">
        <f t="shared" si="27"/>
        <v>-0.14251104460595709</v>
      </c>
      <c r="BV5" s="8">
        <f t="shared" si="28"/>
        <v>-0.54406964091403753</v>
      </c>
      <c r="BW5" s="8">
        <f t="shared" si="29"/>
        <v>2.6457883369330388</v>
      </c>
      <c r="BX5" s="8">
        <f t="shared" si="30"/>
        <v>-4.9353352162925539</v>
      </c>
      <c r="BY5" s="8">
        <f t="shared" si="31"/>
        <v>7.5011096316023202</v>
      </c>
      <c r="BZ5" s="8">
        <f t="shared" si="32"/>
        <v>-43.59248009194647</v>
      </c>
      <c r="CA5" s="8">
        <f t="shared" si="33"/>
        <v>-1.3309087488830744</v>
      </c>
      <c r="CB5" s="8">
        <f t="shared" si="34"/>
        <v>17.642618354362121</v>
      </c>
      <c r="CC5" s="8">
        <f t="shared" si="35"/>
        <v>3.2414910858995163</v>
      </c>
    </row>
    <row r="6" spans="1:81" x14ac:dyDescent="0.2">
      <c r="A6" t="s">
        <v>11</v>
      </c>
      <c r="B6" s="5">
        <v>0.60829999999999995</v>
      </c>
      <c r="C6" s="5">
        <v>0.62619999999999998</v>
      </c>
      <c r="D6" s="5">
        <v>0.62470000000000003</v>
      </c>
      <c r="E6" s="5">
        <v>0.31890000000000002</v>
      </c>
      <c r="F6" s="5">
        <v>3.6349</v>
      </c>
      <c r="G6" s="5">
        <v>6.4676999999999998</v>
      </c>
      <c r="H6" s="5">
        <v>0.51249999999999996</v>
      </c>
      <c r="I6" s="5">
        <v>0.5605</v>
      </c>
      <c r="K6" s="1">
        <v>0.62829999999999997</v>
      </c>
      <c r="L6" s="1">
        <v>0.65839999999999999</v>
      </c>
      <c r="M6" s="1">
        <v>0.62960000000000005</v>
      </c>
      <c r="N6" s="1">
        <v>0.38240000000000002</v>
      </c>
      <c r="O6" s="1">
        <v>3.5598000000000001</v>
      </c>
      <c r="P6" s="1">
        <v>6.41</v>
      </c>
      <c r="Q6" s="1">
        <v>0.61909999999999998</v>
      </c>
      <c r="R6" s="1">
        <v>0.57410000000000005</v>
      </c>
      <c r="T6" s="2">
        <v>0.68510000000000004</v>
      </c>
      <c r="U6" s="2">
        <v>0.7177</v>
      </c>
      <c r="V6" s="2">
        <v>0.67969999999999997</v>
      </c>
      <c r="W6" s="2">
        <v>0.42249999999999999</v>
      </c>
      <c r="X6" s="2">
        <v>3.3466999999999998</v>
      </c>
      <c r="Y6" s="2">
        <v>6.2942</v>
      </c>
      <c r="Z6" s="2">
        <v>0.79010000000000002</v>
      </c>
      <c r="AA6" s="2">
        <v>0.57140000000000002</v>
      </c>
      <c r="AC6" s="4">
        <f t="shared" si="6"/>
        <v>2.0000000000000018E-2</v>
      </c>
      <c r="AD6" s="4">
        <f t="shared" si="0"/>
        <v>3.2200000000000006E-2</v>
      </c>
      <c r="AE6" s="4">
        <f t="shared" si="0"/>
        <v>4.9000000000000155E-3</v>
      </c>
      <c r="AF6" s="4">
        <f t="shared" si="7"/>
        <v>6.3500000000000001E-2</v>
      </c>
      <c r="AG6" s="4">
        <f t="shared" si="0"/>
        <v>-7.5099999999999945E-2</v>
      </c>
      <c r="AH6" s="4">
        <f t="shared" si="0"/>
        <v>-5.769999999999964E-2</v>
      </c>
      <c r="AI6" s="4">
        <f t="shared" si="0"/>
        <v>0.10660000000000003</v>
      </c>
      <c r="AJ6" s="4">
        <f t="shared" si="0"/>
        <v>1.3600000000000056E-2</v>
      </c>
      <c r="AL6" s="4">
        <f t="shared" si="8"/>
        <v>5.6800000000000073E-2</v>
      </c>
      <c r="AM6" s="4">
        <f t="shared" si="1"/>
        <v>5.9300000000000019E-2</v>
      </c>
      <c r="AN6" s="4">
        <f t="shared" si="1"/>
        <v>5.0099999999999922E-2</v>
      </c>
      <c r="AO6" s="4">
        <f t="shared" si="9"/>
        <v>4.0099999999999969E-2</v>
      </c>
      <c r="AP6" s="4">
        <f t="shared" si="1"/>
        <v>-0.21310000000000029</v>
      </c>
      <c r="AQ6" s="4">
        <f t="shared" si="1"/>
        <v>-0.11580000000000013</v>
      </c>
      <c r="AR6" s="4">
        <f t="shared" si="1"/>
        <v>0.17100000000000004</v>
      </c>
      <c r="AS6" s="4">
        <f t="shared" si="1"/>
        <v>-2.7000000000000357E-3</v>
      </c>
      <c r="AU6" s="4">
        <f t="shared" si="10"/>
        <v>7.680000000000009E-2</v>
      </c>
      <c r="AV6" s="4">
        <f t="shared" si="2"/>
        <v>9.1500000000000026E-2</v>
      </c>
      <c r="AW6" s="4">
        <f t="shared" si="2"/>
        <v>5.4999999999999938E-2</v>
      </c>
      <c r="AX6" s="4">
        <f t="shared" si="11"/>
        <v>0.10359999999999997</v>
      </c>
      <c r="AY6" s="4">
        <f t="shared" si="2"/>
        <v>-0.28820000000000023</v>
      </c>
      <c r="AZ6" s="4">
        <f t="shared" si="2"/>
        <v>-0.17349999999999977</v>
      </c>
      <c r="BA6" s="4">
        <f t="shared" si="2"/>
        <v>0.27760000000000007</v>
      </c>
      <c r="BB6" s="4">
        <f t="shared" si="2"/>
        <v>1.0900000000000021E-2</v>
      </c>
      <c r="BD6" s="8">
        <f t="shared" si="12"/>
        <v>3.2878513891172148</v>
      </c>
      <c r="BE6" s="8">
        <f t="shared" si="13"/>
        <v>5.1421271159374013</v>
      </c>
      <c r="BF6" s="8">
        <f t="shared" si="14"/>
        <v>0.78437650072034815</v>
      </c>
      <c r="BG6" s="8">
        <f t="shared" si="15"/>
        <v>19.912198181248041</v>
      </c>
      <c r="BH6" s="8">
        <f t="shared" si="16"/>
        <v>-2.0660815978431302</v>
      </c>
      <c r="BI6" s="8">
        <f t="shared" si="17"/>
        <v>-0.89212548510289036</v>
      </c>
      <c r="BJ6" s="8">
        <f t="shared" si="18"/>
        <v>20.800000000000008</v>
      </c>
      <c r="BK6" s="8">
        <f t="shared" si="19"/>
        <v>2.4264049955397065</v>
      </c>
      <c r="BM6" s="8">
        <f t="shared" si="20"/>
        <v>9.040267388190367</v>
      </c>
      <c r="BN6" s="8">
        <f t="shared" si="21"/>
        <v>9.0066828675577195</v>
      </c>
      <c r="BO6" s="8">
        <f t="shared" si="22"/>
        <v>7.9574332909783854</v>
      </c>
      <c r="BP6" s="8">
        <f t="shared" si="23"/>
        <v>10.486401673640158</v>
      </c>
      <c r="BQ6" s="8">
        <f t="shared" si="24"/>
        <v>-5.9862913646834173</v>
      </c>
      <c r="BR6" s="8">
        <f t="shared" si="25"/>
        <v>-1.8065522620904857</v>
      </c>
      <c r="BS6" s="8">
        <f t="shared" si="26"/>
        <v>27.620739783556786</v>
      </c>
      <c r="BT6" s="8">
        <f t="shared" si="27"/>
        <v>-0.47030134122975709</v>
      </c>
      <c r="BV6" s="8">
        <f t="shared" si="28"/>
        <v>12.625349334210108</v>
      </c>
      <c r="BW6" s="8">
        <f t="shared" si="29"/>
        <v>14.611945065474293</v>
      </c>
      <c r="BX6" s="8">
        <f t="shared" si="30"/>
        <v>8.804226028493666</v>
      </c>
      <c r="BY6" s="8">
        <f t="shared" si="31"/>
        <v>32.486672938225134</v>
      </c>
      <c r="BZ6" s="8">
        <f t="shared" si="32"/>
        <v>-7.9286912982475508</v>
      </c>
      <c r="CA6" s="8">
        <f t="shared" si="33"/>
        <v>-2.682561034061564</v>
      </c>
      <c r="CB6" s="8">
        <f t="shared" si="34"/>
        <v>54.165853658536598</v>
      </c>
      <c r="CC6" s="8">
        <f t="shared" si="35"/>
        <v>1.9446922390722605</v>
      </c>
    </row>
    <row r="7" spans="1:81" x14ac:dyDescent="0.2">
      <c r="A7" t="s">
        <v>12</v>
      </c>
      <c r="B7" s="5">
        <v>0.72629999999999995</v>
      </c>
      <c r="C7" s="5">
        <v>0.73019999999999996</v>
      </c>
      <c r="D7" s="5">
        <v>0.74260000000000004</v>
      </c>
      <c r="E7" s="5">
        <v>0.46989999999999998</v>
      </c>
      <c r="F7" s="5">
        <v>5.2590000000000003</v>
      </c>
      <c r="G7" s="5">
        <v>6.3571</v>
      </c>
      <c r="H7" s="5">
        <v>0.88500000000000001</v>
      </c>
      <c r="I7" s="5">
        <v>0.5796</v>
      </c>
      <c r="K7" s="1">
        <v>0.74319999999999997</v>
      </c>
      <c r="L7" s="1">
        <v>0.74670000000000003</v>
      </c>
      <c r="M7" s="1">
        <v>0.70799999999999996</v>
      </c>
      <c r="N7" s="1">
        <v>0.52669999999999995</v>
      </c>
      <c r="O7" s="1">
        <v>4.9707999999999997</v>
      </c>
      <c r="P7" s="1">
        <v>6.3150000000000004</v>
      </c>
      <c r="Q7" s="1">
        <v>0.98340000000000005</v>
      </c>
      <c r="R7" s="1">
        <v>0.59419999999999995</v>
      </c>
      <c r="T7" s="2">
        <v>0.7641</v>
      </c>
      <c r="U7" s="2">
        <v>0.77710000000000001</v>
      </c>
      <c r="V7" s="2">
        <v>0.70589999999999997</v>
      </c>
      <c r="W7" s="2">
        <v>0.70440000000000003</v>
      </c>
      <c r="X7" s="2">
        <v>3.6962000000000002</v>
      </c>
      <c r="Y7" s="2">
        <v>6.1208999999999998</v>
      </c>
      <c r="Z7" s="2">
        <v>1.4319</v>
      </c>
      <c r="AA7" s="2">
        <v>0.66110000000000002</v>
      </c>
      <c r="AC7" s="4">
        <f t="shared" si="6"/>
        <v>1.6900000000000026E-2</v>
      </c>
      <c r="AD7" s="4">
        <f t="shared" si="0"/>
        <v>1.650000000000007E-2</v>
      </c>
      <c r="AE7" s="4">
        <f t="shared" si="0"/>
        <v>-3.4600000000000075E-2</v>
      </c>
      <c r="AF7" s="4">
        <f t="shared" si="7"/>
        <v>5.6799999999999962E-2</v>
      </c>
      <c r="AG7" s="4">
        <f t="shared" si="0"/>
        <v>-0.28820000000000068</v>
      </c>
      <c r="AH7" s="4">
        <f t="shared" si="0"/>
        <v>-4.2099999999999582E-2</v>
      </c>
      <c r="AI7" s="4">
        <f t="shared" si="0"/>
        <v>9.8400000000000043E-2</v>
      </c>
      <c r="AJ7" s="4">
        <f t="shared" si="0"/>
        <v>1.4599999999999946E-2</v>
      </c>
      <c r="AL7" s="4">
        <f t="shared" si="8"/>
        <v>2.090000000000003E-2</v>
      </c>
      <c r="AM7" s="4">
        <f t="shared" si="1"/>
        <v>3.0399999999999983E-2</v>
      </c>
      <c r="AN7" s="4">
        <f t="shared" si="1"/>
        <v>-2.0999999999999908E-3</v>
      </c>
      <c r="AO7" s="4">
        <f t="shared" si="9"/>
        <v>0.17770000000000008</v>
      </c>
      <c r="AP7" s="4">
        <f t="shared" si="1"/>
        <v>-1.2745999999999995</v>
      </c>
      <c r="AQ7" s="4">
        <f t="shared" si="1"/>
        <v>-0.19410000000000061</v>
      </c>
      <c r="AR7" s="4">
        <f t="shared" si="1"/>
        <v>0.4484999999999999</v>
      </c>
      <c r="AS7" s="4">
        <f t="shared" si="1"/>
        <v>6.6900000000000071E-2</v>
      </c>
      <c r="AU7" s="4">
        <f t="shared" si="10"/>
        <v>3.7800000000000056E-2</v>
      </c>
      <c r="AV7" s="4">
        <f t="shared" si="2"/>
        <v>4.6900000000000053E-2</v>
      </c>
      <c r="AW7" s="4">
        <f t="shared" si="2"/>
        <v>-3.6700000000000066E-2</v>
      </c>
      <c r="AX7" s="4">
        <f t="shared" si="11"/>
        <v>0.23450000000000004</v>
      </c>
      <c r="AY7" s="4">
        <f t="shared" si="2"/>
        <v>-1.5628000000000002</v>
      </c>
      <c r="AZ7" s="4">
        <f t="shared" si="2"/>
        <v>-0.23620000000000019</v>
      </c>
      <c r="BA7" s="4">
        <f t="shared" si="2"/>
        <v>0.54689999999999994</v>
      </c>
      <c r="BB7" s="4">
        <f t="shared" si="2"/>
        <v>8.1500000000000017E-2</v>
      </c>
      <c r="BD7" s="8">
        <f t="shared" si="12"/>
        <v>2.3268621781632972</v>
      </c>
      <c r="BE7" s="8">
        <f t="shared" si="13"/>
        <v>2.2596548890714971</v>
      </c>
      <c r="BF7" s="8">
        <f t="shared" si="14"/>
        <v>-4.6593051440883482</v>
      </c>
      <c r="BG7" s="8">
        <f t="shared" si="15"/>
        <v>12.087678229410505</v>
      </c>
      <c r="BH7" s="8">
        <f t="shared" si="16"/>
        <v>-5.4801293021487094</v>
      </c>
      <c r="BI7" s="8">
        <f t="shared" si="17"/>
        <v>-0.66225165562913246</v>
      </c>
      <c r="BJ7" s="8">
        <f t="shared" si="18"/>
        <v>11.118644067796616</v>
      </c>
      <c r="BK7" s="8">
        <f t="shared" si="19"/>
        <v>2.5189786059351182</v>
      </c>
      <c r="BM7" s="8">
        <f t="shared" si="20"/>
        <v>2.8121636167922537</v>
      </c>
      <c r="BN7" s="8">
        <f t="shared" si="21"/>
        <v>4.0712468193384197</v>
      </c>
      <c r="BO7" s="8">
        <f t="shared" si="22"/>
        <v>-0.29661016949152413</v>
      </c>
      <c r="BP7" s="8">
        <f t="shared" si="23"/>
        <v>33.738370989177916</v>
      </c>
      <c r="BQ7" s="8">
        <f t="shared" si="24"/>
        <v>-25.641747807194005</v>
      </c>
      <c r="BR7" s="8">
        <f t="shared" si="25"/>
        <v>-3.0736342042755438</v>
      </c>
      <c r="BS7" s="8">
        <f t="shared" si="26"/>
        <v>45.607077486272104</v>
      </c>
      <c r="BT7" s="8">
        <f t="shared" si="27"/>
        <v>11.258835408953228</v>
      </c>
      <c r="BV7" s="8">
        <f t="shared" si="28"/>
        <v>5.2044609665427588</v>
      </c>
      <c r="BW7" s="8">
        <f t="shared" si="29"/>
        <v>6.4228978362092652</v>
      </c>
      <c r="BX7" s="8">
        <f t="shared" si="30"/>
        <v>-4.9420953406948644</v>
      </c>
      <c r="BY7" s="8">
        <f t="shared" si="31"/>
        <v>49.904234943605033</v>
      </c>
      <c r="BZ7" s="8">
        <f t="shared" si="32"/>
        <v>-29.716676174177604</v>
      </c>
      <c r="CA7" s="8">
        <f t="shared" si="33"/>
        <v>-3.7155306664988785</v>
      </c>
      <c r="CB7" s="8">
        <f t="shared" si="34"/>
        <v>61.796610169491515</v>
      </c>
      <c r="CC7" s="8">
        <f t="shared" si="35"/>
        <v>14.061421670117324</v>
      </c>
    </row>
    <row r="8" spans="1:81" x14ac:dyDescent="0.2">
      <c r="A8" t="s">
        <v>13</v>
      </c>
      <c r="B8" s="5">
        <v>0.58299999999999996</v>
      </c>
      <c r="C8" s="5">
        <v>0.59499999999999997</v>
      </c>
      <c r="D8" s="5">
        <v>0.4975</v>
      </c>
      <c r="E8" s="5">
        <v>5.0200000000000002E-2</v>
      </c>
      <c r="F8" s="5">
        <v>6.1228999999999996</v>
      </c>
      <c r="G8" s="5">
        <v>7.3472999999999997</v>
      </c>
      <c r="H8" s="5">
        <v>6.7599999999999993E-2</v>
      </c>
      <c r="I8" s="5">
        <v>0.4582</v>
      </c>
      <c r="K8" s="1">
        <v>0.58860000000000001</v>
      </c>
      <c r="L8" s="1">
        <v>0.60060000000000002</v>
      </c>
      <c r="M8" s="1">
        <v>0.52559999999999996</v>
      </c>
      <c r="N8" s="1">
        <v>6.4399999999999999E-2</v>
      </c>
      <c r="O8" s="1">
        <v>6.1143000000000001</v>
      </c>
      <c r="P8" s="1">
        <v>7.3234000000000004</v>
      </c>
      <c r="Q8" s="1">
        <v>9.3399999999999997E-2</v>
      </c>
      <c r="R8" s="1">
        <v>0.46250000000000002</v>
      </c>
      <c r="T8" s="2">
        <v>0.71709999999999996</v>
      </c>
      <c r="U8" s="2">
        <v>0.7298</v>
      </c>
      <c r="V8" s="2">
        <v>0.64129999999999998</v>
      </c>
      <c r="W8" s="2">
        <v>0.47860000000000003</v>
      </c>
      <c r="X8" s="2">
        <v>4.9532999999999996</v>
      </c>
      <c r="Y8" s="2">
        <v>6.8063000000000002</v>
      </c>
      <c r="Z8" s="2">
        <v>0.98429999999999995</v>
      </c>
      <c r="AA8" s="2">
        <v>0.5786</v>
      </c>
      <c r="AC8" s="4">
        <f t="shared" si="6"/>
        <v>5.6000000000000494E-3</v>
      </c>
      <c r="AD8" s="4">
        <f t="shared" si="0"/>
        <v>5.6000000000000494E-3</v>
      </c>
      <c r="AE8" s="4">
        <f t="shared" si="0"/>
        <v>2.8099999999999958E-2</v>
      </c>
      <c r="AF8" s="4">
        <f t="shared" si="7"/>
        <v>1.4199999999999997E-2</v>
      </c>
      <c r="AG8" s="4">
        <f t="shared" si="0"/>
        <v>-8.5999999999994969E-3</v>
      </c>
      <c r="AH8" s="4">
        <f t="shared" si="0"/>
        <v>-2.3899999999999366E-2</v>
      </c>
      <c r="AI8" s="4">
        <f t="shared" si="0"/>
        <v>2.5800000000000003E-2</v>
      </c>
      <c r="AJ8" s="4">
        <f t="shared" si="0"/>
        <v>4.300000000000026E-3</v>
      </c>
      <c r="AL8" s="4">
        <f t="shared" si="8"/>
        <v>0.12849999999999995</v>
      </c>
      <c r="AM8" s="4">
        <f t="shared" si="1"/>
        <v>0.12919999999999998</v>
      </c>
      <c r="AN8" s="4">
        <f t="shared" si="1"/>
        <v>0.11570000000000003</v>
      </c>
      <c r="AO8" s="4">
        <f t="shared" si="9"/>
        <v>0.41420000000000001</v>
      </c>
      <c r="AP8" s="4">
        <f t="shared" si="1"/>
        <v>-1.1610000000000005</v>
      </c>
      <c r="AQ8" s="4">
        <f t="shared" si="1"/>
        <v>-0.51710000000000012</v>
      </c>
      <c r="AR8" s="4">
        <f t="shared" si="1"/>
        <v>0.89089999999999991</v>
      </c>
      <c r="AS8" s="4">
        <f t="shared" si="1"/>
        <v>0.11609999999999998</v>
      </c>
      <c r="AU8" s="4">
        <f t="shared" si="10"/>
        <v>0.1341</v>
      </c>
      <c r="AV8" s="4">
        <f t="shared" si="2"/>
        <v>0.13480000000000003</v>
      </c>
      <c r="AW8" s="4">
        <f t="shared" si="2"/>
        <v>0.14379999999999998</v>
      </c>
      <c r="AX8" s="4">
        <f t="shared" si="11"/>
        <v>0.4284</v>
      </c>
      <c r="AY8" s="4">
        <f t="shared" si="2"/>
        <v>-1.1696</v>
      </c>
      <c r="AZ8" s="4">
        <f t="shared" si="2"/>
        <v>-0.54099999999999948</v>
      </c>
      <c r="BA8" s="4">
        <f t="shared" si="2"/>
        <v>0.91669999999999996</v>
      </c>
      <c r="BB8" s="4">
        <f t="shared" si="2"/>
        <v>0.12040000000000001</v>
      </c>
      <c r="BD8" s="8">
        <f t="shared" si="12"/>
        <v>0.96054888507719549</v>
      </c>
      <c r="BE8" s="8">
        <f t="shared" si="13"/>
        <v>0.94117647058824372</v>
      </c>
      <c r="BF8" s="8">
        <f t="shared" si="14"/>
        <v>5.6482412060301428</v>
      </c>
      <c r="BG8" s="8">
        <f t="shared" si="15"/>
        <v>28.286852589641427</v>
      </c>
      <c r="BH8" s="8">
        <f t="shared" si="16"/>
        <v>-0.14045631971777259</v>
      </c>
      <c r="BI8" s="8">
        <f t="shared" si="17"/>
        <v>-0.32528956215207444</v>
      </c>
      <c r="BJ8" s="8">
        <f t="shared" si="18"/>
        <v>38.165680473372788</v>
      </c>
      <c r="BK8" s="8">
        <f t="shared" si="19"/>
        <v>0.93845482322130647</v>
      </c>
      <c r="BM8" s="8">
        <f t="shared" si="20"/>
        <v>21.831464492014941</v>
      </c>
      <c r="BN8" s="8">
        <f t="shared" si="21"/>
        <v>21.511821511821509</v>
      </c>
      <c r="BO8" s="8">
        <f t="shared" si="22"/>
        <v>22.012937595129383</v>
      </c>
      <c r="BP8" s="8">
        <f t="shared" si="23"/>
        <v>643.16770186335407</v>
      </c>
      <c r="BQ8" s="8">
        <f t="shared" si="24"/>
        <v>-18.988273391884604</v>
      </c>
      <c r="BR8" s="8">
        <f t="shared" si="25"/>
        <v>-7.0609279842696022</v>
      </c>
      <c r="BS8" s="8">
        <f t="shared" si="26"/>
        <v>953.8543897216274</v>
      </c>
      <c r="BT8" s="8">
        <f t="shared" si="27"/>
        <v>25.102702702702693</v>
      </c>
      <c r="BV8" s="8">
        <f t="shared" si="28"/>
        <v>23.00171526586621</v>
      </c>
      <c r="BW8" s="8">
        <f t="shared" si="29"/>
        <v>22.655462184873958</v>
      </c>
      <c r="BX8" s="8">
        <f t="shared" si="30"/>
        <v>28.904522613065325</v>
      </c>
      <c r="BY8" s="8">
        <f t="shared" si="31"/>
        <v>853.38645418326689</v>
      </c>
      <c r="BZ8" s="8">
        <f t="shared" si="32"/>
        <v>-19.102059481618188</v>
      </c>
      <c r="CA8" s="8">
        <f t="shared" si="33"/>
        <v>-7.363249084697773</v>
      </c>
      <c r="CB8" s="8">
        <f t="shared" si="34"/>
        <v>1356.0650887573966</v>
      </c>
      <c r="CC8" s="8">
        <f t="shared" si="35"/>
        <v>26.276735050196422</v>
      </c>
    </row>
    <row r="9" spans="1:81" x14ac:dyDescent="0.2">
      <c r="A9" t="s">
        <v>14</v>
      </c>
      <c r="B9" s="5">
        <v>0.48</v>
      </c>
      <c r="C9" s="5">
        <v>0.49259999999999998</v>
      </c>
      <c r="D9" s="5">
        <v>0.42430000000000001</v>
      </c>
      <c r="E9" s="5">
        <v>-0.1454</v>
      </c>
      <c r="F9" s="5">
        <v>8.0839999999999996</v>
      </c>
      <c r="G9" s="5">
        <v>7.7434000000000003</v>
      </c>
      <c r="H9" s="5">
        <v>-0.28949999999999998</v>
      </c>
      <c r="I9" s="5">
        <v>0.28860000000000002</v>
      </c>
      <c r="K9" s="1">
        <v>0.48449999999999999</v>
      </c>
      <c r="L9" s="1">
        <v>0.49880000000000002</v>
      </c>
      <c r="M9" s="1">
        <v>0.42109999999999997</v>
      </c>
      <c r="N9" s="1">
        <v>-0.14050000000000001</v>
      </c>
      <c r="O9" s="1">
        <v>8.0279000000000007</v>
      </c>
      <c r="P9" s="1">
        <v>7.7249999999999996</v>
      </c>
      <c r="Q9" s="1">
        <v>-0.27789999999999998</v>
      </c>
      <c r="R9" s="1">
        <v>0.28949999999999998</v>
      </c>
      <c r="T9" s="2">
        <v>0.73140000000000005</v>
      </c>
      <c r="U9" s="2">
        <v>0.73960000000000004</v>
      </c>
      <c r="V9" s="2">
        <v>0.66180000000000005</v>
      </c>
      <c r="W9" s="2">
        <v>0.42680000000000001</v>
      </c>
      <c r="X9" s="2">
        <v>6.4527000000000001</v>
      </c>
      <c r="Y9" s="2">
        <v>6.7935999999999996</v>
      </c>
      <c r="Z9" s="2">
        <v>1.0164</v>
      </c>
      <c r="AA9" s="2">
        <v>0.45269999999999999</v>
      </c>
      <c r="AC9" s="4">
        <f t="shared" si="6"/>
        <v>4.500000000000004E-3</v>
      </c>
      <c r="AD9" s="4">
        <f t="shared" si="0"/>
        <v>6.2000000000000388E-3</v>
      </c>
      <c r="AE9" s="4">
        <f t="shared" si="0"/>
        <v>-3.2000000000000361E-3</v>
      </c>
      <c r="AF9" s="4">
        <f t="shared" si="7"/>
        <v>-4.8999999999999877E-3</v>
      </c>
      <c r="AG9" s="4">
        <f t="shared" si="0"/>
        <v>-5.6099999999998929E-2</v>
      </c>
      <c r="AH9" s="4">
        <f t="shared" si="0"/>
        <v>-1.8400000000000638E-2</v>
      </c>
      <c r="AI9" s="4">
        <f t="shared" si="0"/>
        <v>1.1599999999999999E-2</v>
      </c>
      <c r="AJ9" s="4">
        <f t="shared" si="0"/>
        <v>8.9999999999995639E-4</v>
      </c>
      <c r="AL9" s="4">
        <f t="shared" si="8"/>
        <v>0.24690000000000006</v>
      </c>
      <c r="AM9" s="4">
        <f t="shared" si="1"/>
        <v>0.24080000000000001</v>
      </c>
      <c r="AN9" s="4">
        <f t="shared" si="1"/>
        <v>0.24070000000000008</v>
      </c>
      <c r="AO9" s="4">
        <f t="shared" si="9"/>
        <v>0.2863</v>
      </c>
      <c r="AP9" s="4">
        <f t="shared" si="1"/>
        <v>-1.5752000000000006</v>
      </c>
      <c r="AQ9" s="4">
        <f t="shared" si="1"/>
        <v>-0.93140000000000001</v>
      </c>
      <c r="AR9" s="4">
        <f t="shared" si="1"/>
        <v>1.2943</v>
      </c>
      <c r="AS9" s="4">
        <f t="shared" si="1"/>
        <v>0.16320000000000001</v>
      </c>
      <c r="AU9" s="4">
        <f t="shared" si="10"/>
        <v>0.25140000000000007</v>
      </c>
      <c r="AV9" s="4">
        <f t="shared" si="2"/>
        <v>0.24700000000000005</v>
      </c>
      <c r="AW9" s="4">
        <f t="shared" si="2"/>
        <v>0.23750000000000004</v>
      </c>
      <c r="AX9" s="4">
        <f t="shared" si="11"/>
        <v>0.28139999999999998</v>
      </c>
      <c r="AY9" s="4">
        <f t="shared" si="2"/>
        <v>-1.6312999999999995</v>
      </c>
      <c r="AZ9" s="4">
        <f t="shared" si="2"/>
        <v>-0.94980000000000064</v>
      </c>
      <c r="BA9" s="4">
        <f t="shared" si="2"/>
        <v>1.3058999999999998</v>
      </c>
      <c r="BB9" s="4">
        <f t="shared" si="2"/>
        <v>0.16409999999999997</v>
      </c>
      <c r="BD9" s="8">
        <f t="shared" si="12"/>
        <v>0.93750000000000089</v>
      </c>
      <c r="BE9" s="8">
        <f t="shared" si="13"/>
        <v>1.2586276898091837</v>
      </c>
      <c r="BF9" s="8">
        <f t="shared" si="14"/>
        <v>-0.75418336082961024</v>
      </c>
      <c r="BG9" s="8">
        <f t="shared" si="15"/>
        <v>-3.3700137551581757</v>
      </c>
      <c r="BH9" s="8">
        <f t="shared" si="16"/>
        <v>-0.69396338446312378</v>
      </c>
      <c r="BI9" s="8">
        <f t="shared" si="17"/>
        <v>-0.23762171655862591</v>
      </c>
      <c r="BJ9" s="8">
        <f t="shared" si="18"/>
        <v>-4.0069084628670124</v>
      </c>
      <c r="BK9" s="8">
        <f t="shared" si="19"/>
        <v>0.31185031185029671</v>
      </c>
      <c r="BM9" s="8">
        <f t="shared" si="20"/>
        <v>50.959752321981441</v>
      </c>
      <c r="BN9" s="8">
        <f t="shared" si="21"/>
        <v>48.275862068965516</v>
      </c>
      <c r="BO9" s="8">
        <f t="shared" si="22"/>
        <v>57.159819520303991</v>
      </c>
      <c r="BP9" s="8">
        <f t="shared" si="23"/>
        <v>-403.77224199288253</v>
      </c>
      <c r="BQ9" s="8">
        <f t="shared" si="24"/>
        <v>-19.621569775408272</v>
      </c>
      <c r="BR9" s="8">
        <f t="shared" si="25"/>
        <v>-12.056957928802589</v>
      </c>
      <c r="BS9" s="8">
        <f t="shared" si="26"/>
        <v>-465.74307304785896</v>
      </c>
      <c r="BT9" s="8">
        <f t="shared" si="27"/>
        <v>56.373056994818661</v>
      </c>
      <c r="BV9" s="8">
        <f t="shared" si="28"/>
        <v>52.375000000000014</v>
      </c>
      <c r="BW9" s="8">
        <f t="shared" si="29"/>
        <v>50.142103126268786</v>
      </c>
      <c r="BX9" s="8">
        <f t="shared" si="30"/>
        <v>55.974546311572013</v>
      </c>
      <c r="BY9" s="8">
        <f t="shared" si="31"/>
        <v>-393.53507565337003</v>
      </c>
      <c r="BZ9" s="8">
        <f t="shared" si="32"/>
        <v>-20.179366650173179</v>
      </c>
      <c r="CA9" s="8">
        <f t="shared" si="33"/>
        <v>-12.265929694966044</v>
      </c>
      <c r="CB9" s="8">
        <f t="shared" si="34"/>
        <v>-451.08808290155434</v>
      </c>
      <c r="CC9" s="8">
        <f t="shared" si="35"/>
        <v>56.860706860706841</v>
      </c>
    </row>
    <row r="10" spans="1:81" x14ac:dyDescent="0.2">
      <c r="A10" t="s">
        <v>15</v>
      </c>
      <c r="B10" s="5">
        <v>0.50139999999999996</v>
      </c>
      <c r="C10" s="5">
        <v>0.5333</v>
      </c>
      <c r="D10" s="5">
        <v>0.49990000000000001</v>
      </c>
      <c r="E10" s="5">
        <v>-4.6399999999999997E-2</v>
      </c>
      <c r="F10" s="5">
        <v>10.486800000000001</v>
      </c>
      <c r="G10" s="5">
        <v>7.367</v>
      </c>
      <c r="H10" s="5">
        <v>-0.09</v>
      </c>
      <c r="I10" s="5">
        <v>0.37309999999999999</v>
      </c>
      <c r="K10" s="1">
        <v>0.50490000000000002</v>
      </c>
      <c r="L10" s="1">
        <v>0.56069999999999998</v>
      </c>
      <c r="M10" s="1">
        <v>0.50219999999999998</v>
      </c>
      <c r="N10" s="1">
        <v>-3.95E-2</v>
      </c>
      <c r="O10" s="1">
        <v>10.5168</v>
      </c>
      <c r="P10" s="1">
        <v>7.3452000000000002</v>
      </c>
      <c r="Q10" s="1">
        <v>-7.46E-2</v>
      </c>
      <c r="R10" s="1">
        <v>0.37180000000000002</v>
      </c>
      <c r="T10" s="2">
        <v>0.66490000000000005</v>
      </c>
      <c r="U10" s="2">
        <v>0.67759999999999998</v>
      </c>
      <c r="V10" s="2">
        <v>0.65529999999999999</v>
      </c>
      <c r="W10" s="2">
        <v>0.26390000000000002</v>
      </c>
      <c r="X10" s="2">
        <v>9.1866000000000003</v>
      </c>
      <c r="Y10" s="2">
        <v>6.5651000000000002</v>
      </c>
      <c r="Z10" s="2">
        <v>0.65090000000000003</v>
      </c>
      <c r="AA10" s="2">
        <v>0.48909999999999998</v>
      </c>
      <c r="AC10" s="4">
        <f t="shared" si="6"/>
        <v>3.5000000000000586E-3</v>
      </c>
      <c r="AD10" s="4">
        <f t="shared" si="0"/>
        <v>2.739999999999998E-2</v>
      </c>
      <c r="AE10" s="4">
        <f t="shared" si="0"/>
        <v>2.2999999999999687E-3</v>
      </c>
      <c r="AF10" s="4">
        <f t="shared" si="7"/>
        <v>-6.8999999999999964E-3</v>
      </c>
      <c r="AG10" s="4">
        <f t="shared" si="0"/>
        <v>2.9999999999999361E-2</v>
      </c>
      <c r="AH10" s="4">
        <f t="shared" si="0"/>
        <v>-2.179999999999982E-2</v>
      </c>
      <c r="AI10" s="4">
        <f t="shared" si="0"/>
        <v>1.5399999999999997E-2</v>
      </c>
      <c r="AJ10" s="4">
        <f t="shared" si="0"/>
        <v>-1.2999999999999678E-3</v>
      </c>
      <c r="AL10" s="4">
        <f t="shared" si="8"/>
        <v>0.16000000000000003</v>
      </c>
      <c r="AM10" s="4">
        <f t="shared" si="1"/>
        <v>0.1169</v>
      </c>
      <c r="AN10" s="4">
        <f t="shared" si="1"/>
        <v>0.15310000000000001</v>
      </c>
      <c r="AO10" s="4">
        <f t="shared" si="9"/>
        <v>0.22440000000000002</v>
      </c>
      <c r="AP10" s="4">
        <f t="shared" si="1"/>
        <v>-1.3301999999999996</v>
      </c>
      <c r="AQ10" s="4">
        <f t="shared" si="1"/>
        <v>-0.78010000000000002</v>
      </c>
      <c r="AR10" s="4">
        <f t="shared" si="1"/>
        <v>0.72550000000000003</v>
      </c>
      <c r="AS10" s="4">
        <f t="shared" si="1"/>
        <v>0.11729999999999996</v>
      </c>
      <c r="AU10" s="4">
        <f t="shared" si="10"/>
        <v>0.16350000000000009</v>
      </c>
      <c r="AV10" s="4">
        <f t="shared" si="2"/>
        <v>0.14429999999999998</v>
      </c>
      <c r="AW10" s="4">
        <f t="shared" si="2"/>
        <v>0.15539999999999998</v>
      </c>
      <c r="AX10" s="4">
        <f t="shared" si="11"/>
        <v>0.21750000000000003</v>
      </c>
      <c r="AY10" s="4">
        <f t="shared" si="2"/>
        <v>-1.3002000000000002</v>
      </c>
      <c r="AZ10" s="4">
        <f t="shared" si="2"/>
        <v>-0.80189999999999984</v>
      </c>
      <c r="BA10" s="4">
        <f t="shared" si="2"/>
        <v>0.7409</v>
      </c>
      <c r="BB10" s="4">
        <f t="shared" si="2"/>
        <v>0.11599999999999999</v>
      </c>
      <c r="BD10" s="8">
        <f t="shared" si="12"/>
        <v>0.69804547267651751</v>
      </c>
      <c r="BE10" s="8">
        <f t="shared" si="13"/>
        <v>5.1378211138196104</v>
      </c>
      <c r="BF10" s="8">
        <f t="shared" si="14"/>
        <v>0.46009201840367447</v>
      </c>
      <c r="BG10" s="8">
        <f t="shared" si="15"/>
        <v>-14.870689655172406</v>
      </c>
      <c r="BH10" s="8">
        <f t="shared" si="16"/>
        <v>0.28607392150130984</v>
      </c>
      <c r="BI10" s="8">
        <f t="shared" si="17"/>
        <v>-0.29591421202660267</v>
      </c>
      <c r="BJ10" s="8">
        <f t="shared" si="18"/>
        <v>-17.111111111111107</v>
      </c>
      <c r="BK10" s="8">
        <f t="shared" si="19"/>
        <v>-0.34843205574912034</v>
      </c>
      <c r="BM10" s="8">
        <f t="shared" si="20"/>
        <v>31.689443454149341</v>
      </c>
      <c r="BN10" s="8">
        <f t="shared" si="21"/>
        <v>20.848938826466917</v>
      </c>
      <c r="BO10" s="8">
        <f t="shared" si="22"/>
        <v>30.485862206292317</v>
      </c>
      <c r="BP10" s="8">
        <f t="shared" si="23"/>
        <v>-768.10126582278485</v>
      </c>
      <c r="BQ10" s="8">
        <f t="shared" si="24"/>
        <v>-12.64833409402099</v>
      </c>
      <c r="BR10" s="8">
        <f t="shared" si="25"/>
        <v>-10.620541305886839</v>
      </c>
      <c r="BS10" s="8">
        <f t="shared" si="26"/>
        <v>-972.52010723860599</v>
      </c>
      <c r="BT10" s="8">
        <f t="shared" si="27"/>
        <v>31.549220010758461</v>
      </c>
      <c r="BV10" s="8">
        <f t="shared" si="28"/>
        <v>32.608695652173935</v>
      </c>
      <c r="BW10" s="8">
        <f t="shared" si="29"/>
        <v>27.057941121320077</v>
      </c>
      <c r="BX10" s="8">
        <f t="shared" si="30"/>
        <v>31.086217243448687</v>
      </c>
      <c r="BY10" s="8">
        <f t="shared" si="31"/>
        <v>-668.75000000000011</v>
      </c>
      <c r="BZ10" s="8">
        <f t="shared" si="32"/>
        <v>-12.398443757867035</v>
      </c>
      <c r="CA10" s="8">
        <f t="shared" si="33"/>
        <v>-10.885027826795165</v>
      </c>
      <c r="CB10" s="8">
        <f t="shared" si="34"/>
        <v>-823.22222222222229</v>
      </c>
      <c r="CC10" s="8">
        <f t="shared" si="35"/>
        <v>31.090860359153037</v>
      </c>
    </row>
    <row r="11" spans="1:81" x14ac:dyDescent="0.2">
      <c r="A11" t="s">
        <v>16</v>
      </c>
      <c r="B11" s="5">
        <v>0.71560000000000001</v>
      </c>
      <c r="C11" s="5">
        <v>0.72350000000000003</v>
      </c>
      <c r="D11" s="5">
        <v>0.69920000000000004</v>
      </c>
      <c r="E11" s="5">
        <v>0.62090000000000001</v>
      </c>
      <c r="F11" s="5">
        <v>2.5257000000000001</v>
      </c>
      <c r="G11" s="5">
        <v>6.9021999999999997</v>
      </c>
      <c r="H11" s="5">
        <v>0.77710000000000001</v>
      </c>
      <c r="I11" s="5">
        <v>0.71809999999999996</v>
      </c>
      <c r="K11" s="1">
        <v>0.7177</v>
      </c>
      <c r="L11" s="1">
        <v>0.7258</v>
      </c>
      <c r="M11" s="1">
        <v>0.73619999999999997</v>
      </c>
      <c r="N11" s="1">
        <v>0.63529999999999998</v>
      </c>
      <c r="O11" s="1">
        <v>2.4479000000000002</v>
      </c>
      <c r="P11" s="1">
        <v>6.8952999999999998</v>
      </c>
      <c r="Q11" s="1">
        <v>0.79549999999999998</v>
      </c>
      <c r="R11" s="1">
        <v>0.72199999999999998</v>
      </c>
      <c r="T11" s="2">
        <v>0.70899999999999996</v>
      </c>
      <c r="U11" s="2">
        <v>0.73250000000000004</v>
      </c>
      <c r="V11" s="2">
        <v>0.71760000000000002</v>
      </c>
      <c r="W11" s="2">
        <v>0.63470000000000004</v>
      </c>
      <c r="X11" s="2">
        <v>2.1756000000000002</v>
      </c>
      <c r="Y11" s="2">
        <v>6.8948999999999998</v>
      </c>
      <c r="Z11" s="2">
        <v>0.83069999999999999</v>
      </c>
      <c r="AA11" s="2">
        <v>0.70550000000000002</v>
      </c>
      <c r="AC11" s="4">
        <f t="shared" si="6"/>
        <v>2.0999999999999908E-3</v>
      </c>
      <c r="AD11" s="4">
        <f t="shared" si="0"/>
        <v>2.2999999999999687E-3</v>
      </c>
      <c r="AE11" s="4">
        <f t="shared" si="0"/>
        <v>3.6999999999999922E-2</v>
      </c>
      <c r="AF11" s="4">
        <f t="shared" si="7"/>
        <v>1.4399999999999968E-2</v>
      </c>
      <c r="AG11" s="4">
        <f t="shared" si="0"/>
        <v>-7.7799999999999869E-2</v>
      </c>
      <c r="AH11" s="4">
        <f t="shared" si="0"/>
        <v>-6.8999999999999062E-3</v>
      </c>
      <c r="AI11" s="4">
        <f t="shared" si="0"/>
        <v>1.8399999999999972E-2</v>
      </c>
      <c r="AJ11" s="4">
        <f t="shared" si="0"/>
        <v>3.9000000000000146E-3</v>
      </c>
      <c r="AL11" s="4">
        <f t="shared" si="8"/>
        <v>-8.700000000000041E-3</v>
      </c>
      <c r="AM11" s="4">
        <f t="shared" si="1"/>
        <v>6.7000000000000393E-3</v>
      </c>
      <c r="AN11" s="4">
        <f t="shared" si="1"/>
        <v>-1.859999999999995E-2</v>
      </c>
      <c r="AO11" s="4">
        <f t="shared" si="9"/>
        <v>-5.9999999999993392E-4</v>
      </c>
      <c r="AP11" s="4">
        <f t="shared" si="1"/>
        <v>-0.27229999999999999</v>
      </c>
      <c r="AQ11" s="4">
        <f t="shared" si="1"/>
        <v>-3.9999999999995595E-4</v>
      </c>
      <c r="AR11" s="4">
        <f t="shared" si="1"/>
        <v>3.5200000000000009E-2</v>
      </c>
      <c r="AS11" s="4">
        <f t="shared" si="1"/>
        <v>-1.6499999999999959E-2</v>
      </c>
      <c r="AU11" s="4">
        <f t="shared" si="10"/>
        <v>-6.6000000000000503E-3</v>
      </c>
      <c r="AV11" s="4">
        <f t="shared" si="2"/>
        <v>9.000000000000008E-3</v>
      </c>
      <c r="AW11" s="4">
        <f t="shared" si="2"/>
        <v>1.8399999999999972E-2</v>
      </c>
      <c r="AX11" s="4">
        <f t="shared" si="11"/>
        <v>1.3800000000000034E-2</v>
      </c>
      <c r="AY11" s="4">
        <f t="shared" si="2"/>
        <v>-0.35009999999999986</v>
      </c>
      <c r="AZ11" s="4">
        <f t="shared" si="2"/>
        <v>-7.2999999999998622E-3</v>
      </c>
      <c r="BA11" s="4">
        <f t="shared" si="2"/>
        <v>5.3599999999999981E-2</v>
      </c>
      <c r="BB11" s="4">
        <f t="shared" si="2"/>
        <v>-1.2599999999999945E-2</v>
      </c>
      <c r="BD11" s="8">
        <f t="shared" si="12"/>
        <v>0.29346003353828826</v>
      </c>
      <c r="BE11" s="8">
        <f t="shared" si="13"/>
        <v>0.31789910158949114</v>
      </c>
      <c r="BF11" s="8">
        <f t="shared" si="14"/>
        <v>5.2917620137299659</v>
      </c>
      <c r="BG11" s="8">
        <f t="shared" si="15"/>
        <v>2.3192140441294846</v>
      </c>
      <c r="BH11" s="8">
        <f t="shared" si="16"/>
        <v>-3.0803341647859948</v>
      </c>
      <c r="BI11" s="8">
        <f t="shared" si="17"/>
        <v>-9.9968126104718877E-2</v>
      </c>
      <c r="BJ11" s="8">
        <f t="shared" si="18"/>
        <v>2.3677776347960329</v>
      </c>
      <c r="BK11" s="8">
        <f t="shared" si="19"/>
        <v>0.54309984681799395</v>
      </c>
      <c r="BM11" s="8">
        <f t="shared" si="20"/>
        <v>-1.2122056569597381</v>
      </c>
      <c r="BN11" s="8">
        <f t="shared" si="21"/>
        <v>0.9231193166161531</v>
      </c>
      <c r="BO11" s="8">
        <f t="shared" si="22"/>
        <v>-2.5264873675631554</v>
      </c>
      <c r="BP11" s="8">
        <f t="shared" si="23"/>
        <v>-9.4443569966934343E-2</v>
      </c>
      <c r="BQ11" s="8">
        <f t="shared" si="24"/>
        <v>-11.123820417500713</v>
      </c>
      <c r="BR11" s="8">
        <f t="shared" si="25"/>
        <v>-5.8010528910990965E-3</v>
      </c>
      <c r="BS11" s="8">
        <f t="shared" si="26"/>
        <v>4.4248900062853567</v>
      </c>
      <c r="BT11" s="8">
        <f t="shared" si="27"/>
        <v>-2.2853185595567811</v>
      </c>
      <c r="BV11" s="8">
        <f t="shared" si="28"/>
        <v>-0.92230296254891697</v>
      </c>
      <c r="BW11" s="8">
        <f t="shared" si="29"/>
        <v>1.2439530062197661</v>
      </c>
      <c r="BX11" s="8">
        <f t="shared" si="30"/>
        <v>2.6315789473684168</v>
      </c>
      <c r="BY11" s="8">
        <f t="shared" si="31"/>
        <v>2.2225801256240998</v>
      </c>
      <c r="BZ11" s="8">
        <f t="shared" si="32"/>
        <v>-13.861503741536993</v>
      </c>
      <c r="CA11" s="8">
        <f t="shared" si="33"/>
        <v>-0.1057633797919484</v>
      </c>
      <c r="CB11" s="8">
        <f t="shared" si="34"/>
        <v>6.8974391970145392</v>
      </c>
      <c r="CC11" s="8">
        <f t="shared" si="35"/>
        <v>-1.7546302743350433</v>
      </c>
    </row>
    <row r="12" spans="1:81" x14ac:dyDescent="0.2">
      <c r="A12" t="s">
        <v>17</v>
      </c>
      <c r="B12" s="5">
        <v>0.80410000000000004</v>
      </c>
      <c r="C12" s="5">
        <v>0.80910000000000004</v>
      </c>
      <c r="D12" s="5">
        <v>0.76459999999999995</v>
      </c>
      <c r="E12" s="5">
        <v>0.7278</v>
      </c>
      <c r="F12" s="5">
        <v>2.9946000000000002</v>
      </c>
      <c r="G12" s="5">
        <v>6.1553000000000004</v>
      </c>
      <c r="H12" s="5">
        <v>1.3293999999999999</v>
      </c>
      <c r="I12" s="5">
        <v>0.68720000000000003</v>
      </c>
      <c r="K12" s="1">
        <v>0.80259999999999998</v>
      </c>
      <c r="L12" s="1">
        <v>0.80789999999999995</v>
      </c>
      <c r="M12" s="1">
        <v>0.72370000000000001</v>
      </c>
      <c r="N12" s="1">
        <v>0.71330000000000005</v>
      </c>
      <c r="O12" s="19">
        <v>2.9198</v>
      </c>
      <c r="P12" s="1">
        <v>6.1462000000000003</v>
      </c>
      <c r="Q12" s="1">
        <v>1.3049999999999999</v>
      </c>
      <c r="R12" s="1">
        <v>0.6855</v>
      </c>
      <c r="T12" s="2">
        <v>0.78680000000000005</v>
      </c>
      <c r="U12" s="2">
        <v>0.81759999999999999</v>
      </c>
      <c r="V12" s="2">
        <v>0.72340000000000004</v>
      </c>
      <c r="W12" s="2">
        <v>0.76500000000000001</v>
      </c>
      <c r="X12" s="2">
        <v>2.2341000000000002</v>
      </c>
      <c r="Y12" s="2">
        <v>6.0429000000000004</v>
      </c>
      <c r="Z12" s="2">
        <v>1.4159999999999999</v>
      </c>
      <c r="AA12" s="2">
        <v>0.70679999999999998</v>
      </c>
      <c r="AC12" s="4">
        <f t="shared" si="6"/>
        <v>-1.5000000000000568E-3</v>
      </c>
      <c r="AD12" s="4">
        <f t="shared" si="0"/>
        <v>-1.2000000000000899E-3</v>
      </c>
      <c r="AE12" s="4">
        <f t="shared" si="0"/>
        <v>-4.0899999999999936E-2</v>
      </c>
      <c r="AF12" s="4">
        <f t="shared" si="7"/>
        <v>-1.4499999999999957E-2</v>
      </c>
      <c r="AG12" s="4">
        <f t="shared" si="0"/>
        <v>-7.48000000000002E-2</v>
      </c>
      <c r="AH12" s="4">
        <f t="shared" si="0"/>
        <v>-9.100000000000108E-3</v>
      </c>
      <c r="AI12" s="4">
        <f t="shared" si="0"/>
        <v>-2.4399999999999977E-2</v>
      </c>
      <c r="AJ12" s="4">
        <f t="shared" si="0"/>
        <v>-1.7000000000000348E-3</v>
      </c>
      <c r="AL12" s="4">
        <f t="shared" si="8"/>
        <v>-1.5799999999999925E-2</v>
      </c>
      <c r="AM12" s="4">
        <f t="shared" si="1"/>
        <v>9.7000000000000419E-3</v>
      </c>
      <c r="AN12" s="4">
        <f t="shared" si="1"/>
        <v>-2.9999999999996696E-4</v>
      </c>
      <c r="AO12" s="4">
        <f t="shared" si="9"/>
        <v>5.1699999999999968E-2</v>
      </c>
      <c r="AP12" s="4">
        <f t="shared" si="1"/>
        <v>-0.68569999999999975</v>
      </c>
      <c r="AQ12" s="4">
        <f t="shared" si="1"/>
        <v>-0.10329999999999995</v>
      </c>
      <c r="AR12" s="4">
        <f t="shared" si="1"/>
        <v>0.11099999999999999</v>
      </c>
      <c r="AS12" s="4">
        <f t="shared" si="1"/>
        <v>2.1299999999999986E-2</v>
      </c>
      <c r="AU12" s="4">
        <f t="shared" si="10"/>
        <v>-1.7299999999999982E-2</v>
      </c>
      <c r="AV12" s="4">
        <f t="shared" si="2"/>
        <v>8.499999999999952E-3</v>
      </c>
      <c r="AW12" s="4">
        <f t="shared" si="2"/>
        <v>-4.1199999999999903E-2</v>
      </c>
      <c r="AX12" s="4">
        <f t="shared" si="11"/>
        <v>3.7200000000000011E-2</v>
      </c>
      <c r="AY12" s="4">
        <f t="shared" si="2"/>
        <v>-0.76049999999999995</v>
      </c>
      <c r="AZ12" s="4">
        <f t="shared" si="2"/>
        <v>-0.11240000000000006</v>
      </c>
      <c r="BA12" s="4">
        <f t="shared" si="2"/>
        <v>8.660000000000001E-2</v>
      </c>
      <c r="BB12" s="4">
        <f t="shared" si="2"/>
        <v>1.9599999999999951E-2</v>
      </c>
      <c r="BD12" s="8">
        <f t="shared" si="12"/>
        <v>-0.18654396219376404</v>
      </c>
      <c r="BE12" s="8">
        <f t="shared" si="13"/>
        <v>-0.14831294030405262</v>
      </c>
      <c r="BF12" s="8">
        <f t="shared" si="14"/>
        <v>-5.3492021972273003</v>
      </c>
      <c r="BG12" s="8">
        <f t="shared" si="15"/>
        <v>-1.9923055784556136</v>
      </c>
      <c r="BH12" s="8">
        <f t="shared" si="16"/>
        <v>-2.4978294263006813</v>
      </c>
      <c r="BI12" s="8">
        <f t="shared" si="17"/>
        <v>-0.14784007278280681</v>
      </c>
      <c r="BJ12" s="8">
        <f t="shared" si="18"/>
        <v>-1.835414472694447</v>
      </c>
      <c r="BK12" s="8">
        <f t="shared" si="19"/>
        <v>-0.24738067520373033</v>
      </c>
      <c r="BM12" s="8">
        <f t="shared" si="20"/>
        <v>-1.9686020433590738</v>
      </c>
      <c r="BN12" s="8">
        <f t="shared" si="21"/>
        <v>1.2006436440153538</v>
      </c>
      <c r="BO12" s="8">
        <f t="shared" si="22"/>
        <v>-4.1453641011464273E-2</v>
      </c>
      <c r="BP12" s="8">
        <f t="shared" si="23"/>
        <v>7.2480022430954669</v>
      </c>
      <c r="BQ12" s="8">
        <f t="shared" si="24"/>
        <v>-23.484485238714971</v>
      </c>
      <c r="BR12" s="8">
        <f t="shared" si="25"/>
        <v>-1.6807132862581748</v>
      </c>
      <c r="BS12" s="8">
        <f t="shared" si="26"/>
        <v>8.5057471264367823</v>
      </c>
      <c r="BT12" s="8">
        <f t="shared" si="27"/>
        <v>3.1072210065645494</v>
      </c>
      <c r="BV12" s="8">
        <f t="shared" si="28"/>
        <v>-2.1514736973013284</v>
      </c>
      <c r="BW12" s="8">
        <f t="shared" si="29"/>
        <v>1.0505499938202882</v>
      </c>
      <c r="BX12" s="8">
        <f t="shared" si="30"/>
        <v>-5.3884383991629488</v>
      </c>
      <c r="BY12" s="8">
        <f t="shared" si="31"/>
        <v>5.1112943116240741</v>
      </c>
      <c r="BZ12" s="8">
        <f t="shared" si="32"/>
        <v>-25.395712282107791</v>
      </c>
      <c r="CA12" s="8">
        <f t="shared" si="33"/>
        <v>-1.8260685912953072</v>
      </c>
      <c r="CB12" s="8">
        <f t="shared" si="34"/>
        <v>6.5142169399729211</v>
      </c>
      <c r="CC12" s="8">
        <f t="shared" si="35"/>
        <v>2.8521536670547079</v>
      </c>
    </row>
    <row r="13" spans="1:81" x14ac:dyDescent="0.2">
      <c r="A13" t="s">
        <v>18</v>
      </c>
      <c r="B13" s="5">
        <v>0.61799999999999999</v>
      </c>
      <c r="C13" s="5">
        <v>0.61919999999999997</v>
      </c>
      <c r="D13" s="5">
        <v>0.58430000000000004</v>
      </c>
      <c r="E13" s="5">
        <v>0.28970000000000001</v>
      </c>
      <c r="F13" s="5">
        <v>4.6007999999999996</v>
      </c>
      <c r="G13" s="5">
        <v>6.8779000000000003</v>
      </c>
      <c r="H13" s="5">
        <v>0.46960000000000002</v>
      </c>
      <c r="I13" s="5">
        <v>0.54700000000000004</v>
      </c>
      <c r="K13" s="1">
        <v>0.67810000000000004</v>
      </c>
      <c r="L13" s="1">
        <v>0.68830000000000002</v>
      </c>
      <c r="M13" s="1">
        <v>0.59160000000000001</v>
      </c>
      <c r="N13" s="1">
        <v>0.51870000000000005</v>
      </c>
      <c r="O13" s="1">
        <v>3.6335999999999999</v>
      </c>
      <c r="P13" s="1">
        <v>6.7157</v>
      </c>
      <c r="Q13" s="1">
        <v>0.7954</v>
      </c>
      <c r="R13" s="1">
        <v>0.61040000000000005</v>
      </c>
      <c r="T13" s="2">
        <v>0.73560000000000003</v>
      </c>
      <c r="U13" s="2">
        <v>0.74470000000000003</v>
      </c>
      <c r="V13" s="2">
        <v>0.66069999999999995</v>
      </c>
      <c r="W13" s="2">
        <v>0.76980000000000004</v>
      </c>
      <c r="X13" s="2">
        <v>2.4554999999999998</v>
      </c>
      <c r="Y13" s="2">
        <v>6.5065</v>
      </c>
      <c r="Z13" s="2">
        <v>1.2787999999999999</v>
      </c>
      <c r="AA13" s="2">
        <v>0.70760000000000001</v>
      </c>
      <c r="AC13" s="4">
        <f t="shared" si="6"/>
        <v>6.0100000000000042E-2</v>
      </c>
      <c r="AD13" s="4">
        <f t="shared" si="0"/>
        <v>6.910000000000005E-2</v>
      </c>
      <c r="AE13" s="4">
        <f t="shared" si="0"/>
        <v>7.2999999999999732E-3</v>
      </c>
      <c r="AF13" s="4">
        <f t="shared" si="7"/>
        <v>0.22900000000000004</v>
      </c>
      <c r="AG13" s="4">
        <f t="shared" si="0"/>
        <v>-0.96719999999999962</v>
      </c>
      <c r="AH13" s="4">
        <f t="shared" si="0"/>
        <v>-0.16220000000000034</v>
      </c>
      <c r="AI13" s="4">
        <f t="shared" si="0"/>
        <v>0.32579999999999998</v>
      </c>
      <c r="AJ13" s="4">
        <f t="shared" si="0"/>
        <v>6.3400000000000012E-2</v>
      </c>
      <c r="AL13" s="4">
        <f t="shared" si="8"/>
        <v>5.7499999999999996E-2</v>
      </c>
      <c r="AM13" s="4">
        <f t="shared" si="1"/>
        <v>5.6400000000000006E-2</v>
      </c>
      <c r="AN13" s="4">
        <f t="shared" si="1"/>
        <v>6.9099999999999939E-2</v>
      </c>
      <c r="AO13" s="4">
        <f t="shared" si="9"/>
        <v>0.25109999999999999</v>
      </c>
      <c r="AP13" s="4">
        <f t="shared" si="1"/>
        <v>-1.1781000000000001</v>
      </c>
      <c r="AQ13" s="4">
        <f t="shared" si="1"/>
        <v>-0.20920000000000005</v>
      </c>
      <c r="AR13" s="4">
        <f t="shared" si="1"/>
        <v>0.48339999999999994</v>
      </c>
      <c r="AS13" s="4">
        <f t="shared" si="1"/>
        <v>9.7199999999999953E-2</v>
      </c>
      <c r="AU13" s="4">
        <f t="shared" si="10"/>
        <v>0.11760000000000004</v>
      </c>
      <c r="AV13" s="4">
        <f t="shared" si="2"/>
        <v>0.12550000000000006</v>
      </c>
      <c r="AW13" s="4">
        <f t="shared" si="2"/>
        <v>7.6399999999999912E-2</v>
      </c>
      <c r="AX13" s="4">
        <f t="shared" si="11"/>
        <v>0.48010000000000003</v>
      </c>
      <c r="AY13" s="4">
        <f t="shared" si="2"/>
        <v>-2.1452999999999998</v>
      </c>
      <c r="AZ13" s="4">
        <f t="shared" si="2"/>
        <v>-0.3714000000000004</v>
      </c>
      <c r="BA13" s="4">
        <f t="shared" si="2"/>
        <v>0.80919999999999992</v>
      </c>
      <c r="BB13" s="4">
        <f t="shared" si="2"/>
        <v>0.16059999999999997</v>
      </c>
      <c r="BD13" s="8">
        <f t="shared" si="12"/>
        <v>9.7249190938511401</v>
      </c>
      <c r="BE13" s="8">
        <f t="shared" si="13"/>
        <v>11.159560723514222</v>
      </c>
      <c r="BF13" s="8">
        <f t="shared" si="14"/>
        <v>1.2493582064008169</v>
      </c>
      <c r="BG13" s="8">
        <f t="shared" si="15"/>
        <v>79.047290300310678</v>
      </c>
      <c r="BH13" s="8">
        <f t="shared" si="16"/>
        <v>-21.022430881585805</v>
      </c>
      <c r="BI13" s="8">
        <f t="shared" si="17"/>
        <v>-2.3582779627502628</v>
      </c>
      <c r="BJ13" s="8">
        <f t="shared" si="18"/>
        <v>69.378194207836458</v>
      </c>
      <c r="BK13" s="8">
        <f t="shared" si="19"/>
        <v>11.590493601462525</v>
      </c>
      <c r="BM13" s="8">
        <f t="shared" si="20"/>
        <v>8.4795752838814327</v>
      </c>
      <c r="BN13" s="8">
        <f t="shared" si="21"/>
        <v>8.1941014092692157</v>
      </c>
      <c r="BO13" s="8">
        <f t="shared" si="22"/>
        <v>11.680189317106143</v>
      </c>
      <c r="BP13" s="8">
        <f t="shared" si="23"/>
        <v>48.409485251590503</v>
      </c>
      <c r="BQ13" s="8">
        <f t="shared" si="24"/>
        <v>-32.422391017173055</v>
      </c>
      <c r="BR13" s="8">
        <f t="shared" si="25"/>
        <v>-3.1150885239066675</v>
      </c>
      <c r="BS13" s="8">
        <f t="shared" si="26"/>
        <v>60.774453105355789</v>
      </c>
      <c r="BT13" s="8">
        <f t="shared" si="27"/>
        <v>15.923984272608116</v>
      </c>
      <c r="BV13" s="8">
        <f t="shared" si="28"/>
        <v>19.029126213592239</v>
      </c>
      <c r="BW13" s="8">
        <f t="shared" si="29"/>
        <v>20.268087855297168</v>
      </c>
      <c r="BX13" s="8">
        <f t="shared" si="30"/>
        <v>13.075474927263375</v>
      </c>
      <c r="BY13" s="8">
        <f t="shared" si="31"/>
        <v>165.72316189161202</v>
      </c>
      <c r="BZ13" s="8">
        <f t="shared" si="32"/>
        <v>-46.628847157016168</v>
      </c>
      <c r="CA13" s="8">
        <f t="shared" si="33"/>
        <v>-5.3999040404774767</v>
      </c>
      <c r="CB13" s="8">
        <f t="shared" si="34"/>
        <v>172.31686541737648</v>
      </c>
      <c r="CC13" s="8">
        <f t="shared" si="35"/>
        <v>29.360146252285187</v>
      </c>
    </row>
    <row r="14" spans="1:81" x14ac:dyDescent="0.2">
      <c r="A14" t="s">
        <v>19</v>
      </c>
      <c r="B14" s="5">
        <v>0.75160000000000005</v>
      </c>
      <c r="C14" s="5">
        <v>0.75829999999999997</v>
      </c>
      <c r="D14" s="5">
        <v>0.68110000000000004</v>
      </c>
      <c r="E14" s="5">
        <v>0.44009999999999999</v>
      </c>
      <c r="F14" s="5">
        <v>5.0254000000000003</v>
      </c>
      <c r="G14" s="5">
        <v>6.3044000000000002</v>
      </c>
      <c r="H14" s="5">
        <v>0.76619999999999999</v>
      </c>
      <c r="I14" s="5">
        <v>0.53879999999999995</v>
      </c>
      <c r="K14" s="1">
        <v>0.74870000000000003</v>
      </c>
      <c r="L14" s="1">
        <v>0.75549999999999995</v>
      </c>
      <c r="M14" s="1">
        <v>0.67649999999999999</v>
      </c>
      <c r="N14" s="1">
        <v>0.4304</v>
      </c>
      <c r="O14" s="1">
        <v>4.9126000000000003</v>
      </c>
      <c r="P14" s="1">
        <v>6.3032000000000004</v>
      </c>
      <c r="Q14" s="1">
        <v>0.74890000000000001</v>
      </c>
      <c r="R14" s="1">
        <v>0.53759999999999997</v>
      </c>
      <c r="T14" s="2">
        <v>0.83089999999999997</v>
      </c>
      <c r="U14" s="2">
        <v>0.84419999999999995</v>
      </c>
      <c r="V14" s="2">
        <v>0.74309999999999998</v>
      </c>
      <c r="W14" s="2">
        <v>0.77529999999999999</v>
      </c>
      <c r="X14" s="2">
        <v>3.3210999999999999</v>
      </c>
      <c r="Y14" s="2">
        <v>5.9269999999999996</v>
      </c>
      <c r="Z14" s="2">
        <v>1.4783999999999999</v>
      </c>
      <c r="AA14" s="2">
        <v>0.69940000000000002</v>
      </c>
      <c r="AC14" s="4">
        <f t="shared" si="6"/>
        <v>-2.9000000000000137E-3</v>
      </c>
      <c r="AD14" s="4">
        <f t="shared" si="0"/>
        <v>-2.8000000000000247E-3</v>
      </c>
      <c r="AE14" s="4">
        <f t="shared" si="0"/>
        <v>-4.6000000000000485E-3</v>
      </c>
      <c r="AF14" s="4">
        <f t="shared" si="7"/>
        <v>-9.6999999999999864E-3</v>
      </c>
      <c r="AG14" s="4">
        <f t="shared" si="0"/>
        <v>-0.11280000000000001</v>
      </c>
      <c r="AH14" s="4">
        <f t="shared" si="0"/>
        <v>-1.1999999999998678E-3</v>
      </c>
      <c r="AI14" s="4">
        <f t="shared" si="0"/>
        <v>-1.7299999999999982E-2</v>
      </c>
      <c r="AJ14" s="4">
        <f t="shared" si="0"/>
        <v>-1.1999999999999789E-3</v>
      </c>
      <c r="AL14" s="4">
        <f t="shared" si="8"/>
        <v>8.219999999999994E-2</v>
      </c>
      <c r="AM14" s="4">
        <f t="shared" si="1"/>
        <v>8.8700000000000001E-2</v>
      </c>
      <c r="AN14" s="4">
        <f t="shared" si="1"/>
        <v>6.6599999999999993E-2</v>
      </c>
      <c r="AO14" s="4">
        <f t="shared" si="9"/>
        <v>0.34489999999999998</v>
      </c>
      <c r="AP14" s="4">
        <f t="shared" si="1"/>
        <v>-1.5915000000000004</v>
      </c>
      <c r="AQ14" s="4">
        <f t="shared" si="1"/>
        <v>-0.37620000000000076</v>
      </c>
      <c r="AR14" s="4">
        <f t="shared" si="1"/>
        <v>0.72949999999999993</v>
      </c>
      <c r="AS14" s="4">
        <f t="shared" si="1"/>
        <v>0.16180000000000005</v>
      </c>
      <c r="AU14" s="4">
        <f t="shared" si="10"/>
        <v>7.9299999999999926E-2</v>
      </c>
      <c r="AV14" s="4">
        <f t="shared" si="2"/>
        <v>8.5899999999999976E-2</v>
      </c>
      <c r="AW14" s="4">
        <f t="shared" si="2"/>
        <v>6.1999999999999944E-2</v>
      </c>
      <c r="AX14" s="4">
        <f t="shared" si="11"/>
        <v>0.3352</v>
      </c>
      <c r="AY14" s="4">
        <f t="shared" si="2"/>
        <v>-1.7043000000000004</v>
      </c>
      <c r="AZ14" s="4">
        <f t="shared" si="2"/>
        <v>-0.37740000000000062</v>
      </c>
      <c r="BA14" s="4">
        <f t="shared" si="2"/>
        <v>0.71219999999999994</v>
      </c>
      <c r="BB14" s="4">
        <f t="shared" si="2"/>
        <v>0.16060000000000008</v>
      </c>
      <c r="BD14" s="8">
        <f t="shared" si="12"/>
        <v>-0.38584353379457337</v>
      </c>
      <c r="BE14" s="8">
        <f t="shared" si="13"/>
        <v>-0.36924699986812931</v>
      </c>
      <c r="BF14" s="8">
        <f t="shared" si="14"/>
        <v>-0.67537806489502983</v>
      </c>
      <c r="BG14" s="8">
        <f t="shared" si="15"/>
        <v>-2.2040445353328759</v>
      </c>
      <c r="BH14" s="8">
        <f t="shared" si="16"/>
        <v>-2.2445974449795041</v>
      </c>
      <c r="BI14" s="8">
        <f t="shared" si="17"/>
        <v>-1.9034325233168385E-2</v>
      </c>
      <c r="BJ14" s="8">
        <f t="shared" si="18"/>
        <v>-2.2578961106760613</v>
      </c>
      <c r="BK14" s="8">
        <f t="shared" si="19"/>
        <v>-0.22271714922048608</v>
      </c>
      <c r="BM14" s="8">
        <f t="shared" si="20"/>
        <v>10.979030319219973</v>
      </c>
      <c r="BN14" s="8">
        <f t="shared" si="21"/>
        <v>11.740569159497023</v>
      </c>
      <c r="BO14" s="8">
        <f t="shared" si="22"/>
        <v>9.844789356984478</v>
      </c>
      <c r="BP14" s="8">
        <f t="shared" si="23"/>
        <v>80.134758364312262</v>
      </c>
      <c r="BQ14" s="8">
        <f t="shared" si="24"/>
        <v>-32.396287098481466</v>
      </c>
      <c r="BR14" s="8">
        <f t="shared" si="25"/>
        <v>-5.9683970046960386</v>
      </c>
      <c r="BS14" s="8">
        <f t="shared" si="26"/>
        <v>97.409533983175308</v>
      </c>
      <c r="BT14" s="8">
        <f t="shared" si="27"/>
        <v>30.096726190476204</v>
      </c>
      <c r="BV14" s="8">
        <f t="shared" si="28"/>
        <v>10.550824906865342</v>
      </c>
      <c r="BW14" s="8">
        <f t="shared" si="29"/>
        <v>11.327970460240008</v>
      </c>
      <c r="BX14" s="8">
        <f t="shared" si="30"/>
        <v>9.1029217442372552</v>
      </c>
      <c r="BY14" s="8">
        <f t="shared" si="31"/>
        <v>76.16450806634856</v>
      </c>
      <c r="BZ14" s="8">
        <f t="shared" si="32"/>
        <v>-33.913718310980222</v>
      </c>
      <c r="CA14" s="8">
        <f t="shared" si="33"/>
        <v>-5.986295285832127</v>
      </c>
      <c r="CB14" s="8">
        <f t="shared" si="34"/>
        <v>92.952231793265454</v>
      </c>
      <c r="CC14" s="8">
        <f t="shared" si="35"/>
        <v>29.806978470675595</v>
      </c>
    </row>
    <row r="15" spans="1:81" x14ac:dyDescent="0.2">
      <c r="A15" s="22" t="s">
        <v>20</v>
      </c>
      <c r="B15" s="5">
        <v>0.7601</v>
      </c>
      <c r="C15" s="5">
        <v>0.76529999999999998</v>
      </c>
      <c r="D15" s="5">
        <v>0.69069999999999998</v>
      </c>
      <c r="E15" s="5">
        <v>0.4985</v>
      </c>
      <c r="F15" s="5">
        <v>5.9200999999999997</v>
      </c>
      <c r="G15" s="5">
        <v>6.952</v>
      </c>
      <c r="H15" s="5">
        <v>0.85729999999999995</v>
      </c>
      <c r="I15" s="5">
        <v>0.59909999999999997</v>
      </c>
      <c r="K15" s="1">
        <v>0.75549999999999995</v>
      </c>
      <c r="L15" s="1">
        <v>0.76459999999999995</v>
      </c>
      <c r="M15" s="1">
        <v>0.68489999999999995</v>
      </c>
      <c r="N15" s="1">
        <v>0.52429999999999999</v>
      </c>
      <c r="O15" s="1">
        <v>5.9093999999999998</v>
      </c>
      <c r="P15" s="1">
        <v>6.9329999999999998</v>
      </c>
      <c r="Q15" s="1">
        <v>0.9002</v>
      </c>
      <c r="R15" s="1">
        <v>0.60719999999999996</v>
      </c>
      <c r="T15" s="2">
        <v>0.76570000000000005</v>
      </c>
      <c r="U15" s="2">
        <v>0.78659999999999997</v>
      </c>
      <c r="V15" s="2">
        <v>0.69630000000000003</v>
      </c>
      <c r="W15" s="2">
        <v>0.61729999999999996</v>
      </c>
      <c r="X15" s="2">
        <v>5.3921000000000001</v>
      </c>
      <c r="Y15" s="2">
        <v>6.8362999999999996</v>
      </c>
      <c r="Z15" s="2">
        <v>1.1088</v>
      </c>
      <c r="AA15" s="2">
        <v>0.64</v>
      </c>
      <c r="AC15" s="4">
        <f t="shared" si="6"/>
        <v>-4.6000000000000485E-3</v>
      </c>
      <c r="AD15" s="4">
        <f t="shared" si="0"/>
        <v>-7.0000000000003393E-4</v>
      </c>
      <c r="AE15" s="4">
        <f t="shared" si="0"/>
        <v>-5.8000000000000274E-3</v>
      </c>
      <c r="AF15" s="4">
        <f t="shared" si="7"/>
        <v>2.579999999999999E-2</v>
      </c>
      <c r="AG15" s="4">
        <f t="shared" si="0"/>
        <v>-1.0699999999999932E-2</v>
      </c>
      <c r="AH15" s="4">
        <f t="shared" si="0"/>
        <v>-1.9000000000000128E-2</v>
      </c>
      <c r="AI15" s="4">
        <f t="shared" si="0"/>
        <v>4.2900000000000049E-2</v>
      </c>
      <c r="AJ15" s="4">
        <f t="shared" si="0"/>
        <v>8.0999999999999961E-3</v>
      </c>
      <c r="AL15" s="4">
        <f t="shared" si="8"/>
        <v>1.0200000000000098E-2</v>
      </c>
      <c r="AM15" s="4">
        <f t="shared" si="1"/>
        <v>2.200000000000002E-2</v>
      </c>
      <c r="AN15" s="4">
        <f t="shared" si="1"/>
        <v>1.1400000000000077E-2</v>
      </c>
      <c r="AO15" s="4">
        <f t="shared" si="9"/>
        <v>9.2999999999999972E-2</v>
      </c>
      <c r="AP15" s="4">
        <f t="shared" si="1"/>
        <v>-0.51729999999999965</v>
      </c>
      <c r="AQ15" s="4">
        <f t="shared" si="1"/>
        <v>-9.670000000000023E-2</v>
      </c>
      <c r="AR15" s="4">
        <f t="shared" si="1"/>
        <v>0.20860000000000001</v>
      </c>
      <c r="AS15" s="4">
        <f t="shared" si="1"/>
        <v>3.2800000000000051E-2</v>
      </c>
      <c r="AU15" s="4">
        <f t="shared" si="10"/>
        <v>5.6000000000000494E-3</v>
      </c>
      <c r="AV15" s="4">
        <f t="shared" si="2"/>
        <v>2.1299999999999986E-2</v>
      </c>
      <c r="AW15" s="4">
        <f t="shared" si="2"/>
        <v>5.6000000000000494E-3</v>
      </c>
      <c r="AX15" s="4">
        <f t="shared" si="11"/>
        <v>0.11879999999999996</v>
      </c>
      <c r="AY15" s="4">
        <f t="shared" si="2"/>
        <v>-0.52799999999999958</v>
      </c>
      <c r="AZ15" s="4">
        <f t="shared" si="2"/>
        <v>-0.11570000000000036</v>
      </c>
      <c r="BA15" s="4">
        <f t="shared" si="2"/>
        <v>0.25150000000000006</v>
      </c>
      <c r="BB15" s="4">
        <f t="shared" si="2"/>
        <v>4.0900000000000047E-2</v>
      </c>
      <c r="BD15" s="8">
        <f t="shared" si="12"/>
        <v>-0.60518352848310075</v>
      </c>
      <c r="BE15" s="8">
        <f t="shared" si="13"/>
        <v>-9.1467398405858352E-2</v>
      </c>
      <c r="BF15" s="8">
        <f t="shared" si="14"/>
        <v>-0.83972781236427207</v>
      </c>
      <c r="BG15" s="8">
        <f t="shared" si="15"/>
        <v>5.1755265797392154</v>
      </c>
      <c r="BH15" s="8">
        <f t="shared" si="16"/>
        <v>-0.18074019019948873</v>
      </c>
      <c r="BI15" s="8">
        <f t="shared" si="17"/>
        <v>-0.27330264672037008</v>
      </c>
      <c r="BJ15" s="8">
        <f t="shared" si="18"/>
        <v>5.0040825848594483</v>
      </c>
      <c r="BK15" s="8">
        <f t="shared" si="19"/>
        <v>1.3520280420630941</v>
      </c>
      <c r="BM15" s="8">
        <f t="shared" si="20"/>
        <v>1.3500992720053075</v>
      </c>
      <c r="BN15" s="8">
        <f t="shared" si="21"/>
        <v>2.8773214752811955</v>
      </c>
      <c r="BO15" s="8">
        <f t="shared" si="22"/>
        <v>1.6644765659220437</v>
      </c>
      <c r="BP15" s="8">
        <f t="shared" si="23"/>
        <v>17.737936296013729</v>
      </c>
      <c r="BQ15" s="8">
        <f t="shared" si="24"/>
        <v>-8.7538497986259127</v>
      </c>
      <c r="BR15" s="8">
        <f t="shared" si="25"/>
        <v>-1.3947785951247689</v>
      </c>
      <c r="BS15" s="8">
        <f t="shared" si="26"/>
        <v>23.172628304821153</v>
      </c>
      <c r="BT15" s="8">
        <f t="shared" si="27"/>
        <v>5.4018445322793234</v>
      </c>
      <c r="BV15" s="8">
        <f t="shared" si="28"/>
        <v>0.73674516510986043</v>
      </c>
      <c r="BW15" s="8">
        <f t="shared" si="29"/>
        <v>2.7832222657781243</v>
      </c>
      <c r="BX15" s="8">
        <f t="shared" si="30"/>
        <v>0.81077168090343854</v>
      </c>
      <c r="BY15" s="8">
        <f t="shared" si="31"/>
        <v>23.831494483450342</v>
      </c>
      <c r="BZ15" s="8">
        <f t="shared" si="32"/>
        <v>-8.9187682640495876</v>
      </c>
      <c r="CA15" s="8">
        <f t="shared" si="33"/>
        <v>-1.664269275028774</v>
      </c>
      <c r="CB15" s="8">
        <f t="shared" si="34"/>
        <v>29.336288347136367</v>
      </c>
      <c r="CC15" s="8">
        <f t="shared" si="35"/>
        <v>6.8269070272074863</v>
      </c>
    </row>
    <row r="16" spans="1:81" x14ac:dyDescent="0.2">
      <c r="A16" t="s">
        <v>21</v>
      </c>
      <c r="B16" s="5">
        <v>0.7923</v>
      </c>
      <c r="C16" s="5">
        <v>0.80169999999999997</v>
      </c>
      <c r="D16" s="5">
        <v>0.71599999999999997</v>
      </c>
      <c r="E16" s="5">
        <v>0.76449999999999996</v>
      </c>
      <c r="F16" s="5">
        <v>2.2440000000000002</v>
      </c>
      <c r="G16" s="5">
        <v>6.2186000000000003</v>
      </c>
      <c r="H16" s="5">
        <v>1.3313999999999999</v>
      </c>
      <c r="I16" s="5">
        <v>0.66879999999999995</v>
      </c>
      <c r="K16" s="1">
        <v>0.79490000000000005</v>
      </c>
      <c r="L16" s="1">
        <v>0.80610000000000004</v>
      </c>
      <c r="M16" s="1">
        <v>0.71189999999999998</v>
      </c>
      <c r="N16" s="1">
        <v>0.7792</v>
      </c>
      <c r="O16" s="1">
        <v>2.0922999999999998</v>
      </c>
      <c r="P16" s="1">
        <v>6.1944999999999997</v>
      </c>
      <c r="Q16" s="1">
        <v>1.3623000000000001</v>
      </c>
      <c r="R16" s="1">
        <v>0.68100000000000005</v>
      </c>
      <c r="T16" s="2">
        <v>0.78480000000000005</v>
      </c>
      <c r="U16" s="2">
        <v>0.81320000000000003</v>
      </c>
      <c r="V16" s="2">
        <v>0.72230000000000005</v>
      </c>
      <c r="W16" s="2">
        <v>0.73250000000000004</v>
      </c>
      <c r="X16" s="2">
        <v>1.5169999999999999</v>
      </c>
      <c r="Y16" s="2">
        <v>6.0827</v>
      </c>
      <c r="Z16" s="2">
        <v>1.4302999999999999</v>
      </c>
      <c r="AA16" s="2">
        <v>0.68840000000000001</v>
      </c>
      <c r="AC16" s="4">
        <f t="shared" si="6"/>
        <v>2.6000000000000467E-3</v>
      </c>
      <c r="AD16" s="4">
        <f t="shared" si="0"/>
        <v>4.4000000000000705E-3</v>
      </c>
      <c r="AE16" s="4">
        <f t="shared" si="0"/>
        <v>-4.0999999999999925E-3</v>
      </c>
      <c r="AF16" s="4">
        <f t="shared" si="7"/>
        <v>1.4700000000000046E-2</v>
      </c>
      <c r="AG16" s="4">
        <f t="shared" si="0"/>
        <v>-0.15170000000000039</v>
      </c>
      <c r="AH16" s="4">
        <f t="shared" si="0"/>
        <v>-2.4100000000000676E-2</v>
      </c>
      <c r="AI16" s="4">
        <f t="shared" si="0"/>
        <v>3.090000000000015E-2</v>
      </c>
      <c r="AJ16" s="4">
        <f t="shared" si="0"/>
        <v>1.22000000000001E-2</v>
      </c>
      <c r="AL16" s="4">
        <f t="shared" si="8"/>
        <v>-1.0099999999999998E-2</v>
      </c>
      <c r="AM16" s="4">
        <f t="shared" si="1"/>
        <v>7.0999999999999952E-3</v>
      </c>
      <c r="AN16" s="4">
        <f t="shared" si="1"/>
        <v>1.0400000000000076E-2</v>
      </c>
      <c r="AO16" s="4">
        <f t="shared" si="9"/>
        <v>-4.6699999999999964E-2</v>
      </c>
      <c r="AP16" s="4">
        <f t="shared" si="1"/>
        <v>-0.57529999999999992</v>
      </c>
      <c r="AQ16" s="4">
        <f t="shared" si="1"/>
        <v>-0.11179999999999968</v>
      </c>
      <c r="AR16" s="4">
        <f t="shared" si="1"/>
        <v>6.7999999999999838E-2</v>
      </c>
      <c r="AS16" s="4">
        <f t="shared" si="1"/>
        <v>7.3999999999999622E-3</v>
      </c>
      <c r="AU16" s="4">
        <f t="shared" si="10"/>
        <v>-7.4999999999999512E-3</v>
      </c>
      <c r="AV16" s="4">
        <f t="shared" si="2"/>
        <v>1.1500000000000066E-2</v>
      </c>
      <c r="AW16" s="4">
        <f t="shared" si="2"/>
        <v>6.3000000000000833E-3</v>
      </c>
      <c r="AX16" s="4">
        <f t="shared" si="11"/>
        <v>-3.1999999999999917E-2</v>
      </c>
      <c r="AY16" s="4">
        <f t="shared" si="2"/>
        <v>-0.72700000000000031</v>
      </c>
      <c r="AZ16" s="4">
        <f t="shared" si="2"/>
        <v>-0.13590000000000035</v>
      </c>
      <c r="BA16" s="4">
        <f t="shared" si="2"/>
        <v>9.8899999999999988E-2</v>
      </c>
      <c r="BB16" s="4">
        <f t="shared" si="2"/>
        <v>1.9600000000000062E-2</v>
      </c>
      <c r="BD16" s="8">
        <f t="shared" si="12"/>
        <v>0.32815852581093607</v>
      </c>
      <c r="BE16" s="8">
        <f t="shared" si="13"/>
        <v>0.54883372832731325</v>
      </c>
      <c r="BF16" s="8">
        <f t="shared" si="14"/>
        <v>-0.57262569832402133</v>
      </c>
      <c r="BG16" s="8">
        <f t="shared" si="15"/>
        <v>1.9228253760627922</v>
      </c>
      <c r="BH16" s="8">
        <f t="shared" si="16"/>
        <v>-6.7602495543672179</v>
      </c>
      <c r="BI16" s="8">
        <f t="shared" si="17"/>
        <v>-0.38754703631043441</v>
      </c>
      <c r="BJ16" s="8">
        <f t="shared" si="18"/>
        <v>2.3208652546192092</v>
      </c>
      <c r="BK16" s="8">
        <f t="shared" si="19"/>
        <v>1.8241626794258523</v>
      </c>
      <c r="BM16" s="8">
        <f t="shared" si="20"/>
        <v>-1.2706000754811924</v>
      </c>
      <c r="BN16" s="8">
        <f t="shared" si="21"/>
        <v>0.88078402183351878</v>
      </c>
      <c r="BO16" s="8">
        <f t="shared" si="22"/>
        <v>1.4608793369855424</v>
      </c>
      <c r="BP16" s="8">
        <f t="shared" si="23"/>
        <v>-5.9933264887063613</v>
      </c>
      <c r="BQ16" s="8">
        <f t="shared" si="24"/>
        <v>-27.496056970797682</v>
      </c>
      <c r="BR16" s="8">
        <f t="shared" si="25"/>
        <v>-1.8048268625393444</v>
      </c>
      <c r="BS16" s="8">
        <f t="shared" si="26"/>
        <v>4.9915583938926691</v>
      </c>
      <c r="BT16" s="8">
        <f t="shared" si="27"/>
        <v>1.086637298091037</v>
      </c>
      <c r="BV16" s="8">
        <f t="shared" si="28"/>
        <v>-0.94661113214690784</v>
      </c>
      <c r="BW16" s="8">
        <f t="shared" si="29"/>
        <v>1.4344517899463722</v>
      </c>
      <c r="BX16" s="8">
        <f t="shared" si="30"/>
        <v>0.87988826815643628</v>
      </c>
      <c r="BY16" s="8">
        <f t="shared" si="31"/>
        <v>-4.1857423152387074</v>
      </c>
      <c r="BZ16" s="8">
        <f t="shared" si="32"/>
        <v>-32.397504456327994</v>
      </c>
      <c r="CA16" s="8">
        <f t="shared" si="33"/>
        <v>-2.1853793458334727</v>
      </c>
      <c r="CB16" s="8">
        <f t="shared" si="34"/>
        <v>7.4282709929397619</v>
      </c>
      <c r="CC16" s="8">
        <f t="shared" si="35"/>
        <v>2.9306220095693876</v>
      </c>
    </row>
    <row r="17" spans="1:81" x14ac:dyDescent="0.2">
      <c r="A17" t="s">
        <v>22</v>
      </c>
      <c r="B17" s="5">
        <v>0.76180000000000003</v>
      </c>
      <c r="C17" s="5">
        <v>0.76390000000000002</v>
      </c>
      <c r="D17" s="5">
        <v>0.62090000000000001</v>
      </c>
      <c r="E17" s="5">
        <v>0.72660000000000002</v>
      </c>
      <c r="F17" s="5">
        <v>4.9015000000000004</v>
      </c>
      <c r="G17" s="5">
        <v>7.0171999999999999</v>
      </c>
      <c r="H17" s="5">
        <v>1.1365000000000001</v>
      </c>
      <c r="I17" s="5">
        <v>0.65700000000000003</v>
      </c>
      <c r="K17" s="1">
        <v>0.76149999999999995</v>
      </c>
      <c r="L17" s="1">
        <v>0.76849999999999996</v>
      </c>
      <c r="M17" s="1">
        <v>0.65310000000000001</v>
      </c>
      <c r="N17" s="1">
        <v>0.755</v>
      </c>
      <c r="O17" s="1">
        <v>4.8186999999999998</v>
      </c>
      <c r="P17" s="1">
        <v>7.0016999999999996</v>
      </c>
      <c r="Q17" s="1">
        <v>1.181</v>
      </c>
      <c r="R17" s="1">
        <v>0.66669999999999996</v>
      </c>
      <c r="T17" s="2">
        <v>0.75239999999999996</v>
      </c>
      <c r="U17" s="2">
        <v>0.77080000000000004</v>
      </c>
      <c r="V17" s="2">
        <v>0.62709999999999999</v>
      </c>
      <c r="W17" s="2">
        <v>0.749</v>
      </c>
      <c r="X17" s="2">
        <v>3.3856000000000002</v>
      </c>
      <c r="Y17" s="2">
        <v>6.8876999999999997</v>
      </c>
      <c r="Z17" s="2">
        <v>1.2195</v>
      </c>
      <c r="AA17" s="2">
        <v>0.7077</v>
      </c>
      <c r="AC17" s="4">
        <f t="shared" si="6"/>
        <v>-3.0000000000007798E-4</v>
      </c>
      <c r="AD17" s="4">
        <f t="shared" si="0"/>
        <v>4.5999999999999375E-3</v>
      </c>
      <c r="AE17" s="4">
        <f t="shared" si="0"/>
        <v>3.2200000000000006E-2</v>
      </c>
      <c r="AF17" s="4">
        <f t="shared" si="7"/>
        <v>2.8399999999999981E-2</v>
      </c>
      <c r="AG17" s="4">
        <f t="shared" si="0"/>
        <v>-8.2800000000000651E-2</v>
      </c>
      <c r="AH17" s="4">
        <f t="shared" si="0"/>
        <v>-1.5500000000000291E-2</v>
      </c>
      <c r="AI17" s="4">
        <f t="shared" si="0"/>
        <v>4.4499999999999984E-2</v>
      </c>
      <c r="AJ17" s="4">
        <f t="shared" si="0"/>
        <v>9.6999999999999309E-3</v>
      </c>
      <c r="AL17" s="4">
        <f t="shared" si="8"/>
        <v>-9.099999999999997E-3</v>
      </c>
      <c r="AM17" s="4">
        <f t="shared" si="1"/>
        <v>2.3000000000000798E-3</v>
      </c>
      <c r="AN17" s="4">
        <f t="shared" si="1"/>
        <v>-2.6000000000000023E-2</v>
      </c>
      <c r="AO17" s="4">
        <f t="shared" si="9"/>
        <v>-6.0000000000000053E-3</v>
      </c>
      <c r="AP17" s="4">
        <f t="shared" si="1"/>
        <v>-1.4330999999999996</v>
      </c>
      <c r="AQ17" s="4">
        <f t="shared" si="1"/>
        <v>-0.11399999999999988</v>
      </c>
      <c r="AR17" s="4">
        <f t="shared" si="1"/>
        <v>3.8499999999999979E-2</v>
      </c>
      <c r="AS17" s="4">
        <f t="shared" si="1"/>
        <v>4.1000000000000036E-2</v>
      </c>
      <c r="AU17" s="4">
        <f t="shared" si="10"/>
        <v>-9.400000000000075E-3</v>
      </c>
      <c r="AV17" s="4">
        <f t="shared" si="2"/>
        <v>6.9000000000000172E-3</v>
      </c>
      <c r="AW17" s="4">
        <f t="shared" si="2"/>
        <v>6.1999999999999833E-3</v>
      </c>
      <c r="AX17" s="4">
        <f t="shared" si="11"/>
        <v>2.2399999999999975E-2</v>
      </c>
      <c r="AY17" s="4">
        <f t="shared" si="2"/>
        <v>-1.5159000000000002</v>
      </c>
      <c r="AZ17" s="4">
        <f t="shared" si="2"/>
        <v>-0.12950000000000017</v>
      </c>
      <c r="BA17" s="4">
        <f t="shared" si="2"/>
        <v>8.2999999999999963E-2</v>
      </c>
      <c r="BB17" s="4">
        <f t="shared" si="2"/>
        <v>5.0699999999999967E-2</v>
      </c>
      <c r="BD17" s="8">
        <f t="shared" si="12"/>
        <v>-3.9380414807046203E-2</v>
      </c>
      <c r="BE17" s="8">
        <f t="shared" si="13"/>
        <v>0.60217305930094744</v>
      </c>
      <c r="BF17" s="8">
        <f t="shared" si="14"/>
        <v>5.1860202931228869</v>
      </c>
      <c r="BG17" s="8">
        <f t="shared" si="15"/>
        <v>3.9086154693091082</v>
      </c>
      <c r="BH17" s="8">
        <f t="shared" si="16"/>
        <v>-1.6892787922064807</v>
      </c>
      <c r="BI17" s="8">
        <f t="shared" si="17"/>
        <v>-0.22088582340535101</v>
      </c>
      <c r="BJ17" s="8">
        <f t="shared" si="18"/>
        <v>3.9155301363836328</v>
      </c>
      <c r="BK17" s="8">
        <f t="shared" si="19"/>
        <v>1.4764079147640685</v>
      </c>
      <c r="BM17" s="8">
        <f t="shared" si="20"/>
        <v>-1.1950098489822714</v>
      </c>
      <c r="BN17" s="8">
        <f t="shared" si="21"/>
        <v>0.29928432010410927</v>
      </c>
      <c r="BO17" s="8">
        <f t="shared" si="22"/>
        <v>-3.9810136273158818</v>
      </c>
      <c r="BP17" s="8">
        <f t="shared" si="23"/>
        <v>-0.79470198675496762</v>
      </c>
      <c r="BQ17" s="8">
        <f t="shared" si="24"/>
        <v>-29.740386411272745</v>
      </c>
      <c r="BR17" s="8">
        <f t="shared" si="25"/>
        <v>-1.6281760143965021</v>
      </c>
      <c r="BS17" s="8">
        <f t="shared" si="26"/>
        <v>3.25994919559695</v>
      </c>
      <c r="BT17" s="8">
        <f t="shared" si="27"/>
        <v>6.1496925153742374</v>
      </c>
      <c r="BV17" s="8">
        <f t="shared" si="28"/>
        <v>-1.2339196639538035</v>
      </c>
      <c r="BW17" s="8">
        <f t="shared" si="29"/>
        <v>0.90325958895143577</v>
      </c>
      <c r="BX17" s="8">
        <f t="shared" si="30"/>
        <v>0.99855049122241635</v>
      </c>
      <c r="BY17" s="8">
        <f t="shared" si="31"/>
        <v>3.0828516377649291</v>
      </c>
      <c r="BZ17" s="8">
        <f t="shared" si="32"/>
        <v>-30.927267163113335</v>
      </c>
      <c r="CA17" s="8">
        <f t="shared" si="33"/>
        <v>-1.845465427805965</v>
      </c>
      <c r="CB17" s="8">
        <f t="shared" si="34"/>
        <v>7.3031236251649769</v>
      </c>
      <c r="CC17" s="8">
        <f t="shared" si="35"/>
        <v>7.7168949771689448</v>
      </c>
    </row>
    <row r="18" spans="1:81" x14ac:dyDescent="0.2">
      <c r="A18" t="s">
        <v>23</v>
      </c>
      <c r="B18" s="5">
        <v>0.52659999999999996</v>
      </c>
      <c r="C18" s="5">
        <v>0.53310000000000002</v>
      </c>
      <c r="D18" s="5">
        <v>0.48520000000000002</v>
      </c>
      <c r="E18" s="5">
        <v>-9.64E-2</v>
      </c>
      <c r="F18" s="5">
        <v>9.5909999999999993</v>
      </c>
      <c r="G18" s="5">
        <v>7.5187999999999997</v>
      </c>
      <c r="H18" s="5">
        <v>-0.12720000000000001</v>
      </c>
      <c r="I18" s="5">
        <v>0.3392</v>
      </c>
      <c r="K18" s="1">
        <v>0.52580000000000005</v>
      </c>
      <c r="L18" s="1">
        <v>0.53500000000000003</v>
      </c>
      <c r="M18" s="1">
        <v>0.4955</v>
      </c>
      <c r="N18" s="1">
        <v>-7.9500000000000001E-2</v>
      </c>
      <c r="O18" s="1">
        <v>9.4734999999999996</v>
      </c>
      <c r="P18" s="1">
        <v>7.4809999999999999</v>
      </c>
      <c r="Q18" s="1">
        <v>-9.2799999999999994E-2</v>
      </c>
      <c r="R18" s="1">
        <v>0.34670000000000001</v>
      </c>
      <c r="T18" s="2">
        <v>0.76749999999999996</v>
      </c>
      <c r="U18" s="2">
        <v>0.78300000000000003</v>
      </c>
      <c r="V18" s="2">
        <v>0.72570000000000001</v>
      </c>
      <c r="W18" s="2">
        <v>0.4864</v>
      </c>
      <c r="X18" s="2">
        <v>6.5692000000000004</v>
      </c>
      <c r="Y18" s="2">
        <v>6.8384999999999998</v>
      </c>
      <c r="Z18" s="2">
        <v>1.0547</v>
      </c>
      <c r="AA18" s="2">
        <v>0.51770000000000005</v>
      </c>
      <c r="AC18" s="4">
        <f t="shared" si="6"/>
        <v>-7.9999999999991189E-4</v>
      </c>
      <c r="AD18" s="4">
        <f t="shared" si="0"/>
        <v>1.9000000000000128E-3</v>
      </c>
      <c r="AE18" s="4">
        <f t="shared" si="0"/>
        <v>1.0299999999999976E-2</v>
      </c>
      <c r="AF18" s="4">
        <f t="shared" si="7"/>
        <v>-1.6899999999999998E-2</v>
      </c>
      <c r="AG18" s="4">
        <f t="shared" si="0"/>
        <v>-0.11749999999999972</v>
      </c>
      <c r="AH18" s="4">
        <f t="shared" si="0"/>
        <v>-3.7799999999999834E-2</v>
      </c>
      <c r="AI18" s="4">
        <f t="shared" si="0"/>
        <v>3.4400000000000014E-2</v>
      </c>
      <c r="AJ18" s="4">
        <f t="shared" si="0"/>
        <v>7.5000000000000067E-3</v>
      </c>
      <c r="AL18" s="4">
        <f t="shared" si="8"/>
        <v>0.24169999999999991</v>
      </c>
      <c r="AM18" s="4">
        <f t="shared" si="1"/>
        <v>0.248</v>
      </c>
      <c r="AN18" s="4">
        <f t="shared" si="1"/>
        <v>0.23020000000000002</v>
      </c>
      <c r="AO18" s="4">
        <f t="shared" si="9"/>
        <v>0.40689999999999998</v>
      </c>
      <c r="AP18" s="4">
        <f t="shared" si="1"/>
        <v>-2.9042999999999992</v>
      </c>
      <c r="AQ18" s="4">
        <f t="shared" si="1"/>
        <v>-0.64250000000000007</v>
      </c>
      <c r="AR18" s="4">
        <f t="shared" si="1"/>
        <v>1.1475</v>
      </c>
      <c r="AS18" s="4">
        <f t="shared" si="1"/>
        <v>0.17100000000000004</v>
      </c>
      <c r="AU18" s="4">
        <f t="shared" si="10"/>
        <v>0.2409</v>
      </c>
      <c r="AV18" s="4">
        <f t="shared" si="2"/>
        <v>0.24990000000000001</v>
      </c>
      <c r="AW18" s="4">
        <f t="shared" si="2"/>
        <v>0.24049999999999999</v>
      </c>
      <c r="AX18" s="4">
        <f t="shared" si="11"/>
        <v>0.39</v>
      </c>
      <c r="AY18" s="4">
        <f t="shared" si="2"/>
        <v>-3.0217999999999989</v>
      </c>
      <c r="AZ18" s="4">
        <f t="shared" si="2"/>
        <v>-0.6802999999999999</v>
      </c>
      <c r="BA18" s="4">
        <f t="shared" si="2"/>
        <v>1.1819</v>
      </c>
      <c r="BB18" s="4">
        <f t="shared" si="2"/>
        <v>0.17850000000000005</v>
      </c>
      <c r="BD18" s="8">
        <f t="shared" si="12"/>
        <v>-0.15191796429926166</v>
      </c>
      <c r="BE18" s="8">
        <f t="shared" si="13"/>
        <v>0.35640592759332446</v>
      </c>
      <c r="BF18" s="8">
        <f t="shared" si="14"/>
        <v>2.1228359439406379</v>
      </c>
      <c r="BG18" s="8">
        <f t="shared" si="15"/>
        <v>-17.531120331950206</v>
      </c>
      <c r="BH18" s="8">
        <f t="shared" si="16"/>
        <v>-1.2251068710249164</v>
      </c>
      <c r="BI18" s="8">
        <f t="shared" si="17"/>
        <v>-0.50273979890407827</v>
      </c>
      <c r="BJ18" s="8">
        <f t="shared" si="18"/>
        <v>-27.044025157232713</v>
      </c>
      <c r="BK18" s="8">
        <f t="shared" si="19"/>
        <v>2.2110849056603792</v>
      </c>
      <c r="BM18" s="8">
        <f t="shared" si="20"/>
        <v>45.968048687713939</v>
      </c>
      <c r="BN18" s="8">
        <f t="shared" si="21"/>
        <v>46.355140186915882</v>
      </c>
      <c r="BO18" s="8">
        <f t="shared" si="22"/>
        <v>46.458123107971751</v>
      </c>
      <c r="BP18" s="8">
        <f t="shared" si="23"/>
        <v>-711.82389937106916</v>
      </c>
      <c r="BQ18" s="8">
        <f t="shared" si="24"/>
        <v>-30.657096110202136</v>
      </c>
      <c r="BR18" s="8">
        <f t="shared" si="25"/>
        <v>-8.5884240074856315</v>
      </c>
      <c r="BS18" s="8">
        <f t="shared" si="26"/>
        <v>-1236.5301724137933</v>
      </c>
      <c r="BT18" s="8">
        <f t="shared" si="27"/>
        <v>49.322180559561588</v>
      </c>
      <c r="BV18" s="8">
        <f t="shared" si="28"/>
        <v>45.746296999620213</v>
      </c>
      <c r="BW18" s="8">
        <f t="shared" si="29"/>
        <v>46.876758581879571</v>
      </c>
      <c r="BX18" s="8">
        <f t="shared" si="30"/>
        <v>49.567188788128604</v>
      </c>
      <c r="BY18" s="8">
        <f t="shared" si="31"/>
        <v>-604.56431535269712</v>
      </c>
      <c r="BZ18" s="8">
        <f t="shared" si="32"/>
        <v>-31.506620790324252</v>
      </c>
      <c r="CA18" s="8">
        <f t="shared" si="33"/>
        <v>-9.0479863808054457</v>
      </c>
      <c r="CB18" s="8">
        <f t="shared" si="34"/>
        <v>-929.16666666666663</v>
      </c>
      <c r="CC18" s="8">
        <f t="shared" si="35"/>
        <v>52.623820754717002</v>
      </c>
    </row>
    <row r="19" spans="1:81" x14ac:dyDescent="0.2">
      <c r="A19" s="22" t="s">
        <v>24</v>
      </c>
      <c r="B19" s="5">
        <v>0.75529999999999997</v>
      </c>
      <c r="C19" s="5">
        <v>0.76500000000000001</v>
      </c>
      <c r="D19" s="5">
        <v>0.74990000000000001</v>
      </c>
      <c r="E19" s="5">
        <v>0.54620000000000002</v>
      </c>
      <c r="F19" s="5">
        <v>6.0605000000000002</v>
      </c>
      <c r="G19" s="5">
        <v>6.8428000000000004</v>
      </c>
      <c r="H19" s="5">
        <v>0.88759999999999994</v>
      </c>
      <c r="I19" s="5">
        <v>0.58299999999999996</v>
      </c>
      <c r="K19" s="1">
        <v>0.76190000000000002</v>
      </c>
      <c r="L19" s="1">
        <v>0.76559999999999995</v>
      </c>
      <c r="M19" s="1">
        <v>0.74980000000000002</v>
      </c>
      <c r="N19" s="1">
        <v>0.55479999999999996</v>
      </c>
      <c r="O19" s="1">
        <v>6.1266999999999996</v>
      </c>
      <c r="P19" s="1">
        <v>6.7977999999999996</v>
      </c>
      <c r="Q19" s="1">
        <v>0.91139999999999999</v>
      </c>
      <c r="R19" s="1">
        <v>0.59809999999999997</v>
      </c>
      <c r="T19" s="2">
        <v>0.76329999999999998</v>
      </c>
      <c r="U19" s="2">
        <v>0.78169999999999995</v>
      </c>
      <c r="V19" s="2">
        <v>0.74350000000000005</v>
      </c>
      <c r="W19" s="2">
        <v>0.63619999999999999</v>
      </c>
      <c r="X19" s="2">
        <v>5.0720999999999998</v>
      </c>
      <c r="Y19" s="2">
        <v>6.6958000000000002</v>
      </c>
      <c r="Z19" s="2">
        <v>1.0767</v>
      </c>
      <c r="AA19" s="2">
        <v>0.64359999999999995</v>
      </c>
      <c r="AC19" s="4">
        <f t="shared" si="6"/>
        <v>6.6000000000000503E-3</v>
      </c>
      <c r="AD19" s="4">
        <f t="shared" si="6"/>
        <v>5.9999999999993392E-4</v>
      </c>
      <c r="AE19" s="4">
        <f t="shared" si="6"/>
        <v>-9.9999999999988987E-5</v>
      </c>
      <c r="AF19" s="4">
        <f t="shared" si="7"/>
        <v>8.599999999999941E-3</v>
      </c>
      <c r="AG19" s="4">
        <f t="shared" si="6"/>
        <v>6.619999999999937E-2</v>
      </c>
      <c r="AH19" s="4">
        <f t="shared" si="6"/>
        <v>-4.5000000000000817E-2</v>
      </c>
      <c r="AI19" s="4">
        <f t="shared" si="6"/>
        <v>2.3800000000000043E-2</v>
      </c>
      <c r="AJ19" s="4">
        <f t="shared" si="6"/>
        <v>1.5100000000000002E-2</v>
      </c>
      <c r="AL19" s="4">
        <f t="shared" si="8"/>
        <v>1.3999999999999568E-3</v>
      </c>
      <c r="AM19" s="4">
        <f t="shared" si="8"/>
        <v>1.6100000000000003E-2</v>
      </c>
      <c r="AN19" s="4">
        <f t="shared" si="8"/>
        <v>-6.2999999999999723E-3</v>
      </c>
      <c r="AO19" s="4">
        <f t="shared" si="9"/>
        <v>8.1400000000000028E-2</v>
      </c>
      <c r="AP19" s="4">
        <f t="shared" si="8"/>
        <v>-1.0545999999999998</v>
      </c>
      <c r="AQ19" s="4">
        <f t="shared" si="8"/>
        <v>-0.10199999999999942</v>
      </c>
      <c r="AR19" s="4">
        <f t="shared" si="8"/>
        <v>0.1653</v>
      </c>
      <c r="AS19" s="4">
        <f t="shared" si="8"/>
        <v>4.5499999999999985E-2</v>
      </c>
      <c r="AU19" s="4">
        <f t="shared" si="10"/>
        <v>8.0000000000000071E-3</v>
      </c>
      <c r="AV19" s="4">
        <f t="shared" si="10"/>
        <v>1.6699999999999937E-2</v>
      </c>
      <c r="AW19" s="4">
        <f t="shared" si="10"/>
        <v>-6.3999999999999613E-3</v>
      </c>
      <c r="AX19" s="4">
        <f t="shared" si="11"/>
        <v>8.9999999999999969E-2</v>
      </c>
      <c r="AY19" s="4">
        <f t="shared" si="10"/>
        <v>-0.98840000000000039</v>
      </c>
      <c r="AZ19" s="4">
        <f t="shared" si="10"/>
        <v>-0.14700000000000024</v>
      </c>
      <c r="BA19" s="4">
        <f t="shared" si="10"/>
        <v>0.18910000000000005</v>
      </c>
      <c r="BB19" s="4">
        <f t="shared" si="10"/>
        <v>6.0599999999999987E-2</v>
      </c>
      <c r="BD19" s="8">
        <f t="shared" si="12"/>
        <v>0.87382497021051897</v>
      </c>
      <c r="BE19" s="8">
        <f t="shared" si="13"/>
        <v>7.8431372549010961E-2</v>
      </c>
      <c r="BF19" s="8">
        <f t="shared" si="14"/>
        <v>-1.333511134817829E-2</v>
      </c>
      <c r="BG19" s="8">
        <f t="shared" si="15"/>
        <v>1.5745148297326879</v>
      </c>
      <c r="BH19" s="8">
        <f t="shared" si="16"/>
        <v>1.0923191155845124</v>
      </c>
      <c r="BI19" s="8">
        <f t="shared" si="17"/>
        <v>-0.65762553340738894</v>
      </c>
      <c r="BJ19" s="8">
        <f t="shared" si="18"/>
        <v>2.6813880126183016</v>
      </c>
      <c r="BK19" s="8">
        <f t="shared" si="19"/>
        <v>2.5900514579759868</v>
      </c>
      <c r="BM19" s="8">
        <f t="shared" si="20"/>
        <v>0.18375114844467211</v>
      </c>
      <c r="BN19" s="8">
        <f t="shared" si="21"/>
        <v>2.1029258098223624</v>
      </c>
      <c r="BO19" s="8">
        <f t="shared" si="22"/>
        <v>-0.84022405974926284</v>
      </c>
      <c r="BP19" s="8">
        <f t="shared" si="23"/>
        <v>14.671953857245859</v>
      </c>
      <c r="BQ19" s="8">
        <f t="shared" si="24"/>
        <v>-17.213181647542719</v>
      </c>
      <c r="BR19" s="8">
        <f t="shared" si="25"/>
        <v>-1.5004854511753718</v>
      </c>
      <c r="BS19" s="8">
        <f t="shared" si="26"/>
        <v>18.136932192231729</v>
      </c>
      <c r="BT19" s="8">
        <f t="shared" si="27"/>
        <v>7.6074235077746177</v>
      </c>
      <c r="BV19" s="8">
        <f t="shared" si="28"/>
        <v>1.0591817820733493</v>
      </c>
      <c r="BW19" s="8">
        <f t="shared" si="29"/>
        <v>2.1830065359477042</v>
      </c>
      <c r="BX19" s="8">
        <f t="shared" si="30"/>
        <v>-0.85344712628349939</v>
      </c>
      <c r="BY19" s="8">
        <f t="shared" si="31"/>
        <v>16.477480776272422</v>
      </c>
      <c r="BZ19" s="8">
        <f t="shared" si="32"/>
        <v>-16.308885405494603</v>
      </c>
      <c r="CA19" s="8">
        <f t="shared" si="33"/>
        <v>-2.1482434091307687</v>
      </c>
      <c r="CB19" s="8">
        <f t="shared" si="34"/>
        <v>21.304641730509243</v>
      </c>
      <c r="CC19" s="8">
        <f t="shared" si="35"/>
        <v>10.39451114922813</v>
      </c>
    </row>
    <row r="20" spans="1:81" x14ac:dyDescent="0.2">
      <c r="A20" t="s">
        <v>25</v>
      </c>
      <c r="B20" s="5">
        <v>0.63670000000000004</v>
      </c>
      <c r="C20" s="5">
        <v>0.65110000000000001</v>
      </c>
      <c r="D20" s="5">
        <v>0.68500000000000005</v>
      </c>
      <c r="E20" s="5">
        <v>0.36720000000000003</v>
      </c>
      <c r="F20" s="5">
        <v>3.8439999999999999</v>
      </c>
      <c r="G20" s="5">
        <v>6.7991000000000001</v>
      </c>
      <c r="H20" s="5">
        <v>0.51300000000000001</v>
      </c>
      <c r="I20" s="5">
        <v>0.58819999999999995</v>
      </c>
      <c r="K20" s="1">
        <v>0.65200000000000002</v>
      </c>
      <c r="L20" s="1">
        <v>0.66039999999999999</v>
      </c>
      <c r="M20" s="1">
        <v>0.71889999999999998</v>
      </c>
      <c r="N20" s="1">
        <v>0.41749999999999998</v>
      </c>
      <c r="O20" s="1">
        <v>3.5640000000000001</v>
      </c>
      <c r="P20" s="1">
        <v>6.7462</v>
      </c>
      <c r="Q20" s="1">
        <v>0.58740000000000003</v>
      </c>
      <c r="R20" s="1">
        <v>0.61119999999999997</v>
      </c>
      <c r="T20" s="2">
        <v>0.70199999999999996</v>
      </c>
      <c r="U20" s="2">
        <v>0.72609999999999997</v>
      </c>
      <c r="V20" s="2">
        <v>0.69630000000000003</v>
      </c>
      <c r="W20" s="2">
        <v>0.5423</v>
      </c>
      <c r="X20" s="2">
        <v>2.6976</v>
      </c>
      <c r="Y20" s="2">
        <v>6.5636999999999999</v>
      </c>
      <c r="Z20" s="2">
        <v>0.81989999999999996</v>
      </c>
      <c r="AA20" s="2">
        <v>0.64390000000000003</v>
      </c>
      <c r="AC20" s="4">
        <f t="shared" si="6"/>
        <v>1.529999999999998E-2</v>
      </c>
      <c r="AD20" s="4">
        <f t="shared" si="6"/>
        <v>9.299999999999975E-3</v>
      </c>
      <c r="AE20" s="4">
        <f t="shared" si="6"/>
        <v>3.389999999999993E-2</v>
      </c>
      <c r="AF20" s="4">
        <f t="shared" si="7"/>
        <v>5.0299999999999956E-2</v>
      </c>
      <c r="AG20" s="4">
        <f t="shared" si="6"/>
        <v>-0.2799999999999998</v>
      </c>
      <c r="AH20" s="4">
        <f t="shared" si="6"/>
        <v>-5.2900000000000169E-2</v>
      </c>
      <c r="AI20" s="4">
        <f t="shared" si="6"/>
        <v>7.4400000000000022E-2</v>
      </c>
      <c r="AJ20" s="4">
        <f t="shared" si="6"/>
        <v>2.300000000000002E-2</v>
      </c>
      <c r="AL20" s="4">
        <f t="shared" si="8"/>
        <v>4.9999999999999933E-2</v>
      </c>
      <c r="AM20" s="4">
        <f t="shared" si="8"/>
        <v>6.5699999999999981E-2</v>
      </c>
      <c r="AN20" s="4">
        <f t="shared" si="8"/>
        <v>-2.2599999999999953E-2</v>
      </c>
      <c r="AO20" s="4">
        <f t="shared" si="9"/>
        <v>0.12480000000000002</v>
      </c>
      <c r="AP20" s="4">
        <f t="shared" si="8"/>
        <v>-0.86640000000000006</v>
      </c>
      <c r="AQ20" s="4">
        <f t="shared" si="8"/>
        <v>-0.18250000000000011</v>
      </c>
      <c r="AR20" s="4">
        <f t="shared" si="8"/>
        <v>0.23249999999999993</v>
      </c>
      <c r="AS20" s="4">
        <f t="shared" si="8"/>
        <v>3.2700000000000062E-2</v>
      </c>
      <c r="AU20" s="4">
        <f t="shared" si="10"/>
        <v>6.5299999999999914E-2</v>
      </c>
      <c r="AV20" s="4">
        <f t="shared" si="10"/>
        <v>7.4999999999999956E-2</v>
      </c>
      <c r="AW20" s="4">
        <f t="shared" si="10"/>
        <v>1.1299999999999977E-2</v>
      </c>
      <c r="AX20" s="4">
        <f t="shared" si="11"/>
        <v>0.17509999999999998</v>
      </c>
      <c r="AY20" s="4">
        <f t="shared" si="10"/>
        <v>-1.1463999999999999</v>
      </c>
      <c r="AZ20" s="4">
        <f t="shared" si="10"/>
        <v>-0.23540000000000028</v>
      </c>
      <c r="BA20" s="4">
        <f t="shared" si="10"/>
        <v>0.30689999999999995</v>
      </c>
      <c r="BB20" s="4">
        <f t="shared" si="10"/>
        <v>5.5700000000000083E-2</v>
      </c>
      <c r="BD20" s="8">
        <f t="shared" si="12"/>
        <v>2.4030155489241367</v>
      </c>
      <c r="BE20" s="8">
        <f t="shared" si="13"/>
        <v>1.4283520196590347</v>
      </c>
      <c r="BF20" s="8">
        <f t="shared" si="14"/>
        <v>4.9489051094890408</v>
      </c>
      <c r="BG20" s="8">
        <f t="shared" si="15"/>
        <v>13.698257080610009</v>
      </c>
      <c r="BH20" s="8">
        <f t="shared" si="16"/>
        <v>-7.2840790842871952</v>
      </c>
      <c r="BI20" s="8">
        <f t="shared" si="17"/>
        <v>-0.77804415290259255</v>
      </c>
      <c r="BJ20" s="8">
        <f t="shared" si="18"/>
        <v>14.502923976608189</v>
      </c>
      <c r="BK20" s="8">
        <f t="shared" si="19"/>
        <v>3.9102346140768485</v>
      </c>
      <c r="BM20" s="8">
        <f t="shared" si="20"/>
        <v>7.6687116564417064</v>
      </c>
      <c r="BN20" s="8">
        <f t="shared" si="21"/>
        <v>9.9485160508782542</v>
      </c>
      <c r="BO20" s="8">
        <f t="shared" si="22"/>
        <v>-3.1436917512866813</v>
      </c>
      <c r="BP20" s="8">
        <f t="shared" si="23"/>
        <v>29.89221556886228</v>
      </c>
      <c r="BQ20" s="8">
        <f t="shared" si="24"/>
        <v>-24.309764309764311</v>
      </c>
      <c r="BR20" s="8">
        <f t="shared" si="25"/>
        <v>-2.7052266461118868</v>
      </c>
      <c r="BS20" s="8">
        <f t="shared" si="26"/>
        <v>39.581205311542377</v>
      </c>
      <c r="BT20" s="8">
        <f t="shared" si="27"/>
        <v>5.350130890052367</v>
      </c>
      <c r="BV20" s="8">
        <f t="shared" si="28"/>
        <v>10.256007538872296</v>
      </c>
      <c r="BW20" s="8">
        <f t="shared" si="29"/>
        <v>11.51896790047611</v>
      </c>
      <c r="BX20" s="8">
        <f t="shared" si="30"/>
        <v>1.6496350364963468</v>
      </c>
      <c r="BY20" s="8">
        <f t="shared" si="31"/>
        <v>47.685185185185176</v>
      </c>
      <c r="BZ20" s="8">
        <f t="shared" si="32"/>
        <v>-29.823100936524447</v>
      </c>
      <c r="CA20" s="8">
        <f t="shared" si="33"/>
        <v>-3.462222941271643</v>
      </c>
      <c r="CB20" s="8">
        <f t="shared" si="34"/>
        <v>59.82456140350876</v>
      </c>
      <c r="CC20" s="8">
        <f t="shared" si="35"/>
        <v>9.46956817409046</v>
      </c>
    </row>
    <row r="21" spans="1:81" x14ac:dyDescent="0.2">
      <c r="A21" t="s">
        <v>26</v>
      </c>
      <c r="B21" s="5">
        <v>0.75370000000000004</v>
      </c>
      <c r="C21" s="5">
        <v>0.75880000000000003</v>
      </c>
      <c r="D21" s="5">
        <v>0.75919999999999999</v>
      </c>
      <c r="E21" s="5">
        <v>0.58089999999999997</v>
      </c>
      <c r="F21" s="5">
        <v>3.5939999999999999</v>
      </c>
      <c r="G21" s="5">
        <v>6.5346000000000002</v>
      </c>
      <c r="H21" s="5">
        <v>0.99539999999999995</v>
      </c>
      <c r="I21" s="5">
        <v>0.60640000000000005</v>
      </c>
      <c r="K21" s="2">
        <v>0.76539999999999997</v>
      </c>
      <c r="L21" s="2">
        <v>0.77049999999999996</v>
      </c>
      <c r="M21" s="2">
        <v>0.77790000000000004</v>
      </c>
      <c r="N21" s="2">
        <v>0.62419999999999998</v>
      </c>
      <c r="O21" s="2">
        <v>3.3957000000000002</v>
      </c>
      <c r="P21" s="2">
        <v>6.4728000000000003</v>
      </c>
      <c r="Q21" s="2">
        <v>1.0765</v>
      </c>
      <c r="R21" s="2">
        <v>0.62809999999999999</v>
      </c>
      <c r="T21" s="2">
        <v>0.77370000000000005</v>
      </c>
      <c r="U21" s="2">
        <v>0.79649999999999999</v>
      </c>
      <c r="V21" s="2">
        <v>0.75519999999999998</v>
      </c>
      <c r="W21" s="2">
        <v>0.74129999999999996</v>
      </c>
      <c r="X21" s="2">
        <v>2.4441999999999999</v>
      </c>
      <c r="Y21" s="2">
        <v>6.3262</v>
      </c>
      <c r="Z21" s="2">
        <v>1.3599000000000001</v>
      </c>
      <c r="AA21" s="2">
        <v>0.68920000000000003</v>
      </c>
      <c r="AC21" s="4">
        <f t="shared" si="6"/>
        <v>1.1699999999999933E-2</v>
      </c>
      <c r="AD21" s="4">
        <f t="shared" si="6"/>
        <v>1.1699999999999933E-2</v>
      </c>
      <c r="AE21" s="4">
        <f t="shared" si="6"/>
        <v>1.870000000000005E-2</v>
      </c>
      <c r="AF21" s="4">
        <f t="shared" si="7"/>
        <v>4.3300000000000005E-2</v>
      </c>
      <c r="AG21" s="4">
        <f t="shared" si="6"/>
        <v>-0.1982999999999997</v>
      </c>
      <c r="AH21" s="4">
        <f t="shared" si="6"/>
        <v>-6.1799999999999855E-2</v>
      </c>
      <c r="AI21" s="4">
        <f t="shared" si="6"/>
        <v>8.1100000000000061E-2</v>
      </c>
      <c r="AJ21" s="4">
        <f t="shared" si="6"/>
        <v>2.1699999999999942E-2</v>
      </c>
      <c r="AL21" s="4">
        <f t="shared" si="8"/>
        <v>8.3000000000000851E-3</v>
      </c>
      <c r="AM21" s="4">
        <f t="shared" si="8"/>
        <v>2.6000000000000023E-2</v>
      </c>
      <c r="AN21" s="4">
        <f t="shared" si="8"/>
        <v>-2.2700000000000053E-2</v>
      </c>
      <c r="AO21" s="4">
        <f t="shared" si="9"/>
        <v>0.11709999999999998</v>
      </c>
      <c r="AP21" s="4">
        <f t="shared" si="8"/>
        <v>-0.95150000000000023</v>
      </c>
      <c r="AQ21" s="4">
        <f t="shared" si="8"/>
        <v>-0.14660000000000029</v>
      </c>
      <c r="AR21" s="4">
        <f t="shared" si="8"/>
        <v>0.2834000000000001</v>
      </c>
      <c r="AS21" s="4">
        <f t="shared" si="8"/>
        <v>6.1100000000000043E-2</v>
      </c>
      <c r="AU21" s="4">
        <f t="shared" si="10"/>
        <v>2.0000000000000018E-2</v>
      </c>
      <c r="AV21" s="4">
        <f t="shared" si="10"/>
        <v>3.7699999999999956E-2</v>
      </c>
      <c r="AW21" s="4">
        <f t="shared" si="10"/>
        <v>-4.0000000000000036E-3</v>
      </c>
      <c r="AX21" s="4">
        <f t="shared" si="11"/>
        <v>0.16039999999999999</v>
      </c>
      <c r="AY21" s="4">
        <f t="shared" si="10"/>
        <v>-1.1497999999999999</v>
      </c>
      <c r="AZ21" s="4">
        <f t="shared" si="10"/>
        <v>-0.20840000000000014</v>
      </c>
      <c r="BA21" s="4">
        <f t="shared" si="10"/>
        <v>0.36450000000000016</v>
      </c>
      <c r="BB21" s="4">
        <f t="shared" si="10"/>
        <v>8.2799999999999985E-2</v>
      </c>
      <c r="BD21" s="8">
        <f t="shared" si="12"/>
        <v>1.5523417805492812</v>
      </c>
      <c r="BE21" s="8">
        <f t="shared" si="13"/>
        <v>1.5419082762256104</v>
      </c>
      <c r="BF21" s="8">
        <f t="shared" si="14"/>
        <v>2.4631190727081207</v>
      </c>
      <c r="BG21" s="8">
        <f t="shared" si="15"/>
        <v>7.453950766052678</v>
      </c>
      <c r="BH21" s="8">
        <f t="shared" si="16"/>
        <v>-5.5175292153589233</v>
      </c>
      <c r="BI21" s="8">
        <f t="shared" si="17"/>
        <v>-0.94573501055917508</v>
      </c>
      <c r="BJ21" s="8">
        <f t="shared" si="18"/>
        <v>8.1474784006429637</v>
      </c>
      <c r="BK21" s="8">
        <f t="shared" si="19"/>
        <v>3.578496042216349</v>
      </c>
      <c r="BM21" s="8">
        <f t="shared" si="20"/>
        <v>1.0844003135615476</v>
      </c>
      <c r="BN21" s="8">
        <f t="shared" si="21"/>
        <v>3.374432186891632</v>
      </c>
      <c r="BO21" s="8">
        <f t="shared" si="22"/>
        <v>-2.918112867977896</v>
      </c>
      <c r="BP21" s="8">
        <f t="shared" si="23"/>
        <v>18.760012816404998</v>
      </c>
      <c r="BQ21" s="8">
        <f t="shared" si="24"/>
        <v>-28.020732102364761</v>
      </c>
      <c r="BR21" s="8">
        <f t="shared" si="25"/>
        <v>-2.2648621925596384</v>
      </c>
      <c r="BS21" s="8">
        <f t="shared" si="26"/>
        <v>26.326056665118447</v>
      </c>
      <c r="BT21" s="8">
        <f t="shared" si="27"/>
        <v>9.7277503582232185</v>
      </c>
      <c r="BV21" s="8">
        <f t="shared" si="28"/>
        <v>2.6535756932466521</v>
      </c>
      <c r="BW21" s="8">
        <f t="shared" si="29"/>
        <v>4.9683711122825454</v>
      </c>
      <c r="BX21" s="8">
        <f t="shared" si="30"/>
        <v>-0.52687038988408896</v>
      </c>
      <c r="BY21" s="8">
        <f t="shared" si="31"/>
        <v>27.612325701497674</v>
      </c>
      <c r="BZ21" s="8">
        <f t="shared" si="32"/>
        <v>-31.992209237618251</v>
      </c>
      <c r="CA21" s="8">
        <f t="shared" si="33"/>
        <v>-3.1891776084228587</v>
      </c>
      <c r="CB21" s="8">
        <f t="shared" si="34"/>
        <v>36.618444846292967</v>
      </c>
      <c r="CC21" s="8">
        <f t="shared" si="35"/>
        <v>13.654353562005273</v>
      </c>
    </row>
    <row r="22" spans="1:81" x14ac:dyDescent="0.2">
      <c r="A22" t="s">
        <v>27</v>
      </c>
      <c r="B22" s="5">
        <v>0.59079999999999999</v>
      </c>
      <c r="C22" s="5">
        <v>0.59950000000000003</v>
      </c>
      <c r="D22" s="5">
        <v>0.55830000000000002</v>
      </c>
      <c r="E22" s="5">
        <v>0.1431</v>
      </c>
      <c r="F22" s="5">
        <v>6.1497999999999999</v>
      </c>
      <c r="G22" s="5">
        <v>7.2934999999999999</v>
      </c>
      <c r="H22" s="5">
        <v>0.16889999999999999</v>
      </c>
      <c r="I22" s="5">
        <v>0.51939999999999997</v>
      </c>
      <c r="K22" s="2">
        <v>0.59519999999999995</v>
      </c>
      <c r="L22" s="2">
        <v>0.60509999999999997</v>
      </c>
      <c r="M22" s="2">
        <v>0.52949999999999997</v>
      </c>
      <c r="N22" s="2">
        <v>0.16070000000000001</v>
      </c>
      <c r="O22" s="2">
        <v>6.1599000000000004</v>
      </c>
      <c r="P22" s="2">
        <v>7.2588999999999997</v>
      </c>
      <c r="Q22" s="2">
        <v>0.19570000000000001</v>
      </c>
      <c r="R22" s="2">
        <v>0.52210000000000001</v>
      </c>
      <c r="T22" s="2">
        <v>0.64039999999999997</v>
      </c>
      <c r="U22" s="2">
        <v>0.66310000000000002</v>
      </c>
      <c r="V22" s="2">
        <v>0.59109999999999996</v>
      </c>
      <c r="W22" s="2">
        <v>0.44779999999999998</v>
      </c>
      <c r="X22" s="2">
        <v>4.9413</v>
      </c>
      <c r="Y22" s="2">
        <v>6.9185999999999996</v>
      </c>
      <c r="Z22" s="2">
        <v>0.67330000000000001</v>
      </c>
      <c r="AA22" s="2">
        <v>0.61980000000000002</v>
      </c>
      <c r="AC22" s="4">
        <f t="shared" si="6"/>
        <v>4.3999999999999595E-3</v>
      </c>
      <c r="AD22" s="4">
        <f t="shared" si="6"/>
        <v>5.5999999999999384E-3</v>
      </c>
      <c r="AE22" s="4">
        <f t="shared" si="6"/>
        <v>-2.8800000000000048E-2</v>
      </c>
      <c r="AF22" s="4">
        <f t="shared" si="7"/>
        <v>1.7600000000000005E-2</v>
      </c>
      <c r="AG22" s="4">
        <f t="shared" si="6"/>
        <v>1.0100000000000442E-2</v>
      </c>
      <c r="AH22" s="4">
        <f t="shared" si="6"/>
        <v>-3.4600000000000186E-2</v>
      </c>
      <c r="AI22" s="4">
        <f t="shared" si="6"/>
        <v>2.6800000000000018E-2</v>
      </c>
      <c r="AJ22" s="4">
        <f t="shared" si="6"/>
        <v>2.7000000000000357E-3</v>
      </c>
      <c r="AL22" s="4">
        <f t="shared" si="8"/>
        <v>4.5200000000000018E-2</v>
      </c>
      <c r="AM22" s="4">
        <f t="shared" si="8"/>
        <v>5.8000000000000052E-2</v>
      </c>
      <c r="AN22" s="4">
        <f t="shared" si="8"/>
        <v>6.1599999999999988E-2</v>
      </c>
      <c r="AO22" s="4">
        <f t="shared" si="9"/>
        <v>0.28709999999999997</v>
      </c>
      <c r="AP22" s="4">
        <f t="shared" si="8"/>
        <v>-1.2186000000000003</v>
      </c>
      <c r="AQ22" s="4">
        <f t="shared" si="8"/>
        <v>-0.34030000000000005</v>
      </c>
      <c r="AR22" s="4">
        <f t="shared" si="8"/>
        <v>0.47760000000000002</v>
      </c>
      <c r="AS22" s="4">
        <f t="shared" si="8"/>
        <v>9.7700000000000009E-2</v>
      </c>
      <c r="AU22" s="4">
        <f t="shared" si="10"/>
        <v>4.9599999999999977E-2</v>
      </c>
      <c r="AV22" s="4">
        <f t="shared" si="10"/>
        <v>6.359999999999999E-2</v>
      </c>
      <c r="AW22" s="4">
        <f t="shared" si="10"/>
        <v>3.279999999999994E-2</v>
      </c>
      <c r="AX22" s="4">
        <f t="shared" si="11"/>
        <v>0.30469999999999997</v>
      </c>
      <c r="AY22" s="4">
        <f t="shared" si="10"/>
        <v>-1.2084999999999999</v>
      </c>
      <c r="AZ22" s="4">
        <f t="shared" si="10"/>
        <v>-0.37490000000000023</v>
      </c>
      <c r="BA22" s="4">
        <f t="shared" si="10"/>
        <v>0.50439999999999996</v>
      </c>
      <c r="BB22" s="4">
        <f t="shared" si="10"/>
        <v>0.10040000000000004</v>
      </c>
      <c r="BD22" s="8">
        <f t="shared" si="12"/>
        <v>0.74475287745429242</v>
      </c>
      <c r="BE22" s="8">
        <f t="shared" si="13"/>
        <v>0.93411175979982286</v>
      </c>
      <c r="BF22" s="8">
        <f t="shared" si="14"/>
        <v>-5.1585169263836734</v>
      </c>
      <c r="BG22" s="8">
        <f t="shared" si="15"/>
        <v>12.299091544374566</v>
      </c>
      <c r="BH22" s="8">
        <f t="shared" si="16"/>
        <v>0.16423298318645227</v>
      </c>
      <c r="BI22" s="8">
        <f t="shared" si="17"/>
        <v>-0.47439500925481848</v>
      </c>
      <c r="BJ22" s="8">
        <f t="shared" si="18"/>
        <v>15.867377146240392</v>
      </c>
      <c r="BK22" s="8">
        <f t="shared" si="19"/>
        <v>0.51983057373893637</v>
      </c>
      <c r="BM22" s="8">
        <f t="shared" si="20"/>
        <v>7.5940860215053796</v>
      </c>
      <c r="BN22" s="8">
        <f t="shared" si="21"/>
        <v>9.5851925301603131</v>
      </c>
      <c r="BO22" s="8">
        <f t="shared" si="22"/>
        <v>11.633616619452312</v>
      </c>
      <c r="BP22" s="8">
        <f t="shared" si="23"/>
        <v>178.65588052271312</v>
      </c>
      <c r="BQ22" s="8">
        <f t="shared" si="24"/>
        <v>-19.782788681634447</v>
      </c>
      <c r="BR22" s="8">
        <f t="shared" si="25"/>
        <v>-4.6880381324994156</v>
      </c>
      <c r="BS22" s="8">
        <f t="shared" si="26"/>
        <v>244.04701073071027</v>
      </c>
      <c r="BT22" s="8">
        <f t="shared" si="27"/>
        <v>18.712890250909791</v>
      </c>
      <c r="BV22" s="8">
        <f t="shared" si="28"/>
        <v>8.3953960731211872</v>
      </c>
      <c r="BW22" s="8">
        <f t="shared" si="29"/>
        <v>10.608840700583817</v>
      </c>
      <c r="BX22" s="8">
        <f t="shared" si="30"/>
        <v>5.8749776106036071</v>
      </c>
      <c r="BY22" s="8">
        <f t="shared" si="31"/>
        <v>212.92802236198457</v>
      </c>
      <c r="BZ22" s="8">
        <f t="shared" si="32"/>
        <v>-19.651045562457313</v>
      </c>
      <c r="CA22" s="8">
        <f t="shared" si="33"/>
        <v>-5.1401933228216938</v>
      </c>
      <c r="CB22" s="8">
        <f t="shared" si="34"/>
        <v>298.63824748371815</v>
      </c>
      <c r="CC22" s="8">
        <f t="shared" si="35"/>
        <v>19.329996149403168</v>
      </c>
    </row>
    <row r="23" spans="1:81" x14ac:dyDescent="0.2">
      <c r="A23" t="s">
        <v>28</v>
      </c>
      <c r="B23" s="5">
        <v>0.5756</v>
      </c>
      <c r="C23" s="5">
        <v>0.58520000000000005</v>
      </c>
      <c r="D23" s="5">
        <v>0.51519999999999999</v>
      </c>
      <c r="E23" s="5">
        <v>-3.2599999999999997E-2</v>
      </c>
      <c r="F23" s="5">
        <v>9.1439000000000004</v>
      </c>
      <c r="G23" s="5">
        <v>7.4261999999999997</v>
      </c>
      <c r="H23" s="5">
        <v>-2.8899999999999999E-2</v>
      </c>
      <c r="I23" s="5">
        <v>0.33279999999999998</v>
      </c>
      <c r="K23" s="2">
        <v>0.58389999999999997</v>
      </c>
      <c r="L23" s="2">
        <v>0.59209999999999996</v>
      </c>
      <c r="M23" s="2">
        <v>0.54659999999999997</v>
      </c>
      <c r="N23" s="2">
        <v>-1.26E-2</v>
      </c>
      <c r="O23" s="2">
        <v>9.0619999999999994</v>
      </c>
      <c r="P23" s="2">
        <v>7.3662000000000001</v>
      </c>
      <c r="Q23" s="2">
        <v>1.67E-2</v>
      </c>
      <c r="R23" s="2">
        <v>0.34510000000000002</v>
      </c>
      <c r="T23" s="2">
        <v>0.77990000000000004</v>
      </c>
      <c r="U23" s="2">
        <v>0.78449999999999998</v>
      </c>
      <c r="V23" s="2">
        <v>0.7107</v>
      </c>
      <c r="W23" s="2">
        <v>0.46529999999999999</v>
      </c>
      <c r="X23" s="2">
        <v>7.6121999999999996</v>
      </c>
      <c r="Y23" s="2">
        <v>6.7613000000000003</v>
      </c>
      <c r="Z23" s="2">
        <v>1.1420999999999999</v>
      </c>
      <c r="AA23" s="2">
        <v>0.49209999999999998</v>
      </c>
      <c r="AC23" s="4">
        <f t="shared" si="6"/>
        <v>8.2999999999999741E-3</v>
      </c>
      <c r="AD23" s="4">
        <f t="shared" si="6"/>
        <v>6.8999999999999062E-3</v>
      </c>
      <c r="AE23" s="4">
        <f t="shared" si="6"/>
        <v>3.1399999999999983E-2</v>
      </c>
      <c r="AF23" s="4">
        <f t="shared" si="7"/>
        <v>-1.9999999999999997E-2</v>
      </c>
      <c r="AG23" s="4">
        <f t="shared" si="6"/>
        <v>-8.1900000000000972E-2</v>
      </c>
      <c r="AH23" s="4">
        <f t="shared" si="6"/>
        <v>-5.9999999999999609E-2</v>
      </c>
      <c r="AI23" s="4">
        <f t="shared" si="6"/>
        <v>4.5600000000000002E-2</v>
      </c>
      <c r="AJ23" s="4">
        <f t="shared" si="6"/>
        <v>1.2300000000000033E-2</v>
      </c>
      <c r="AL23" s="6">
        <f t="shared" si="8"/>
        <v>0.19600000000000006</v>
      </c>
      <c r="AM23" s="6">
        <f t="shared" si="8"/>
        <v>0.19240000000000002</v>
      </c>
      <c r="AN23" s="6">
        <f t="shared" si="8"/>
        <v>0.16410000000000002</v>
      </c>
      <c r="AO23" s="4">
        <f t="shared" si="9"/>
        <v>0.45269999999999999</v>
      </c>
      <c r="AP23" s="6">
        <f t="shared" si="8"/>
        <v>-1.4497999999999998</v>
      </c>
      <c r="AQ23" s="6">
        <f t="shared" si="8"/>
        <v>-0.60489999999999977</v>
      </c>
      <c r="AR23" s="6">
        <f t="shared" si="8"/>
        <v>1.1254</v>
      </c>
      <c r="AS23" s="6">
        <f t="shared" si="8"/>
        <v>0.14699999999999996</v>
      </c>
      <c r="AU23" s="4">
        <f t="shared" si="10"/>
        <v>0.20430000000000004</v>
      </c>
      <c r="AV23" s="4">
        <f t="shared" si="10"/>
        <v>0.19929999999999992</v>
      </c>
      <c r="AW23" s="4">
        <f t="shared" si="10"/>
        <v>0.19550000000000001</v>
      </c>
      <c r="AX23" s="4">
        <f t="shared" si="11"/>
        <v>0.43269999999999997</v>
      </c>
      <c r="AY23" s="4">
        <f t="shared" si="10"/>
        <v>-1.5317000000000007</v>
      </c>
      <c r="AZ23" s="4">
        <f t="shared" si="10"/>
        <v>-0.66489999999999938</v>
      </c>
      <c r="BA23" s="4">
        <f t="shared" si="10"/>
        <v>1.1709999999999998</v>
      </c>
      <c r="BB23" s="4">
        <f t="shared" si="10"/>
        <v>0.1593</v>
      </c>
      <c r="BD23" s="8">
        <f t="shared" si="12"/>
        <v>1.4419735927727544</v>
      </c>
      <c r="BE23" s="8">
        <f t="shared" si="13"/>
        <v>1.1790840738208999</v>
      </c>
      <c r="BF23" s="8">
        <f t="shared" si="14"/>
        <v>6.0947204968944071</v>
      </c>
      <c r="BG23" s="8">
        <f t="shared" si="15"/>
        <v>-61.349693251533743</v>
      </c>
      <c r="BH23" s="8">
        <f t="shared" si="16"/>
        <v>-0.89567908660419471</v>
      </c>
      <c r="BI23" s="8">
        <f t="shared" si="17"/>
        <v>-0.80795023026581037</v>
      </c>
      <c r="BJ23" s="8">
        <f t="shared" si="18"/>
        <v>-157.7854671280277</v>
      </c>
      <c r="BK23" s="8">
        <f t="shared" si="19"/>
        <v>3.6959134615384719</v>
      </c>
      <c r="BM23" s="8">
        <f t="shared" si="20"/>
        <v>33.567391676656975</v>
      </c>
      <c r="BN23" s="8">
        <f t="shared" si="21"/>
        <v>32.494511062320555</v>
      </c>
      <c r="BO23" s="8">
        <f t="shared" si="22"/>
        <v>30.02195389681669</v>
      </c>
      <c r="BP23" s="8">
        <f t="shared" si="23"/>
        <v>-3792.8571428571431</v>
      </c>
      <c r="BQ23" s="8">
        <f t="shared" si="24"/>
        <v>-15.998675789009049</v>
      </c>
      <c r="BR23" s="8">
        <f t="shared" si="25"/>
        <v>-8.2118324237734495</v>
      </c>
      <c r="BS23" s="8">
        <f t="shared" si="26"/>
        <v>6738.9221556886223</v>
      </c>
      <c r="BT23" s="8">
        <f t="shared" si="27"/>
        <v>42.596348884381321</v>
      </c>
      <c r="BV23" s="8">
        <f t="shared" si="28"/>
        <v>35.493398193189726</v>
      </c>
      <c r="BW23" s="8">
        <f t="shared" si="29"/>
        <v>34.056732740943254</v>
      </c>
      <c r="BX23" s="8">
        <f t="shared" si="30"/>
        <v>37.946428571428577</v>
      </c>
      <c r="BY23" s="8">
        <f t="shared" si="31"/>
        <v>-1527.3006134969328</v>
      </c>
      <c r="BZ23" s="8">
        <f t="shared" si="32"/>
        <v>-16.751058082437478</v>
      </c>
      <c r="CA23" s="8">
        <f t="shared" si="33"/>
        <v>-8.9534351350623389</v>
      </c>
      <c r="CB23" s="8">
        <f t="shared" si="34"/>
        <v>-4051.9031141868509</v>
      </c>
      <c r="CC23" s="8">
        <f t="shared" si="35"/>
        <v>47.86658653846154</v>
      </c>
    </row>
    <row r="24" spans="1:81" x14ac:dyDescent="0.2">
      <c r="A24" t="s">
        <v>29</v>
      </c>
      <c r="B24" s="5">
        <v>0.65969999999999995</v>
      </c>
      <c r="C24" s="5">
        <v>0.66920000000000002</v>
      </c>
      <c r="D24" s="5">
        <v>0.63519999999999999</v>
      </c>
      <c r="E24" s="5">
        <v>0.38750000000000001</v>
      </c>
      <c r="F24" s="5">
        <v>6.3781999999999996</v>
      </c>
      <c r="G24" s="5">
        <v>6.8414999999999999</v>
      </c>
      <c r="H24" s="5">
        <v>0.60140000000000005</v>
      </c>
      <c r="I24" s="5">
        <v>0.58509999999999995</v>
      </c>
      <c r="K24" s="2">
        <v>0.66500000000000004</v>
      </c>
      <c r="L24" s="2">
        <v>0.67710000000000004</v>
      </c>
      <c r="M24" s="2">
        <v>0.62739999999999996</v>
      </c>
      <c r="N24" s="2">
        <v>0.38729999999999998</v>
      </c>
      <c r="O24" s="2">
        <v>6.3430999999999997</v>
      </c>
      <c r="P24" s="2">
        <v>6.8266999999999998</v>
      </c>
      <c r="Q24" s="2">
        <v>0.60499999999999998</v>
      </c>
      <c r="R24" s="2">
        <v>0.58599999999999997</v>
      </c>
      <c r="T24" s="2">
        <v>0.70720000000000005</v>
      </c>
      <c r="U24" s="2">
        <v>0.73540000000000005</v>
      </c>
      <c r="V24" s="2">
        <v>0.67520000000000002</v>
      </c>
      <c r="W24" s="2">
        <v>0.53759999999999997</v>
      </c>
      <c r="X24" s="2">
        <v>5.3547000000000002</v>
      </c>
      <c r="Y24" s="2">
        <v>6.6557000000000004</v>
      </c>
      <c r="Z24" s="2">
        <v>0.95209999999999995</v>
      </c>
      <c r="AA24" s="2">
        <v>0.63190000000000002</v>
      </c>
      <c r="AC24" s="4">
        <f t="shared" si="6"/>
        <v>5.3000000000000824E-3</v>
      </c>
      <c r="AD24" s="4">
        <f t="shared" si="6"/>
        <v>7.9000000000000181E-3</v>
      </c>
      <c r="AE24" s="4">
        <f t="shared" si="6"/>
        <v>-7.8000000000000291E-3</v>
      </c>
      <c r="AF24" s="4">
        <f t="shared" si="7"/>
        <v>-2.0000000000003348E-4</v>
      </c>
      <c r="AG24" s="4">
        <f t="shared" si="6"/>
        <v>-3.5099999999999909E-2</v>
      </c>
      <c r="AH24" s="4">
        <f t="shared" si="6"/>
        <v>-1.4800000000000146E-2</v>
      </c>
      <c r="AI24" s="4">
        <f t="shared" si="6"/>
        <v>3.5999999999999366E-3</v>
      </c>
      <c r="AJ24" s="4">
        <f t="shared" si="6"/>
        <v>9.000000000000119E-4</v>
      </c>
      <c r="AL24" s="6">
        <f t="shared" si="8"/>
        <v>4.2200000000000015E-2</v>
      </c>
      <c r="AM24" s="6">
        <f t="shared" si="8"/>
        <v>5.8300000000000018E-2</v>
      </c>
      <c r="AN24" s="6">
        <f t="shared" si="8"/>
        <v>4.7800000000000065E-2</v>
      </c>
      <c r="AO24" s="4">
        <f t="shared" si="9"/>
        <v>0.15029999999999999</v>
      </c>
      <c r="AP24" s="6">
        <f t="shared" si="8"/>
        <v>-0.9883999999999995</v>
      </c>
      <c r="AQ24" s="6">
        <f t="shared" si="8"/>
        <v>-0.17099999999999937</v>
      </c>
      <c r="AR24" s="6">
        <f t="shared" si="8"/>
        <v>0.34709999999999996</v>
      </c>
      <c r="AS24" s="6">
        <f t="shared" si="8"/>
        <v>4.5900000000000052E-2</v>
      </c>
      <c r="AU24" s="4">
        <f t="shared" si="10"/>
        <v>4.7500000000000098E-2</v>
      </c>
      <c r="AV24" s="4">
        <f t="shared" si="10"/>
        <v>6.6200000000000037E-2</v>
      </c>
      <c r="AW24" s="4">
        <f t="shared" si="10"/>
        <v>4.0000000000000036E-2</v>
      </c>
      <c r="AX24" s="4">
        <f t="shared" si="11"/>
        <v>0.15009999999999996</v>
      </c>
      <c r="AY24" s="4">
        <f t="shared" si="10"/>
        <v>-1.0234999999999994</v>
      </c>
      <c r="AZ24" s="4">
        <f t="shared" si="10"/>
        <v>-0.18579999999999952</v>
      </c>
      <c r="BA24" s="4">
        <f t="shared" si="10"/>
        <v>0.3506999999999999</v>
      </c>
      <c r="BB24" s="4">
        <f t="shared" si="10"/>
        <v>4.6800000000000064E-2</v>
      </c>
      <c r="BD24" s="8">
        <f t="shared" si="12"/>
        <v>0.80339548279522255</v>
      </c>
      <c r="BE24" s="8">
        <f t="shared" si="13"/>
        <v>1.1805140466228359</v>
      </c>
      <c r="BF24" s="8">
        <f t="shared" si="14"/>
        <v>-1.2279596977330021</v>
      </c>
      <c r="BG24" s="8">
        <f t="shared" si="15"/>
        <v>-5.1612903225815097E-2</v>
      </c>
      <c r="BH24" s="8">
        <f t="shared" si="16"/>
        <v>-0.55031200025085314</v>
      </c>
      <c r="BI24" s="8">
        <f t="shared" si="17"/>
        <v>-0.21632682891179048</v>
      </c>
      <c r="BJ24" s="8">
        <f t="shared" si="18"/>
        <v>0.5986032590621776</v>
      </c>
      <c r="BK24" s="8">
        <f t="shared" si="19"/>
        <v>0.15381985985301863</v>
      </c>
      <c r="BM24" s="8">
        <f t="shared" si="20"/>
        <v>6.3458646616541365</v>
      </c>
      <c r="BN24" s="8">
        <f t="shared" si="21"/>
        <v>8.6102495938561532</v>
      </c>
      <c r="BO24" s="8">
        <f t="shared" si="22"/>
        <v>7.6187440229518764</v>
      </c>
      <c r="BP24" s="8">
        <f t="shared" si="23"/>
        <v>38.807126258714177</v>
      </c>
      <c r="BQ24" s="8">
        <f t="shared" si="24"/>
        <v>-15.582286263814215</v>
      </c>
      <c r="BR24" s="8">
        <f t="shared" si="25"/>
        <v>-2.5048705816866037</v>
      </c>
      <c r="BS24" s="8">
        <f t="shared" si="26"/>
        <v>57.371900826446279</v>
      </c>
      <c r="BT24" s="8">
        <f t="shared" si="27"/>
        <v>7.8327645051194636</v>
      </c>
      <c r="BV24" s="8">
        <f t="shared" si="28"/>
        <v>7.2002425344853878</v>
      </c>
      <c r="BW24" s="8">
        <f t="shared" si="29"/>
        <v>9.8924088463837467</v>
      </c>
      <c r="BX24" s="8">
        <f t="shared" si="30"/>
        <v>6.2972292191435821</v>
      </c>
      <c r="BY24" s="8">
        <f t="shared" si="31"/>
        <v>38.735483870967727</v>
      </c>
      <c r="BZ24" s="8">
        <f t="shared" si="32"/>
        <v>-16.04684707284186</v>
      </c>
      <c r="CA24" s="8">
        <f t="shared" si="33"/>
        <v>-2.7157787035006873</v>
      </c>
      <c r="CB24" s="8">
        <f t="shared" si="34"/>
        <v>58.313934153641476</v>
      </c>
      <c r="CC24" s="8">
        <f t="shared" si="35"/>
        <v>7.9986327123568737</v>
      </c>
    </row>
    <row r="25" spans="1:81" x14ac:dyDescent="0.2">
      <c r="A25" t="s">
        <v>30</v>
      </c>
      <c r="B25" s="5">
        <v>0.7772</v>
      </c>
      <c r="C25" s="5">
        <v>0.78959999999999997</v>
      </c>
      <c r="D25" s="5">
        <v>0.75519999999999998</v>
      </c>
      <c r="E25" s="5">
        <v>0.62470000000000003</v>
      </c>
      <c r="F25" s="5">
        <v>3.5644999999999998</v>
      </c>
      <c r="G25" s="5">
        <v>6.4307999999999996</v>
      </c>
      <c r="H25" s="5">
        <v>1.1932</v>
      </c>
      <c r="I25" s="5">
        <v>0.63090000000000002</v>
      </c>
      <c r="K25" s="3">
        <v>0.78469999999999995</v>
      </c>
      <c r="L25" s="3">
        <v>0.79849999999999999</v>
      </c>
      <c r="M25" s="3">
        <v>0.755</v>
      </c>
      <c r="N25" s="3">
        <v>0.66300000000000003</v>
      </c>
      <c r="O25" s="3">
        <v>3.2780999999999998</v>
      </c>
      <c r="P25" s="3">
        <v>6.3738999999999999</v>
      </c>
      <c r="Q25" s="3">
        <v>1.274</v>
      </c>
      <c r="R25" s="3">
        <v>0.64639999999999997</v>
      </c>
      <c r="T25" s="2">
        <v>0.77170000000000005</v>
      </c>
      <c r="U25" s="2">
        <v>0.80879999999999996</v>
      </c>
      <c r="V25" s="2">
        <v>0.74470000000000003</v>
      </c>
      <c r="W25" s="2">
        <v>0.69789999999999996</v>
      </c>
      <c r="X25" s="2">
        <v>2.7021000000000002</v>
      </c>
      <c r="Y25" s="2">
        <v>6.2823000000000002</v>
      </c>
      <c r="Z25" s="2">
        <v>1.4742</v>
      </c>
      <c r="AA25" s="2">
        <v>0.66500000000000004</v>
      </c>
      <c r="AC25" s="4">
        <f t="shared" si="6"/>
        <v>7.4999999999999512E-3</v>
      </c>
      <c r="AD25" s="4">
        <f t="shared" si="6"/>
        <v>8.900000000000019E-3</v>
      </c>
      <c r="AE25" s="4">
        <f t="shared" si="6"/>
        <v>-1.9999999999997797E-4</v>
      </c>
      <c r="AF25" s="4">
        <f t="shared" si="7"/>
        <v>3.8300000000000001E-2</v>
      </c>
      <c r="AG25" s="4">
        <f t="shared" si="6"/>
        <v>-0.28639999999999999</v>
      </c>
      <c r="AH25" s="4">
        <f t="shared" si="6"/>
        <v>-5.6899999999999729E-2</v>
      </c>
      <c r="AI25" s="4">
        <f t="shared" si="6"/>
        <v>8.0799999999999983E-2</v>
      </c>
      <c r="AJ25" s="4">
        <f t="shared" si="6"/>
        <v>1.5499999999999958E-2</v>
      </c>
      <c r="AL25" s="6">
        <f t="shared" si="8"/>
        <v>-1.2999999999999901E-2</v>
      </c>
      <c r="AM25" s="6">
        <f t="shared" si="8"/>
        <v>1.0299999999999976E-2</v>
      </c>
      <c r="AN25" s="6">
        <f t="shared" si="8"/>
        <v>-1.0299999999999976E-2</v>
      </c>
      <c r="AO25" s="4">
        <f t="shared" si="9"/>
        <v>3.4899999999999931E-2</v>
      </c>
      <c r="AP25" s="6">
        <f t="shared" si="8"/>
        <v>-0.57599999999999962</v>
      </c>
      <c r="AQ25" s="6">
        <f t="shared" si="8"/>
        <v>-9.1599999999999682E-2</v>
      </c>
      <c r="AR25" s="6">
        <f t="shared" si="8"/>
        <v>0.20019999999999993</v>
      </c>
      <c r="AS25" s="6">
        <f t="shared" si="8"/>
        <v>1.8600000000000061E-2</v>
      </c>
      <c r="AU25" s="4">
        <f t="shared" si="10"/>
        <v>-5.4999999999999494E-3</v>
      </c>
      <c r="AV25" s="4">
        <f t="shared" si="10"/>
        <v>1.9199999999999995E-2</v>
      </c>
      <c r="AW25" s="4">
        <f t="shared" si="10"/>
        <v>-1.0499999999999954E-2</v>
      </c>
      <c r="AX25" s="4">
        <f t="shared" si="11"/>
        <v>7.3199999999999932E-2</v>
      </c>
      <c r="AY25" s="4">
        <f t="shared" si="10"/>
        <v>-0.86239999999999961</v>
      </c>
      <c r="AZ25" s="4">
        <f t="shared" si="10"/>
        <v>-0.14849999999999941</v>
      </c>
      <c r="BA25" s="4">
        <f t="shared" si="10"/>
        <v>0.28099999999999992</v>
      </c>
      <c r="BB25" s="4">
        <f t="shared" si="10"/>
        <v>3.4100000000000019E-2</v>
      </c>
      <c r="BD25" s="8">
        <f t="shared" si="12"/>
        <v>0.96500257334018924</v>
      </c>
      <c r="BE25" s="8">
        <f t="shared" si="13"/>
        <v>1.1271529888551191</v>
      </c>
      <c r="BF25" s="8">
        <f t="shared" si="14"/>
        <v>-2.6483050847454712E-2</v>
      </c>
      <c r="BG25" s="8">
        <f t="shared" si="15"/>
        <v>6.1309428525692331</v>
      </c>
      <c r="BH25" s="8">
        <f t="shared" si="16"/>
        <v>-8.034787487726188</v>
      </c>
      <c r="BI25" s="8">
        <f t="shared" si="17"/>
        <v>-0.88480437892641239</v>
      </c>
      <c r="BJ25" s="8">
        <f t="shared" si="18"/>
        <v>6.7717063359034517</v>
      </c>
      <c r="BK25" s="8">
        <f t="shared" si="19"/>
        <v>2.4568077349817656</v>
      </c>
      <c r="BM25" s="8">
        <f t="shared" si="20"/>
        <v>-1.6566840830890661</v>
      </c>
      <c r="BN25" s="8">
        <f t="shared" si="21"/>
        <v>1.289918597370066</v>
      </c>
      <c r="BO25" s="8">
        <f t="shared" si="22"/>
        <v>-1.3642384105960232</v>
      </c>
      <c r="BP25" s="8">
        <f t="shared" si="23"/>
        <v>5.2639517345399591</v>
      </c>
      <c r="BQ25" s="8">
        <f t="shared" si="24"/>
        <v>-17.571154022146963</v>
      </c>
      <c r="BR25" s="8">
        <f t="shared" si="25"/>
        <v>-1.4371107171433453</v>
      </c>
      <c r="BS25" s="8">
        <f t="shared" si="26"/>
        <v>15.714285714285708</v>
      </c>
      <c r="BT25" s="8">
        <f t="shared" si="27"/>
        <v>2.877475247524762</v>
      </c>
      <c r="BV25" s="8">
        <f t="shared" si="28"/>
        <v>-0.70766855378280358</v>
      </c>
      <c r="BW25" s="8">
        <f t="shared" si="29"/>
        <v>2.4316109422492396</v>
      </c>
      <c r="BX25" s="8">
        <f t="shared" si="30"/>
        <v>-1.3903601694915193</v>
      </c>
      <c r="BY25" s="8">
        <f t="shared" si="31"/>
        <v>11.717624459740664</v>
      </c>
      <c r="BZ25" s="8">
        <f t="shared" si="32"/>
        <v>-24.194136625052593</v>
      </c>
      <c r="CA25" s="8">
        <f t="shared" si="33"/>
        <v>-2.3091994775144524</v>
      </c>
      <c r="CB25" s="8">
        <f t="shared" si="34"/>
        <v>23.550117331545415</v>
      </c>
      <c r="CC25" s="8">
        <f t="shared" si="35"/>
        <v>5.4049770169599016</v>
      </c>
    </row>
    <row r="26" spans="1:81" x14ac:dyDescent="0.2">
      <c r="A26" t="s">
        <v>31</v>
      </c>
      <c r="B26" s="5">
        <v>0.70040000000000002</v>
      </c>
      <c r="C26" s="5">
        <v>0.71719999999999995</v>
      </c>
      <c r="D26" s="5">
        <v>0.64090000000000003</v>
      </c>
      <c r="E26" s="5">
        <v>0.2457</v>
      </c>
      <c r="F26" s="5">
        <v>7.8876999999999997</v>
      </c>
      <c r="G26" s="5">
        <v>6.9904999999999999</v>
      </c>
      <c r="H26" s="5">
        <v>0.53779999999999994</v>
      </c>
      <c r="I26" s="5">
        <v>0.4627</v>
      </c>
      <c r="K26" s="3">
        <v>0.71350000000000002</v>
      </c>
      <c r="L26" s="3">
        <v>0.72699999999999998</v>
      </c>
      <c r="M26" s="3">
        <v>0.67220000000000002</v>
      </c>
      <c r="N26" s="3">
        <v>0.26479999999999998</v>
      </c>
      <c r="O26" s="3">
        <v>7.6726999999999999</v>
      </c>
      <c r="P26" s="3">
        <v>6.9520999999999997</v>
      </c>
      <c r="Q26" s="3">
        <v>0.57979999999999998</v>
      </c>
      <c r="R26" s="3">
        <v>0.46689999999999998</v>
      </c>
      <c r="S26" s="3"/>
      <c r="T26" s="2">
        <v>0.79910000000000003</v>
      </c>
      <c r="U26" s="2">
        <v>0.81440000000000001</v>
      </c>
      <c r="V26" s="2">
        <v>0.73299999999999998</v>
      </c>
      <c r="W26" s="2">
        <v>0.51570000000000005</v>
      </c>
      <c r="X26" s="2">
        <v>6.1130000000000004</v>
      </c>
      <c r="Y26" s="2">
        <v>6.5800999999999998</v>
      </c>
      <c r="Z26" s="2">
        <v>1.2309000000000001</v>
      </c>
      <c r="AA26" s="2">
        <v>0.54620000000000002</v>
      </c>
      <c r="AC26" s="4">
        <f t="shared" si="6"/>
        <v>1.3100000000000001E-2</v>
      </c>
      <c r="AD26" s="4">
        <f t="shared" si="6"/>
        <v>9.8000000000000309E-3</v>
      </c>
      <c r="AE26" s="4">
        <f t="shared" si="6"/>
        <v>3.1299999999999994E-2</v>
      </c>
      <c r="AF26" s="4">
        <f t="shared" si="7"/>
        <v>1.9099999999999978E-2</v>
      </c>
      <c r="AG26" s="4">
        <f t="shared" si="6"/>
        <v>-0.21499999999999986</v>
      </c>
      <c r="AH26" s="4">
        <f t="shared" si="6"/>
        <v>-3.8400000000000212E-2</v>
      </c>
      <c r="AI26" s="4">
        <f t="shared" si="6"/>
        <v>4.2000000000000037E-2</v>
      </c>
      <c r="AJ26" s="4">
        <f t="shared" si="6"/>
        <v>4.1999999999999815E-3</v>
      </c>
      <c r="AL26" s="6">
        <f t="shared" si="8"/>
        <v>8.5600000000000009E-2</v>
      </c>
      <c r="AM26" s="6">
        <f t="shared" si="8"/>
        <v>8.7400000000000033E-2</v>
      </c>
      <c r="AN26" s="6">
        <f t="shared" si="8"/>
        <v>6.0799999999999965E-2</v>
      </c>
      <c r="AO26" s="4">
        <f t="shared" si="9"/>
        <v>0.25090000000000007</v>
      </c>
      <c r="AP26" s="6">
        <f t="shared" si="8"/>
        <v>-1.5596999999999994</v>
      </c>
      <c r="AQ26" s="6">
        <f t="shared" si="8"/>
        <v>-0.37199999999999989</v>
      </c>
      <c r="AR26" s="6">
        <f t="shared" si="8"/>
        <v>0.65110000000000012</v>
      </c>
      <c r="AS26" s="6">
        <f t="shared" si="8"/>
        <v>7.9300000000000037E-2</v>
      </c>
      <c r="AU26" s="4">
        <f t="shared" si="10"/>
        <v>9.870000000000001E-2</v>
      </c>
      <c r="AV26" s="4">
        <f t="shared" si="10"/>
        <v>9.7200000000000064E-2</v>
      </c>
      <c r="AW26" s="4">
        <f t="shared" si="10"/>
        <v>9.209999999999996E-2</v>
      </c>
      <c r="AX26" s="4">
        <f t="shared" si="11"/>
        <v>0.27</v>
      </c>
      <c r="AY26" s="4">
        <f t="shared" si="10"/>
        <v>-1.7746999999999993</v>
      </c>
      <c r="AZ26" s="4">
        <f t="shared" si="10"/>
        <v>-0.4104000000000001</v>
      </c>
      <c r="BA26" s="4">
        <f t="shared" si="10"/>
        <v>0.69310000000000016</v>
      </c>
      <c r="BB26" s="4">
        <f t="shared" si="10"/>
        <v>8.3500000000000019E-2</v>
      </c>
      <c r="BD26" s="8">
        <f t="shared" si="12"/>
        <v>1.8703597944031984</v>
      </c>
      <c r="BE26" s="8">
        <f t="shared" si="13"/>
        <v>1.3664249860568922</v>
      </c>
      <c r="BF26" s="8">
        <f t="shared" si="14"/>
        <v>4.8837572164144163</v>
      </c>
      <c r="BG26" s="8">
        <f t="shared" si="15"/>
        <v>7.7737077737077653</v>
      </c>
      <c r="BH26" s="8">
        <f t="shared" si="16"/>
        <v>-2.7257628966618896</v>
      </c>
      <c r="BI26" s="8">
        <f t="shared" si="17"/>
        <v>-0.54931693011945082</v>
      </c>
      <c r="BJ26" s="8">
        <f t="shared" si="18"/>
        <v>7.809594644849394</v>
      </c>
      <c r="BK26" s="8">
        <f t="shared" si="19"/>
        <v>0.90771558245082806</v>
      </c>
      <c r="BM26" s="8">
        <f t="shared" si="20"/>
        <v>11.997196916608271</v>
      </c>
      <c r="BN26" s="8">
        <f t="shared" si="21"/>
        <v>12.022008253094915</v>
      </c>
      <c r="BO26" s="8">
        <f t="shared" si="22"/>
        <v>9.0449271050282594</v>
      </c>
      <c r="BP26" s="8">
        <f t="shared" si="23"/>
        <v>94.750755287009099</v>
      </c>
      <c r="BQ26" s="8">
        <f t="shared" si="24"/>
        <v>-20.327915857520814</v>
      </c>
      <c r="BR26" s="8">
        <f t="shared" si="25"/>
        <v>-5.3509011665539896</v>
      </c>
      <c r="BS26" s="8">
        <f t="shared" si="26"/>
        <v>112.2973439116937</v>
      </c>
      <c r="BT26" s="8">
        <f t="shared" si="27"/>
        <v>16.984364960376965</v>
      </c>
      <c r="BV26" s="8">
        <f t="shared" si="28"/>
        <v>14.091947458595088</v>
      </c>
      <c r="BW26" s="8">
        <f t="shared" si="29"/>
        <v>13.552704963747919</v>
      </c>
      <c r="BX26" s="8">
        <f t="shared" si="30"/>
        <v>14.370416601653918</v>
      </c>
      <c r="BY26" s="8">
        <f t="shared" si="31"/>
        <v>109.8901098901099</v>
      </c>
      <c r="BZ26" s="8">
        <f t="shared" si="32"/>
        <v>-22.499587966073754</v>
      </c>
      <c r="CA26" s="8">
        <f t="shared" si="33"/>
        <v>-5.8708246906515997</v>
      </c>
      <c r="CB26" s="8">
        <f t="shared" si="34"/>
        <v>128.87690591297886</v>
      </c>
      <c r="CC26" s="8">
        <f t="shared" si="35"/>
        <v>18.04625027015345</v>
      </c>
    </row>
    <row r="27" spans="1:81" x14ac:dyDescent="0.2">
      <c r="A27" t="s">
        <v>32</v>
      </c>
      <c r="B27" s="5">
        <v>0.60219999999999996</v>
      </c>
      <c r="C27" s="5">
        <v>0.61280000000000001</v>
      </c>
      <c r="D27" s="5">
        <v>0.55200000000000005</v>
      </c>
      <c r="E27" s="5">
        <v>0.13769999999999999</v>
      </c>
      <c r="F27" s="5">
        <v>5.0984999999999996</v>
      </c>
      <c r="G27" s="5">
        <v>7.2500999999999998</v>
      </c>
      <c r="H27" s="5">
        <v>0.2258</v>
      </c>
      <c r="I27" s="5">
        <v>0.49220000000000003</v>
      </c>
      <c r="K27" s="3">
        <v>0.65059999999999996</v>
      </c>
      <c r="L27" s="3">
        <v>0.65659999999999996</v>
      </c>
      <c r="M27" s="3">
        <v>0.58609999999999995</v>
      </c>
      <c r="N27" s="3">
        <v>0.19650000000000001</v>
      </c>
      <c r="O27" s="3">
        <v>5.0113000000000003</v>
      </c>
      <c r="P27" s="3">
        <v>7.1477000000000004</v>
      </c>
      <c r="Q27" s="3">
        <v>0.32050000000000001</v>
      </c>
      <c r="R27" s="3">
        <v>0.52080000000000004</v>
      </c>
      <c r="S27" s="3"/>
      <c r="T27" s="2">
        <v>0.76049999999999995</v>
      </c>
      <c r="U27" s="2">
        <v>0.78090000000000004</v>
      </c>
      <c r="V27" s="2">
        <v>0.70930000000000004</v>
      </c>
      <c r="W27" s="2">
        <v>0.63439999999999996</v>
      </c>
      <c r="X27" s="2">
        <v>3.2469000000000001</v>
      </c>
      <c r="Y27" s="2">
        <v>6.6942000000000004</v>
      </c>
      <c r="Z27" s="2">
        <v>1.1671</v>
      </c>
      <c r="AA27" s="2">
        <v>0.67410000000000003</v>
      </c>
      <c r="AC27" s="4">
        <f t="shared" si="6"/>
        <v>4.8399999999999999E-2</v>
      </c>
      <c r="AD27" s="4">
        <f t="shared" si="6"/>
        <v>4.379999999999995E-2</v>
      </c>
      <c r="AE27" s="4">
        <f t="shared" si="6"/>
        <v>3.4099999999999908E-2</v>
      </c>
      <c r="AF27" s="4">
        <f t="shared" si="7"/>
        <v>5.8800000000000019E-2</v>
      </c>
      <c r="AG27" s="4">
        <f t="shared" si="6"/>
        <v>-8.7199999999999278E-2</v>
      </c>
      <c r="AH27" s="4">
        <f t="shared" si="6"/>
        <v>-0.10239999999999938</v>
      </c>
      <c r="AI27" s="4">
        <f t="shared" si="6"/>
        <v>9.4700000000000006E-2</v>
      </c>
      <c r="AJ27" s="4">
        <f t="shared" si="6"/>
        <v>2.8600000000000014E-2</v>
      </c>
      <c r="AL27" s="6">
        <f t="shared" si="8"/>
        <v>0.1099</v>
      </c>
      <c r="AM27" s="6">
        <f t="shared" si="8"/>
        <v>0.12430000000000008</v>
      </c>
      <c r="AN27" s="6">
        <f t="shared" si="8"/>
        <v>0.12320000000000009</v>
      </c>
      <c r="AO27" s="4">
        <f t="shared" si="9"/>
        <v>0.43789999999999996</v>
      </c>
      <c r="AP27" s="6">
        <f t="shared" si="8"/>
        <v>-1.7644000000000002</v>
      </c>
      <c r="AQ27" s="6">
        <f t="shared" si="8"/>
        <v>-0.45350000000000001</v>
      </c>
      <c r="AR27" s="6">
        <f t="shared" si="8"/>
        <v>0.84660000000000002</v>
      </c>
      <c r="AS27" s="6">
        <f t="shared" si="8"/>
        <v>0.15329999999999999</v>
      </c>
      <c r="AU27" s="4">
        <f t="shared" si="10"/>
        <v>0.1583</v>
      </c>
      <c r="AV27" s="4">
        <f t="shared" si="10"/>
        <v>0.16810000000000003</v>
      </c>
      <c r="AW27" s="4">
        <f t="shared" si="10"/>
        <v>0.1573</v>
      </c>
      <c r="AX27" s="4">
        <f t="shared" si="11"/>
        <v>0.49669999999999997</v>
      </c>
      <c r="AY27" s="4">
        <f t="shared" si="10"/>
        <v>-1.8515999999999995</v>
      </c>
      <c r="AZ27" s="4">
        <f t="shared" si="10"/>
        <v>-0.55589999999999939</v>
      </c>
      <c r="BA27" s="4">
        <f t="shared" si="10"/>
        <v>0.94130000000000003</v>
      </c>
      <c r="BB27" s="4">
        <f t="shared" si="10"/>
        <v>0.18190000000000001</v>
      </c>
      <c r="BD27" s="8">
        <f t="shared" si="12"/>
        <v>8.0371969445366993</v>
      </c>
      <c r="BE27" s="8">
        <f t="shared" si="13"/>
        <v>7.1475195822454225</v>
      </c>
      <c r="BF27" s="8">
        <f t="shared" si="14"/>
        <v>6.1775362318840408</v>
      </c>
      <c r="BG27" s="8">
        <f t="shared" si="15"/>
        <v>42.701525054466252</v>
      </c>
      <c r="BH27" s="8">
        <f t="shared" si="16"/>
        <v>-1.7103069530253856</v>
      </c>
      <c r="BI27" s="8">
        <f t="shared" si="17"/>
        <v>-1.4123943118025875</v>
      </c>
      <c r="BJ27" s="8">
        <f t="shared" si="18"/>
        <v>41.939769707705935</v>
      </c>
      <c r="BK27" s="8">
        <f t="shared" si="19"/>
        <v>5.8106460788297465</v>
      </c>
      <c r="BM27" s="8">
        <f t="shared" si="20"/>
        <v>16.892099600368891</v>
      </c>
      <c r="BN27" s="8">
        <f t="shared" si="21"/>
        <v>18.930855924459351</v>
      </c>
      <c r="BO27" s="8">
        <f t="shared" si="22"/>
        <v>21.020303702439875</v>
      </c>
      <c r="BP27" s="8">
        <f t="shared" si="23"/>
        <v>222.84987277353684</v>
      </c>
      <c r="BQ27" s="8">
        <f t="shared" si="24"/>
        <v>-35.208428950571708</v>
      </c>
      <c r="BR27" s="8">
        <f t="shared" si="25"/>
        <v>-6.3446982945562906</v>
      </c>
      <c r="BS27" s="8">
        <f t="shared" si="26"/>
        <v>264.14976599063965</v>
      </c>
      <c r="BT27" s="8">
        <f t="shared" si="27"/>
        <v>29.435483870967737</v>
      </c>
      <c r="BV27" s="8">
        <f t="shared" si="28"/>
        <v>26.286947857854535</v>
      </c>
      <c r="BW27" s="8">
        <f t="shared" si="29"/>
        <v>27.431462140992167</v>
      </c>
      <c r="BX27" s="8">
        <f t="shared" si="30"/>
        <v>28.4963768115942</v>
      </c>
      <c r="BY27" s="8">
        <f t="shared" si="31"/>
        <v>360.71169208424112</v>
      </c>
      <c r="BZ27" s="8">
        <f t="shared" si="32"/>
        <v>-36.316563695204465</v>
      </c>
      <c r="CA27" s="8">
        <f t="shared" si="33"/>
        <v>-7.667480448545529</v>
      </c>
      <c r="CB27" s="8">
        <f t="shared" si="34"/>
        <v>416.87333923826395</v>
      </c>
      <c r="CC27" s="8">
        <f t="shared" si="35"/>
        <v>36.95652173913043</v>
      </c>
    </row>
    <row r="28" spans="1:81" s="24" customFormat="1" x14ac:dyDescent="0.2">
      <c r="A28" s="73" t="s">
        <v>33</v>
      </c>
      <c r="B28" s="18">
        <v>0.46779999999999999</v>
      </c>
      <c r="C28" s="18">
        <v>0.4728</v>
      </c>
      <c r="D28" s="18">
        <v>0.39079999999999998</v>
      </c>
      <c r="E28" s="18">
        <v>-0.20419999999999999</v>
      </c>
      <c r="F28" s="18">
        <v>6.1989999999999998</v>
      </c>
      <c r="G28" s="18">
        <v>7.8413000000000004</v>
      </c>
      <c r="H28" s="18">
        <v>-0.29480000000000001</v>
      </c>
      <c r="I28" s="18">
        <v>0.35639999999999999</v>
      </c>
      <c r="K28" s="20">
        <v>0.4672</v>
      </c>
      <c r="L28" s="20">
        <v>0.47410000000000002</v>
      </c>
      <c r="M28" s="20">
        <v>0.37290000000000001</v>
      </c>
      <c r="N28" s="20">
        <v>-0.19400000000000001</v>
      </c>
      <c r="O28" s="20">
        <v>6.1657999999999999</v>
      </c>
      <c r="P28" s="20">
        <v>7.8132000000000001</v>
      </c>
      <c r="Q28" s="20">
        <v>-0.27589999999999998</v>
      </c>
      <c r="R28" s="20">
        <v>0.36180000000000001</v>
      </c>
      <c r="S28" s="20"/>
      <c r="T28" s="74">
        <v>0.68289999999999995</v>
      </c>
      <c r="U28" s="74">
        <v>0.68179999999999996</v>
      </c>
      <c r="V28" s="74">
        <v>0.63690000000000002</v>
      </c>
      <c r="W28" s="74">
        <v>0.37419999999999998</v>
      </c>
      <c r="X28" s="74">
        <v>4.4665999999999997</v>
      </c>
      <c r="Y28" s="74">
        <v>7.1513</v>
      </c>
      <c r="Z28" s="74">
        <v>0.73429999999999995</v>
      </c>
      <c r="AA28" s="74">
        <v>0.53180000000000005</v>
      </c>
      <c r="AC28" s="27">
        <f t="shared" si="6"/>
        <v>-5.9999999999998943E-4</v>
      </c>
      <c r="AD28" s="27">
        <f t="shared" si="6"/>
        <v>1.3000000000000234E-3</v>
      </c>
      <c r="AE28" s="27">
        <f t="shared" si="6"/>
        <v>-1.7899999999999971E-2</v>
      </c>
      <c r="AF28" s="4">
        <f t="shared" si="7"/>
        <v>-1.0199999999999987E-2</v>
      </c>
      <c r="AG28" s="27">
        <f t="shared" si="6"/>
        <v>-3.3199999999999896E-2</v>
      </c>
      <c r="AH28" s="27">
        <f t="shared" si="6"/>
        <v>-2.8100000000000236E-2</v>
      </c>
      <c r="AI28" s="27">
        <f t="shared" si="6"/>
        <v>1.8900000000000028E-2</v>
      </c>
      <c r="AJ28" s="27">
        <f t="shared" si="6"/>
        <v>5.4000000000000159E-3</v>
      </c>
      <c r="AL28" s="75">
        <f t="shared" si="8"/>
        <v>0.21569999999999995</v>
      </c>
      <c r="AM28" s="75">
        <f t="shared" si="8"/>
        <v>0.20769999999999994</v>
      </c>
      <c r="AN28" s="75">
        <f t="shared" si="8"/>
        <v>0.26400000000000001</v>
      </c>
      <c r="AO28" s="4">
        <f t="shared" si="9"/>
        <v>0.18019999999999997</v>
      </c>
      <c r="AP28" s="75">
        <f t="shared" si="8"/>
        <v>-1.6992000000000003</v>
      </c>
      <c r="AQ28" s="75">
        <f t="shared" si="8"/>
        <v>-0.66190000000000015</v>
      </c>
      <c r="AR28" s="75">
        <f t="shared" si="8"/>
        <v>1.0102</v>
      </c>
      <c r="AS28" s="75">
        <f t="shared" si="8"/>
        <v>0.17000000000000004</v>
      </c>
      <c r="AU28" s="27">
        <f t="shared" si="10"/>
        <v>0.21509999999999996</v>
      </c>
      <c r="AV28" s="27">
        <f t="shared" si="10"/>
        <v>0.20899999999999996</v>
      </c>
      <c r="AW28" s="27">
        <f t="shared" si="10"/>
        <v>0.24610000000000004</v>
      </c>
      <c r="AX28" s="4">
        <f t="shared" si="11"/>
        <v>0.16999999999999998</v>
      </c>
      <c r="AY28" s="27">
        <f t="shared" si="10"/>
        <v>-1.7324000000000002</v>
      </c>
      <c r="AZ28" s="27">
        <f t="shared" si="10"/>
        <v>-0.69000000000000039</v>
      </c>
      <c r="BA28" s="27">
        <f t="shared" si="10"/>
        <v>1.0290999999999999</v>
      </c>
      <c r="BB28" s="27">
        <f t="shared" si="10"/>
        <v>0.17540000000000006</v>
      </c>
      <c r="BD28" s="76">
        <f t="shared" si="12"/>
        <v>-0.12825994014535902</v>
      </c>
      <c r="BE28" s="76">
        <f t="shared" si="13"/>
        <v>0.2749576988155718</v>
      </c>
      <c r="BF28" s="76">
        <f t="shared" si="14"/>
        <v>-4.5803480040941587</v>
      </c>
      <c r="BG28" s="76">
        <f t="shared" si="15"/>
        <v>-4.9951028403525894</v>
      </c>
      <c r="BH28" s="76">
        <f t="shared" si="16"/>
        <v>-0.53557025326665419</v>
      </c>
      <c r="BI28" s="76">
        <f t="shared" si="17"/>
        <v>-0.35835894558300579</v>
      </c>
      <c r="BJ28" s="76">
        <f t="shared" si="18"/>
        <v>-6.4111261872455998</v>
      </c>
      <c r="BK28" s="76">
        <f t="shared" si="19"/>
        <v>1.5151515151515198</v>
      </c>
      <c r="BM28" s="76">
        <f t="shared" si="20"/>
        <v>46.168664383561634</v>
      </c>
      <c r="BN28" s="76">
        <f t="shared" si="21"/>
        <v>43.809322927652374</v>
      </c>
      <c r="BO28" s="76">
        <f t="shared" si="22"/>
        <v>70.796460176991147</v>
      </c>
      <c r="BP28" s="76">
        <f t="shared" si="23"/>
        <v>-292.88659793814435</v>
      </c>
      <c r="BQ28" s="76">
        <f t="shared" si="24"/>
        <v>-27.558467676538328</v>
      </c>
      <c r="BR28" s="76">
        <f t="shared" si="25"/>
        <v>-8.4715609481390484</v>
      </c>
      <c r="BS28" s="76">
        <f t="shared" si="26"/>
        <v>-366.14715476621967</v>
      </c>
      <c r="BT28" s="76">
        <f t="shared" si="27"/>
        <v>46.98728579325595</v>
      </c>
      <c r="BV28" s="76">
        <f t="shared" si="28"/>
        <v>45.981188542112008</v>
      </c>
      <c r="BW28" s="76">
        <f t="shared" si="29"/>
        <v>44.204737732656504</v>
      </c>
      <c r="BX28" s="76">
        <f t="shared" si="30"/>
        <v>62.973387922210868</v>
      </c>
      <c r="BY28" s="76">
        <f t="shared" si="31"/>
        <v>-283.25171400587664</v>
      </c>
      <c r="BZ28" s="76">
        <f t="shared" si="32"/>
        <v>-27.946442974673335</v>
      </c>
      <c r="CA28" s="76">
        <f t="shared" si="33"/>
        <v>-8.7995612972338826</v>
      </c>
      <c r="CB28" s="76">
        <f t="shared" si="34"/>
        <v>-349.08412483039342</v>
      </c>
      <c r="CC28" s="76">
        <f t="shared" si="35"/>
        <v>49.214365881032563</v>
      </c>
    </row>
    <row r="29" spans="1:81" x14ac:dyDescent="0.2">
      <c r="A29" t="s">
        <v>34</v>
      </c>
      <c r="B29" s="5">
        <v>0.64900000000000002</v>
      </c>
      <c r="C29" s="5">
        <v>0.66800000000000004</v>
      </c>
      <c r="D29" s="5">
        <v>0.57550000000000001</v>
      </c>
      <c r="E29" s="5">
        <v>0.1716</v>
      </c>
      <c r="F29" s="5">
        <v>4.8586999999999998</v>
      </c>
      <c r="G29" s="5">
        <v>6.9032</v>
      </c>
      <c r="H29" s="5">
        <v>0.2767</v>
      </c>
      <c r="I29" s="5">
        <v>0.47749999999999998</v>
      </c>
      <c r="K29" s="3">
        <v>0.65369999999999995</v>
      </c>
      <c r="L29" s="3">
        <v>0.67390000000000005</v>
      </c>
      <c r="M29" s="3">
        <v>0.5897</v>
      </c>
      <c r="N29" s="3">
        <v>0.1837</v>
      </c>
      <c r="O29" s="3">
        <v>4.7267000000000001</v>
      </c>
      <c r="P29" s="3">
        <v>6.8685999999999998</v>
      </c>
      <c r="Q29" s="3">
        <v>0.29849999999999999</v>
      </c>
      <c r="R29" s="3">
        <v>0.4824</v>
      </c>
      <c r="S29" s="3"/>
      <c r="T29" s="2">
        <v>0.74660000000000004</v>
      </c>
      <c r="U29" s="2">
        <v>0.76719999999999999</v>
      </c>
      <c r="V29" s="2">
        <v>0.68930000000000002</v>
      </c>
      <c r="W29" s="2">
        <v>0.54869999999999997</v>
      </c>
      <c r="X29" s="2">
        <v>4.2596999999999996</v>
      </c>
      <c r="Y29" s="2">
        <v>6.3448000000000002</v>
      </c>
      <c r="Z29" s="2">
        <v>1.0790999999999999</v>
      </c>
      <c r="AA29" s="2">
        <v>0.61170000000000002</v>
      </c>
      <c r="AC29" s="4">
        <f t="shared" si="6"/>
        <v>4.6999999999999265E-3</v>
      </c>
      <c r="AD29" s="4">
        <f t="shared" si="6"/>
        <v>5.9000000000000163E-3</v>
      </c>
      <c r="AE29" s="4">
        <f t="shared" si="6"/>
        <v>1.419999999999999E-2</v>
      </c>
      <c r="AF29" s="4">
        <f t="shared" si="7"/>
        <v>1.21E-2</v>
      </c>
      <c r="AG29" s="4">
        <f t="shared" si="6"/>
        <v>-0.13199999999999967</v>
      </c>
      <c r="AH29" s="4">
        <f t="shared" si="6"/>
        <v>-3.4600000000000186E-2</v>
      </c>
      <c r="AI29" s="4">
        <f t="shared" si="6"/>
        <v>2.1799999999999986E-2</v>
      </c>
      <c r="AJ29" s="4">
        <f t="shared" si="6"/>
        <v>4.9000000000000155E-3</v>
      </c>
      <c r="AL29" s="6">
        <f t="shared" si="8"/>
        <v>9.2900000000000094E-2</v>
      </c>
      <c r="AM29" s="6">
        <f t="shared" si="8"/>
        <v>9.3299999999999939E-2</v>
      </c>
      <c r="AN29" s="6">
        <f t="shared" si="8"/>
        <v>9.9600000000000022E-2</v>
      </c>
      <c r="AO29" s="4">
        <f t="shared" si="9"/>
        <v>0.36499999999999999</v>
      </c>
      <c r="AP29" s="6">
        <f t="shared" si="8"/>
        <v>-0.46700000000000053</v>
      </c>
      <c r="AQ29" s="6">
        <f t="shared" si="8"/>
        <v>-0.5237999999999996</v>
      </c>
      <c r="AR29" s="6">
        <f t="shared" si="8"/>
        <v>0.78059999999999996</v>
      </c>
      <c r="AS29" s="6">
        <f t="shared" si="8"/>
        <v>0.12930000000000003</v>
      </c>
      <c r="AU29" s="4">
        <f t="shared" si="10"/>
        <v>9.760000000000002E-2</v>
      </c>
      <c r="AV29" s="4">
        <f t="shared" si="10"/>
        <v>9.9199999999999955E-2</v>
      </c>
      <c r="AW29" s="4">
        <f t="shared" si="10"/>
        <v>0.11380000000000001</v>
      </c>
      <c r="AX29" s="4">
        <f t="shared" si="11"/>
        <v>0.37709999999999999</v>
      </c>
      <c r="AY29" s="4">
        <f t="shared" si="10"/>
        <v>-0.5990000000000002</v>
      </c>
      <c r="AZ29" s="4">
        <f t="shared" si="10"/>
        <v>-0.55839999999999979</v>
      </c>
      <c r="BA29" s="4">
        <f t="shared" si="10"/>
        <v>0.8024</v>
      </c>
      <c r="BB29" s="4">
        <f t="shared" si="10"/>
        <v>0.13420000000000004</v>
      </c>
      <c r="BD29" s="8">
        <f t="shared" si="12"/>
        <v>0.72419106317410264</v>
      </c>
      <c r="BE29" s="8">
        <f t="shared" si="13"/>
        <v>0.88323353293413409</v>
      </c>
      <c r="BF29" s="8">
        <f t="shared" si="14"/>
        <v>2.4674196350999114</v>
      </c>
      <c r="BG29" s="8">
        <f t="shared" si="15"/>
        <v>7.0512820512820511</v>
      </c>
      <c r="BH29" s="8">
        <f t="shared" si="16"/>
        <v>-2.7167760923703805</v>
      </c>
      <c r="BI29" s="8">
        <f t="shared" si="17"/>
        <v>-0.5012168269787951</v>
      </c>
      <c r="BJ29" s="8">
        <f t="shared" si="18"/>
        <v>7.8785688471268474</v>
      </c>
      <c r="BK29" s="8">
        <f t="shared" si="19"/>
        <v>1.0261780104712075</v>
      </c>
      <c r="BM29" s="8">
        <f t="shared" si="20"/>
        <v>14.211411962674026</v>
      </c>
      <c r="BN29" s="8">
        <f t="shared" si="21"/>
        <v>13.844784092595329</v>
      </c>
      <c r="BO29" s="8">
        <f t="shared" si="22"/>
        <v>16.889944039342041</v>
      </c>
      <c r="BP29" s="8">
        <f t="shared" si="23"/>
        <v>198.69352204681545</v>
      </c>
      <c r="BQ29" s="8">
        <f t="shared" si="24"/>
        <v>-9.8800431590750524</v>
      </c>
      <c r="BR29" s="8">
        <f t="shared" si="25"/>
        <v>-7.6260082112803138</v>
      </c>
      <c r="BS29" s="8">
        <f t="shared" si="26"/>
        <v>261.5075376884422</v>
      </c>
      <c r="BT29" s="8">
        <f t="shared" si="27"/>
        <v>26.803482587064682</v>
      </c>
      <c r="BV29" s="8">
        <f t="shared" si="28"/>
        <v>15.038520801232668</v>
      </c>
      <c r="BW29" s="8">
        <f t="shared" si="29"/>
        <v>14.850299401197598</v>
      </c>
      <c r="BX29" s="8">
        <f t="shared" si="30"/>
        <v>19.774109470026065</v>
      </c>
      <c r="BY29" s="8">
        <f t="shared" si="31"/>
        <v>219.75524475524475</v>
      </c>
      <c r="BZ29" s="8">
        <f t="shared" si="32"/>
        <v>-12.328400600983807</v>
      </c>
      <c r="CA29" s="8">
        <f t="shared" si="33"/>
        <v>-8.0890022018773884</v>
      </c>
      <c r="CB29" s="8">
        <f t="shared" si="34"/>
        <v>289.98915793277916</v>
      </c>
      <c r="CC29" s="8">
        <f t="shared" si="35"/>
        <v>28.104712041884827</v>
      </c>
    </row>
    <row r="30" spans="1:81" x14ac:dyDescent="0.2">
      <c r="A30" t="s">
        <v>35</v>
      </c>
      <c r="B30" s="5">
        <v>0.624</v>
      </c>
      <c r="C30" s="5">
        <v>0.629</v>
      </c>
      <c r="D30" s="5">
        <v>0.65110000000000001</v>
      </c>
      <c r="E30" s="5">
        <v>0.114</v>
      </c>
      <c r="F30" s="5">
        <v>7.4554999999999998</v>
      </c>
      <c r="G30" s="5">
        <v>6.5907999999999998</v>
      </c>
      <c r="H30" s="5">
        <v>0.30549999999999999</v>
      </c>
      <c r="I30" s="5">
        <v>0.39389999999999997</v>
      </c>
      <c r="K30" s="2">
        <v>0.6411</v>
      </c>
      <c r="L30" s="2">
        <v>0.64590000000000003</v>
      </c>
      <c r="M30" s="2">
        <v>0.68959999999999999</v>
      </c>
      <c r="N30" s="2">
        <v>0.17169999999999999</v>
      </c>
      <c r="O30" s="2">
        <v>7.1314000000000002</v>
      </c>
      <c r="P30" s="2">
        <v>6.5294999999999996</v>
      </c>
      <c r="Q30" s="2">
        <v>0.42020000000000002</v>
      </c>
      <c r="R30" s="2">
        <v>0.41120000000000001</v>
      </c>
      <c r="S30" s="3"/>
      <c r="T30" s="2">
        <v>0.77339999999999998</v>
      </c>
      <c r="U30" s="2">
        <v>0.78979999999999995</v>
      </c>
      <c r="V30" s="2">
        <v>0.73799999999999999</v>
      </c>
      <c r="W30" s="2">
        <v>0.61309999999999998</v>
      </c>
      <c r="X30" s="2">
        <v>5.1673</v>
      </c>
      <c r="Y30" s="2">
        <v>6.0793999999999997</v>
      </c>
      <c r="Z30" s="2">
        <v>1.4204000000000001</v>
      </c>
      <c r="AA30" s="2">
        <v>0.54590000000000005</v>
      </c>
      <c r="AC30" s="4">
        <f t="shared" ref="AC30:AJ54" si="36">K30-B30</f>
        <v>1.7100000000000004E-2</v>
      </c>
      <c r="AD30" s="4">
        <f t="shared" si="36"/>
        <v>1.6900000000000026E-2</v>
      </c>
      <c r="AE30" s="4">
        <f t="shared" si="36"/>
        <v>3.8499999999999979E-2</v>
      </c>
      <c r="AF30" s="4">
        <f t="shared" si="7"/>
        <v>5.7699999999999987E-2</v>
      </c>
      <c r="AG30" s="4">
        <f t="shared" si="36"/>
        <v>-0.32409999999999961</v>
      </c>
      <c r="AH30" s="4">
        <f t="shared" si="36"/>
        <v>-6.1300000000000132E-2</v>
      </c>
      <c r="AI30" s="4">
        <f t="shared" si="36"/>
        <v>0.11470000000000002</v>
      </c>
      <c r="AJ30" s="4">
        <f t="shared" si="36"/>
        <v>1.7300000000000038E-2</v>
      </c>
      <c r="AL30" s="6">
        <f t="shared" ref="AL30:AS54" si="37">T30-K30</f>
        <v>0.13229999999999997</v>
      </c>
      <c r="AM30" s="6">
        <f t="shared" si="37"/>
        <v>0.14389999999999992</v>
      </c>
      <c r="AN30" s="6">
        <f t="shared" si="37"/>
        <v>4.8399999999999999E-2</v>
      </c>
      <c r="AO30" s="4">
        <f t="shared" si="9"/>
        <v>0.44140000000000001</v>
      </c>
      <c r="AP30" s="6">
        <f t="shared" si="37"/>
        <v>-1.9641000000000002</v>
      </c>
      <c r="AQ30" s="6">
        <f t="shared" si="37"/>
        <v>-0.45009999999999994</v>
      </c>
      <c r="AR30" s="6">
        <f t="shared" si="37"/>
        <v>1.0002</v>
      </c>
      <c r="AS30" s="6">
        <f t="shared" si="37"/>
        <v>0.13470000000000004</v>
      </c>
      <c r="AU30" s="4">
        <f t="shared" ref="AU30:BB54" si="38">T30-B30</f>
        <v>0.14939999999999998</v>
      </c>
      <c r="AV30" s="4">
        <f t="shared" si="38"/>
        <v>0.16079999999999994</v>
      </c>
      <c r="AW30" s="4">
        <f t="shared" si="38"/>
        <v>8.6899999999999977E-2</v>
      </c>
      <c r="AX30" s="4">
        <f t="shared" si="11"/>
        <v>0.49909999999999999</v>
      </c>
      <c r="AY30" s="4">
        <f t="shared" si="38"/>
        <v>-2.2881999999999998</v>
      </c>
      <c r="AZ30" s="4">
        <f t="shared" si="38"/>
        <v>-0.51140000000000008</v>
      </c>
      <c r="BA30" s="4">
        <f t="shared" si="38"/>
        <v>1.1149</v>
      </c>
      <c r="BB30" s="4">
        <f t="shared" si="38"/>
        <v>0.15200000000000008</v>
      </c>
      <c r="BD30" s="8">
        <f t="shared" si="12"/>
        <v>2.7403846153846159</v>
      </c>
      <c r="BE30" s="8">
        <f t="shared" si="13"/>
        <v>2.686804451510338</v>
      </c>
      <c r="BF30" s="8">
        <f t="shared" si="14"/>
        <v>5.9130701889110702</v>
      </c>
      <c r="BG30" s="8">
        <f t="shared" si="15"/>
        <v>50.614035087719287</v>
      </c>
      <c r="BH30" s="8">
        <f t="shared" si="16"/>
        <v>-4.347126282610148</v>
      </c>
      <c r="BI30" s="8">
        <f t="shared" si="17"/>
        <v>-0.93008436001699546</v>
      </c>
      <c r="BJ30" s="8">
        <f t="shared" si="18"/>
        <v>37.545008183306066</v>
      </c>
      <c r="BK30" s="8">
        <f t="shared" si="19"/>
        <v>4.391977659304402</v>
      </c>
      <c r="BM30" s="8">
        <f t="shared" si="20"/>
        <v>20.636406176883476</v>
      </c>
      <c r="BN30" s="8">
        <f t="shared" si="21"/>
        <v>22.278990555813579</v>
      </c>
      <c r="BO30" s="8">
        <f t="shared" si="22"/>
        <v>7.0185614849187932</v>
      </c>
      <c r="BP30" s="8">
        <f t="shared" si="23"/>
        <v>257.07629586488065</v>
      </c>
      <c r="BQ30" s="8">
        <f t="shared" si="24"/>
        <v>-27.541576689009172</v>
      </c>
      <c r="BR30" s="8">
        <f t="shared" si="25"/>
        <v>-6.8933302703116626</v>
      </c>
      <c r="BS30" s="8">
        <f t="shared" si="26"/>
        <v>238.02950975725844</v>
      </c>
      <c r="BT30" s="8">
        <f t="shared" si="27"/>
        <v>32.757782101167329</v>
      </c>
      <c r="BV30" s="8">
        <f t="shared" si="28"/>
        <v>23.942307692307686</v>
      </c>
      <c r="BW30" s="8">
        <f t="shared" si="29"/>
        <v>25.564387917329086</v>
      </c>
      <c r="BX30" s="8">
        <f t="shared" si="30"/>
        <v>13.34664414068499</v>
      </c>
      <c r="BY30" s="8">
        <f t="shared" si="31"/>
        <v>437.80701754385962</v>
      </c>
      <c r="BZ30" s="8">
        <f t="shared" si="32"/>
        <v>-30.691435852726173</v>
      </c>
      <c r="CA30" s="8">
        <f t="shared" si="33"/>
        <v>-7.7593008436001716</v>
      </c>
      <c r="CB30" s="8">
        <f t="shared" si="34"/>
        <v>364.94271685761049</v>
      </c>
      <c r="CC30" s="8">
        <f t="shared" si="35"/>
        <v>38.588474232038614</v>
      </c>
    </row>
    <row r="31" spans="1:81" x14ac:dyDescent="0.2">
      <c r="A31" t="s">
        <v>36</v>
      </c>
      <c r="B31" s="5">
        <v>0.72360000000000002</v>
      </c>
      <c r="C31" s="5">
        <v>0.73380000000000001</v>
      </c>
      <c r="D31" s="5">
        <v>0.73429999999999995</v>
      </c>
      <c r="E31" s="5">
        <v>0.3987</v>
      </c>
      <c r="F31" s="5">
        <v>5.5903</v>
      </c>
      <c r="G31" s="5">
        <v>6.5022000000000002</v>
      </c>
      <c r="H31" s="5">
        <v>0.81110000000000004</v>
      </c>
      <c r="I31" s="5">
        <v>0.52129999999999999</v>
      </c>
      <c r="K31" s="2">
        <v>0.72770000000000001</v>
      </c>
      <c r="L31" s="2">
        <v>0.73640000000000005</v>
      </c>
      <c r="M31" s="2">
        <v>0.73080000000000001</v>
      </c>
      <c r="N31" s="2">
        <v>0.4234</v>
      </c>
      <c r="O31" s="2">
        <v>5.3358999999999996</v>
      </c>
      <c r="P31" s="2">
        <v>6.4874999999999998</v>
      </c>
      <c r="Q31" s="2">
        <v>0.85580000000000001</v>
      </c>
      <c r="R31" s="2">
        <v>0.52900000000000003</v>
      </c>
      <c r="S31" s="3"/>
      <c r="T31" s="2">
        <v>0.74680000000000002</v>
      </c>
      <c r="U31" s="2">
        <v>0.77239999999999998</v>
      </c>
      <c r="V31" s="2">
        <v>0.72060000000000002</v>
      </c>
      <c r="W31" s="2">
        <v>0.62209999999999999</v>
      </c>
      <c r="X31" s="2">
        <v>3.7120000000000002</v>
      </c>
      <c r="Y31" s="2">
        <v>6.3220999999999998</v>
      </c>
      <c r="Z31" s="2">
        <v>1.2569999999999999</v>
      </c>
      <c r="AA31" s="2">
        <v>0.59089999999999998</v>
      </c>
      <c r="AC31" s="4">
        <f t="shared" si="36"/>
        <v>4.0999999999999925E-3</v>
      </c>
      <c r="AD31" s="4">
        <f t="shared" si="36"/>
        <v>2.6000000000000467E-3</v>
      </c>
      <c r="AE31" s="4">
        <f t="shared" si="36"/>
        <v>-3.4999999999999476E-3</v>
      </c>
      <c r="AF31" s="4">
        <f t="shared" si="7"/>
        <v>2.47E-2</v>
      </c>
      <c r="AG31" s="4">
        <f t="shared" si="36"/>
        <v>-0.2544000000000004</v>
      </c>
      <c r="AH31" s="4">
        <f t="shared" si="36"/>
        <v>-1.4700000000000379E-2</v>
      </c>
      <c r="AI31" s="4">
        <f t="shared" si="36"/>
        <v>4.4699999999999962E-2</v>
      </c>
      <c r="AJ31" s="4">
        <f t="shared" si="36"/>
        <v>7.7000000000000401E-3</v>
      </c>
      <c r="AL31" s="6">
        <f t="shared" si="37"/>
        <v>1.9100000000000006E-2</v>
      </c>
      <c r="AM31" s="6">
        <f t="shared" si="37"/>
        <v>3.5999999999999921E-2</v>
      </c>
      <c r="AN31" s="6">
        <f t="shared" si="37"/>
        <v>-1.0199999999999987E-2</v>
      </c>
      <c r="AO31" s="4">
        <f t="shared" si="9"/>
        <v>0.19869999999999999</v>
      </c>
      <c r="AP31" s="6">
        <f t="shared" si="37"/>
        <v>-1.6238999999999995</v>
      </c>
      <c r="AQ31" s="6">
        <f t="shared" si="37"/>
        <v>-0.16539999999999999</v>
      </c>
      <c r="AR31" s="6">
        <f t="shared" si="37"/>
        <v>0.40119999999999989</v>
      </c>
      <c r="AS31" s="6">
        <f t="shared" si="37"/>
        <v>6.1899999999999955E-2</v>
      </c>
      <c r="AU31" s="4">
        <f t="shared" si="38"/>
        <v>2.3199999999999998E-2</v>
      </c>
      <c r="AV31" s="4">
        <f t="shared" si="38"/>
        <v>3.8599999999999968E-2</v>
      </c>
      <c r="AW31" s="4">
        <f t="shared" si="38"/>
        <v>-1.3699999999999934E-2</v>
      </c>
      <c r="AX31" s="4">
        <f t="shared" si="11"/>
        <v>0.22339999999999999</v>
      </c>
      <c r="AY31" s="4">
        <f t="shared" si="38"/>
        <v>-1.8782999999999999</v>
      </c>
      <c r="AZ31" s="4">
        <f t="shared" si="38"/>
        <v>-0.18010000000000037</v>
      </c>
      <c r="BA31" s="4">
        <f t="shared" si="38"/>
        <v>0.44589999999999985</v>
      </c>
      <c r="BB31" s="4">
        <f t="shared" si="38"/>
        <v>6.9599999999999995E-2</v>
      </c>
      <c r="BD31" s="8">
        <f t="shared" si="12"/>
        <v>0.56661138750690887</v>
      </c>
      <c r="BE31" s="8">
        <f t="shared" si="13"/>
        <v>0.35431997819569999</v>
      </c>
      <c r="BF31" s="8">
        <f t="shared" si="14"/>
        <v>-0.47664442326024076</v>
      </c>
      <c r="BG31" s="8">
        <f t="shared" si="15"/>
        <v>6.1951341861048403</v>
      </c>
      <c r="BH31" s="8">
        <f t="shared" si="16"/>
        <v>-4.5507396740783213</v>
      </c>
      <c r="BI31" s="8">
        <f t="shared" si="17"/>
        <v>-0.22607732767371624</v>
      </c>
      <c r="BJ31" s="8">
        <f t="shared" si="18"/>
        <v>5.5110343977314704</v>
      </c>
      <c r="BK31" s="8">
        <f t="shared" si="19"/>
        <v>1.4770765394206868</v>
      </c>
      <c r="BM31" s="8">
        <f t="shared" si="20"/>
        <v>2.6247079840593659</v>
      </c>
      <c r="BN31" s="8">
        <f t="shared" si="21"/>
        <v>4.8886474741987938</v>
      </c>
      <c r="BO31" s="8">
        <f t="shared" si="22"/>
        <v>-1.3957307060755317</v>
      </c>
      <c r="BP31" s="8">
        <f t="shared" si="23"/>
        <v>46.929617383089273</v>
      </c>
      <c r="BQ31" s="8">
        <f t="shared" si="24"/>
        <v>-30.433478888285002</v>
      </c>
      <c r="BR31" s="8">
        <f t="shared" si="25"/>
        <v>-2.5495183044315994</v>
      </c>
      <c r="BS31" s="8">
        <f t="shared" si="26"/>
        <v>46.880112175741985</v>
      </c>
      <c r="BT31" s="8">
        <f t="shared" si="27"/>
        <v>11.70132325141776</v>
      </c>
      <c r="BV31" s="8">
        <f t="shared" si="28"/>
        <v>3.2061912658927585</v>
      </c>
      <c r="BW31" s="8">
        <f t="shared" si="29"/>
        <v>5.260288907059139</v>
      </c>
      <c r="BX31" s="8">
        <f t="shared" si="30"/>
        <v>-1.8657224567615327</v>
      </c>
      <c r="BY31" s="8">
        <f t="shared" si="31"/>
        <v>56.032104339102077</v>
      </c>
      <c r="BZ31" s="8">
        <f t="shared" si="32"/>
        <v>-33.599270164391889</v>
      </c>
      <c r="CA31" s="8">
        <f t="shared" si="33"/>
        <v>-2.7698317492541045</v>
      </c>
      <c r="CB31" s="8">
        <f t="shared" si="34"/>
        <v>54.974725681173695</v>
      </c>
      <c r="CC31" s="8">
        <f t="shared" si="35"/>
        <v>13.351237291386916</v>
      </c>
    </row>
    <row r="32" spans="1:81" x14ac:dyDescent="0.2">
      <c r="A32" s="22" t="s">
        <v>37</v>
      </c>
      <c r="B32" s="5">
        <v>0.65569999999999995</v>
      </c>
      <c r="C32" s="5">
        <v>0.66400000000000003</v>
      </c>
      <c r="D32" s="5">
        <v>0.58340000000000003</v>
      </c>
      <c r="E32" s="18">
        <v>0.36</v>
      </c>
      <c r="F32" s="5">
        <v>3.4984000000000002</v>
      </c>
      <c r="G32" s="5">
        <v>6.6620999999999997</v>
      </c>
      <c r="H32" s="5">
        <v>0.51380000000000003</v>
      </c>
      <c r="I32" s="5">
        <v>0.60229999999999995</v>
      </c>
      <c r="K32" s="2">
        <v>0.68540000000000001</v>
      </c>
      <c r="L32" s="2">
        <v>0.68969999999999998</v>
      </c>
      <c r="M32" s="2">
        <v>0.5796</v>
      </c>
      <c r="N32" s="2">
        <v>0.46029999999999999</v>
      </c>
      <c r="O32" s="2">
        <v>3.16</v>
      </c>
      <c r="P32" s="2">
        <v>6.5971000000000002</v>
      </c>
      <c r="Q32" s="2">
        <v>0.66669999999999996</v>
      </c>
      <c r="R32" s="2">
        <v>0.63270000000000004</v>
      </c>
      <c r="S32" s="3"/>
      <c r="T32" s="2">
        <v>0.72840000000000005</v>
      </c>
      <c r="U32" s="2">
        <v>0.74360000000000004</v>
      </c>
      <c r="V32" s="2">
        <v>0.63639999999999997</v>
      </c>
      <c r="W32" s="2">
        <v>0.66339999999999999</v>
      </c>
      <c r="X32" s="2">
        <v>1.9217</v>
      </c>
      <c r="Y32" s="2">
        <v>6.4138000000000002</v>
      </c>
      <c r="Z32" s="2">
        <v>1.0676000000000001</v>
      </c>
      <c r="AA32" s="2">
        <v>0.69840000000000002</v>
      </c>
      <c r="AC32" s="4">
        <f t="shared" si="36"/>
        <v>2.970000000000006E-2</v>
      </c>
      <c r="AD32" s="4">
        <f t="shared" si="36"/>
        <v>2.5699999999999945E-2</v>
      </c>
      <c r="AE32" s="4">
        <f t="shared" si="36"/>
        <v>-3.8000000000000256E-3</v>
      </c>
      <c r="AF32" s="4">
        <f t="shared" si="7"/>
        <v>0.1003</v>
      </c>
      <c r="AG32" s="4">
        <f t="shared" si="36"/>
        <v>-0.33840000000000003</v>
      </c>
      <c r="AH32" s="4">
        <f t="shared" si="36"/>
        <v>-6.4999999999999503E-2</v>
      </c>
      <c r="AI32" s="4">
        <f t="shared" si="36"/>
        <v>0.15289999999999992</v>
      </c>
      <c r="AJ32" s="4">
        <f t="shared" si="36"/>
        <v>3.0400000000000094E-2</v>
      </c>
      <c r="AL32" s="6">
        <f t="shared" si="37"/>
        <v>4.3000000000000038E-2</v>
      </c>
      <c r="AM32" s="6">
        <f t="shared" si="37"/>
        <v>5.3900000000000059E-2</v>
      </c>
      <c r="AN32" s="6">
        <f t="shared" si="37"/>
        <v>5.6799999999999962E-2</v>
      </c>
      <c r="AO32" s="4">
        <f t="shared" si="9"/>
        <v>0.2031</v>
      </c>
      <c r="AP32" s="6">
        <f t="shared" si="37"/>
        <v>-1.2383000000000002</v>
      </c>
      <c r="AQ32" s="6">
        <f t="shared" si="37"/>
        <v>-0.18330000000000002</v>
      </c>
      <c r="AR32" s="6">
        <f t="shared" si="37"/>
        <v>0.40090000000000015</v>
      </c>
      <c r="AS32" s="6">
        <f t="shared" si="37"/>
        <v>6.5699999999999981E-2</v>
      </c>
      <c r="AU32" s="4">
        <f t="shared" si="38"/>
        <v>7.2700000000000098E-2</v>
      </c>
      <c r="AV32" s="4">
        <f t="shared" si="38"/>
        <v>7.9600000000000004E-2</v>
      </c>
      <c r="AW32" s="4">
        <f t="shared" si="38"/>
        <v>5.2999999999999936E-2</v>
      </c>
      <c r="AX32" s="4">
        <f t="shared" si="11"/>
        <v>0.3034</v>
      </c>
      <c r="AY32" s="4">
        <f t="shared" si="38"/>
        <v>-1.5767000000000002</v>
      </c>
      <c r="AZ32" s="4">
        <f t="shared" si="38"/>
        <v>-0.24829999999999952</v>
      </c>
      <c r="BA32" s="4">
        <f t="shared" si="38"/>
        <v>0.55380000000000007</v>
      </c>
      <c r="BB32" s="4">
        <f t="shared" si="38"/>
        <v>9.6100000000000074E-2</v>
      </c>
      <c r="BD32" s="8">
        <f t="shared" si="12"/>
        <v>4.5295104468507033</v>
      </c>
      <c r="BE32" s="8">
        <f t="shared" si="13"/>
        <v>3.8704819277108351</v>
      </c>
      <c r="BF32" s="8">
        <f t="shared" si="14"/>
        <v>-0.65135413095646655</v>
      </c>
      <c r="BG32" s="8">
        <f t="shared" si="15"/>
        <v>27.861111111111114</v>
      </c>
      <c r="BH32" s="8">
        <f t="shared" si="16"/>
        <v>-9.6729933683969822</v>
      </c>
      <c r="BI32" s="8">
        <f t="shared" si="17"/>
        <v>-0.97566833280796605</v>
      </c>
      <c r="BJ32" s="8">
        <f t="shared" si="18"/>
        <v>29.758660957571021</v>
      </c>
      <c r="BK32" s="8">
        <f t="shared" si="19"/>
        <v>5.0473186119873974</v>
      </c>
      <c r="BM32" s="8">
        <f t="shared" si="20"/>
        <v>6.2737087831923013</v>
      </c>
      <c r="BN32" s="8">
        <f t="shared" si="21"/>
        <v>7.8149920255183494</v>
      </c>
      <c r="BO32" s="8">
        <f t="shared" si="22"/>
        <v>9.7998619737750108</v>
      </c>
      <c r="BP32" s="8">
        <f t="shared" si="23"/>
        <v>44.123397784053878</v>
      </c>
      <c r="BQ32" s="8">
        <f t="shared" si="24"/>
        <v>-39.186708860759495</v>
      </c>
      <c r="BR32" s="8">
        <f t="shared" si="25"/>
        <v>-2.7784935805126496</v>
      </c>
      <c r="BS32" s="8">
        <f t="shared" si="26"/>
        <v>60.131993400330011</v>
      </c>
      <c r="BT32" s="8">
        <f t="shared" si="27"/>
        <v>10.384068278805117</v>
      </c>
      <c r="BV32" s="8">
        <f t="shared" si="28"/>
        <v>11.087387524782692</v>
      </c>
      <c r="BW32" s="8">
        <f t="shared" si="29"/>
        <v>11.987951807228916</v>
      </c>
      <c r="BX32" s="8">
        <f t="shared" si="30"/>
        <v>9.0846760370243285</v>
      </c>
      <c r="BY32" s="8">
        <f t="shared" si="31"/>
        <v>84.277777777777786</v>
      </c>
      <c r="BZ32" s="8">
        <f t="shared" si="32"/>
        <v>-45.069174479762182</v>
      </c>
      <c r="CA32" s="8">
        <f t="shared" si="33"/>
        <v>-3.7270530313264514</v>
      </c>
      <c r="CB32" s="8">
        <f t="shared" si="34"/>
        <v>107.78513040093422</v>
      </c>
      <c r="CC32" s="8">
        <f t="shared" si="35"/>
        <v>15.955503901710125</v>
      </c>
    </row>
    <row r="33" spans="1:83" x14ac:dyDescent="0.2">
      <c r="A33" s="22" t="s">
        <v>38</v>
      </c>
      <c r="B33" s="5">
        <v>0.61199999999999999</v>
      </c>
      <c r="C33" s="5">
        <v>0.62680000000000002</v>
      </c>
      <c r="D33" s="5">
        <v>0.55940000000000001</v>
      </c>
      <c r="E33" s="5">
        <v>0.22539999999999999</v>
      </c>
      <c r="F33" s="5">
        <v>5.0449999999999999</v>
      </c>
      <c r="G33" s="5">
        <v>7.0782999999999996</v>
      </c>
      <c r="H33" s="5">
        <v>0.27560000000000001</v>
      </c>
      <c r="I33" s="5">
        <v>0.54469999999999996</v>
      </c>
      <c r="K33" s="2">
        <v>0.61909999999999998</v>
      </c>
      <c r="L33" s="2">
        <v>0.63080000000000003</v>
      </c>
      <c r="M33" s="2">
        <v>0.56410000000000005</v>
      </c>
      <c r="N33" s="2">
        <v>0.23619999999999999</v>
      </c>
      <c r="O33" s="2">
        <v>4.9863999999999997</v>
      </c>
      <c r="P33" s="2">
        <v>7.0574000000000003</v>
      </c>
      <c r="Q33" s="2">
        <v>0.2903</v>
      </c>
      <c r="R33" s="2">
        <v>0.54959999999999998</v>
      </c>
      <c r="S33" s="3"/>
      <c r="T33" s="2">
        <v>0.71850000000000003</v>
      </c>
      <c r="U33" s="2">
        <v>0.73550000000000004</v>
      </c>
      <c r="V33" s="2">
        <v>0.66979999999999995</v>
      </c>
      <c r="W33" s="2">
        <v>0.52710000000000001</v>
      </c>
      <c r="X33" s="2">
        <v>3.2810000000000001</v>
      </c>
      <c r="Y33" s="2">
        <v>6.7045000000000003</v>
      </c>
      <c r="Z33" s="2">
        <v>0.77659999999999996</v>
      </c>
      <c r="AA33" s="2">
        <v>0.64610000000000001</v>
      </c>
      <c r="AC33" s="4">
        <f t="shared" si="36"/>
        <v>7.0999999999999952E-3</v>
      </c>
      <c r="AD33" s="4">
        <f t="shared" si="36"/>
        <v>4.0000000000000036E-3</v>
      </c>
      <c r="AE33" s="4">
        <f t="shared" si="36"/>
        <v>4.7000000000000375E-3</v>
      </c>
      <c r="AF33" s="4">
        <f t="shared" si="7"/>
        <v>1.0800000000000004E-2</v>
      </c>
      <c r="AG33" s="4">
        <f t="shared" si="36"/>
        <v>-5.8600000000000207E-2</v>
      </c>
      <c r="AH33" s="4">
        <f t="shared" si="36"/>
        <v>-2.0899999999999253E-2</v>
      </c>
      <c r="AI33" s="4">
        <f t="shared" si="36"/>
        <v>1.4699999999999991E-2</v>
      </c>
      <c r="AJ33" s="4">
        <f t="shared" si="36"/>
        <v>4.9000000000000155E-3</v>
      </c>
      <c r="AL33" s="6">
        <f t="shared" si="37"/>
        <v>9.9400000000000044E-2</v>
      </c>
      <c r="AM33" s="6">
        <f t="shared" si="37"/>
        <v>0.10470000000000002</v>
      </c>
      <c r="AN33" s="6">
        <f t="shared" si="37"/>
        <v>0.10569999999999991</v>
      </c>
      <c r="AO33" s="4">
        <f t="shared" si="9"/>
        <v>0.29090000000000005</v>
      </c>
      <c r="AP33" s="6">
        <f t="shared" si="37"/>
        <v>-1.7053999999999996</v>
      </c>
      <c r="AQ33" s="6">
        <f t="shared" si="37"/>
        <v>-0.35289999999999999</v>
      </c>
      <c r="AR33" s="6">
        <f t="shared" si="37"/>
        <v>0.48629999999999995</v>
      </c>
      <c r="AS33" s="6">
        <f t="shared" si="37"/>
        <v>9.650000000000003E-2</v>
      </c>
      <c r="AU33" s="4">
        <f t="shared" si="38"/>
        <v>0.10650000000000004</v>
      </c>
      <c r="AV33" s="4">
        <f t="shared" si="38"/>
        <v>0.10870000000000002</v>
      </c>
      <c r="AW33" s="4">
        <f t="shared" si="38"/>
        <v>0.11039999999999994</v>
      </c>
      <c r="AX33" s="4">
        <f t="shared" si="11"/>
        <v>0.30170000000000002</v>
      </c>
      <c r="AY33" s="4">
        <f t="shared" si="38"/>
        <v>-1.7639999999999998</v>
      </c>
      <c r="AZ33" s="4">
        <f t="shared" si="38"/>
        <v>-0.37379999999999924</v>
      </c>
      <c r="BA33" s="4">
        <f t="shared" si="38"/>
        <v>0.50099999999999989</v>
      </c>
      <c r="BB33" s="4">
        <f t="shared" si="38"/>
        <v>0.10140000000000005</v>
      </c>
      <c r="BD33" s="8">
        <f t="shared" si="12"/>
        <v>1.1601307189542476</v>
      </c>
      <c r="BE33" s="8">
        <f t="shared" si="13"/>
        <v>0.63816209317166617</v>
      </c>
      <c r="BF33" s="8">
        <f t="shared" si="14"/>
        <v>0.84018591347873384</v>
      </c>
      <c r="BG33" s="8">
        <f t="shared" si="15"/>
        <v>4.7914818101153527</v>
      </c>
      <c r="BH33" s="8">
        <f t="shared" si="16"/>
        <v>-1.161546085232908</v>
      </c>
      <c r="BI33" s="8">
        <f t="shared" si="17"/>
        <v>-0.29526863794977964</v>
      </c>
      <c r="BJ33" s="8">
        <f t="shared" si="18"/>
        <v>5.3338171262699534</v>
      </c>
      <c r="BK33" s="8">
        <f t="shared" si="19"/>
        <v>0.89957774921975686</v>
      </c>
      <c r="BM33" s="8">
        <f t="shared" si="20"/>
        <v>16.055564529155234</v>
      </c>
      <c r="BN33" s="8">
        <f t="shared" si="21"/>
        <v>16.597970830691189</v>
      </c>
      <c r="BO33" s="8">
        <f t="shared" si="22"/>
        <v>18.737812444602003</v>
      </c>
      <c r="BP33" s="8">
        <f t="shared" si="23"/>
        <v>123.15834038950044</v>
      </c>
      <c r="BQ33" s="8">
        <f t="shared" si="24"/>
        <v>-34.201026792876618</v>
      </c>
      <c r="BR33" s="8">
        <f t="shared" si="25"/>
        <v>-5.0004250857256212</v>
      </c>
      <c r="BS33" s="8">
        <f t="shared" si="26"/>
        <v>167.51636238374095</v>
      </c>
      <c r="BT33" s="8">
        <f t="shared" si="27"/>
        <v>17.558224163027663</v>
      </c>
      <c r="BV33" s="8">
        <f t="shared" si="28"/>
        <v>17.401960784313733</v>
      </c>
      <c r="BW33" s="8">
        <f t="shared" si="29"/>
        <v>17.342054881940015</v>
      </c>
      <c r="BX33" s="8">
        <f t="shared" si="30"/>
        <v>19.735430818734347</v>
      </c>
      <c r="BY33" s="8">
        <f t="shared" si="31"/>
        <v>133.85093167701865</v>
      </c>
      <c r="BZ33" s="8">
        <f t="shared" si="32"/>
        <v>-34.965312190287413</v>
      </c>
      <c r="CA33" s="8">
        <f t="shared" si="33"/>
        <v>-5.2809290366330792</v>
      </c>
      <c r="CB33" s="8">
        <f t="shared" si="34"/>
        <v>181.78519593613927</v>
      </c>
      <c r="CC33" s="8">
        <f t="shared" si="35"/>
        <v>18.615751789976144</v>
      </c>
    </row>
    <row r="34" spans="1:83" x14ac:dyDescent="0.2">
      <c r="A34" t="s">
        <v>39</v>
      </c>
      <c r="B34" s="5">
        <v>0.57750000000000001</v>
      </c>
      <c r="C34" s="5">
        <v>0.58609999999999995</v>
      </c>
      <c r="D34" s="5">
        <v>0.55669999999999997</v>
      </c>
      <c r="E34" s="5">
        <v>7.7499999999999999E-2</v>
      </c>
      <c r="F34" s="5">
        <v>8.6265999999999998</v>
      </c>
      <c r="G34" s="5">
        <v>6.8281999999999998</v>
      </c>
      <c r="H34" s="5">
        <v>0.1421</v>
      </c>
      <c r="I34" s="5">
        <v>0.50860000000000005</v>
      </c>
      <c r="K34" s="2">
        <v>0.58340000000000003</v>
      </c>
      <c r="L34" s="2">
        <v>0.5927</v>
      </c>
      <c r="M34" s="2">
        <v>0.55279999999999996</v>
      </c>
      <c r="N34" s="2">
        <v>8.3400000000000002E-2</v>
      </c>
      <c r="O34" s="2">
        <v>8.5923999999999996</v>
      </c>
      <c r="P34" s="2">
        <v>6.8231000000000002</v>
      </c>
      <c r="Q34" s="2">
        <v>0.15329999999999999</v>
      </c>
      <c r="R34" s="2">
        <v>0.50219999999999998</v>
      </c>
      <c r="S34" s="3"/>
      <c r="T34" s="2">
        <v>0.64129999999999998</v>
      </c>
      <c r="U34" s="2">
        <v>0.64939999999999998</v>
      </c>
      <c r="V34" s="2">
        <v>0.62339999999999995</v>
      </c>
      <c r="W34" s="2">
        <v>0.23749999999999999</v>
      </c>
      <c r="X34" s="2">
        <v>7.3996000000000004</v>
      </c>
      <c r="Y34" s="2">
        <v>6.6593</v>
      </c>
      <c r="Z34" s="2">
        <v>0.46929999999999999</v>
      </c>
      <c r="AA34" s="2">
        <v>0.53669999999999995</v>
      </c>
      <c r="AC34" s="4">
        <f t="shared" si="36"/>
        <v>5.9000000000000163E-3</v>
      </c>
      <c r="AD34" s="4">
        <f t="shared" si="36"/>
        <v>6.6000000000000503E-3</v>
      </c>
      <c r="AE34" s="4">
        <f t="shared" si="36"/>
        <v>-3.9000000000000146E-3</v>
      </c>
      <c r="AF34" s="4">
        <f t="shared" si="7"/>
        <v>5.9000000000000025E-3</v>
      </c>
      <c r="AG34" s="4">
        <f t="shared" si="36"/>
        <v>-3.420000000000023E-2</v>
      </c>
      <c r="AH34" s="4">
        <f t="shared" si="36"/>
        <v>-5.0999999999996604E-3</v>
      </c>
      <c r="AI34" s="4">
        <f t="shared" si="36"/>
        <v>1.1199999999999988E-2</v>
      </c>
      <c r="AJ34" s="4">
        <f t="shared" si="36"/>
        <v>-6.4000000000000723E-3</v>
      </c>
      <c r="AL34" s="6">
        <f t="shared" si="37"/>
        <v>5.7899999999999952E-2</v>
      </c>
      <c r="AM34" s="6">
        <f t="shared" si="37"/>
        <v>5.6699999999999973E-2</v>
      </c>
      <c r="AN34" s="6">
        <f t="shared" si="37"/>
        <v>7.0599999999999996E-2</v>
      </c>
      <c r="AO34" s="4">
        <f t="shared" si="9"/>
        <v>0.15409999999999999</v>
      </c>
      <c r="AP34" s="6">
        <f t="shared" si="37"/>
        <v>-1.1927999999999992</v>
      </c>
      <c r="AQ34" s="6">
        <f t="shared" si="37"/>
        <v>-0.16380000000000017</v>
      </c>
      <c r="AR34" s="6">
        <f t="shared" si="37"/>
        <v>0.316</v>
      </c>
      <c r="AS34" s="6">
        <f t="shared" si="37"/>
        <v>3.4499999999999975E-2</v>
      </c>
      <c r="AU34" s="4">
        <f t="shared" si="38"/>
        <v>6.3799999999999968E-2</v>
      </c>
      <c r="AV34" s="4">
        <f t="shared" si="38"/>
        <v>6.3300000000000023E-2</v>
      </c>
      <c r="AW34" s="4">
        <f t="shared" si="38"/>
        <v>6.6699999999999982E-2</v>
      </c>
      <c r="AX34" s="4">
        <f t="shared" si="11"/>
        <v>0.15999999999999998</v>
      </c>
      <c r="AY34" s="4">
        <f t="shared" si="38"/>
        <v>-1.2269999999999994</v>
      </c>
      <c r="AZ34" s="4">
        <f t="shared" si="38"/>
        <v>-0.16889999999999983</v>
      </c>
      <c r="BA34" s="4">
        <f t="shared" si="38"/>
        <v>0.32719999999999999</v>
      </c>
      <c r="BB34" s="4">
        <f t="shared" si="38"/>
        <v>2.8099999999999903E-2</v>
      </c>
      <c r="BD34" s="8">
        <f t="shared" si="12"/>
        <v>1.0216450216450246</v>
      </c>
      <c r="BE34" s="8">
        <f t="shared" si="13"/>
        <v>1.126087698345001</v>
      </c>
      <c r="BF34" s="8">
        <f t="shared" si="14"/>
        <v>-0.70055685288306357</v>
      </c>
      <c r="BG34" s="8">
        <f t="shared" si="15"/>
        <v>7.6129032258064555</v>
      </c>
      <c r="BH34" s="8">
        <f t="shared" si="16"/>
        <v>-0.39644819511743012</v>
      </c>
      <c r="BI34" s="8">
        <f t="shared" si="17"/>
        <v>-7.4690255118474269E-2</v>
      </c>
      <c r="BJ34" s="8">
        <f t="shared" si="18"/>
        <v>7.8817733990147705</v>
      </c>
      <c r="BK34" s="8">
        <f t="shared" si="19"/>
        <v>-1.2583562721195578</v>
      </c>
      <c r="BM34" s="8">
        <f t="shared" si="20"/>
        <v>9.9245800479945068</v>
      </c>
      <c r="BN34" s="8">
        <f t="shared" si="21"/>
        <v>9.5663910916146406</v>
      </c>
      <c r="BO34" s="8">
        <f t="shared" si="22"/>
        <v>12.771345875542691</v>
      </c>
      <c r="BP34" s="8">
        <f t="shared" si="23"/>
        <v>184.77218225419662</v>
      </c>
      <c r="BQ34" s="8">
        <f t="shared" si="24"/>
        <v>-13.882035286997803</v>
      </c>
      <c r="BR34" s="8">
        <f t="shared" si="25"/>
        <v>-2.4006683179200095</v>
      </c>
      <c r="BS34" s="8">
        <f t="shared" si="26"/>
        <v>206.13176777560344</v>
      </c>
      <c r="BT34" s="8">
        <f t="shared" si="27"/>
        <v>6.8697729988052529</v>
      </c>
      <c r="BV34" s="8">
        <f t="shared" si="28"/>
        <v>11.047619047619042</v>
      </c>
      <c r="BW34" s="8">
        <f t="shared" si="29"/>
        <v>10.800204743217884</v>
      </c>
      <c r="BX34" s="8">
        <f t="shared" si="30"/>
        <v>11.981318483923117</v>
      </c>
      <c r="BY34" s="8">
        <f t="shared" si="31"/>
        <v>206.45161290322577</v>
      </c>
      <c r="BZ34" s="8">
        <f t="shared" si="32"/>
        <v>-14.223448403774366</v>
      </c>
      <c r="CA34" s="8">
        <f t="shared" si="33"/>
        <v>-2.4735655077472809</v>
      </c>
      <c r="CB34" s="8">
        <f t="shared" si="34"/>
        <v>230.26038001407457</v>
      </c>
      <c r="CC34" s="8">
        <f t="shared" si="35"/>
        <v>5.5249705072748529</v>
      </c>
    </row>
    <row r="35" spans="1:83" x14ac:dyDescent="0.2">
      <c r="A35" s="22" t="s">
        <v>40</v>
      </c>
      <c r="B35" s="5">
        <v>0.72070000000000001</v>
      </c>
      <c r="C35" s="5">
        <v>0.72289999999999999</v>
      </c>
      <c r="D35" s="5">
        <v>0.66310000000000002</v>
      </c>
      <c r="E35" s="5">
        <v>0.64100000000000001</v>
      </c>
      <c r="F35" s="5">
        <v>2.2069000000000001</v>
      </c>
      <c r="G35" s="5">
        <v>6.2224000000000004</v>
      </c>
      <c r="H35" s="5">
        <v>0.94779999999999998</v>
      </c>
      <c r="I35" s="5">
        <v>0.6774</v>
      </c>
      <c r="K35" s="2">
        <v>0.72919999999999996</v>
      </c>
      <c r="L35" s="2">
        <v>0.73209999999999997</v>
      </c>
      <c r="M35" s="2">
        <v>0.64470000000000005</v>
      </c>
      <c r="N35" s="2">
        <v>0.65339999999999998</v>
      </c>
      <c r="O35" s="2">
        <v>2.1564000000000001</v>
      </c>
      <c r="P35" s="2">
        <v>6.1764000000000001</v>
      </c>
      <c r="Q35" s="2">
        <v>0.9708</v>
      </c>
      <c r="R35" s="2">
        <v>0.68569999999999998</v>
      </c>
      <c r="S35" s="3"/>
      <c r="T35" s="2">
        <v>0.74429999999999996</v>
      </c>
      <c r="U35" s="2">
        <v>0.76329999999999998</v>
      </c>
      <c r="V35" s="2">
        <v>0.65659999999999996</v>
      </c>
      <c r="W35" s="2">
        <v>0.67259999999999998</v>
      </c>
      <c r="X35" s="2">
        <v>2.3662000000000001</v>
      </c>
      <c r="Y35" s="2">
        <v>6.0730000000000004</v>
      </c>
      <c r="Z35" s="2">
        <v>1.0944</v>
      </c>
      <c r="AA35" s="2">
        <v>0.69389999999999996</v>
      </c>
      <c r="AC35" s="4">
        <f t="shared" si="36"/>
        <v>8.499999999999952E-3</v>
      </c>
      <c r="AD35" s="4">
        <f t="shared" si="36"/>
        <v>9.199999999999986E-3</v>
      </c>
      <c r="AE35" s="4">
        <f t="shared" si="36"/>
        <v>-1.8399999999999972E-2</v>
      </c>
      <c r="AF35" s="4">
        <f t="shared" si="7"/>
        <v>1.2399999999999967E-2</v>
      </c>
      <c r="AG35" s="4">
        <f t="shared" si="36"/>
        <v>-5.0499999999999989E-2</v>
      </c>
      <c r="AH35" s="4">
        <f t="shared" si="36"/>
        <v>-4.6000000000000263E-2</v>
      </c>
      <c r="AI35" s="4">
        <f t="shared" si="36"/>
        <v>2.300000000000002E-2</v>
      </c>
      <c r="AJ35" s="4">
        <f t="shared" si="36"/>
        <v>8.2999999999999741E-3</v>
      </c>
      <c r="AL35" s="6">
        <f t="shared" si="37"/>
        <v>1.5100000000000002E-2</v>
      </c>
      <c r="AM35" s="6">
        <f t="shared" si="37"/>
        <v>3.1200000000000006E-2</v>
      </c>
      <c r="AN35" s="6">
        <f t="shared" si="37"/>
        <v>1.1899999999999911E-2</v>
      </c>
      <c r="AO35" s="4">
        <f t="shared" si="9"/>
        <v>1.9199999999999995E-2</v>
      </c>
      <c r="AP35" s="6">
        <f t="shared" si="37"/>
        <v>0.20979999999999999</v>
      </c>
      <c r="AQ35" s="6">
        <f t="shared" si="37"/>
        <v>-0.10339999999999971</v>
      </c>
      <c r="AR35" s="6">
        <f t="shared" si="37"/>
        <v>0.12360000000000004</v>
      </c>
      <c r="AS35" s="6">
        <f t="shared" si="37"/>
        <v>8.1999999999999851E-3</v>
      </c>
      <c r="AU35" s="4">
        <f t="shared" si="38"/>
        <v>2.3599999999999954E-2</v>
      </c>
      <c r="AV35" s="4">
        <f t="shared" si="38"/>
        <v>4.0399999999999991E-2</v>
      </c>
      <c r="AW35" s="4">
        <f t="shared" si="38"/>
        <v>-6.5000000000000613E-3</v>
      </c>
      <c r="AX35" s="4">
        <f t="shared" si="11"/>
        <v>3.1599999999999961E-2</v>
      </c>
      <c r="AY35" s="4">
        <f t="shared" si="38"/>
        <v>0.1593</v>
      </c>
      <c r="AZ35" s="4">
        <f t="shared" si="38"/>
        <v>-0.14939999999999998</v>
      </c>
      <c r="BA35" s="4">
        <f t="shared" si="38"/>
        <v>0.14660000000000006</v>
      </c>
      <c r="BB35" s="4">
        <f t="shared" si="38"/>
        <v>1.6499999999999959E-2</v>
      </c>
      <c r="BD35" s="8">
        <f t="shared" si="12"/>
        <v>1.1794089080060985</v>
      </c>
      <c r="BE35" s="8">
        <f t="shared" si="13"/>
        <v>1.272651819062109</v>
      </c>
      <c r="BF35" s="8">
        <f t="shared" si="14"/>
        <v>-2.7748454230131161</v>
      </c>
      <c r="BG35" s="8">
        <f t="shared" si="15"/>
        <v>1.9344773790951584</v>
      </c>
      <c r="BH35" s="8">
        <f t="shared" si="16"/>
        <v>-2.2882776745661326</v>
      </c>
      <c r="BI35" s="8">
        <f t="shared" si="17"/>
        <v>-0.73926459244022025</v>
      </c>
      <c r="BJ35" s="8">
        <f t="shared" si="18"/>
        <v>2.4266722937328575</v>
      </c>
      <c r="BK35" s="8">
        <f t="shared" si="19"/>
        <v>1.2252731030410353</v>
      </c>
      <c r="BM35" s="8">
        <f t="shared" si="20"/>
        <v>2.0707624794295123</v>
      </c>
      <c r="BN35" s="8">
        <f t="shared" si="21"/>
        <v>4.2617128807539961</v>
      </c>
      <c r="BO35" s="8">
        <f t="shared" si="22"/>
        <v>1.8458197611291933</v>
      </c>
      <c r="BP35" s="8">
        <f t="shared" si="23"/>
        <v>2.9384756657483924</v>
      </c>
      <c r="BQ35" s="8">
        <f t="shared" si="24"/>
        <v>9.7291782600630672</v>
      </c>
      <c r="BR35" s="8">
        <f t="shared" si="25"/>
        <v>-1.6741143708309001</v>
      </c>
      <c r="BS35" s="8">
        <f t="shared" si="26"/>
        <v>12.731767614338693</v>
      </c>
      <c r="BT35" s="8">
        <f t="shared" si="27"/>
        <v>1.1958582470468113</v>
      </c>
      <c r="BV35" s="8">
        <f t="shared" si="28"/>
        <v>3.2745941445816502</v>
      </c>
      <c r="BW35" s="8">
        <f t="shared" si="29"/>
        <v>5.5886014663162253</v>
      </c>
      <c r="BX35" s="8">
        <f t="shared" si="30"/>
        <v>-0.9802443070426875</v>
      </c>
      <c r="BY35" s="8">
        <f t="shared" si="31"/>
        <v>4.9297971918876691</v>
      </c>
      <c r="BZ35" s="8">
        <f t="shared" si="32"/>
        <v>7.2182699714531688</v>
      </c>
      <c r="CA35" s="8">
        <f t="shared" si="33"/>
        <v>-2.401002828490614</v>
      </c>
      <c r="CB35" s="8">
        <f t="shared" si="34"/>
        <v>15.467398185271161</v>
      </c>
      <c r="CC35" s="8">
        <f t="shared" si="35"/>
        <v>2.4357838795394096</v>
      </c>
    </row>
    <row r="36" spans="1:83" x14ac:dyDescent="0.2">
      <c r="A36" t="s">
        <v>41</v>
      </c>
      <c r="B36" s="5">
        <v>0.72540000000000004</v>
      </c>
      <c r="C36" s="5">
        <v>0.72540000000000004</v>
      </c>
      <c r="D36" s="5">
        <v>0.66839999999999999</v>
      </c>
      <c r="E36" s="5">
        <v>0.69199999999999995</v>
      </c>
      <c r="F36" s="5">
        <v>2.5186000000000002</v>
      </c>
      <c r="G36" s="5">
        <v>6.5993000000000004</v>
      </c>
      <c r="H36" s="5">
        <v>1.075</v>
      </c>
      <c r="I36" s="5">
        <v>0.69920000000000004</v>
      </c>
      <c r="K36" s="2">
        <v>0.7339</v>
      </c>
      <c r="L36" s="2">
        <v>0.74519999999999997</v>
      </c>
      <c r="M36" s="2">
        <v>0.67190000000000005</v>
      </c>
      <c r="N36" s="2">
        <v>0.69469999999999998</v>
      </c>
      <c r="O36" s="2">
        <v>2.4986999999999999</v>
      </c>
      <c r="P36" s="2">
        <v>6.5936000000000003</v>
      </c>
      <c r="Q36" s="2">
        <v>1.0793999999999999</v>
      </c>
      <c r="R36" s="2">
        <v>0.7006</v>
      </c>
      <c r="S36" s="3"/>
      <c r="T36" s="2">
        <v>0.67179999999999995</v>
      </c>
      <c r="U36" s="2">
        <v>0.73380000000000001</v>
      </c>
      <c r="V36" s="2">
        <v>0.63260000000000005</v>
      </c>
      <c r="W36" s="2">
        <v>0.63319999999999999</v>
      </c>
      <c r="X36" s="2">
        <v>2.5594000000000001</v>
      </c>
      <c r="Y36" s="2">
        <v>6.5964999999999998</v>
      </c>
      <c r="Z36" s="2">
        <v>1.0721000000000001</v>
      </c>
      <c r="AA36" s="2">
        <v>0.67069999999999996</v>
      </c>
      <c r="AC36" s="4">
        <f t="shared" si="36"/>
        <v>8.499999999999952E-3</v>
      </c>
      <c r="AD36" s="4">
        <f t="shared" si="36"/>
        <v>1.9799999999999929E-2</v>
      </c>
      <c r="AE36" s="4">
        <f t="shared" si="36"/>
        <v>3.5000000000000586E-3</v>
      </c>
      <c r="AF36" s="4">
        <f t="shared" si="7"/>
        <v>2.7000000000000357E-3</v>
      </c>
      <c r="AG36" s="4">
        <f t="shared" si="36"/>
        <v>-1.9900000000000251E-2</v>
      </c>
      <c r="AH36" s="4">
        <f t="shared" si="36"/>
        <v>-5.7000000000000384E-3</v>
      </c>
      <c r="AI36" s="4">
        <f t="shared" si="36"/>
        <v>4.3999999999999595E-3</v>
      </c>
      <c r="AJ36" s="4">
        <f t="shared" si="36"/>
        <v>1.3999999999999568E-3</v>
      </c>
      <c r="AL36" s="6">
        <f t="shared" si="37"/>
        <v>-6.2100000000000044E-2</v>
      </c>
      <c r="AM36" s="6">
        <f t="shared" si="37"/>
        <v>-1.1399999999999966E-2</v>
      </c>
      <c r="AN36" s="6">
        <f t="shared" si="37"/>
        <v>-3.9300000000000002E-2</v>
      </c>
      <c r="AO36" s="4">
        <f t="shared" si="9"/>
        <v>-6.1499999999999999E-2</v>
      </c>
      <c r="AP36" s="6">
        <f t="shared" si="37"/>
        <v>6.0700000000000198E-2</v>
      </c>
      <c r="AQ36" s="6">
        <f t="shared" si="37"/>
        <v>2.8999999999994586E-3</v>
      </c>
      <c r="AR36" s="6">
        <f t="shared" si="37"/>
        <v>-7.2999999999998622E-3</v>
      </c>
      <c r="AS36" s="6">
        <f t="shared" si="37"/>
        <v>-2.9900000000000038E-2</v>
      </c>
      <c r="AU36" s="4">
        <f t="shared" si="38"/>
        <v>-5.3600000000000092E-2</v>
      </c>
      <c r="AV36" s="4">
        <f t="shared" si="38"/>
        <v>8.3999999999999631E-3</v>
      </c>
      <c r="AW36" s="4">
        <f t="shared" si="38"/>
        <v>-3.5799999999999943E-2</v>
      </c>
      <c r="AX36" s="4">
        <f t="shared" si="11"/>
        <v>-5.8799999999999963E-2</v>
      </c>
      <c r="AY36" s="4">
        <f t="shared" si="38"/>
        <v>4.0799999999999947E-2</v>
      </c>
      <c r="AZ36" s="4">
        <f t="shared" si="38"/>
        <v>-2.8000000000005798E-3</v>
      </c>
      <c r="BA36" s="4">
        <f t="shared" si="38"/>
        <v>-2.8999999999999027E-3</v>
      </c>
      <c r="BB36" s="4">
        <f t="shared" si="38"/>
        <v>-2.8500000000000081E-2</v>
      </c>
      <c r="BD36" s="8">
        <f t="shared" si="12"/>
        <v>1.1717673007995522</v>
      </c>
      <c r="BE36" s="8">
        <f t="shared" si="13"/>
        <v>2.7295285359801391</v>
      </c>
      <c r="BF36" s="8">
        <f t="shared" si="14"/>
        <v>0.52363853979653785</v>
      </c>
      <c r="BG36" s="8">
        <f t="shared" si="15"/>
        <v>0.39017341040462944</v>
      </c>
      <c r="BH36" s="8">
        <f t="shared" si="16"/>
        <v>-0.79012149606925464</v>
      </c>
      <c r="BI36" s="8">
        <f t="shared" si="17"/>
        <v>-8.6372797114846092E-2</v>
      </c>
      <c r="BJ36" s="8">
        <f t="shared" si="18"/>
        <v>0.40930232558139162</v>
      </c>
      <c r="BK36" s="8">
        <f t="shared" si="19"/>
        <v>0.20022883295193888</v>
      </c>
      <c r="BM36" s="8">
        <f t="shared" si="20"/>
        <v>-8.4616432756506388</v>
      </c>
      <c r="BN36" s="8">
        <f t="shared" si="21"/>
        <v>-1.5297906602254383</v>
      </c>
      <c r="BO36" s="8">
        <f t="shared" si="22"/>
        <v>-5.8490846852210145</v>
      </c>
      <c r="BP36" s="8">
        <f t="shared" si="23"/>
        <v>-8.8527421908737587</v>
      </c>
      <c r="BQ36" s="8">
        <f t="shared" si="24"/>
        <v>2.4292632168727817</v>
      </c>
      <c r="BR36" s="8">
        <f t="shared" si="25"/>
        <v>4.3982043193391447E-2</v>
      </c>
      <c r="BS36" s="8">
        <f t="shared" si="26"/>
        <v>-0.67630164906428225</v>
      </c>
      <c r="BT36" s="8">
        <f t="shared" si="27"/>
        <v>-4.2677704824436251</v>
      </c>
      <c r="BV36" s="8">
        <f t="shared" si="28"/>
        <v>-7.3890267438654664</v>
      </c>
      <c r="BW36" s="8">
        <f t="shared" si="29"/>
        <v>1.1579818031430882</v>
      </c>
      <c r="BX36" s="8">
        <f t="shared" si="30"/>
        <v>-5.3560742070616314</v>
      </c>
      <c r="BY36" s="8">
        <f t="shared" si="31"/>
        <v>-8.4971098265895915</v>
      </c>
      <c r="BZ36" s="8">
        <f t="shared" si="32"/>
        <v>1.6199475899309119</v>
      </c>
      <c r="CA36" s="8">
        <f t="shared" si="33"/>
        <v>-4.2428742442389041E-2</v>
      </c>
      <c r="CB36" s="8">
        <f t="shared" si="34"/>
        <v>-0.26976744186045609</v>
      </c>
      <c r="CC36" s="8">
        <f t="shared" si="35"/>
        <v>-4.0760869565217499</v>
      </c>
    </row>
    <row r="37" spans="1:83" x14ac:dyDescent="0.2">
      <c r="A37" t="s">
        <v>42</v>
      </c>
      <c r="B37" s="5">
        <v>0.54830000000000001</v>
      </c>
      <c r="C37" s="5">
        <v>0.56510000000000005</v>
      </c>
      <c r="D37" s="5">
        <v>0.48320000000000002</v>
      </c>
      <c r="E37" s="5">
        <v>-8.3099999999999993E-2</v>
      </c>
      <c r="F37" s="5">
        <v>7.9901</v>
      </c>
      <c r="G37" s="5">
        <v>6.976</v>
      </c>
      <c r="H37" s="5">
        <v>-9.9599999999999994E-2</v>
      </c>
      <c r="I37" s="5">
        <v>0.30580000000000002</v>
      </c>
      <c r="K37" s="2">
        <v>0.55979999999999996</v>
      </c>
      <c r="L37" s="2">
        <v>0.57399999999999995</v>
      </c>
      <c r="M37" s="2">
        <v>0.5635</v>
      </c>
      <c r="N37" s="2">
        <v>-5.7500000000000002E-2</v>
      </c>
      <c r="O37" s="2">
        <v>7.8699000000000003</v>
      </c>
      <c r="P37" s="2">
        <v>6.91</v>
      </c>
      <c r="Q37" s="2">
        <v>-4.8599999999999997E-2</v>
      </c>
      <c r="R37" s="2">
        <v>0.31740000000000002</v>
      </c>
      <c r="S37" s="3"/>
      <c r="T37" s="2">
        <v>0.74780000000000002</v>
      </c>
      <c r="U37" s="2">
        <v>0.75900000000000001</v>
      </c>
      <c r="V37" s="2">
        <v>0.67849999999999999</v>
      </c>
      <c r="W37" s="2">
        <v>0.50360000000000005</v>
      </c>
      <c r="X37" s="2">
        <v>5.6704999999999997</v>
      </c>
      <c r="Y37" s="2">
        <v>6.2161999999999997</v>
      </c>
      <c r="Z37" s="2">
        <v>1.0963000000000001</v>
      </c>
      <c r="AA37" s="2">
        <v>0.50590000000000002</v>
      </c>
      <c r="AC37" s="4">
        <f t="shared" si="36"/>
        <v>1.1499999999999955E-2</v>
      </c>
      <c r="AD37" s="4">
        <f t="shared" si="36"/>
        <v>8.899999999999908E-3</v>
      </c>
      <c r="AE37" s="4">
        <f t="shared" si="36"/>
        <v>8.0299999999999983E-2</v>
      </c>
      <c r="AF37" s="4">
        <f t="shared" si="7"/>
        <v>-2.5599999999999991E-2</v>
      </c>
      <c r="AG37" s="4">
        <f t="shared" si="36"/>
        <v>-0.12019999999999964</v>
      </c>
      <c r="AH37" s="4">
        <f t="shared" si="36"/>
        <v>-6.5999999999999837E-2</v>
      </c>
      <c r="AI37" s="4">
        <f t="shared" si="36"/>
        <v>5.0999999999999997E-2</v>
      </c>
      <c r="AJ37" s="4">
        <f t="shared" si="36"/>
        <v>1.1599999999999999E-2</v>
      </c>
      <c r="AL37" s="6">
        <f t="shared" si="37"/>
        <v>0.18800000000000006</v>
      </c>
      <c r="AM37" s="6">
        <f t="shared" si="37"/>
        <v>0.18500000000000005</v>
      </c>
      <c r="AN37" s="6">
        <f t="shared" si="37"/>
        <v>0.11499999999999999</v>
      </c>
      <c r="AO37" s="4">
        <f t="shared" si="9"/>
        <v>0.44610000000000005</v>
      </c>
      <c r="AP37" s="6">
        <f t="shared" si="37"/>
        <v>-2.1994000000000007</v>
      </c>
      <c r="AQ37" s="6">
        <f t="shared" si="37"/>
        <v>-0.69380000000000042</v>
      </c>
      <c r="AR37" s="6">
        <f t="shared" si="37"/>
        <v>1.1449</v>
      </c>
      <c r="AS37" s="6">
        <f t="shared" si="37"/>
        <v>0.1885</v>
      </c>
      <c r="AU37" s="4">
        <f t="shared" si="38"/>
        <v>0.19950000000000001</v>
      </c>
      <c r="AV37" s="4">
        <f t="shared" si="38"/>
        <v>0.19389999999999996</v>
      </c>
      <c r="AW37" s="4">
        <f t="shared" si="38"/>
        <v>0.19529999999999997</v>
      </c>
      <c r="AX37" s="4">
        <f t="shared" si="11"/>
        <v>0.42050000000000004</v>
      </c>
      <c r="AY37" s="4">
        <f t="shared" si="38"/>
        <v>-2.3196000000000003</v>
      </c>
      <c r="AZ37" s="4">
        <f t="shared" si="38"/>
        <v>-0.75980000000000025</v>
      </c>
      <c r="BA37" s="4">
        <f t="shared" si="38"/>
        <v>1.1959</v>
      </c>
      <c r="BB37" s="4">
        <f t="shared" si="38"/>
        <v>0.2001</v>
      </c>
      <c r="BD37" s="8">
        <f t="shared" si="12"/>
        <v>2.0973919387196704</v>
      </c>
      <c r="BE37" s="8">
        <f t="shared" si="13"/>
        <v>1.5749424880551952</v>
      </c>
      <c r="BF37" s="8">
        <f t="shared" si="14"/>
        <v>16.618377483443705</v>
      </c>
      <c r="BG37" s="8">
        <f t="shared" si="15"/>
        <v>-30.806257521058956</v>
      </c>
      <c r="BH37" s="8">
        <f t="shared" si="16"/>
        <v>-1.5043616475388248</v>
      </c>
      <c r="BI37" s="8">
        <f t="shared" si="17"/>
        <v>-0.94610091743119029</v>
      </c>
      <c r="BJ37" s="8">
        <f t="shared" si="18"/>
        <v>-51.204819277108435</v>
      </c>
      <c r="BK37" s="8">
        <f t="shared" si="19"/>
        <v>3.7933289731850879</v>
      </c>
      <c r="BM37" s="8">
        <f t="shared" si="20"/>
        <v>33.58342265094678</v>
      </c>
      <c r="BN37" s="8">
        <f t="shared" si="21"/>
        <v>32.229965156794435</v>
      </c>
      <c r="BO37" s="8">
        <f t="shared" si="22"/>
        <v>20.408163265306118</v>
      </c>
      <c r="BP37" s="8">
        <f t="shared" si="23"/>
        <v>-975.82608695652175</v>
      </c>
      <c r="BQ37" s="8">
        <f t="shared" si="24"/>
        <v>-27.946987890570409</v>
      </c>
      <c r="BR37" s="8">
        <f t="shared" si="25"/>
        <v>-10.040520984081047</v>
      </c>
      <c r="BS37" s="8">
        <f t="shared" si="26"/>
        <v>-2355.7613168724279</v>
      </c>
      <c r="BT37" s="8">
        <f t="shared" si="27"/>
        <v>59.388783868935093</v>
      </c>
      <c r="BV37" s="8">
        <f t="shared" si="28"/>
        <v>36.385190589093561</v>
      </c>
      <c r="BW37" s="8">
        <f t="shared" si="29"/>
        <v>34.312511059989369</v>
      </c>
      <c r="BX37" s="8">
        <f t="shared" si="30"/>
        <v>40.418046357615886</v>
      </c>
      <c r="BY37" s="8">
        <f t="shared" si="31"/>
        <v>-706.01684717208184</v>
      </c>
      <c r="BZ37" s="8">
        <f t="shared" si="32"/>
        <v>-29.030925770641176</v>
      </c>
      <c r="CA37" s="8">
        <f t="shared" si="33"/>
        <v>-10.891628440366977</v>
      </c>
      <c r="CB37" s="8">
        <f t="shared" si="34"/>
        <v>-1200.7028112449798</v>
      </c>
      <c r="CC37" s="8">
        <f t="shared" si="35"/>
        <v>65.434924787442768</v>
      </c>
    </row>
    <row r="38" spans="1:83" x14ac:dyDescent="0.2">
      <c r="A38" t="s">
        <v>43</v>
      </c>
      <c r="B38" s="5">
        <v>0.57189999999999996</v>
      </c>
      <c r="C38" s="5">
        <v>0.58779999999999999</v>
      </c>
      <c r="D38" s="5">
        <v>0.53779999999999994</v>
      </c>
      <c r="E38" s="5">
        <v>-8.2000000000000003E-2</v>
      </c>
      <c r="F38" s="5">
        <v>9.4228000000000005</v>
      </c>
      <c r="G38" s="5">
        <v>7.3259999999999996</v>
      </c>
      <c r="H38" s="5">
        <v>-9.9599999999999994E-2</v>
      </c>
      <c r="I38" s="5">
        <v>0.35199999999999998</v>
      </c>
      <c r="K38" s="2">
        <v>0.56820000000000004</v>
      </c>
      <c r="L38" s="2">
        <v>0.5887</v>
      </c>
      <c r="M38" s="2">
        <v>0.53120000000000001</v>
      </c>
      <c r="N38" s="2">
        <v>-8.0299999999999996E-2</v>
      </c>
      <c r="O38" s="2">
        <v>9.4231999999999996</v>
      </c>
      <c r="P38" s="2">
        <v>7.3323</v>
      </c>
      <c r="Q38" s="2">
        <v>-9.6000000000000002E-2</v>
      </c>
      <c r="R38" s="2">
        <v>0.35060000000000002</v>
      </c>
      <c r="S38" s="3"/>
      <c r="T38" s="2">
        <v>0.73129999999999995</v>
      </c>
      <c r="U38" s="2">
        <v>0.74939999999999996</v>
      </c>
      <c r="V38" s="2">
        <v>0.65190000000000003</v>
      </c>
      <c r="W38" s="2">
        <v>0.46510000000000001</v>
      </c>
      <c r="X38" s="2">
        <v>6.3544999999999998</v>
      </c>
      <c r="Y38" s="2">
        <v>6.6790000000000003</v>
      </c>
      <c r="Z38" s="2">
        <v>0.94320000000000004</v>
      </c>
      <c r="AA38" s="2">
        <v>0.56040000000000001</v>
      </c>
      <c r="AC38" s="4">
        <f t="shared" si="36"/>
        <v>-3.6999999999999256E-3</v>
      </c>
      <c r="AD38" s="4">
        <f t="shared" si="36"/>
        <v>9.000000000000119E-4</v>
      </c>
      <c r="AE38" s="4">
        <f t="shared" si="36"/>
        <v>-6.5999999999999392E-3</v>
      </c>
      <c r="AF38" s="4">
        <f t="shared" si="7"/>
        <v>-1.7000000000000071E-3</v>
      </c>
      <c r="AG38" s="4">
        <f t="shared" si="36"/>
        <v>3.9999999999906777E-4</v>
      </c>
      <c r="AH38" s="4">
        <f t="shared" si="36"/>
        <v>6.3000000000004164E-3</v>
      </c>
      <c r="AI38" s="4">
        <f t="shared" si="36"/>
        <v>3.5999999999999921E-3</v>
      </c>
      <c r="AJ38" s="4">
        <f t="shared" si="36"/>
        <v>-1.3999999999999568E-3</v>
      </c>
      <c r="AL38" s="6">
        <f t="shared" si="37"/>
        <v>0.16309999999999991</v>
      </c>
      <c r="AM38" s="6">
        <f t="shared" si="37"/>
        <v>0.16069999999999995</v>
      </c>
      <c r="AN38" s="6">
        <f t="shared" si="37"/>
        <v>0.12070000000000003</v>
      </c>
      <c r="AO38" s="4">
        <f t="shared" si="9"/>
        <v>0.38480000000000003</v>
      </c>
      <c r="AP38" s="6">
        <f t="shared" si="37"/>
        <v>-3.0686999999999998</v>
      </c>
      <c r="AQ38" s="6">
        <f t="shared" si="37"/>
        <v>-0.65329999999999977</v>
      </c>
      <c r="AR38" s="6">
        <f t="shared" si="37"/>
        <v>1.0392000000000001</v>
      </c>
      <c r="AS38" s="6">
        <f t="shared" si="37"/>
        <v>0.20979999999999999</v>
      </c>
      <c r="AU38" s="4">
        <f t="shared" si="38"/>
        <v>0.15939999999999999</v>
      </c>
      <c r="AV38" s="4">
        <f t="shared" si="38"/>
        <v>0.16159999999999997</v>
      </c>
      <c r="AW38" s="4">
        <f t="shared" si="38"/>
        <v>0.11410000000000009</v>
      </c>
      <c r="AX38" s="4">
        <f t="shared" si="11"/>
        <v>0.3831</v>
      </c>
      <c r="AY38" s="4">
        <f t="shared" si="38"/>
        <v>-3.0683000000000007</v>
      </c>
      <c r="AZ38" s="4">
        <f t="shared" si="38"/>
        <v>-0.64699999999999935</v>
      </c>
      <c r="BA38" s="4">
        <f t="shared" si="38"/>
        <v>1.0427999999999999</v>
      </c>
      <c r="BB38" s="4">
        <f t="shared" si="38"/>
        <v>0.20840000000000003</v>
      </c>
      <c r="BD38" s="8">
        <f t="shared" si="12"/>
        <v>-0.64696625284139286</v>
      </c>
      <c r="BE38" s="8">
        <f t="shared" si="13"/>
        <v>0.1531133038448472</v>
      </c>
      <c r="BF38" s="8">
        <f t="shared" si="14"/>
        <v>-1.227222015619178</v>
      </c>
      <c r="BG38" s="8">
        <f t="shared" si="15"/>
        <v>-2.0731707317073256</v>
      </c>
      <c r="BH38" s="8">
        <f t="shared" si="16"/>
        <v>4.2450227108616094E-3</v>
      </c>
      <c r="BI38" s="8">
        <f t="shared" si="17"/>
        <v>8.5995085995091688E-2</v>
      </c>
      <c r="BJ38" s="8">
        <f t="shared" si="18"/>
        <v>-3.6144578313252933</v>
      </c>
      <c r="BK38" s="8">
        <f t="shared" si="19"/>
        <v>-0.39772727272726044</v>
      </c>
      <c r="BM38" s="8">
        <f t="shared" si="20"/>
        <v>28.704681450193576</v>
      </c>
      <c r="BN38" s="8">
        <f t="shared" si="21"/>
        <v>27.297435026329193</v>
      </c>
      <c r="BO38" s="8">
        <f t="shared" si="22"/>
        <v>22.722138554216873</v>
      </c>
      <c r="BP38" s="8">
        <f t="shared" si="23"/>
        <v>-679.20298879202994</v>
      </c>
      <c r="BQ38" s="8">
        <f t="shared" si="24"/>
        <v>-32.565370574751675</v>
      </c>
      <c r="BR38" s="8">
        <f t="shared" si="25"/>
        <v>-8.9098918483968177</v>
      </c>
      <c r="BS38" s="8">
        <f t="shared" si="26"/>
        <v>-1082.5</v>
      </c>
      <c r="BT38" s="8">
        <f t="shared" si="27"/>
        <v>59.840273816314884</v>
      </c>
      <c r="BV38" s="8">
        <f t="shared" si="28"/>
        <v>27.872005595383808</v>
      </c>
      <c r="BW38" s="8">
        <f t="shared" si="29"/>
        <v>27.492344334807751</v>
      </c>
      <c r="BX38" s="8">
        <f t="shared" si="30"/>
        <v>21.216065451840851</v>
      </c>
      <c r="BY38" s="8">
        <f t="shared" si="31"/>
        <v>-667.19512195121956</v>
      </c>
      <c r="BZ38" s="8">
        <f t="shared" si="32"/>
        <v>-32.562507959417587</v>
      </c>
      <c r="CA38" s="8">
        <f t="shared" si="33"/>
        <v>-8.8315588315588229</v>
      </c>
      <c r="CB38" s="8">
        <f t="shared" si="34"/>
        <v>-1046.9879518072289</v>
      </c>
      <c r="CC38" s="8">
        <f t="shared" si="35"/>
        <v>59.204545454545467</v>
      </c>
    </row>
    <row r="39" spans="1:83" x14ac:dyDescent="0.2">
      <c r="A39" t="s">
        <v>44</v>
      </c>
      <c r="B39" s="5">
        <v>0.70960000000000001</v>
      </c>
      <c r="C39" s="5">
        <v>0.74409999999999998</v>
      </c>
      <c r="D39" s="5">
        <v>0.62660000000000005</v>
      </c>
      <c r="E39" s="5">
        <v>0.58660000000000001</v>
      </c>
      <c r="F39" s="5">
        <v>2.7254999999999998</v>
      </c>
      <c r="G39" s="5">
        <v>6.7732999999999999</v>
      </c>
      <c r="H39" s="5">
        <v>0.98240000000000005</v>
      </c>
      <c r="I39" s="5">
        <v>0.61429999999999996</v>
      </c>
      <c r="K39" s="2">
        <v>0.71109999999999995</v>
      </c>
      <c r="L39" s="2">
        <v>0.74329999999999996</v>
      </c>
      <c r="M39" s="2">
        <v>0.63819999999999999</v>
      </c>
      <c r="N39" s="2">
        <v>0.58489999999999998</v>
      </c>
      <c r="O39" s="2">
        <v>2.5577000000000001</v>
      </c>
      <c r="P39" s="2">
        <v>6.7670000000000003</v>
      </c>
      <c r="Q39" s="2">
        <v>0.98650000000000004</v>
      </c>
      <c r="R39" s="2">
        <v>0.61960000000000004</v>
      </c>
      <c r="S39" s="3"/>
      <c r="T39" s="2">
        <v>0.79390000000000005</v>
      </c>
      <c r="U39" s="2">
        <v>0.81069999999999998</v>
      </c>
      <c r="V39" s="2">
        <v>0.72460000000000002</v>
      </c>
      <c r="W39" s="2">
        <v>0.74370000000000003</v>
      </c>
      <c r="X39" s="2">
        <v>1.6776</v>
      </c>
      <c r="Y39" s="2">
        <v>6.4435000000000002</v>
      </c>
      <c r="Z39" s="2">
        <v>1.4164000000000001</v>
      </c>
      <c r="AA39" s="2">
        <v>0.69279999999999997</v>
      </c>
      <c r="AC39" s="4">
        <f t="shared" si="36"/>
        <v>1.4999999999999458E-3</v>
      </c>
      <c r="AD39" s="4">
        <f t="shared" si="36"/>
        <v>-8.0000000000002292E-4</v>
      </c>
      <c r="AE39" s="4">
        <f t="shared" si="36"/>
        <v>1.1599999999999944E-2</v>
      </c>
      <c r="AF39" s="4">
        <f t="shared" si="7"/>
        <v>-1.7000000000000348E-3</v>
      </c>
      <c r="AG39" s="4">
        <f t="shared" si="36"/>
        <v>-0.16779999999999973</v>
      </c>
      <c r="AH39" s="4">
        <f t="shared" si="36"/>
        <v>-6.2999999999995282E-3</v>
      </c>
      <c r="AI39" s="4">
        <f t="shared" si="36"/>
        <v>4.0999999999999925E-3</v>
      </c>
      <c r="AJ39" s="4">
        <f t="shared" si="36"/>
        <v>5.3000000000000824E-3</v>
      </c>
      <c r="AL39" s="6">
        <f t="shared" si="37"/>
        <v>8.2800000000000096E-2</v>
      </c>
      <c r="AM39" s="6">
        <f t="shared" si="37"/>
        <v>6.7400000000000015E-2</v>
      </c>
      <c r="AN39" s="6">
        <f t="shared" si="37"/>
        <v>8.6400000000000032E-2</v>
      </c>
      <c r="AO39" s="4">
        <f t="shared" si="9"/>
        <v>0.15880000000000005</v>
      </c>
      <c r="AP39" s="6">
        <f t="shared" si="37"/>
        <v>-0.8801000000000001</v>
      </c>
      <c r="AQ39" s="6">
        <f t="shared" si="37"/>
        <v>-0.32350000000000012</v>
      </c>
      <c r="AR39" s="6">
        <f t="shared" si="37"/>
        <v>0.42990000000000006</v>
      </c>
      <c r="AS39" s="6">
        <f t="shared" si="37"/>
        <v>7.3199999999999932E-2</v>
      </c>
      <c r="AU39" s="4">
        <f t="shared" si="38"/>
        <v>8.4300000000000042E-2</v>
      </c>
      <c r="AV39" s="4">
        <f t="shared" si="38"/>
        <v>6.6599999999999993E-2</v>
      </c>
      <c r="AW39" s="4">
        <f t="shared" si="38"/>
        <v>9.7999999999999976E-2</v>
      </c>
      <c r="AX39" s="4">
        <f t="shared" si="11"/>
        <v>0.15710000000000002</v>
      </c>
      <c r="AY39" s="4">
        <f t="shared" si="38"/>
        <v>-1.0478999999999998</v>
      </c>
      <c r="AZ39" s="4">
        <f t="shared" si="38"/>
        <v>-0.32979999999999965</v>
      </c>
      <c r="BA39" s="4">
        <f t="shared" si="38"/>
        <v>0.43400000000000005</v>
      </c>
      <c r="BB39" s="4">
        <f t="shared" si="38"/>
        <v>7.8500000000000014E-2</v>
      </c>
      <c r="BD39" s="8">
        <f t="shared" si="12"/>
        <v>0.21138669673054478</v>
      </c>
      <c r="BE39" s="8">
        <f t="shared" si="13"/>
        <v>-0.1075124311248519</v>
      </c>
      <c r="BF39" s="8">
        <f t="shared" si="14"/>
        <v>1.8512607724225891</v>
      </c>
      <c r="BG39" s="8">
        <f t="shared" si="15"/>
        <v>-0.28980565973406658</v>
      </c>
      <c r="BH39" s="8">
        <f t="shared" si="16"/>
        <v>-6.1566685011924323</v>
      </c>
      <c r="BI39" s="8">
        <f t="shared" si="17"/>
        <v>-9.3012268761158201E-2</v>
      </c>
      <c r="BJ39" s="8">
        <f t="shared" si="18"/>
        <v>0.41734527687296341</v>
      </c>
      <c r="BK39" s="8">
        <f t="shared" si="19"/>
        <v>0.86277063324110093</v>
      </c>
      <c r="BM39" s="8">
        <f t="shared" si="20"/>
        <v>11.64393193643652</v>
      </c>
      <c r="BN39" s="8">
        <f t="shared" si="21"/>
        <v>9.0676711960177609</v>
      </c>
      <c r="BO39" s="8">
        <f t="shared" si="22"/>
        <v>13.53807583829521</v>
      </c>
      <c r="BP39" s="8">
        <f t="shared" si="23"/>
        <v>27.149940160711246</v>
      </c>
      <c r="BQ39" s="8">
        <f t="shared" si="24"/>
        <v>-34.409821323845648</v>
      </c>
      <c r="BR39" s="8">
        <f t="shared" si="25"/>
        <v>-4.7805526821338864</v>
      </c>
      <c r="BS39" s="8">
        <f t="shared" si="26"/>
        <v>43.578307146477449</v>
      </c>
      <c r="BT39" s="8">
        <f t="shared" si="27"/>
        <v>11.81407359586829</v>
      </c>
      <c r="BV39" s="8">
        <f t="shared" si="28"/>
        <v>11.879932356257052</v>
      </c>
      <c r="BW39" s="8">
        <f t="shared" si="29"/>
        <v>8.9504098911436625</v>
      </c>
      <c r="BX39" s="8">
        <f t="shared" si="30"/>
        <v>15.639961698052979</v>
      </c>
      <c r="BY39" s="8">
        <f t="shared" si="31"/>
        <v>26.78145243777702</v>
      </c>
      <c r="BZ39" s="8">
        <f t="shared" si="32"/>
        <v>-38.447991194276277</v>
      </c>
      <c r="CA39" s="8">
        <f t="shared" si="33"/>
        <v>-4.8691184503860692</v>
      </c>
      <c r="CB39" s="8">
        <f t="shared" si="34"/>
        <v>44.177524429967427</v>
      </c>
      <c r="CC39" s="8">
        <f t="shared" si="35"/>
        <v>12.778772586684035</v>
      </c>
    </row>
    <row r="40" spans="1:83" x14ac:dyDescent="0.2">
      <c r="A40" t="s">
        <v>45</v>
      </c>
      <c r="B40" s="5">
        <v>0.64970000000000006</v>
      </c>
      <c r="C40" s="5">
        <v>0.65600000000000003</v>
      </c>
      <c r="D40" s="5">
        <v>0.66859999999999997</v>
      </c>
      <c r="E40" s="5">
        <v>0.22220000000000001</v>
      </c>
      <c r="F40" s="5">
        <v>6.7859999999999996</v>
      </c>
      <c r="G40" s="5">
        <v>6.3807999999999998</v>
      </c>
      <c r="H40" s="5">
        <v>0.38540000000000002</v>
      </c>
      <c r="I40" s="5">
        <v>0.48859999999999998</v>
      </c>
      <c r="K40" s="2">
        <v>0.63600000000000001</v>
      </c>
      <c r="L40" s="2">
        <v>0.64329999999999998</v>
      </c>
      <c r="M40" s="2">
        <v>0.70269999999999999</v>
      </c>
      <c r="N40" s="2">
        <v>0.18920000000000001</v>
      </c>
      <c r="O40" s="2">
        <v>7.0507999999999997</v>
      </c>
      <c r="P40" s="2">
        <v>6.4161999999999999</v>
      </c>
      <c r="Q40" s="2">
        <v>0.3347</v>
      </c>
      <c r="R40" s="2">
        <v>0.47449999999999998</v>
      </c>
      <c r="S40" s="3"/>
      <c r="T40" s="2">
        <v>0.75309999999999999</v>
      </c>
      <c r="U40" s="2">
        <v>0.76280000000000003</v>
      </c>
      <c r="V40" s="2">
        <v>0.73309999999999997</v>
      </c>
      <c r="W40" s="2">
        <v>0.64549999999999996</v>
      </c>
      <c r="X40" s="2">
        <v>4.1123000000000003</v>
      </c>
      <c r="Y40" s="2">
        <v>6.0128000000000004</v>
      </c>
      <c r="Z40" s="2">
        <v>1.2044999999999999</v>
      </c>
      <c r="AA40" s="2">
        <v>0.61370000000000002</v>
      </c>
      <c r="AC40" s="4">
        <f t="shared" si="36"/>
        <v>-1.3700000000000045E-2</v>
      </c>
      <c r="AD40" s="4">
        <f t="shared" si="36"/>
        <v>-1.2700000000000045E-2</v>
      </c>
      <c r="AE40" s="4">
        <f t="shared" si="36"/>
        <v>3.4100000000000019E-2</v>
      </c>
      <c r="AF40" s="4">
        <f t="shared" si="7"/>
        <v>-3.3000000000000002E-2</v>
      </c>
      <c r="AG40" s="4">
        <f t="shared" si="36"/>
        <v>0.26480000000000015</v>
      </c>
      <c r="AH40" s="4">
        <f t="shared" si="36"/>
        <v>3.5400000000000098E-2</v>
      </c>
      <c r="AI40" s="4">
        <f t="shared" si="36"/>
        <v>-5.0700000000000023E-2</v>
      </c>
      <c r="AJ40" s="4">
        <f t="shared" ref="AJ40:AJ103" si="39">R40-I40</f>
        <v>-1.4100000000000001E-2</v>
      </c>
      <c r="AL40" s="6">
        <f t="shared" si="37"/>
        <v>0.11709999999999998</v>
      </c>
      <c r="AM40" s="6">
        <f t="shared" si="37"/>
        <v>0.11950000000000005</v>
      </c>
      <c r="AN40" s="6">
        <f t="shared" si="37"/>
        <v>3.0399999999999983E-2</v>
      </c>
      <c r="AO40" s="4">
        <f t="shared" si="9"/>
        <v>0.45629999999999993</v>
      </c>
      <c r="AP40" s="6">
        <f t="shared" si="37"/>
        <v>-2.9384999999999994</v>
      </c>
      <c r="AQ40" s="6">
        <f t="shared" si="37"/>
        <v>-0.40339999999999954</v>
      </c>
      <c r="AR40" s="6">
        <f t="shared" si="37"/>
        <v>0.86979999999999991</v>
      </c>
      <c r="AS40" s="6">
        <f t="shared" ref="AS40:AS103" si="40">AA40-R40</f>
        <v>0.13920000000000005</v>
      </c>
      <c r="AU40" s="4">
        <f t="shared" si="38"/>
        <v>0.10339999999999994</v>
      </c>
      <c r="AV40" s="4">
        <f t="shared" si="38"/>
        <v>0.10680000000000001</v>
      </c>
      <c r="AW40" s="4">
        <f t="shared" si="38"/>
        <v>6.4500000000000002E-2</v>
      </c>
      <c r="AX40" s="4">
        <f t="shared" si="11"/>
        <v>0.42329999999999995</v>
      </c>
      <c r="AY40" s="4">
        <f t="shared" si="38"/>
        <v>-2.6736999999999993</v>
      </c>
      <c r="AZ40" s="4">
        <f t="shared" si="38"/>
        <v>-0.36799999999999944</v>
      </c>
      <c r="BA40" s="4">
        <f t="shared" si="38"/>
        <v>0.81909999999999994</v>
      </c>
      <c r="BB40" s="4">
        <f t="shared" ref="BB40:BB103" si="41">AA40-I40</f>
        <v>0.12510000000000004</v>
      </c>
      <c r="BD40" s="8">
        <f t="shared" si="12"/>
        <v>-2.1086655379405945</v>
      </c>
      <c r="BE40" s="8">
        <f t="shared" si="13"/>
        <v>-1.9359756097561041</v>
      </c>
      <c r="BF40" s="8">
        <f t="shared" si="14"/>
        <v>5.1002093927609957</v>
      </c>
      <c r="BG40" s="8">
        <f t="shared" si="15"/>
        <v>-14.85148514851485</v>
      </c>
      <c r="BH40" s="8">
        <f t="shared" si="16"/>
        <v>3.9021514883583874</v>
      </c>
      <c r="BI40" s="8">
        <f t="shared" si="17"/>
        <v>0.55478936810431445</v>
      </c>
      <c r="BJ40" s="8">
        <f t="shared" si="18"/>
        <v>-13.155163466528288</v>
      </c>
      <c r="BK40" s="8">
        <f t="shared" si="19"/>
        <v>-2.8857961522717974</v>
      </c>
      <c r="BM40" s="8">
        <f t="shared" si="20"/>
        <v>18.411949685534587</v>
      </c>
      <c r="BN40" s="8">
        <f t="shared" si="21"/>
        <v>18.576092025493558</v>
      </c>
      <c r="BO40" s="8">
        <f t="shared" si="22"/>
        <v>4.3261704852710947</v>
      </c>
      <c r="BP40" s="8">
        <f t="shared" si="23"/>
        <v>241.17336152219872</v>
      </c>
      <c r="BQ40" s="8">
        <f t="shared" si="24"/>
        <v>-41.676121858512502</v>
      </c>
      <c r="BR40" s="8">
        <f t="shared" si="25"/>
        <v>-6.2872104984258517</v>
      </c>
      <c r="BS40" s="8">
        <f t="shared" si="26"/>
        <v>259.87451449058858</v>
      </c>
      <c r="BT40" s="8">
        <f t="shared" si="27"/>
        <v>29.33614330874606</v>
      </c>
      <c r="BV40" s="8">
        <f t="shared" si="28"/>
        <v>15.915037709712163</v>
      </c>
      <c r="BW40" s="8">
        <f t="shared" si="29"/>
        <v>16.280487804878049</v>
      </c>
      <c r="BX40" s="8">
        <f t="shared" si="30"/>
        <v>9.6470236314687412</v>
      </c>
      <c r="BY40" s="8">
        <f t="shared" si="31"/>
        <v>190.50405040504049</v>
      </c>
      <c r="BZ40" s="8">
        <f t="shared" si="32"/>
        <v>-39.400235779546115</v>
      </c>
      <c r="CA40" s="8">
        <f t="shared" si="33"/>
        <v>-5.7673019057171429</v>
      </c>
      <c r="CB40" s="8">
        <f t="shared" si="34"/>
        <v>212.53243383497664</v>
      </c>
      <c r="CC40" s="8">
        <f t="shared" si="35"/>
        <v>25.603765861645527</v>
      </c>
    </row>
    <row r="41" spans="1:83" x14ac:dyDescent="0.2">
      <c r="A41" t="s">
        <v>46</v>
      </c>
      <c r="B41" s="5">
        <v>0.73719999999999997</v>
      </c>
      <c r="C41" s="5">
        <v>0.74329999999999996</v>
      </c>
      <c r="D41" s="5">
        <v>0.71079999999999999</v>
      </c>
      <c r="E41" s="5">
        <v>0.63349999999999995</v>
      </c>
      <c r="F41" s="5">
        <v>2.4567000000000001</v>
      </c>
      <c r="G41" s="5">
        <v>6.1722000000000001</v>
      </c>
      <c r="H41" s="5">
        <v>0.92969999999999997</v>
      </c>
      <c r="I41" s="5">
        <v>0.67659999999999998</v>
      </c>
      <c r="K41" s="2">
        <v>0.74280000000000002</v>
      </c>
      <c r="L41" s="2">
        <v>0.75019999999999998</v>
      </c>
      <c r="M41" s="2">
        <v>0.72089999999999999</v>
      </c>
      <c r="N41" s="2">
        <v>0.65500000000000003</v>
      </c>
      <c r="O41" s="2">
        <v>2.4197000000000002</v>
      </c>
      <c r="P41" s="2">
        <v>6.1481000000000003</v>
      </c>
      <c r="Q41" s="2">
        <v>0.96599999999999997</v>
      </c>
      <c r="R41" s="2">
        <v>0.68510000000000004</v>
      </c>
      <c r="S41" s="3"/>
      <c r="T41" s="2">
        <v>0.73640000000000005</v>
      </c>
      <c r="U41" s="2">
        <v>0.74399999999999999</v>
      </c>
      <c r="V41" s="2">
        <v>0.69920000000000004</v>
      </c>
      <c r="W41" s="2">
        <v>0.64629999999999999</v>
      </c>
      <c r="X41" s="3">
        <v>2.2094</v>
      </c>
      <c r="Y41" s="2">
        <v>6.1314000000000002</v>
      </c>
      <c r="Z41" s="2">
        <v>1.0395000000000001</v>
      </c>
      <c r="AA41" s="2">
        <v>0.67520000000000002</v>
      </c>
      <c r="AC41" s="4">
        <f t="shared" si="36"/>
        <v>5.6000000000000494E-3</v>
      </c>
      <c r="AD41" s="4">
        <f t="shared" si="36"/>
        <v>6.9000000000000172E-3</v>
      </c>
      <c r="AE41" s="4">
        <f t="shared" si="36"/>
        <v>1.0099999999999998E-2</v>
      </c>
      <c r="AF41" s="4">
        <f t="shared" si="7"/>
        <v>2.1500000000000075E-2</v>
      </c>
      <c r="AG41" s="4">
        <f t="shared" si="36"/>
        <v>-3.6999999999999922E-2</v>
      </c>
      <c r="AH41" s="4">
        <f t="shared" si="36"/>
        <v>-2.4099999999999788E-2</v>
      </c>
      <c r="AI41" s="4">
        <f t="shared" si="36"/>
        <v>3.6299999999999999E-2</v>
      </c>
      <c r="AJ41" s="4">
        <f t="shared" si="39"/>
        <v>8.5000000000000631E-3</v>
      </c>
      <c r="AL41" s="6">
        <f t="shared" si="37"/>
        <v>-6.3999999999999613E-3</v>
      </c>
      <c r="AM41" s="6">
        <f t="shared" si="37"/>
        <v>-6.1999999999999833E-3</v>
      </c>
      <c r="AN41" s="6">
        <f t="shared" si="37"/>
        <v>-2.1699999999999942E-2</v>
      </c>
      <c r="AO41" s="4">
        <f t="shared" si="9"/>
        <v>-8.700000000000041E-3</v>
      </c>
      <c r="AP41" s="6">
        <f t="shared" si="37"/>
        <v>-0.21030000000000015</v>
      </c>
      <c r="AQ41" s="6">
        <f t="shared" si="37"/>
        <v>-1.6700000000000159E-2</v>
      </c>
      <c r="AR41" s="6">
        <f t="shared" si="37"/>
        <v>7.3500000000000121E-2</v>
      </c>
      <c r="AS41" s="6">
        <f t="shared" si="40"/>
        <v>-9.9000000000000199E-3</v>
      </c>
      <c r="AU41" s="4">
        <f t="shared" si="38"/>
        <v>-7.9999999999991189E-4</v>
      </c>
      <c r="AV41" s="4">
        <f t="shared" si="38"/>
        <v>7.0000000000003393E-4</v>
      </c>
      <c r="AW41" s="4">
        <f t="shared" si="38"/>
        <v>-1.1599999999999944E-2</v>
      </c>
      <c r="AX41" s="4">
        <f t="shared" si="11"/>
        <v>1.2800000000000034E-2</v>
      </c>
      <c r="AY41" s="4">
        <f t="shared" si="38"/>
        <v>-0.24730000000000008</v>
      </c>
      <c r="AZ41" s="4">
        <f t="shared" si="38"/>
        <v>-4.0799999999999947E-2</v>
      </c>
      <c r="BA41" s="4">
        <f t="shared" si="38"/>
        <v>0.10980000000000012</v>
      </c>
      <c r="BB41" s="4">
        <f t="shared" si="41"/>
        <v>-1.3999999999999568E-3</v>
      </c>
      <c r="BD41" s="8">
        <f t="shared" si="12"/>
        <v>0.75963103635377771</v>
      </c>
      <c r="BE41" s="8">
        <f t="shared" si="13"/>
        <v>0.92829274855374921</v>
      </c>
      <c r="BF41" s="8">
        <f t="shared" si="14"/>
        <v>1.4209341586944286</v>
      </c>
      <c r="BG41" s="8">
        <f t="shared" si="15"/>
        <v>3.3938437253354499</v>
      </c>
      <c r="BH41" s="8">
        <f t="shared" si="16"/>
        <v>-1.5060853991126275</v>
      </c>
      <c r="BI41" s="8">
        <f t="shared" si="17"/>
        <v>-0.39046045170279298</v>
      </c>
      <c r="BJ41" s="8">
        <f t="shared" si="18"/>
        <v>3.9044853178444661</v>
      </c>
      <c r="BK41" s="8">
        <f t="shared" si="19"/>
        <v>1.2562814070351853</v>
      </c>
      <c r="BM41" s="8">
        <f t="shared" si="20"/>
        <v>-0.86160473882605837</v>
      </c>
      <c r="BN41" s="8">
        <f t="shared" si="21"/>
        <v>-0.82644628099173334</v>
      </c>
      <c r="BO41" s="8">
        <f t="shared" si="22"/>
        <v>-3.0101262311000059</v>
      </c>
      <c r="BP41" s="8">
        <f t="shared" si="23"/>
        <v>-1.3282442748091665</v>
      </c>
      <c r="BQ41" s="8">
        <f t="shared" si="24"/>
        <v>-8.6911600611646129</v>
      </c>
      <c r="BR41" s="8">
        <f t="shared" si="25"/>
        <v>-0.27162863323628694</v>
      </c>
      <c r="BS41" s="8">
        <f t="shared" si="26"/>
        <v>7.6086956521739264</v>
      </c>
      <c r="BT41" s="8">
        <f t="shared" si="27"/>
        <v>-1.4450445190483168</v>
      </c>
      <c r="BV41" s="8">
        <f t="shared" si="28"/>
        <v>-0.10851871947909821</v>
      </c>
      <c r="BW41" s="8">
        <f t="shared" si="29"/>
        <v>9.4174626664877442E-2</v>
      </c>
      <c r="BX41" s="8">
        <f t="shared" si="30"/>
        <v>-1.6319639842430984</v>
      </c>
      <c r="BY41" s="8">
        <f t="shared" si="31"/>
        <v>2.0205209155485453</v>
      </c>
      <c r="BZ41" s="8">
        <f t="shared" si="32"/>
        <v>-10.066349167582532</v>
      </c>
      <c r="CA41" s="8">
        <f t="shared" si="33"/>
        <v>-0.66102848255079139</v>
      </c>
      <c r="CB41" s="8">
        <f t="shared" si="34"/>
        <v>11.810261374636994</v>
      </c>
      <c r="CC41" s="8">
        <f t="shared" si="35"/>
        <v>-0.20691693762931673</v>
      </c>
    </row>
    <row r="42" spans="1:83" x14ac:dyDescent="0.2">
      <c r="A42" t="s">
        <v>47</v>
      </c>
      <c r="B42" s="5">
        <v>0.75590000000000002</v>
      </c>
      <c r="C42" s="5">
        <v>0.76229999999999998</v>
      </c>
      <c r="D42" s="5">
        <v>0.75600000000000001</v>
      </c>
      <c r="E42" s="5">
        <v>0.59440000000000004</v>
      </c>
      <c r="F42" s="5">
        <v>2.7871000000000001</v>
      </c>
      <c r="G42" s="5">
        <v>6.2240000000000002</v>
      </c>
      <c r="H42" s="5">
        <v>0.88519999999999999</v>
      </c>
      <c r="I42" s="5">
        <v>0.62560000000000004</v>
      </c>
      <c r="K42" s="2">
        <v>0.76900000000000002</v>
      </c>
      <c r="L42" s="2">
        <v>0.77729999999999999</v>
      </c>
      <c r="M42" s="2">
        <v>0.76400000000000001</v>
      </c>
      <c r="N42" s="2">
        <v>0.64180000000000004</v>
      </c>
      <c r="O42" s="2">
        <v>2.7046000000000001</v>
      </c>
      <c r="P42" s="2">
        <v>6.1749999999999998</v>
      </c>
      <c r="Q42" s="2">
        <v>0.96970000000000001</v>
      </c>
      <c r="R42" s="2">
        <v>0.64480000000000004</v>
      </c>
      <c r="S42" s="3"/>
      <c r="T42" s="2">
        <v>0.79220000000000002</v>
      </c>
      <c r="U42" s="2">
        <v>0.81089999999999995</v>
      </c>
      <c r="V42" s="2">
        <v>0.76759999999999995</v>
      </c>
      <c r="W42" s="2">
        <v>0.63719999999999999</v>
      </c>
      <c r="X42" s="2">
        <v>2.0827</v>
      </c>
      <c r="Y42" s="2">
        <v>6.0143000000000004</v>
      </c>
      <c r="Z42" s="2">
        <v>1.2609999999999999</v>
      </c>
      <c r="AA42" s="2">
        <v>0.6734</v>
      </c>
      <c r="AC42">
        <f t="shared" si="36"/>
        <v>1.3100000000000001E-2</v>
      </c>
      <c r="AD42">
        <f t="shared" si="36"/>
        <v>1.5000000000000013E-2</v>
      </c>
      <c r="AE42">
        <f t="shared" si="36"/>
        <v>8.0000000000000071E-3</v>
      </c>
      <c r="AF42" s="4">
        <f t="shared" si="7"/>
        <v>4.7399999999999998E-2</v>
      </c>
      <c r="AG42">
        <f t="shared" si="36"/>
        <v>-8.2500000000000018E-2</v>
      </c>
      <c r="AH42">
        <f t="shared" si="36"/>
        <v>-4.9000000000000377E-2</v>
      </c>
      <c r="AI42">
        <f t="shared" si="36"/>
        <v>8.450000000000002E-2</v>
      </c>
      <c r="AJ42">
        <f t="shared" si="39"/>
        <v>1.9199999999999995E-2</v>
      </c>
      <c r="AL42">
        <f t="shared" si="37"/>
        <v>2.3199999999999998E-2</v>
      </c>
      <c r="AM42">
        <f t="shared" si="37"/>
        <v>3.3599999999999963E-2</v>
      </c>
      <c r="AN42">
        <f t="shared" si="37"/>
        <v>3.5999999999999366E-3</v>
      </c>
      <c r="AO42" s="4">
        <f t="shared" si="9"/>
        <v>-4.6000000000000485E-3</v>
      </c>
      <c r="AP42">
        <f t="shared" si="37"/>
        <v>-0.62190000000000012</v>
      </c>
      <c r="AQ42">
        <f t="shared" si="37"/>
        <v>-0.1606999999999994</v>
      </c>
      <c r="AR42">
        <f t="shared" si="37"/>
        <v>0.29129999999999989</v>
      </c>
      <c r="AS42">
        <f t="shared" si="40"/>
        <v>2.8599999999999959E-2</v>
      </c>
      <c r="AU42" s="4">
        <f t="shared" si="38"/>
        <v>3.6299999999999999E-2</v>
      </c>
      <c r="AV42" s="4">
        <f t="shared" si="38"/>
        <v>4.8599999999999977E-2</v>
      </c>
      <c r="AW42" s="4">
        <f t="shared" si="38"/>
        <v>1.1599999999999944E-2</v>
      </c>
      <c r="AX42" s="4">
        <f t="shared" si="11"/>
        <v>4.2799999999999949E-2</v>
      </c>
      <c r="AY42" s="4">
        <f t="shared" si="38"/>
        <v>-0.70440000000000014</v>
      </c>
      <c r="AZ42" s="4">
        <f t="shared" si="38"/>
        <v>-0.20969999999999978</v>
      </c>
      <c r="BA42" s="4">
        <f t="shared" si="38"/>
        <v>0.37579999999999991</v>
      </c>
      <c r="BB42" s="4">
        <f t="shared" si="41"/>
        <v>4.7799999999999954E-2</v>
      </c>
      <c r="BD42" s="8">
        <f t="shared" si="12"/>
        <v>1.7330334700357191</v>
      </c>
      <c r="BE42" s="8">
        <f t="shared" si="13"/>
        <v>1.9677292404565152</v>
      </c>
      <c r="BF42" s="8">
        <f t="shared" si="14"/>
        <v>1.0582010582010593</v>
      </c>
      <c r="BG42" s="8">
        <f t="shared" si="15"/>
        <v>7.9744279946164189</v>
      </c>
      <c r="BH42" s="8">
        <f t="shared" si="16"/>
        <v>-2.9600660184421086</v>
      </c>
      <c r="BI42" s="8">
        <f t="shared" si="17"/>
        <v>-0.78727506426735827</v>
      </c>
      <c r="BJ42" s="8">
        <f t="shared" si="18"/>
        <v>9.5458653411658414</v>
      </c>
      <c r="BK42" s="8">
        <f t="shared" si="19"/>
        <v>3.0690537084398968</v>
      </c>
      <c r="BM42" s="8">
        <f t="shared" si="20"/>
        <v>3.0169050715214563</v>
      </c>
      <c r="BN42" s="8">
        <f t="shared" si="21"/>
        <v>4.3226553454264716</v>
      </c>
      <c r="BO42" s="8">
        <f t="shared" si="22"/>
        <v>0.47120418848166706</v>
      </c>
      <c r="BP42" s="8">
        <f t="shared" si="23"/>
        <v>-0.71673418510440134</v>
      </c>
      <c r="BQ42" s="8">
        <f t="shared" si="24"/>
        <v>-22.994158101013092</v>
      </c>
      <c r="BR42" s="8">
        <f t="shared" si="25"/>
        <v>-2.6024291497975613</v>
      </c>
      <c r="BS42" s="8">
        <f t="shared" si="26"/>
        <v>30.04021862431679</v>
      </c>
      <c r="BT42" s="8">
        <f t="shared" si="27"/>
        <v>4.4354838709677349</v>
      </c>
      <c r="BV42" s="8">
        <f t="shared" si="28"/>
        <v>4.8022225162058474</v>
      </c>
      <c r="BW42" s="8">
        <f t="shared" si="29"/>
        <v>6.3754427390790998</v>
      </c>
      <c r="BX42" s="8">
        <f t="shared" si="30"/>
        <v>1.5343915343915269</v>
      </c>
      <c r="BY42" s="8">
        <f t="shared" si="31"/>
        <v>7.2005383580080666</v>
      </c>
      <c r="BZ42" s="8">
        <f t="shared" si="32"/>
        <v>-25.273581859280259</v>
      </c>
      <c r="CA42" s="8">
        <f t="shared" si="33"/>
        <v>-3.3692159383033382</v>
      </c>
      <c r="CB42" s="8">
        <f t="shared" si="34"/>
        <v>42.453682783551734</v>
      </c>
      <c r="CC42" s="8">
        <f t="shared" si="35"/>
        <v>7.640664961636821</v>
      </c>
    </row>
    <row r="43" spans="1:83" x14ac:dyDescent="0.2">
      <c r="A43" t="s">
        <v>48</v>
      </c>
      <c r="B43" s="5">
        <v>0.51880000000000004</v>
      </c>
      <c r="C43" s="5">
        <v>0.52459999999999996</v>
      </c>
      <c r="D43" s="5">
        <v>0.54210000000000003</v>
      </c>
      <c r="E43" s="5">
        <v>1.43E-2</v>
      </c>
      <c r="F43" s="5">
        <v>3.1714000000000002</v>
      </c>
      <c r="G43" s="5">
        <v>6.8299000000000003</v>
      </c>
      <c r="H43" s="5">
        <v>1.5900000000000001E-2</v>
      </c>
      <c r="I43" s="5">
        <v>0.49440000000000001</v>
      </c>
      <c r="K43" s="2">
        <v>0.53859999999999997</v>
      </c>
      <c r="L43" s="2">
        <v>0.54320000000000002</v>
      </c>
      <c r="M43" s="2">
        <v>0.54039999999999999</v>
      </c>
      <c r="N43" s="2">
        <v>5.5E-2</v>
      </c>
      <c r="O43" s="2">
        <v>3.0969000000000002</v>
      </c>
      <c r="P43" s="2">
        <v>6.7887000000000004</v>
      </c>
      <c r="Q43" s="2">
        <v>7.5700000000000003E-2</v>
      </c>
      <c r="R43" s="2">
        <v>0.4985</v>
      </c>
      <c r="S43" s="3"/>
      <c r="T43" s="2">
        <v>0.6643</v>
      </c>
      <c r="U43" s="2">
        <v>0.68079999999999996</v>
      </c>
      <c r="V43" s="2">
        <v>0.65629999999999999</v>
      </c>
      <c r="W43" s="2">
        <v>0.33979999999999999</v>
      </c>
      <c r="X43" s="2">
        <v>2.8344</v>
      </c>
      <c r="Y43" s="2">
        <v>6.4797000000000002</v>
      </c>
      <c r="Z43" s="2">
        <v>0.66849999999999998</v>
      </c>
      <c r="AA43" s="2">
        <v>0.56889999999999996</v>
      </c>
      <c r="AC43">
        <f t="shared" si="36"/>
        <v>1.9799999999999929E-2</v>
      </c>
      <c r="AD43">
        <f t="shared" si="36"/>
        <v>1.8600000000000061E-2</v>
      </c>
      <c r="AE43">
        <f t="shared" si="36"/>
        <v>-1.7000000000000348E-3</v>
      </c>
      <c r="AF43" s="4">
        <f t="shared" si="7"/>
        <v>4.07E-2</v>
      </c>
      <c r="AG43">
        <f t="shared" si="36"/>
        <v>-7.4500000000000011E-2</v>
      </c>
      <c r="AH43">
        <f t="shared" si="36"/>
        <v>-4.1199999999999903E-2</v>
      </c>
      <c r="AI43">
        <f t="shared" si="36"/>
        <v>5.9800000000000006E-2</v>
      </c>
      <c r="AJ43">
        <f t="shared" si="39"/>
        <v>4.0999999999999925E-3</v>
      </c>
      <c r="AL43">
        <f t="shared" si="37"/>
        <v>0.12570000000000003</v>
      </c>
      <c r="AM43">
        <f t="shared" si="37"/>
        <v>0.13759999999999994</v>
      </c>
      <c r="AN43">
        <f t="shared" si="37"/>
        <v>0.1159</v>
      </c>
      <c r="AO43" s="4">
        <f t="shared" si="9"/>
        <v>0.2848</v>
      </c>
      <c r="AP43">
        <f t="shared" si="37"/>
        <v>-0.26250000000000018</v>
      </c>
      <c r="AQ43">
        <f t="shared" si="37"/>
        <v>-0.30900000000000016</v>
      </c>
      <c r="AR43">
        <f t="shared" si="37"/>
        <v>0.59279999999999999</v>
      </c>
      <c r="AS43">
        <f t="shared" si="40"/>
        <v>7.0399999999999963E-2</v>
      </c>
      <c r="AU43" s="4">
        <f t="shared" si="38"/>
        <v>0.14549999999999996</v>
      </c>
      <c r="AV43" s="4">
        <f t="shared" si="38"/>
        <v>0.15620000000000001</v>
      </c>
      <c r="AW43" s="4">
        <f t="shared" si="38"/>
        <v>0.11419999999999997</v>
      </c>
      <c r="AX43" s="4">
        <f t="shared" si="11"/>
        <v>0.32550000000000001</v>
      </c>
      <c r="AY43" s="4">
        <f t="shared" si="38"/>
        <v>-0.33700000000000019</v>
      </c>
      <c r="AZ43" s="4">
        <f t="shared" si="38"/>
        <v>-0.35020000000000007</v>
      </c>
      <c r="BA43" s="4">
        <f t="shared" si="38"/>
        <v>0.65259999999999996</v>
      </c>
      <c r="BB43" s="4">
        <f t="shared" si="41"/>
        <v>7.4499999999999955E-2</v>
      </c>
      <c r="BD43" s="8">
        <f t="shared" si="12"/>
        <v>3.8164996144949748</v>
      </c>
      <c r="BE43" s="8">
        <f t="shared" si="13"/>
        <v>3.5455585207777474</v>
      </c>
      <c r="BF43" s="8">
        <f t="shared" si="14"/>
        <v>-0.31359527762406098</v>
      </c>
      <c r="BG43" s="8">
        <f t="shared" si="15"/>
        <v>284.61538461538464</v>
      </c>
      <c r="BH43" s="8">
        <f t="shared" si="16"/>
        <v>-2.3491202623447061</v>
      </c>
      <c r="BI43" s="8">
        <f t="shared" si="17"/>
        <v>-0.60322991551852745</v>
      </c>
      <c r="BJ43" s="8">
        <f t="shared" si="18"/>
        <v>376.10062893081761</v>
      </c>
      <c r="BK43" s="8">
        <f t="shared" si="19"/>
        <v>0.82928802588996609</v>
      </c>
      <c r="BM43" s="8">
        <f t="shared" si="20"/>
        <v>23.338284441143713</v>
      </c>
      <c r="BN43" s="8">
        <f t="shared" si="21"/>
        <v>25.331369661266557</v>
      </c>
      <c r="BO43" s="8">
        <f t="shared" si="22"/>
        <v>21.447076239822355</v>
      </c>
      <c r="BP43" s="8">
        <f t="shared" si="23"/>
        <v>517.81818181818176</v>
      </c>
      <c r="BQ43" s="8">
        <f t="shared" si="24"/>
        <v>-8.4762181536375127</v>
      </c>
      <c r="BR43" s="8">
        <f t="shared" si="25"/>
        <v>-4.5516814706792186</v>
      </c>
      <c r="BS43" s="8">
        <f t="shared" si="26"/>
        <v>783.09114927344774</v>
      </c>
      <c r="BT43" s="8">
        <f t="shared" si="27"/>
        <v>14.122367101303904</v>
      </c>
      <c r="BV43" s="8">
        <f t="shared" si="28"/>
        <v>28.045489591364682</v>
      </c>
      <c r="BW43" s="8">
        <f t="shared" si="29"/>
        <v>29.775066717499048</v>
      </c>
      <c r="BX43" s="8">
        <f t="shared" si="30"/>
        <v>21.066223943921777</v>
      </c>
      <c r="BY43" s="8">
        <f t="shared" si="31"/>
        <v>2276.2237762237764</v>
      </c>
      <c r="BZ43" s="8">
        <f t="shared" si="32"/>
        <v>-10.62622185785458</v>
      </c>
      <c r="CA43" s="8">
        <f t="shared" si="33"/>
        <v>-5.1274542819074957</v>
      </c>
      <c r="CB43" s="8">
        <f t="shared" si="34"/>
        <v>4104.40251572327</v>
      </c>
      <c r="CC43" s="8">
        <f t="shared" si="35"/>
        <v>15.068770226537206</v>
      </c>
    </row>
    <row r="44" spans="1:83" x14ac:dyDescent="0.2">
      <c r="A44" s="22" t="s">
        <v>49</v>
      </c>
      <c r="B44" s="5">
        <v>0.51190000000000002</v>
      </c>
      <c r="C44" s="5">
        <v>0.51770000000000005</v>
      </c>
      <c r="D44" s="5">
        <v>0.60150000000000003</v>
      </c>
      <c r="E44" s="5">
        <v>9.9000000000000008E-3</v>
      </c>
      <c r="F44" s="5">
        <v>3.1257000000000001</v>
      </c>
      <c r="G44" s="5">
        <v>6.8705999999999996</v>
      </c>
      <c r="H44" s="5">
        <v>-5.7000000000000002E-3</v>
      </c>
      <c r="I44" s="5">
        <v>0.55779999999999996</v>
      </c>
      <c r="K44" s="2">
        <v>0.51590000000000003</v>
      </c>
      <c r="L44" s="2">
        <v>0.52210000000000001</v>
      </c>
      <c r="M44" s="2">
        <v>0.58460000000000001</v>
      </c>
      <c r="N44" s="2">
        <v>2.4299999999999999E-2</v>
      </c>
      <c r="O44" s="2">
        <v>3.105</v>
      </c>
      <c r="P44" s="2">
        <v>6.8563000000000001</v>
      </c>
      <c r="Q44" s="2">
        <v>1.4800000000000001E-2</v>
      </c>
      <c r="R44" s="2">
        <v>0.56189999999999996</v>
      </c>
      <c r="S44" s="3"/>
      <c r="T44" s="2">
        <v>0.67769999999999997</v>
      </c>
      <c r="U44" s="2">
        <v>0.68479999999999996</v>
      </c>
      <c r="V44" s="2">
        <v>0.7248</v>
      </c>
      <c r="W44" s="2">
        <v>0.4834</v>
      </c>
      <c r="X44" s="2">
        <v>2.5143</v>
      </c>
      <c r="Y44" s="2">
        <v>6.4668999999999999</v>
      </c>
      <c r="Z44" s="2">
        <v>0.74439999999999995</v>
      </c>
      <c r="AA44" s="2">
        <v>0.67479999999999996</v>
      </c>
      <c r="AC44">
        <f t="shared" si="36"/>
        <v>4.0000000000000036E-3</v>
      </c>
      <c r="AD44">
        <f t="shared" si="36"/>
        <v>4.3999999999999595E-3</v>
      </c>
      <c r="AE44">
        <f t="shared" si="36"/>
        <v>-1.6900000000000026E-2</v>
      </c>
      <c r="AF44" s="4">
        <f t="shared" si="7"/>
        <v>1.4399999999999998E-2</v>
      </c>
      <c r="AG44">
        <f t="shared" si="36"/>
        <v>-2.0700000000000163E-2</v>
      </c>
      <c r="AH44">
        <f t="shared" si="36"/>
        <v>-1.4299999999999535E-2</v>
      </c>
      <c r="AI44">
        <f t="shared" si="36"/>
        <v>2.0500000000000001E-2</v>
      </c>
      <c r="AJ44">
        <f t="shared" si="39"/>
        <v>4.0999999999999925E-3</v>
      </c>
      <c r="AL44">
        <f t="shared" si="37"/>
        <v>0.16179999999999994</v>
      </c>
      <c r="AM44">
        <f t="shared" si="37"/>
        <v>0.16269999999999996</v>
      </c>
      <c r="AN44">
        <f t="shared" si="37"/>
        <v>0.14019999999999999</v>
      </c>
      <c r="AO44" s="4">
        <f t="shared" si="9"/>
        <v>0.45910000000000001</v>
      </c>
      <c r="AP44">
        <f t="shared" si="37"/>
        <v>-0.5907</v>
      </c>
      <c r="AQ44">
        <f t="shared" si="37"/>
        <v>-0.38940000000000019</v>
      </c>
      <c r="AR44">
        <f t="shared" si="37"/>
        <v>0.72959999999999992</v>
      </c>
      <c r="AS44">
        <f t="shared" si="40"/>
        <v>0.1129</v>
      </c>
      <c r="AU44" s="4">
        <f t="shared" si="38"/>
        <v>0.16579999999999995</v>
      </c>
      <c r="AV44" s="4">
        <f t="shared" si="38"/>
        <v>0.16709999999999992</v>
      </c>
      <c r="AW44" s="4">
        <f t="shared" si="38"/>
        <v>0.12329999999999997</v>
      </c>
      <c r="AX44" s="4">
        <f t="shared" si="11"/>
        <v>0.47349999999999998</v>
      </c>
      <c r="AY44" s="4">
        <f t="shared" si="38"/>
        <v>-0.61140000000000017</v>
      </c>
      <c r="AZ44" s="4">
        <f t="shared" si="38"/>
        <v>-0.40369999999999973</v>
      </c>
      <c r="BA44" s="4">
        <f t="shared" si="38"/>
        <v>0.75009999999999999</v>
      </c>
      <c r="BB44" s="4">
        <f t="shared" si="41"/>
        <v>0.11699999999999999</v>
      </c>
      <c r="BD44" s="8">
        <f t="shared" si="12"/>
        <v>0.78140261769876984</v>
      </c>
      <c r="BE44" s="8">
        <f t="shared" si="13"/>
        <v>0.8499130770716552</v>
      </c>
      <c r="BF44" s="8">
        <f t="shared" si="14"/>
        <v>-2.8096425602660058</v>
      </c>
      <c r="BG44" s="8">
        <f t="shared" si="15"/>
        <v>145.45454545454541</v>
      </c>
      <c r="BH44" s="8">
        <f t="shared" si="16"/>
        <v>-0.66225165562914423</v>
      </c>
      <c r="BI44" s="8">
        <f t="shared" si="17"/>
        <v>-0.20813320525135412</v>
      </c>
      <c r="BJ44" s="8">
        <f t="shared" si="18"/>
        <v>-359.64912280701753</v>
      </c>
      <c r="BK44" s="8">
        <f t="shared" si="19"/>
        <v>0.73503047687343004</v>
      </c>
      <c r="BM44" s="8">
        <f t="shared" si="20"/>
        <v>31.362667183562692</v>
      </c>
      <c r="BN44" s="8">
        <f t="shared" si="21"/>
        <v>31.162612526335941</v>
      </c>
      <c r="BO44" s="8">
        <f t="shared" si="22"/>
        <v>23.982210058159424</v>
      </c>
      <c r="BP44" s="8">
        <f t="shared" si="23"/>
        <v>1889.300411522634</v>
      </c>
      <c r="BQ44" s="8">
        <f t="shared" si="24"/>
        <v>-19.024154589371982</v>
      </c>
      <c r="BR44" s="8">
        <f t="shared" si="25"/>
        <v>-5.679448098828817</v>
      </c>
      <c r="BS44" s="8">
        <f t="shared" si="26"/>
        <v>4929.7297297297291</v>
      </c>
      <c r="BT44" s="8">
        <f t="shared" si="27"/>
        <v>20.0925431571454</v>
      </c>
      <c r="BV44" s="8">
        <f t="shared" si="28"/>
        <v>32.389138503613971</v>
      </c>
      <c r="BW44" s="8">
        <f t="shared" si="29"/>
        <v>32.277380722426095</v>
      </c>
      <c r="BX44" s="8">
        <f t="shared" si="30"/>
        <v>20.498753117206974</v>
      </c>
      <c r="BY44" s="8">
        <f t="shared" si="31"/>
        <v>4782.8282828282827</v>
      </c>
      <c r="BZ44" s="8">
        <f t="shared" si="32"/>
        <v>-19.560418466263563</v>
      </c>
      <c r="CA44" s="8">
        <f t="shared" si="33"/>
        <v>-5.8757604867114921</v>
      </c>
      <c r="CB44" s="8">
        <f t="shared" si="34"/>
        <v>-13159.649122807017</v>
      </c>
      <c r="CC44" s="8">
        <f t="shared" si="35"/>
        <v>20.975259949802798</v>
      </c>
    </row>
    <row r="45" spans="1:83" x14ac:dyDescent="0.2">
      <c r="A45" t="s">
        <v>50</v>
      </c>
      <c r="B45" s="5">
        <v>0.71530000000000005</v>
      </c>
      <c r="C45" s="5">
        <v>0.72130000000000005</v>
      </c>
      <c r="D45" s="5">
        <v>0.68559999999999999</v>
      </c>
      <c r="E45" s="5">
        <v>0.48949999999999999</v>
      </c>
      <c r="F45" s="5">
        <v>3.621</v>
      </c>
      <c r="G45" s="5">
        <v>6.6204000000000001</v>
      </c>
      <c r="H45" s="5">
        <v>0.76519999999999999</v>
      </c>
      <c r="I45" s="5">
        <v>0.61080000000000001</v>
      </c>
      <c r="K45" s="2">
        <v>0.69210000000000005</v>
      </c>
      <c r="L45" s="2">
        <v>0.69589999999999996</v>
      </c>
      <c r="M45" s="2">
        <v>0.67449999999999999</v>
      </c>
      <c r="N45" s="2">
        <v>0.42499999999999999</v>
      </c>
      <c r="O45" s="2">
        <v>3.7654999999999998</v>
      </c>
      <c r="P45" s="2">
        <v>6.6597999999999997</v>
      </c>
      <c r="Q45" s="2">
        <v>0.67330000000000001</v>
      </c>
      <c r="R45" s="2">
        <v>0.59650000000000003</v>
      </c>
      <c r="S45" s="3"/>
      <c r="T45" s="2">
        <v>0.74980000000000002</v>
      </c>
      <c r="U45" s="2">
        <v>0.75719999999999998</v>
      </c>
      <c r="V45" s="2">
        <v>0.67510000000000003</v>
      </c>
      <c r="W45" s="2">
        <v>0.68969999999999998</v>
      </c>
      <c r="X45" s="2">
        <v>2.5724</v>
      </c>
      <c r="Y45" s="2">
        <v>6.4359999999999999</v>
      </c>
      <c r="Z45" s="2">
        <v>1.1000000000000001</v>
      </c>
      <c r="AA45" s="2">
        <v>0.68840000000000001</v>
      </c>
      <c r="AC45">
        <f t="shared" si="36"/>
        <v>-2.3199999999999998E-2</v>
      </c>
      <c r="AD45">
        <f t="shared" si="36"/>
        <v>-2.5400000000000089E-2</v>
      </c>
      <c r="AE45">
        <f t="shared" si="36"/>
        <v>-1.1099999999999999E-2</v>
      </c>
      <c r="AF45" s="4">
        <f t="shared" si="7"/>
        <v>-6.4500000000000002E-2</v>
      </c>
      <c r="AG45">
        <f t="shared" si="36"/>
        <v>0.14449999999999985</v>
      </c>
      <c r="AH45">
        <f t="shared" si="36"/>
        <v>3.9399999999999658E-2</v>
      </c>
      <c r="AI45">
        <f t="shared" si="36"/>
        <v>-9.1899999999999982E-2</v>
      </c>
      <c r="AJ45">
        <f t="shared" si="39"/>
        <v>-1.4299999999999979E-2</v>
      </c>
      <c r="AL45">
        <f t="shared" si="37"/>
        <v>5.7699999999999974E-2</v>
      </c>
      <c r="AM45">
        <f t="shared" si="37"/>
        <v>6.1300000000000021E-2</v>
      </c>
      <c r="AN45">
        <f t="shared" si="37"/>
        <v>6.0000000000004494E-4</v>
      </c>
      <c r="AO45" s="4">
        <f t="shared" si="9"/>
        <v>0.26469999999999999</v>
      </c>
      <c r="AP45">
        <f t="shared" si="37"/>
        <v>-1.1930999999999998</v>
      </c>
      <c r="AQ45">
        <f t="shared" si="37"/>
        <v>-0.22379999999999978</v>
      </c>
      <c r="AR45">
        <f t="shared" si="37"/>
        <v>0.42670000000000008</v>
      </c>
      <c r="AS45">
        <f t="shared" si="40"/>
        <v>9.1899999999999982E-2</v>
      </c>
      <c r="AU45" s="4">
        <f t="shared" si="38"/>
        <v>3.4499999999999975E-2</v>
      </c>
      <c r="AV45" s="4">
        <f t="shared" si="38"/>
        <v>3.5899999999999932E-2</v>
      </c>
      <c r="AW45" s="4">
        <f t="shared" si="38"/>
        <v>-1.0499999999999954E-2</v>
      </c>
      <c r="AX45" s="4">
        <f t="shared" si="11"/>
        <v>0.20019999999999999</v>
      </c>
      <c r="AY45" s="4">
        <f t="shared" si="38"/>
        <v>-1.0486</v>
      </c>
      <c r="AZ45" s="4">
        <f t="shared" si="38"/>
        <v>-0.18440000000000012</v>
      </c>
      <c r="BA45" s="4">
        <f t="shared" si="38"/>
        <v>0.3348000000000001</v>
      </c>
      <c r="BB45" s="4">
        <f t="shared" si="41"/>
        <v>7.7600000000000002E-2</v>
      </c>
      <c r="BD45" s="8">
        <f t="shared" si="12"/>
        <v>-3.243394379980427</v>
      </c>
      <c r="BE45" s="8">
        <f t="shared" si="13"/>
        <v>-3.521419658949132</v>
      </c>
      <c r="BF45" s="8">
        <f t="shared" si="14"/>
        <v>-1.6190198366394397</v>
      </c>
      <c r="BG45" s="8">
        <f t="shared" si="15"/>
        <v>-13.176710929519919</v>
      </c>
      <c r="BH45" s="8">
        <f t="shared" si="16"/>
        <v>3.9906103286384935</v>
      </c>
      <c r="BI45" s="8">
        <f t="shared" si="17"/>
        <v>0.59513020361306956</v>
      </c>
      <c r="BJ45" s="8">
        <f t="shared" si="18"/>
        <v>-12.009932043910085</v>
      </c>
      <c r="BK45" s="8">
        <f t="shared" si="19"/>
        <v>-2.341191879502289</v>
      </c>
      <c r="BM45" s="8">
        <f t="shared" si="20"/>
        <v>8.3369455281028717</v>
      </c>
      <c r="BN45" s="8">
        <f t="shared" si="21"/>
        <v>8.8087368874838372</v>
      </c>
      <c r="BO45" s="8">
        <f t="shared" si="22"/>
        <v>8.8954781319502588E-2</v>
      </c>
      <c r="BP45" s="8">
        <f t="shared" si="23"/>
        <v>62.28235294117647</v>
      </c>
      <c r="BQ45" s="8">
        <f t="shared" si="24"/>
        <v>-31.685035187890055</v>
      </c>
      <c r="BR45" s="8">
        <f t="shared" si="25"/>
        <v>-3.3604612751133631</v>
      </c>
      <c r="BS45" s="8">
        <f t="shared" si="26"/>
        <v>63.374424476459247</v>
      </c>
      <c r="BT45" s="8">
        <f t="shared" si="27"/>
        <v>15.40653813914501</v>
      </c>
      <c r="BV45" s="8">
        <f t="shared" si="28"/>
        <v>4.8231511254019255</v>
      </c>
      <c r="BW45" s="8">
        <f t="shared" si="29"/>
        <v>4.9771246360737456</v>
      </c>
      <c r="BX45" s="8">
        <f t="shared" si="30"/>
        <v>-1.531505250875139</v>
      </c>
      <c r="BY45" s="8">
        <f t="shared" si="31"/>
        <v>40.898876404494381</v>
      </c>
      <c r="BZ45" s="8">
        <f t="shared" si="32"/>
        <v>-28.95885114609224</v>
      </c>
      <c r="CA45" s="8">
        <f t="shared" si="33"/>
        <v>-2.7853301915292143</v>
      </c>
      <c r="CB45" s="8">
        <f t="shared" si="34"/>
        <v>43.753267119707282</v>
      </c>
      <c r="CC45" s="8">
        <f t="shared" si="35"/>
        <v>12.704649639816633</v>
      </c>
    </row>
    <row r="46" spans="1:83" x14ac:dyDescent="0.2">
      <c r="A46" t="s">
        <v>51</v>
      </c>
      <c r="B46" s="5">
        <v>0.77849999999999997</v>
      </c>
      <c r="C46" s="5">
        <v>0.78490000000000004</v>
      </c>
      <c r="D46" s="5">
        <v>0.80820000000000003</v>
      </c>
      <c r="E46" s="5">
        <v>0.75209999999999999</v>
      </c>
      <c r="F46" s="5">
        <v>2.6223999999999998</v>
      </c>
      <c r="G46" s="5">
        <v>6.3335999999999997</v>
      </c>
      <c r="H46" s="5">
        <v>1.1540999999999999</v>
      </c>
      <c r="I46" s="5">
        <v>0.72850000000000004</v>
      </c>
      <c r="K46" s="2">
        <v>0.77110000000000001</v>
      </c>
      <c r="L46" s="2">
        <v>0.77700000000000002</v>
      </c>
      <c r="M46" s="2">
        <v>0.73499999999999999</v>
      </c>
      <c r="N46" s="2">
        <v>0.73399999999999999</v>
      </c>
      <c r="O46" s="2">
        <v>2.6446000000000001</v>
      </c>
      <c r="P46" s="2">
        <v>6.3468999999999998</v>
      </c>
      <c r="Q46" s="2">
        <v>1.1238999999999999</v>
      </c>
      <c r="R46" s="2">
        <v>0.72060000000000002</v>
      </c>
      <c r="S46" s="3"/>
      <c r="T46" s="2">
        <v>0.76790000000000003</v>
      </c>
      <c r="U46" s="2">
        <v>0.7883</v>
      </c>
      <c r="V46" s="2">
        <v>0.78029999999999999</v>
      </c>
      <c r="W46" s="2">
        <v>0.69310000000000005</v>
      </c>
      <c r="X46" s="2">
        <v>1.9103000000000001</v>
      </c>
      <c r="Y46" s="2">
        <v>6.2687999999999997</v>
      </c>
      <c r="Z46" s="2">
        <v>1.1667000000000001</v>
      </c>
      <c r="AA46" s="2">
        <v>0.71299999999999997</v>
      </c>
      <c r="AC46">
        <f t="shared" si="36"/>
        <v>-7.3999999999999622E-3</v>
      </c>
      <c r="AD46">
        <f t="shared" si="36"/>
        <v>-7.9000000000000181E-3</v>
      </c>
      <c r="AE46">
        <f t="shared" si="36"/>
        <v>-7.3200000000000043E-2</v>
      </c>
      <c r="AF46" s="4">
        <f t="shared" si="7"/>
        <v>-1.8100000000000005E-2</v>
      </c>
      <c r="AG46">
        <f t="shared" si="36"/>
        <v>2.220000000000022E-2</v>
      </c>
      <c r="AH46">
        <f t="shared" si="36"/>
        <v>1.330000000000009E-2</v>
      </c>
      <c r="AI46">
        <f t="shared" si="36"/>
        <v>-3.0200000000000005E-2</v>
      </c>
      <c r="AJ46">
        <f t="shared" si="39"/>
        <v>-7.9000000000000181E-3</v>
      </c>
      <c r="AL46">
        <f t="shared" si="37"/>
        <v>-3.1999999999999806E-3</v>
      </c>
      <c r="AM46">
        <f t="shared" si="37"/>
        <v>1.1299999999999977E-2</v>
      </c>
      <c r="AN46">
        <f t="shared" si="37"/>
        <v>4.5300000000000007E-2</v>
      </c>
      <c r="AO46" s="4">
        <f t="shared" si="9"/>
        <v>-4.0899999999999936E-2</v>
      </c>
      <c r="AP46">
        <f t="shared" si="37"/>
        <v>-0.73429999999999995</v>
      </c>
      <c r="AQ46">
        <f t="shared" si="37"/>
        <v>-7.8100000000000058E-2</v>
      </c>
      <c r="AR46">
        <f t="shared" si="37"/>
        <v>4.2800000000000171E-2</v>
      </c>
      <c r="AS46">
        <f t="shared" si="40"/>
        <v>-7.6000000000000512E-3</v>
      </c>
      <c r="AU46" s="4">
        <f t="shared" si="38"/>
        <v>-1.0599999999999943E-2</v>
      </c>
      <c r="AV46" s="4">
        <f t="shared" si="38"/>
        <v>3.3999999999999586E-3</v>
      </c>
      <c r="AW46" s="4">
        <f t="shared" si="38"/>
        <v>-2.7900000000000036E-2</v>
      </c>
      <c r="AX46" s="4">
        <f t="shared" si="11"/>
        <v>-5.8999999999999941E-2</v>
      </c>
      <c r="AY46" s="4">
        <f t="shared" si="38"/>
        <v>-0.71209999999999973</v>
      </c>
      <c r="AZ46" s="4">
        <f t="shared" si="38"/>
        <v>-6.4799999999999969E-2</v>
      </c>
      <c r="BA46" s="4">
        <f t="shared" si="38"/>
        <v>1.2600000000000167E-2</v>
      </c>
      <c r="BB46" s="4">
        <f t="shared" si="41"/>
        <v>-1.5500000000000069E-2</v>
      </c>
      <c r="BD46" s="8">
        <f t="shared" si="12"/>
        <v>-0.95054592164418272</v>
      </c>
      <c r="BE46" s="8">
        <f t="shared" si="13"/>
        <v>-1.0064976430118509</v>
      </c>
      <c r="BF46" s="8">
        <f t="shared" si="14"/>
        <v>-9.0571640682999313</v>
      </c>
      <c r="BG46" s="8">
        <f t="shared" si="15"/>
        <v>-2.4065948677037636</v>
      </c>
      <c r="BH46" s="8">
        <f t="shared" si="16"/>
        <v>0.84655277608298585</v>
      </c>
      <c r="BI46" s="8">
        <f t="shared" si="17"/>
        <v>0.20999115826702175</v>
      </c>
      <c r="BJ46" s="8">
        <f t="shared" si="18"/>
        <v>-2.6167576466510707</v>
      </c>
      <c r="BK46" s="8">
        <f t="shared" si="19"/>
        <v>-1.0844200411805105</v>
      </c>
      <c r="BM46" s="8">
        <f t="shared" si="20"/>
        <v>-0.41499157048372204</v>
      </c>
      <c r="BN46" s="8">
        <f t="shared" si="21"/>
        <v>1.4543114543114513</v>
      </c>
      <c r="BO46" s="8">
        <f t="shared" si="22"/>
        <v>6.16326530612245</v>
      </c>
      <c r="BP46" s="8">
        <f t="shared" si="23"/>
        <v>-5.5722070844686566</v>
      </c>
      <c r="BQ46" s="8">
        <f t="shared" si="24"/>
        <v>-27.76601376389624</v>
      </c>
      <c r="BR46" s="8">
        <f t="shared" si="25"/>
        <v>-1.2305219871118194</v>
      </c>
      <c r="BS46" s="8">
        <f t="shared" si="26"/>
        <v>3.8081679864756808</v>
      </c>
      <c r="BT46" s="8">
        <f t="shared" si="27"/>
        <v>-1.0546766583402791</v>
      </c>
      <c r="BV46" s="8">
        <f t="shared" si="28"/>
        <v>-1.3615928066795047</v>
      </c>
      <c r="BW46" s="8">
        <f t="shared" si="29"/>
        <v>0.43317620078990426</v>
      </c>
      <c r="BX46" s="8">
        <f t="shared" si="30"/>
        <v>-3.4521158129175991</v>
      </c>
      <c r="BY46" s="8">
        <f t="shared" si="31"/>
        <v>-7.8447015024597722</v>
      </c>
      <c r="BZ46" s="8">
        <f t="shared" si="32"/>
        <v>-27.154514948139102</v>
      </c>
      <c r="CA46" s="8">
        <f t="shared" si="33"/>
        <v>-1.0231148162182642</v>
      </c>
      <c r="CB46" s="8">
        <f t="shared" si="34"/>
        <v>1.0917598128411894</v>
      </c>
      <c r="CC46" s="8">
        <f t="shared" si="35"/>
        <v>-2.1276595744680944</v>
      </c>
    </row>
    <row r="47" spans="1:83" x14ac:dyDescent="0.2">
      <c r="A47" t="s">
        <v>52</v>
      </c>
      <c r="B47" s="5">
        <v>0.748</v>
      </c>
      <c r="C47" s="5">
        <v>0.7611</v>
      </c>
      <c r="D47" s="5">
        <v>0.69189999999999996</v>
      </c>
      <c r="E47" s="5">
        <v>0.71389999999999998</v>
      </c>
      <c r="F47" s="5">
        <v>2.3193000000000001</v>
      </c>
      <c r="G47" s="5">
        <v>6.7218999999999998</v>
      </c>
      <c r="H47" s="5">
        <v>1.0649999999999999</v>
      </c>
      <c r="I47" s="5">
        <v>0.67649999999999999</v>
      </c>
      <c r="K47" s="2">
        <v>0.74580000000000002</v>
      </c>
      <c r="L47" s="2">
        <v>0.76090000000000002</v>
      </c>
      <c r="M47" s="2">
        <v>0.68289999999999995</v>
      </c>
      <c r="N47" s="2">
        <v>0.69520000000000004</v>
      </c>
      <c r="O47" s="2">
        <v>2.2410999999999999</v>
      </c>
      <c r="P47" s="2">
        <v>6.7290000000000001</v>
      </c>
      <c r="Q47" s="2">
        <v>1.0331999999999999</v>
      </c>
      <c r="R47" s="2">
        <v>0.67490000000000006</v>
      </c>
      <c r="S47" s="3"/>
      <c r="T47" s="2">
        <v>0.75780000000000003</v>
      </c>
      <c r="U47" s="2">
        <v>0.78049999999999997</v>
      </c>
      <c r="V47" s="2">
        <v>0.69810000000000005</v>
      </c>
      <c r="W47" s="2">
        <v>0.69630000000000003</v>
      </c>
      <c r="X47" s="2">
        <v>1.7975000000000001</v>
      </c>
      <c r="Y47" s="2">
        <v>6.6468999999999996</v>
      </c>
      <c r="Z47" s="2">
        <v>1.1903999999999999</v>
      </c>
      <c r="AA47" s="2">
        <v>0.67649999999999999</v>
      </c>
      <c r="AC47">
        <f t="shared" si="36"/>
        <v>-2.1999999999999797E-3</v>
      </c>
      <c r="AD47">
        <f t="shared" si="36"/>
        <v>-1.9999999999997797E-4</v>
      </c>
      <c r="AE47">
        <f t="shared" si="36"/>
        <v>-9.000000000000008E-3</v>
      </c>
      <c r="AF47" s="4">
        <f t="shared" si="7"/>
        <v>-1.8699999999999939E-2</v>
      </c>
      <c r="AG47">
        <f t="shared" si="36"/>
        <v>-7.8200000000000269E-2</v>
      </c>
      <c r="AH47">
        <f t="shared" si="36"/>
        <v>7.1000000000003283E-3</v>
      </c>
      <c r="AI47">
        <f t="shared" si="36"/>
        <v>-3.180000000000005E-2</v>
      </c>
      <c r="AJ47">
        <f t="shared" si="39"/>
        <v>-1.5999999999999348E-3</v>
      </c>
      <c r="AL47">
        <f t="shared" si="37"/>
        <v>1.2000000000000011E-2</v>
      </c>
      <c r="AM47">
        <f t="shared" si="37"/>
        <v>1.9599999999999951E-2</v>
      </c>
      <c r="AN47">
        <f t="shared" si="37"/>
        <v>1.5200000000000102E-2</v>
      </c>
      <c r="AO47" s="4">
        <f t="shared" si="9"/>
        <v>1.0999999999999899E-3</v>
      </c>
      <c r="AP47">
        <f t="shared" si="37"/>
        <v>-0.44359999999999977</v>
      </c>
      <c r="AQ47">
        <f t="shared" si="37"/>
        <v>-8.2100000000000506E-2</v>
      </c>
      <c r="AR47">
        <f t="shared" si="37"/>
        <v>0.15720000000000001</v>
      </c>
      <c r="AS47">
        <f t="shared" si="40"/>
        <v>1.5999999999999348E-3</v>
      </c>
      <c r="AU47" s="4">
        <f t="shared" si="38"/>
        <v>9.8000000000000309E-3</v>
      </c>
      <c r="AV47" s="4">
        <f t="shared" si="38"/>
        <v>1.9399999999999973E-2</v>
      </c>
      <c r="AW47" s="4">
        <f t="shared" si="38"/>
        <v>6.2000000000000943E-3</v>
      </c>
      <c r="AX47" s="4">
        <f t="shared" si="11"/>
        <v>-1.7599999999999949E-2</v>
      </c>
      <c r="AY47" s="4">
        <f t="shared" si="38"/>
        <v>-0.52180000000000004</v>
      </c>
      <c r="AZ47" s="4">
        <f t="shared" si="38"/>
        <v>-7.5000000000000178E-2</v>
      </c>
      <c r="BA47" s="4">
        <f t="shared" si="38"/>
        <v>0.12539999999999996</v>
      </c>
      <c r="BB47" s="4">
        <f t="shared" si="41"/>
        <v>0</v>
      </c>
      <c r="BD47" s="8">
        <f t="shared" si="12"/>
        <v>-0.29411764705882082</v>
      </c>
      <c r="BE47" s="8">
        <f t="shared" si="13"/>
        <v>-2.6277755879644982E-2</v>
      </c>
      <c r="BF47" s="8">
        <f t="shared" si="14"/>
        <v>-1.3007660066483608</v>
      </c>
      <c r="BG47" s="8">
        <f t="shared" si="15"/>
        <v>-2.619414483821255</v>
      </c>
      <c r="BH47" s="8">
        <f t="shared" si="16"/>
        <v>-3.3717069805544888</v>
      </c>
      <c r="BI47" s="8">
        <f t="shared" si="17"/>
        <v>0.10562489772237506</v>
      </c>
      <c r="BJ47" s="8">
        <f t="shared" si="18"/>
        <v>-2.9859154929577514</v>
      </c>
      <c r="BK47" s="8">
        <f t="shared" si="19"/>
        <v>-0.23651145602364151</v>
      </c>
      <c r="BM47" s="8">
        <f t="shared" si="20"/>
        <v>1.6090104585679821</v>
      </c>
      <c r="BN47" s="8">
        <f t="shared" si="21"/>
        <v>2.5758969641214287</v>
      </c>
      <c r="BO47" s="8">
        <f t="shared" si="22"/>
        <v>2.2258017279250408</v>
      </c>
      <c r="BP47" s="8">
        <f t="shared" si="23"/>
        <v>0.15822784810126436</v>
      </c>
      <c r="BQ47" s="8">
        <f t="shared" si="24"/>
        <v>-19.793851233769121</v>
      </c>
      <c r="BR47" s="8">
        <f t="shared" si="25"/>
        <v>-1.2200921385049861</v>
      </c>
      <c r="BS47" s="8">
        <f t="shared" si="26"/>
        <v>15.214866434378632</v>
      </c>
      <c r="BT47" s="8">
        <f t="shared" si="27"/>
        <v>0.23707215883833674</v>
      </c>
      <c r="BV47" s="8">
        <f t="shared" si="28"/>
        <v>1.3101604278074908</v>
      </c>
      <c r="BW47" s="8">
        <f t="shared" si="29"/>
        <v>2.5489423203258408</v>
      </c>
      <c r="BX47" s="8">
        <f t="shared" si="30"/>
        <v>0.89608324902443925</v>
      </c>
      <c r="BY47" s="8">
        <f t="shared" si="31"/>
        <v>-2.4653312788905937</v>
      </c>
      <c r="BZ47" s="8">
        <f t="shared" si="32"/>
        <v>-22.498167550554047</v>
      </c>
      <c r="CA47" s="8">
        <f t="shared" si="33"/>
        <v>-1.1157559618560255</v>
      </c>
      <c r="CB47" s="8">
        <f t="shared" si="34"/>
        <v>11.77464788732394</v>
      </c>
      <c r="CC47" s="8">
        <f t="shared" si="35"/>
        <v>0</v>
      </c>
      <c r="CE47" s="8"/>
    </row>
    <row r="48" spans="1:83" x14ac:dyDescent="0.2">
      <c r="A48" t="s">
        <v>53</v>
      </c>
      <c r="B48" s="5">
        <v>0.66930000000000001</v>
      </c>
      <c r="C48" s="5">
        <v>0.67830000000000001</v>
      </c>
      <c r="D48" s="5">
        <v>0.63600000000000001</v>
      </c>
      <c r="E48" s="5">
        <v>0.37030000000000002</v>
      </c>
      <c r="F48" s="5">
        <v>3.1463000000000001</v>
      </c>
      <c r="G48" s="5">
        <v>6.7915000000000001</v>
      </c>
      <c r="H48" s="5">
        <v>0.62080000000000002</v>
      </c>
      <c r="I48" s="5">
        <v>0.58860000000000001</v>
      </c>
      <c r="K48" s="2">
        <v>0.65659999999999996</v>
      </c>
      <c r="L48" s="2">
        <v>0.66339999999999999</v>
      </c>
      <c r="M48" s="2">
        <v>0.64070000000000005</v>
      </c>
      <c r="N48" s="2">
        <v>0.33979999999999999</v>
      </c>
      <c r="O48" s="2">
        <v>3.4131999999999998</v>
      </c>
      <c r="P48" s="2">
        <v>6.8244999999999996</v>
      </c>
      <c r="Q48" s="2">
        <v>0.59140000000000004</v>
      </c>
      <c r="R48" s="2">
        <v>0.57740000000000002</v>
      </c>
      <c r="S48" s="3"/>
      <c r="T48" s="2">
        <v>0.74880000000000002</v>
      </c>
      <c r="U48" s="2">
        <v>0.76190000000000002</v>
      </c>
      <c r="V48" s="2">
        <v>0.73070000000000002</v>
      </c>
      <c r="W48" s="2">
        <v>0.4914</v>
      </c>
      <c r="X48" s="2">
        <v>3.2006000000000001</v>
      </c>
      <c r="Y48" s="2">
        <v>6.5780000000000003</v>
      </c>
      <c r="Z48" s="2">
        <v>0.98380000000000001</v>
      </c>
      <c r="AA48" s="2">
        <v>0.59889999999999999</v>
      </c>
      <c r="AC48">
        <f t="shared" si="36"/>
        <v>-1.2700000000000045E-2</v>
      </c>
      <c r="AD48">
        <f t="shared" si="36"/>
        <v>-1.4900000000000024E-2</v>
      </c>
      <c r="AE48">
        <f t="shared" si="36"/>
        <v>4.7000000000000375E-3</v>
      </c>
      <c r="AF48" s="4">
        <f t="shared" si="7"/>
        <v>-3.0500000000000027E-2</v>
      </c>
      <c r="AG48">
        <f t="shared" si="36"/>
        <v>0.26689999999999969</v>
      </c>
      <c r="AH48">
        <f t="shared" si="36"/>
        <v>3.2999999999999474E-2</v>
      </c>
      <c r="AI48">
        <f t="shared" si="36"/>
        <v>-2.9399999999999982E-2</v>
      </c>
      <c r="AJ48">
        <f t="shared" si="39"/>
        <v>-1.1199999999999988E-2</v>
      </c>
      <c r="AL48">
        <f t="shared" si="37"/>
        <v>9.220000000000006E-2</v>
      </c>
      <c r="AM48">
        <f t="shared" si="37"/>
        <v>9.8500000000000032E-2</v>
      </c>
      <c r="AN48">
        <f t="shared" si="37"/>
        <v>8.9999999999999969E-2</v>
      </c>
      <c r="AO48" s="4">
        <f t="shared" si="9"/>
        <v>0.15160000000000001</v>
      </c>
      <c r="AP48">
        <f t="shared" si="37"/>
        <v>-0.21259999999999968</v>
      </c>
      <c r="AQ48">
        <f t="shared" si="37"/>
        <v>-0.24649999999999928</v>
      </c>
      <c r="AR48">
        <f t="shared" si="37"/>
        <v>0.39239999999999997</v>
      </c>
      <c r="AS48">
        <f t="shared" si="40"/>
        <v>2.1499999999999964E-2</v>
      </c>
      <c r="AU48" s="4">
        <f t="shared" si="38"/>
        <v>7.9500000000000015E-2</v>
      </c>
      <c r="AV48" s="4">
        <f t="shared" si="38"/>
        <v>8.3600000000000008E-2</v>
      </c>
      <c r="AW48" s="4">
        <f t="shared" si="38"/>
        <v>9.4700000000000006E-2</v>
      </c>
      <c r="AX48" s="4">
        <f t="shared" si="11"/>
        <v>0.12109999999999999</v>
      </c>
      <c r="AY48" s="4">
        <f t="shared" si="38"/>
        <v>5.4300000000000015E-2</v>
      </c>
      <c r="AZ48" s="4">
        <f t="shared" si="38"/>
        <v>-0.2134999999999998</v>
      </c>
      <c r="BA48" s="4">
        <f t="shared" si="38"/>
        <v>0.36299999999999999</v>
      </c>
      <c r="BB48" s="4">
        <f t="shared" si="41"/>
        <v>1.0299999999999976E-2</v>
      </c>
      <c r="BD48" s="8">
        <f t="shared" si="12"/>
        <v>-1.8975048558195196</v>
      </c>
      <c r="BE48" s="8">
        <f t="shared" si="13"/>
        <v>-2.1966681409405902</v>
      </c>
      <c r="BF48" s="8">
        <f t="shared" si="14"/>
        <v>0.73899371069182984</v>
      </c>
      <c r="BG48" s="8">
        <f t="shared" si="15"/>
        <v>-8.2365649473400016</v>
      </c>
      <c r="BH48" s="8">
        <f t="shared" si="16"/>
        <v>8.4829800082636648</v>
      </c>
      <c r="BI48" s="8">
        <f t="shared" si="17"/>
        <v>0.48590149451519504</v>
      </c>
      <c r="BJ48" s="8">
        <f t="shared" si="18"/>
        <v>-4.7358247422680382</v>
      </c>
      <c r="BK48" s="8">
        <f t="shared" si="19"/>
        <v>-1.9028202514441026</v>
      </c>
      <c r="BM48" s="8">
        <f t="shared" si="20"/>
        <v>14.042034724337507</v>
      </c>
      <c r="BN48" s="8">
        <f t="shared" si="21"/>
        <v>14.847753994573415</v>
      </c>
      <c r="BO48" s="8">
        <f t="shared" si="22"/>
        <v>14.047135945060084</v>
      </c>
      <c r="BP48" s="8">
        <f t="shared" si="23"/>
        <v>44.614479105356097</v>
      </c>
      <c r="BQ48" s="8">
        <f t="shared" si="24"/>
        <v>-6.2287589358959243</v>
      </c>
      <c r="BR48" s="8">
        <f t="shared" si="25"/>
        <v>-3.6119862260971392</v>
      </c>
      <c r="BS48" s="8">
        <f t="shared" si="26"/>
        <v>66.351031450794721</v>
      </c>
      <c r="BT48" s="8">
        <f t="shared" si="27"/>
        <v>3.7235885001731841</v>
      </c>
      <c r="BV48" s="8">
        <f t="shared" si="28"/>
        <v>11.878081577767819</v>
      </c>
      <c r="BW48" s="8">
        <f t="shared" si="29"/>
        <v>12.324929971988796</v>
      </c>
      <c r="BX48" s="8">
        <f t="shared" si="30"/>
        <v>14.889937106918239</v>
      </c>
      <c r="BY48" s="8">
        <f t="shared" si="31"/>
        <v>32.703213610586005</v>
      </c>
      <c r="BZ48" s="8">
        <f t="shared" si="32"/>
        <v>1.7258366970727528</v>
      </c>
      <c r="CA48" s="8">
        <f t="shared" si="33"/>
        <v>-3.1436354266362336</v>
      </c>
      <c r="CB48" s="8">
        <f t="shared" si="34"/>
        <v>58.472938144329888</v>
      </c>
      <c r="CC48" s="8">
        <f t="shared" si="35"/>
        <v>1.7499150526673422</v>
      </c>
    </row>
    <row r="49" spans="1:81" x14ac:dyDescent="0.2">
      <c r="A49" t="s">
        <v>54</v>
      </c>
      <c r="B49" s="5">
        <v>0.76929999999999998</v>
      </c>
      <c r="C49" s="5">
        <v>0.77639999999999998</v>
      </c>
      <c r="D49" s="5">
        <v>0.82820000000000005</v>
      </c>
      <c r="E49" s="5">
        <v>0.70599999999999996</v>
      </c>
      <c r="F49" s="5">
        <v>3.3609</v>
      </c>
      <c r="G49" s="5">
        <v>6.3277999999999999</v>
      </c>
      <c r="H49" s="5">
        <v>0.96489999999999998</v>
      </c>
      <c r="I49" s="5">
        <v>0.71009999999999995</v>
      </c>
      <c r="K49" s="2">
        <v>0.77180000000000004</v>
      </c>
      <c r="L49" s="2">
        <v>0.77739999999999998</v>
      </c>
      <c r="M49" s="2">
        <v>0.83289999999999997</v>
      </c>
      <c r="N49" s="2">
        <v>0.68610000000000004</v>
      </c>
      <c r="O49" s="2">
        <v>3.4847000000000001</v>
      </c>
      <c r="P49" s="2">
        <v>6.3295000000000003</v>
      </c>
      <c r="Q49" s="2">
        <v>0.93740000000000001</v>
      </c>
      <c r="R49" s="2">
        <v>0.70699999999999996</v>
      </c>
      <c r="S49" s="3"/>
      <c r="T49" s="2">
        <v>0.7681</v>
      </c>
      <c r="U49" s="2">
        <v>0.78979999999999995</v>
      </c>
      <c r="V49" s="2">
        <v>0.80620000000000003</v>
      </c>
      <c r="W49" s="2">
        <v>0.7208</v>
      </c>
      <c r="X49" s="2">
        <v>2.5630000000000002</v>
      </c>
      <c r="Y49" s="2">
        <v>6.2732000000000001</v>
      </c>
      <c r="Z49" s="2">
        <v>1.0731999999999999</v>
      </c>
      <c r="AA49" s="2">
        <v>0.71609999999999996</v>
      </c>
      <c r="AC49">
        <f t="shared" si="36"/>
        <v>2.5000000000000577E-3</v>
      </c>
      <c r="AD49">
        <f t="shared" si="36"/>
        <v>1.0000000000000009E-3</v>
      </c>
      <c r="AE49">
        <f t="shared" si="36"/>
        <v>4.6999999999999265E-3</v>
      </c>
      <c r="AF49" s="4">
        <f t="shared" si="7"/>
        <v>-1.9899999999999918E-2</v>
      </c>
      <c r="AG49">
        <f t="shared" si="36"/>
        <v>0.12380000000000013</v>
      </c>
      <c r="AH49">
        <f t="shared" si="36"/>
        <v>1.7000000000004789E-3</v>
      </c>
      <c r="AI49">
        <f t="shared" si="36"/>
        <v>-2.7499999999999969E-2</v>
      </c>
      <c r="AJ49">
        <f t="shared" si="39"/>
        <v>-3.0999999999999917E-3</v>
      </c>
      <c r="AL49">
        <f t="shared" si="37"/>
        <v>-3.7000000000000366E-3</v>
      </c>
      <c r="AM49">
        <f t="shared" si="37"/>
        <v>1.2399999999999967E-2</v>
      </c>
      <c r="AN49">
        <f t="shared" si="37"/>
        <v>-2.6699999999999946E-2</v>
      </c>
      <c r="AO49" s="4">
        <f t="shared" si="9"/>
        <v>3.4699999999999953E-2</v>
      </c>
      <c r="AP49">
        <f t="shared" si="37"/>
        <v>-0.92169999999999996</v>
      </c>
      <c r="AQ49">
        <f t="shared" si="37"/>
        <v>-5.6300000000000239E-2</v>
      </c>
      <c r="AR49">
        <f t="shared" si="37"/>
        <v>0.13579999999999992</v>
      </c>
      <c r="AS49">
        <f t="shared" si="40"/>
        <v>9.099999999999997E-3</v>
      </c>
      <c r="AU49" s="4">
        <f t="shared" si="38"/>
        <v>-1.1999999999999789E-3</v>
      </c>
      <c r="AV49" s="4">
        <f t="shared" si="38"/>
        <v>1.3399999999999967E-2</v>
      </c>
      <c r="AW49" s="4">
        <f t="shared" si="38"/>
        <v>-2.200000000000002E-2</v>
      </c>
      <c r="AX49" s="4">
        <f t="shared" si="11"/>
        <v>1.4800000000000035E-2</v>
      </c>
      <c r="AY49" s="4">
        <f t="shared" si="38"/>
        <v>-0.79789999999999983</v>
      </c>
      <c r="AZ49" s="4">
        <f t="shared" si="38"/>
        <v>-5.459999999999976E-2</v>
      </c>
      <c r="BA49" s="4">
        <f t="shared" si="38"/>
        <v>0.10829999999999995</v>
      </c>
      <c r="BB49" s="4">
        <f t="shared" si="41"/>
        <v>6.0000000000000053E-3</v>
      </c>
      <c r="BD49" s="8">
        <f t="shared" si="12"/>
        <v>0.3249707526322706</v>
      </c>
      <c r="BE49" s="8">
        <f t="shared" si="13"/>
        <v>0.12879958784131901</v>
      </c>
      <c r="BF49" s="8">
        <f t="shared" si="14"/>
        <v>0.56749577396763173</v>
      </c>
      <c r="BG49" s="8">
        <f t="shared" si="15"/>
        <v>-2.8186968838526796</v>
      </c>
      <c r="BH49" s="8">
        <f t="shared" si="16"/>
        <v>3.6835371477877987</v>
      </c>
      <c r="BI49" s="8">
        <f t="shared" si="17"/>
        <v>2.6865577293853769E-2</v>
      </c>
      <c r="BJ49" s="8">
        <f t="shared" si="18"/>
        <v>-2.8500362731889282</v>
      </c>
      <c r="BK49" s="8">
        <f t="shared" si="19"/>
        <v>-0.43655823123503618</v>
      </c>
      <c r="BM49" s="8">
        <f t="shared" si="20"/>
        <v>-0.47939880798134699</v>
      </c>
      <c r="BN49" s="8">
        <f t="shared" si="21"/>
        <v>1.5950604579367078</v>
      </c>
      <c r="BO49" s="8">
        <f t="shared" si="22"/>
        <v>-3.2056669468123364</v>
      </c>
      <c r="BP49" s="8">
        <f t="shared" si="23"/>
        <v>5.0575717825389814</v>
      </c>
      <c r="BQ49" s="8">
        <f t="shared" si="24"/>
        <v>-26.449909604844031</v>
      </c>
      <c r="BR49" s="8">
        <f t="shared" si="25"/>
        <v>-0.8894857413697802</v>
      </c>
      <c r="BS49" s="8">
        <f t="shared" si="26"/>
        <v>14.486878600384031</v>
      </c>
      <c r="BT49" s="8">
        <f t="shared" si="27"/>
        <v>1.2871287128712867</v>
      </c>
      <c r="BV49" s="8">
        <f t="shared" si="28"/>
        <v>-0.15598596126348355</v>
      </c>
      <c r="BW49" s="8">
        <f t="shared" si="29"/>
        <v>1.7259144770736694</v>
      </c>
      <c r="BX49" s="8">
        <f t="shared" si="30"/>
        <v>-2.6563631972953416</v>
      </c>
      <c r="BY49" s="8">
        <f t="shared" si="31"/>
        <v>2.0963172804532628</v>
      </c>
      <c r="BZ49" s="8">
        <f t="shared" si="32"/>
        <v>-23.740664702906955</v>
      </c>
      <c r="CA49" s="8">
        <f t="shared" si="33"/>
        <v>-0.86285912955529187</v>
      </c>
      <c r="CB49" s="8">
        <f t="shared" si="34"/>
        <v>11.223961032231315</v>
      </c>
      <c r="CC49" s="8">
        <f t="shared" si="35"/>
        <v>0.84495141529362139</v>
      </c>
    </row>
    <row r="50" spans="1:81" x14ac:dyDescent="0.2">
      <c r="A50" t="s">
        <v>55</v>
      </c>
      <c r="B50" s="5">
        <v>0.50260000000000005</v>
      </c>
      <c r="C50" s="5">
        <v>0.50970000000000004</v>
      </c>
      <c r="D50" s="5">
        <v>0.54169999999999996</v>
      </c>
      <c r="E50" s="5">
        <v>-1.09E-2</v>
      </c>
      <c r="F50" s="5">
        <v>5.7210999999999999</v>
      </c>
      <c r="G50" s="5">
        <v>7.2946999999999997</v>
      </c>
      <c r="H50" s="5">
        <v>-8.6999999999999994E-2</v>
      </c>
      <c r="I50" s="5">
        <v>0.4425</v>
      </c>
      <c r="K50" s="2">
        <v>0.49419999999999997</v>
      </c>
      <c r="L50" s="2">
        <v>0.50360000000000005</v>
      </c>
      <c r="M50" s="2">
        <v>0.55400000000000005</v>
      </c>
      <c r="N50" s="2">
        <v>-3.9E-2</v>
      </c>
      <c r="O50" s="2">
        <v>5.8703000000000003</v>
      </c>
      <c r="P50" s="2">
        <v>7.3612000000000002</v>
      </c>
      <c r="Q50" s="2">
        <v>-0.12740000000000001</v>
      </c>
      <c r="R50" s="2">
        <v>0.42709999999999998</v>
      </c>
      <c r="S50" s="3"/>
      <c r="T50" s="2">
        <v>0.71609999999999996</v>
      </c>
      <c r="U50" s="2">
        <v>0.71970000000000001</v>
      </c>
      <c r="V50" s="2">
        <v>0.62809999999999999</v>
      </c>
      <c r="W50" s="2">
        <v>0.5071</v>
      </c>
      <c r="X50" s="2">
        <v>3.9367000000000001</v>
      </c>
      <c r="Y50" s="2">
        <v>6.6882999999999999</v>
      </c>
      <c r="Z50" s="2">
        <v>0.79249999999999998</v>
      </c>
      <c r="AA50" s="2">
        <v>0.64680000000000004</v>
      </c>
      <c r="AC50">
        <f t="shared" si="36"/>
        <v>-8.4000000000000741E-3</v>
      </c>
      <c r="AD50">
        <f t="shared" si="36"/>
        <v>-6.0999999999999943E-3</v>
      </c>
      <c r="AE50">
        <f t="shared" si="36"/>
        <v>1.2300000000000089E-2</v>
      </c>
      <c r="AF50" s="4">
        <f t="shared" si="7"/>
        <v>2.81E-2</v>
      </c>
      <c r="AG50">
        <f t="shared" si="36"/>
        <v>0.14920000000000044</v>
      </c>
      <c r="AH50">
        <f t="shared" si="36"/>
        <v>6.6500000000000448E-2</v>
      </c>
      <c r="AI50">
        <f t="shared" si="36"/>
        <v>-4.0400000000000019E-2</v>
      </c>
      <c r="AJ50">
        <f t="shared" si="39"/>
        <v>-1.5400000000000025E-2</v>
      </c>
      <c r="AL50">
        <f t="shared" si="37"/>
        <v>0.22189999999999999</v>
      </c>
      <c r="AM50">
        <f t="shared" si="37"/>
        <v>0.21609999999999996</v>
      </c>
      <c r="AN50">
        <f t="shared" si="37"/>
        <v>7.4099999999999944E-2</v>
      </c>
      <c r="AO50" s="4">
        <f t="shared" si="9"/>
        <v>0.46810000000000002</v>
      </c>
      <c r="AP50">
        <f t="shared" si="37"/>
        <v>-1.9336000000000002</v>
      </c>
      <c r="AQ50">
        <f t="shared" si="37"/>
        <v>-0.67290000000000028</v>
      </c>
      <c r="AR50">
        <f t="shared" si="37"/>
        <v>0.91989999999999994</v>
      </c>
      <c r="AS50">
        <f t="shared" si="40"/>
        <v>0.21970000000000006</v>
      </c>
      <c r="AU50" s="4">
        <f t="shared" si="38"/>
        <v>0.21349999999999991</v>
      </c>
      <c r="AV50" s="4">
        <f t="shared" si="38"/>
        <v>0.20999999999999996</v>
      </c>
      <c r="AW50" s="4">
        <f t="shared" si="38"/>
        <v>8.6400000000000032E-2</v>
      </c>
      <c r="AX50" s="4">
        <f t="shared" si="11"/>
        <v>0.49619999999999997</v>
      </c>
      <c r="AY50" s="4">
        <f t="shared" si="38"/>
        <v>-1.7843999999999998</v>
      </c>
      <c r="AZ50" s="4">
        <f t="shared" si="38"/>
        <v>-0.60639999999999983</v>
      </c>
      <c r="BA50" s="4">
        <f t="shared" si="38"/>
        <v>0.87949999999999995</v>
      </c>
      <c r="BB50" s="4">
        <f t="shared" si="41"/>
        <v>0.20430000000000004</v>
      </c>
      <c r="BD50" s="8">
        <f t="shared" si="12"/>
        <v>-1.6713091922005718</v>
      </c>
      <c r="BE50" s="8">
        <f t="shared" si="13"/>
        <v>-1.1967824210319784</v>
      </c>
      <c r="BF50" s="8">
        <f t="shared" si="14"/>
        <v>2.2706294997231105</v>
      </c>
      <c r="BG50" s="8">
        <f t="shared" si="15"/>
        <v>257.79816513761466</v>
      </c>
      <c r="BH50" s="8">
        <f t="shared" si="16"/>
        <v>2.6078900910664111</v>
      </c>
      <c r="BI50" s="8">
        <f t="shared" si="17"/>
        <v>0.91162076576144935</v>
      </c>
      <c r="BJ50" s="8">
        <f t="shared" si="18"/>
        <v>46.436781609195428</v>
      </c>
      <c r="BK50" s="8">
        <f t="shared" si="19"/>
        <v>-3.4802259887005706</v>
      </c>
      <c r="BM50" s="8">
        <f t="shared" si="20"/>
        <v>44.900849858356942</v>
      </c>
      <c r="BN50" s="8">
        <f t="shared" si="21"/>
        <v>42.911040508339944</v>
      </c>
      <c r="BO50" s="8">
        <f t="shared" si="22"/>
        <v>13.375451263537894</v>
      </c>
      <c r="BP50" s="8">
        <f t="shared" si="23"/>
        <v>-1400.2564102564102</v>
      </c>
      <c r="BQ50" s="8">
        <f t="shared" si="24"/>
        <v>-32.938691378634829</v>
      </c>
      <c r="BR50" s="8">
        <f t="shared" si="25"/>
        <v>-9.1411726348964883</v>
      </c>
      <c r="BS50" s="8">
        <f t="shared" si="26"/>
        <v>-722.05651491365768</v>
      </c>
      <c r="BT50" s="8">
        <f t="shared" si="27"/>
        <v>51.439943807070968</v>
      </c>
      <c r="BV50" s="8">
        <f t="shared" si="28"/>
        <v>42.479108635097475</v>
      </c>
      <c r="BW50" s="8">
        <f t="shared" si="29"/>
        <v>41.200706297822236</v>
      </c>
      <c r="BX50" s="8">
        <f t="shared" si="30"/>
        <v>15.949787705371984</v>
      </c>
      <c r="BY50" s="8">
        <f t="shared" si="31"/>
        <v>-4752.2935779816517</v>
      </c>
      <c r="BZ50" s="8">
        <f t="shared" si="32"/>
        <v>-31.189806156158777</v>
      </c>
      <c r="CA50" s="8">
        <f t="shared" si="33"/>
        <v>-8.3128846971088581</v>
      </c>
      <c r="CB50" s="8">
        <f t="shared" si="34"/>
        <v>-1010.919540229885</v>
      </c>
      <c r="CC50" s="8">
        <f t="shared" si="35"/>
        <v>46.169491525423737</v>
      </c>
    </row>
    <row r="51" spans="1:81" x14ac:dyDescent="0.2">
      <c r="A51" t="s">
        <v>56</v>
      </c>
      <c r="B51" s="5">
        <v>0.72609999999999997</v>
      </c>
      <c r="C51" s="5">
        <v>0.74260000000000004</v>
      </c>
      <c r="D51" s="5">
        <v>0.70709999999999995</v>
      </c>
      <c r="E51" s="5">
        <v>0.73519999999999996</v>
      </c>
      <c r="F51" s="5">
        <v>5.2560000000000002</v>
      </c>
      <c r="G51" s="5">
        <v>6.9935</v>
      </c>
      <c r="H51" s="5">
        <v>1.3956</v>
      </c>
      <c r="I51" s="5">
        <v>0.64539999999999997</v>
      </c>
      <c r="K51" s="2">
        <v>0.72689999999999999</v>
      </c>
      <c r="L51" s="2">
        <v>0.74380000000000002</v>
      </c>
      <c r="M51" s="2">
        <v>0.69689999999999996</v>
      </c>
      <c r="N51" s="2">
        <v>0.74009999999999998</v>
      </c>
      <c r="O51" s="2">
        <v>5.2168000000000001</v>
      </c>
      <c r="P51" s="2">
        <v>6.9878999999999998</v>
      </c>
      <c r="Q51" s="2">
        <v>1.4088000000000001</v>
      </c>
      <c r="R51" s="2">
        <v>0.64559999999999995</v>
      </c>
      <c r="T51" s="2">
        <v>0.72870000000000001</v>
      </c>
      <c r="U51" s="2">
        <v>0.75029999999999997</v>
      </c>
      <c r="V51" s="2">
        <v>0.70689999999999997</v>
      </c>
      <c r="W51" s="2">
        <v>0.74470000000000003</v>
      </c>
      <c r="X51" s="2">
        <v>4.4458000000000002</v>
      </c>
      <c r="Y51" s="2">
        <v>6.9885000000000002</v>
      </c>
      <c r="Z51" s="2">
        <v>1.4890000000000001</v>
      </c>
      <c r="AA51" s="2">
        <v>0.6391</v>
      </c>
      <c r="AC51">
        <f t="shared" si="36"/>
        <v>8.0000000000002292E-4</v>
      </c>
      <c r="AD51">
        <f t="shared" si="36"/>
        <v>1.1999999999999789E-3</v>
      </c>
      <c r="AE51">
        <f t="shared" si="36"/>
        <v>-1.0199999999999987E-2</v>
      </c>
      <c r="AF51" s="4">
        <f t="shared" si="7"/>
        <v>4.9000000000000155E-3</v>
      </c>
      <c r="AG51">
        <f t="shared" si="36"/>
        <v>-3.9200000000000124E-2</v>
      </c>
      <c r="AH51">
        <f t="shared" si="36"/>
        <v>-5.6000000000002714E-3</v>
      </c>
      <c r="AI51">
        <f t="shared" si="36"/>
        <v>1.3200000000000101E-2</v>
      </c>
      <c r="AJ51">
        <f t="shared" si="39"/>
        <v>1.9999999999997797E-4</v>
      </c>
      <c r="AL51">
        <f t="shared" si="37"/>
        <v>1.8000000000000238E-3</v>
      </c>
      <c r="AM51">
        <f t="shared" si="37"/>
        <v>6.4999999999999503E-3</v>
      </c>
      <c r="AN51">
        <f t="shared" si="37"/>
        <v>1.0000000000000009E-2</v>
      </c>
      <c r="AO51" s="4">
        <f t="shared" si="9"/>
        <v>4.6000000000000485E-3</v>
      </c>
      <c r="AP51">
        <f t="shared" si="37"/>
        <v>-0.77099999999999991</v>
      </c>
      <c r="AQ51">
        <f t="shared" si="37"/>
        <v>6.0000000000037801E-4</v>
      </c>
      <c r="AR51">
        <f t="shared" si="37"/>
        <v>8.0200000000000049E-2</v>
      </c>
      <c r="AS51">
        <f t="shared" si="40"/>
        <v>-6.4999999999999503E-3</v>
      </c>
      <c r="AU51" s="4">
        <f t="shared" si="38"/>
        <v>2.6000000000000467E-3</v>
      </c>
      <c r="AV51" s="4">
        <f t="shared" si="38"/>
        <v>7.6999999999999291E-3</v>
      </c>
      <c r="AW51" s="4">
        <f t="shared" si="38"/>
        <v>-1.9999999999997797E-4</v>
      </c>
      <c r="AX51" s="4">
        <f t="shared" si="11"/>
        <v>9.5000000000000639E-3</v>
      </c>
      <c r="AY51" s="4">
        <f t="shared" si="38"/>
        <v>-0.81020000000000003</v>
      </c>
      <c r="AZ51" s="4">
        <f t="shared" si="38"/>
        <v>-4.9999999999998934E-3</v>
      </c>
      <c r="BA51" s="4">
        <f t="shared" si="38"/>
        <v>9.340000000000015E-2</v>
      </c>
      <c r="BB51" s="4">
        <f t="shared" si="41"/>
        <v>-6.2999999999999723E-3</v>
      </c>
      <c r="BD51" s="8">
        <f t="shared" si="12"/>
        <v>0.11017766147913825</v>
      </c>
      <c r="BE51" s="8">
        <f t="shared" si="13"/>
        <v>0.16159439806086437</v>
      </c>
      <c r="BF51" s="8">
        <f t="shared" si="14"/>
        <v>-1.4425116673737783</v>
      </c>
      <c r="BG51" s="8">
        <f t="shared" si="15"/>
        <v>0.66648531011969747</v>
      </c>
      <c r="BH51" s="8">
        <f t="shared" si="16"/>
        <v>-0.74581430745814548</v>
      </c>
      <c r="BI51" s="8">
        <f t="shared" si="17"/>
        <v>-8.0074354757993446E-2</v>
      </c>
      <c r="BJ51" s="8">
        <f t="shared" si="18"/>
        <v>0.94582975064489117</v>
      </c>
      <c r="BK51" s="8">
        <f t="shared" si="19"/>
        <v>3.0988534242326924E-2</v>
      </c>
      <c r="BM51" s="8">
        <f t="shared" si="20"/>
        <v>0.24762690879075855</v>
      </c>
      <c r="BN51" s="8">
        <f t="shared" si="21"/>
        <v>0.87389083086850639</v>
      </c>
      <c r="BO51" s="8">
        <f t="shared" si="22"/>
        <v>1.4349261013057841</v>
      </c>
      <c r="BP51" s="8">
        <f t="shared" si="23"/>
        <v>0.62153763004999985</v>
      </c>
      <c r="BQ51" s="8">
        <f t="shared" si="24"/>
        <v>-14.779174973163622</v>
      </c>
      <c r="BR51" s="8">
        <f t="shared" si="25"/>
        <v>8.5862705533905469E-3</v>
      </c>
      <c r="BS51" s="8">
        <f t="shared" si="26"/>
        <v>5.6927881885292475</v>
      </c>
      <c r="BT51" s="8">
        <f t="shared" si="27"/>
        <v>-1.0068153655514174</v>
      </c>
      <c r="BV51" s="8">
        <f t="shared" si="28"/>
        <v>0.35807739980719555</v>
      </c>
      <c r="BW51" s="8">
        <f t="shared" si="29"/>
        <v>1.0368973875572218</v>
      </c>
      <c r="BX51" s="8">
        <f t="shared" si="30"/>
        <v>-2.8284542497521988E-2</v>
      </c>
      <c r="BY51" s="8">
        <f t="shared" si="31"/>
        <v>1.2921653971708467</v>
      </c>
      <c r="BZ51" s="8">
        <f t="shared" si="32"/>
        <v>-15.414764079147641</v>
      </c>
      <c r="CA51" s="8">
        <f t="shared" si="33"/>
        <v>-7.1494959605346298E-2</v>
      </c>
      <c r="CB51" s="8">
        <f t="shared" si="34"/>
        <v>6.6924620235024479</v>
      </c>
      <c r="CC51" s="8">
        <f t="shared" si="35"/>
        <v>-0.97613882863340129</v>
      </c>
    </row>
    <row r="52" spans="1:81" x14ac:dyDescent="0.2">
      <c r="A52" t="s">
        <v>57</v>
      </c>
      <c r="B52" s="4">
        <v>0.5696</v>
      </c>
      <c r="C52" s="4">
        <v>0.57250000000000001</v>
      </c>
      <c r="D52" s="4">
        <v>0.61129999999999995</v>
      </c>
      <c r="E52" s="4">
        <v>0.22009999999999999</v>
      </c>
      <c r="F52" s="4">
        <v>6.4504000000000001</v>
      </c>
      <c r="G52" s="4">
        <v>7.1994999999999996</v>
      </c>
      <c r="H52" s="4">
        <v>0.23100000000000001</v>
      </c>
      <c r="I52" s="4">
        <v>0.56140000000000001</v>
      </c>
      <c r="K52" s="3">
        <v>0.57130000000000003</v>
      </c>
      <c r="L52" s="3">
        <v>0.57540000000000002</v>
      </c>
      <c r="M52" s="3">
        <v>0.59279999999999999</v>
      </c>
      <c r="N52" s="3">
        <v>0.22159999999999999</v>
      </c>
      <c r="O52" s="3">
        <v>6.5658000000000003</v>
      </c>
      <c r="P52" s="3">
        <v>7.1803999999999997</v>
      </c>
      <c r="Q52" s="3">
        <v>0.24859999999999999</v>
      </c>
      <c r="R52" s="3">
        <v>0.55830000000000002</v>
      </c>
      <c r="T52" s="3">
        <v>0.79190000000000005</v>
      </c>
      <c r="U52" s="3">
        <v>0.80289999999999995</v>
      </c>
      <c r="V52" s="3">
        <v>0.77890000000000004</v>
      </c>
      <c r="W52" s="3">
        <v>0.7288</v>
      </c>
      <c r="X52" s="3">
        <v>4.0704000000000002</v>
      </c>
      <c r="Y52" s="3">
        <v>6.6033999999999997</v>
      </c>
      <c r="Z52" s="3">
        <v>1.3620000000000001</v>
      </c>
      <c r="AA52" s="3">
        <v>0.68959999999999999</v>
      </c>
      <c r="AC52">
        <f t="shared" si="36"/>
        <v>1.7000000000000348E-3</v>
      </c>
      <c r="AD52">
        <f t="shared" si="36"/>
        <v>2.9000000000000137E-3</v>
      </c>
      <c r="AE52">
        <f t="shared" si="36"/>
        <v>-1.8499999999999961E-2</v>
      </c>
      <c r="AF52" s="4">
        <f t="shared" si="7"/>
        <v>1.5000000000000013E-3</v>
      </c>
      <c r="AG52">
        <f t="shared" si="36"/>
        <v>0.11540000000000017</v>
      </c>
      <c r="AH52">
        <f t="shared" si="36"/>
        <v>-1.9099999999999895E-2</v>
      </c>
      <c r="AI52">
        <f t="shared" si="36"/>
        <v>1.7599999999999977E-2</v>
      </c>
      <c r="AJ52">
        <f t="shared" si="39"/>
        <v>-3.0999999999999917E-3</v>
      </c>
      <c r="AL52">
        <f t="shared" si="37"/>
        <v>0.22060000000000002</v>
      </c>
      <c r="AM52">
        <f t="shared" si="37"/>
        <v>0.22749999999999992</v>
      </c>
      <c r="AN52">
        <f t="shared" si="37"/>
        <v>0.18610000000000004</v>
      </c>
      <c r="AO52" s="4">
        <f t="shared" si="9"/>
        <v>0.50719999999999998</v>
      </c>
      <c r="AP52">
        <f t="shared" si="37"/>
        <v>-2.4954000000000001</v>
      </c>
      <c r="AQ52">
        <f t="shared" si="37"/>
        <v>-0.57699999999999996</v>
      </c>
      <c r="AR52">
        <f t="shared" si="37"/>
        <v>1.1134000000000002</v>
      </c>
      <c r="AS52">
        <f t="shared" si="40"/>
        <v>0.13129999999999997</v>
      </c>
      <c r="AU52" s="4">
        <f t="shared" si="38"/>
        <v>0.22230000000000005</v>
      </c>
      <c r="AV52" s="4">
        <f t="shared" si="38"/>
        <v>0.23039999999999994</v>
      </c>
      <c r="AW52" s="4">
        <f t="shared" si="38"/>
        <v>0.16760000000000008</v>
      </c>
      <c r="AX52" s="4">
        <f t="shared" si="11"/>
        <v>0.50870000000000004</v>
      </c>
      <c r="AY52" s="4">
        <f t="shared" si="38"/>
        <v>-2.38</v>
      </c>
      <c r="AZ52" s="4">
        <f t="shared" si="38"/>
        <v>-0.59609999999999985</v>
      </c>
      <c r="BA52" s="4">
        <f t="shared" si="38"/>
        <v>1.131</v>
      </c>
      <c r="BB52" s="4">
        <f t="shared" si="41"/>
        <v>0.12819999999999998</v>
      </c>
      <c r="BD52" s="8">
        <f t="shared" si="12"/>
        <v>0.29845505617978141</v>
      </c>
      <c r="BE52" s="8">
        <f t="shared" si="13"/>
        <v>0.50655021834061364</v>
      </c>
      <c r="BF52" s="8">
        <f t="shared" si="14"/>
        <v>-3.0263373139211454</v>
      </c>
      <c r="BG52" s="8">
        <f t="shared" si="15"/>
        <v>0.6815084052703323</v>
      </c>
      <c r="BH52" s="8">
        <f t="shared" si="16"/>
        <v>1.789036338831703</v>
      </c>
      <c r="BI52" s="8">
        <f t="shared" si="17"/>
        <v>-0.26529620112507668</v>
      </c>
      <c r="BJ52" s="8">
        <f t="shared" si="18"/>
        <v>7.6190476190476089</v>
      </c>
      <c r="BK52" s="8">
        <f t="shared" si="19"/>
        <v>-0.55219095119344341</v>
      </c>
      <c r="BM52" s="8">
        <f t="shared" si="20"/>
        <v>38.613688079817962</v>
      </c>
      <c r="BN52" s="8">
        <f t="shared" si="21"/>
        <v>39.537712895377112</v>
      </c>
      <c r="BO52" s="8">
        <f t="shared" si="22"/>
        <v>31.393387314439952</v>
      </c>
      <c r="BP52" s="8">
        <f t="shared" si="23"/>
        <v>228.88086642599279</v>
      </c>
      <c r="BQ52" s="8">
        <f t="shared" si="24"/>
        <v>-38.006031252855706</v>
      </c>
      <c r="BR52" s="8">
        <f t="shared" si="25"/>
        <v>-8.0357640242883406</v>
      </c>
      <c r="BS52" s="8">
        <f t="shared" si="26"/>
        <v>447.86806114239755</v>
      </c>
      <c r="BT52" s="8">
        <f t="shared" si="27"/>
        <v>23.517821959519967</v>
      </c>
      <c r="BV52" s="8">
        <f t="shared" si="28"/>
        <v>39.027387640449447</v>
      </c>
      <c r="BW52" s="8">
        <f t="shared" si="29"/>
        <v>40.244541484716144</v>
      </c>
      <c r="BX52" s="8">
        <f t="shared" si="30"/>
        <v>27.416980206118126</v>
      </c>
      <c r="BY52" s="8">
        <f t="shared" si="31"/>
        <v>231.12221717401184</v>
      </c>
      <c r="BZ52" s="8">
        <f t="shared" si="32"/>
        <v>-36.896936624085328</v>
      </c>
      <c r="CA52" s="8">
        <f t="shared" si="33"/>
        <v>-8.2797416487256044</v>
      </c>
      <c r="CB52" s="8">
        <f t="shared" si="34"/>
        <v>489.61038961038963</v>
      </c>
      <c r="CC52" s="8">
        <f t="shared" si="35"/>
        <v>22.835767723548265</v>
      </c>
    </row>
    <row r="53" spans="1:81" x14ac:dyDescent="0.2">
      <c r="A53" t="s">
        <v>58</v>
      </c>
      <c r="B53" s="4">
        <v>0.66569999999999996</v>
      </c>
      <c r="C53" s="4">
        <v>0.68140000000000001</v>
      </c>
      <c r="D53" s="4">
        <v>0.68049999999999999</v>
      </c>
      <c r="E53" s="4">
        <v>0.22170000000000001</v>
      </c>
      <c r="F53" s="4">
        <v>6.2243000000000004</v>
      </c>
      <c r="G53" s="4">
        <v>6.9001999999999999</v>
      </c>
      <c r="H53" s="4">
        <v>0.44069999999999998</v>
      </c>
      <c r="I53" s="4">
        <v>0.46660000000000001</v>
      </c>
      <c r="K53" s="3">
        <v>0.65029999999999999</v>
      </c>
      <c r="L53" s="3">
        <v>0.67330000000000001</v>
      </c>
      <c r="M53" s="3">
        <v>0.69640000000000002</v>
      </c>
      <c r="N53" s="3">
        <v>0.18659999999999999</v>
      </c>
      <c r="O53" s="3">
        <v>6.2447999999999997</v>
      </c>
      <c r="P53" s="3">
        <v>6.9504000000000001</v>
      </c>
      <c r="Q53" s="3">
        <v>0.37159999999999999</v>
      </c>
      <c r="R53" s="3">
        <v>0.45300000000000001</v>
      </c>
      <c r="T53" s="4">
        <v>0.78639999999999999</v>
      </c>
      <c r="U53" s="4">
        <v>0.80789999999999995</v>
      </c>
      <c r="V53" s="4">
        <v>0.78920000000000001</v>
      </c>
      <c r="W53" s="4">
        <v>0.71809999999999996</v>
      </c>
      <c r="X53" s="4">
        <v>4.0259</v>
      </c>
      <c r="Y53" s="4">
        <v>6.3814000000000002</v>
      </c>
      <c r="Z53" s="4">
        <v>1.5153000000000001</v>
      </c>
      <c r="AA53" s="4">
        <v>0.61070000000000002</v>
      </c>
      <c r="AC53">
        <f t="shared" si="36"/>
        <v>-1.5399999999999969E-2</v>
      </c>
      <c r="AD53">
        <f t="shared" si="36"/>
        <v>-8.0999999999999961E-3</v>
      </c>
      <c r="AE53">
        <f t="shared" si="36"/>
        <v>1.5900000000000025E-2</v>
      </c>
      <c r="AF53" s="4">
        <f t="shared" si="7"/>
        <v>-3.510000000000002E-2</v>
      </c>
      <c r="AG53">
        <f t="shared" si="36"/>
        <v>2.0499999999999297E-2</v>
      </c>
      <c r="AH53">
        <f t="shared" si="36"/>
        <v>5.0200000000000244E-2</v>
      </c>
      <c r="AI53">
        <f t="shared" si="36"/>
        <v>-6.9099999999999995E-2</v>
      </c>
      <c r="AJ53">
        <f t="shared" si="39"/>
        <v>-1.3600000000000001E-2</v>
      </c>
      <c r="AL53">
        <f t="shared" si="37"/>
        <v>0.1361</v>
      </c>
      <c r="AM53">
        <f t="shared" si="37"/>
        <v>0.13459999999999994</v>
      </c>
      <c r="AN53">
        <f t="shared" si="37"/>
        <v>9.2799999999999994E-2</v>
      </c>
      <c r="AO53" s="4">
        <f t="shared" si="9"/>
        <v>0.53149999999999997</v>
      </c>
      <c r="AP53">
        <f t="shared" si="37"/>
        <v>-2.2188999999999997</v>
      </c>
      <c r="AQ53">
        <f t="shared" si="37"/>
        <v>-0.56899999999999995</v>
      </c>
      <c r="AR53">
        <f t="shared" si="37"/>
        <v>1.1437000000000002</v>
      </c>
      <c r="AS53">
        <f t="shared" si="40"/>
        <v>0.15770000000000001</v>
      </c>
      <c r="AU53" s="4">
        <f t="shared" si="38"/>
        <v>0.12070000000000003</v>
      </c>
      <c r="AV53" s="4">
        <f t="shared" si="38"/>
        <v>0.12649999999999995</v>
      </c>
      <c r="AW53" s="4">
        <f t="shared" si="38"/>
        <v>0.10870000000000002</v>
      </c>
      <c r="AX53" s="4">
        <f t="shared" si="11"/>
        <v>0.49639999999999995</v>
      </c>
      <c r="AY53" s="4">
        <f t="shared" si="38"/>
        <v>-2.1984000000000004</v>
      </c>
      <c r="AZ53" s="4">
        <f t="shared" si="38"/>
        <v>-0.51879999999999971</v>
      </c>
      <c r="BA53" s="4">
        <f t="shared" si="38"/>
        <v>1.0746000000000002</v>
      </c>
      <c r="BB53" s="4">
        <f t="shared" si="41"/>
        <v>0.14410000000000001</v>
      </c>
      <c r="BD53" s="8">
        <f t="shared" si="12"/>
        <v>-2.3133543638275458</v>
      </c>
      <c r="BE53" s="8">
        <f t="shared" si="13"/>
        <v>-1.1887290871734659</v>
      </c>
      <c r="BF53" s="8">
        <f t="shared" si="14"/>
        <v>2.3365172667156537</v>
      </c>
      <c r="BG53" s="8">
        <f t="shared" si="15"/>
        <v>-15.832205683355896</v>
      </c>
      <c r="BH53" s="8">
        <f t="shared" si="16"/>
        <v>0.32935430490174472</v>
      </c>
      <c r="BI53" s="8">
        <f t="shared" si="17"/>
        <v>0.72751514448856913</v>
      </c>
      <c r="BJ53" s="8">
        <f t="shared" si="18"/>
        <v>-15.679600635352847</v>
      </c>
      <c r="BK53" s="8">
        <f t="shared" si="19"/>
        <v>-2.9147021003000431</v>
      </c>
      <c r="BM53" s="8">
        <f t="shared" si="20"/>
        <v>20.928802091342458</v>
      </c>
      <c r="BN53" s="8">
        <f t="shared" si="21"/>
        <v>19.991088667755822</v>
      </c>
      <c r="BO53" s="8">
        <f t="shared" si="22"/>
        <v>13.325674899483053</v>
      </c>
      <c r="BP53" s="8">
        <f t="shared" si="23"/>
        <v>284.83386923901395</v>
      </c>
      <c r="BQ53" s="8">
        <f t="shared" si="24"/>
        <v>-35.531962592877271</v>
      </c>
      <c r="BR53" s="8">
        <f t="shared" si="25"/>
        <v>-8.186579189686924</v>
      </c>
      <c r="BS53" s="8">
        <f t="shared" si="26"/>
        <v>307.77717976318627</v>
      </c>
      <c r="BT53" s="8">
        <f t="shared" si="27"/>
        <v>34.812362030905078</v>
      </c>
      <c r="BV53" s="8">
        <f t="shared" si="28"/>
        <v>18.131290371038013</v>
      </c>
      <c r="BW53" s="8">
        <f t="shared" si="29"/>
        <v>18.564719694746103</v>
      </c>
      <c r="BX53" s="8">
        <f t="shared" si="30"/>
        <v>15.973548861131523</v>
      </c>
      <c r="BY53" s="8">
        <f t="shared" si="31"/>
        <v>223.90617952187637</v>
      </c>
      <c r="BZ53" s="8">
        <f t="shared" si="32"/>
        <v>-35.319634336391239</v>
      </c>
      <c r="CA53" s="8">
        <f t="shared" si="33"/>
        <v>-7.5186226486188765</v>
      </c>
      <c r="CB53" s="8">
        <f t="shared" si="34"/>
        <v>243.83934649421383</v>
      </c>
      <c r="CC53" s="8">
        <f t="shared" si="35"/>
        <v>30.882983283326187</v>
      </c>
    </row>
    <row r="54" spans="1:81" x14ac:dyDescent="0.2">
      <c r="A54" t="s">
        <v>59</v>
      </c>
      <c r="B54" s="4">
        <v>0.57399999999999995</v>
      </c>
      <c r="C54" s="4">
        <v>0.57579999999999998</v>
      </c>
      <c r="D54" s="4">
        <v>0.57430000000000003</v>
      </c>
      <c r="E54" s="4">
        <v>0.20169999999999999</v>
      </c>
      <c r="F54" s="4">
        <v>3.6408999999999998</v>
      </c>
      <c r="G54" s="4">
        <v>7.5580999999999996</v>
      </c>
      <c r="H54" s="4">
        <v>0.23330000000000001</v>
      </c>
      <c r="I54" s="4">
        <v>0.54300000000000004</v>
      </c>
      <c r="K54" s="3">
        <v>0.56850000000000001</v>
      </c>
      <c r="L54" s="3">
        <v>0.57299999999999995</v>
      </c>
      <c r="M54" s="3">
        <v>0.57540000000000002</v>
      </c>
      <c r="N54" s="3">
        <v>0.19370000000000001</v>
      </c>
      <c r="O54" s="3">
        <v>3.5070999999999999</v>
      </c>
      <c r="P54" s="3">
        <v>7.5670000000000002</v>
      </c>
      <c r="Q54" s="3">
        <v>0.22439999999999999</v>
      </c>
      <c r="R54" s="3">
        <v>0.53869999999999996</v>
      </c>
      <c r="T54" s="4">
        <v>0.64939999999999998</v>
      </c>
      <c r="U54" s="4">
        <v>0.66579999999999995</v>
      </c>
      <c r="V54" s="4">
        <v>0.66139999999999999</v>
      </c>
      <c r="W54" s="4">
        <v>0.38340000000000002</v>
      </c>
      <c r="X54" s="4">
        <v>2.8839999999999999</v>
      </c>
      <c r="Y54" s="4">
        <v>7.3818999999999999</v>
      </c>
      <c r="Z54" s="4">
        <v>0.53680000000000005</v>
      </c>
      <c r="AA54" s="4">
        <v>0.57350000000000001</v>
      </c>
      <c r="AC54">
        <f t="shared" ref="AC54:AH70" si="42">K54-B54</f>
        <v>-5.4999999999999494E-3</v>
      </c>
      <c r="AD54">
        <f t="shared" si="36"/>
        <v>-2.8000000000000247E-3</v>
      </c>
      <c r="AE54">
        <f t="shared" si="36"/>
        <v>1.0999999999999899E-3</v>
      </c>
      <c r="AF54" s="4">
        <f t="shared" si="7"/>
        <v>-7.9999999999999793E-3</v>
      </c>
      <c r="AG54">
        <f t="shared" si="36"/>
        <v>-0.13379999999999992</v>
      </c>
      <c r="AH54">
        <f t="shared" si="36"/>
        <v>8.9000000000005741E-3</v>
      </c>
      <c r="AI54">
        <f t="shared" si="36"/>
        <v>-8.900000000000019E-3</v>
      </c>
      <c r="AJ54">
        <f t="shared" si="39"/>
        <v>-4.3000000000000815E-3</v>
      </c>
      <c r="AL54">
        <f t="shared" si="37"/>
        <v>8.0899999999999972E-2</v>
      </c>
      <c r="AM54">
        <f t="shared" si="37"/>
        <v>9.2799999999999994E-2</v>
      </c>
      <c r="AN54">
        <f t="shared" si="37"/>
        <v>8.5999999999999965E-2</v>
      </c>
      <c r="AO54" s="4">
        <f t="shared" si="9"/>
        <v>0.18970000000000001</v>
      </c>
      <c r="AP54">
        <f t="shared" si="37"/>
        <v>-0.62309999999999999</v>
      </c>
      <c r="AQ54">
        <f t="shared" si="37"/>
        <v>-0.18510000000000026</v>
      </c>
      <c r="AR54">
        <f t="shared" si="37"/>
        <v>0.31240000000000007</v>
      </c>
      <c r="AS54">
        <f t="shared" si="40"/>
        <v>3.4800000000000053E-2</v>
      </c>
      <c r="AU54" s="4">
        <f t="shared" si="38"/>
        <v>7.5400000000000023E-2</v>
      </c>
      <c r="AV54" s="4">
        <f t="shared" si="38"/>
        <v>8.9999999999999969E-2</v>
      </c>
      <c r="AW54" s="4">
        <f t="shared" si="38"/>
        <v>8.7099999999999955E-2</v>
      </c>
      <c r="AX54" s="4">
        <f t="shared" si="11"/>
        <v>0.18170000000000003</v>
      </c>
      <c r="AY54" s="4">
        <f t="shared" si="38"/>
        <v>-0.75689999999999991</v>
      </c>
      <c r="AZ54" s="4">
        <f t="shared" si="38"/>
        <v>-0.17619999999999969</v>
      </c>
      <c r="BA54" s="4">
        <f t="shared" si="38"/>
        <v>0.30350000000000005</v>
      </c>
      <c r="BB54" s="4">
        <f t="shared" si="41"/>
        <v>3.0499999999999972E-2</v>
      </c>
      <c r="BD54" s="8">
        <f t="shared" si="12"/>
        <v>-0.95818815331009577</v>
      </c>
      <c r="BE54" s="8">
        <f t="shared" si="13"/>
        <v>-0.486279958318865</v>
      </c>
      <c r="BF54" s="8">
        <f t="shared" si="14"/>
        <v>0.19153752394218873</v>
      </c>
      <c r="BG54" s="8">
        <f t="shared" si="15"/>
        <v>-3.9662865642042537</v>
      </c>
      <c r="BH54" s="8">
        <f t="shared" si="16"/>
        <v>-3.6749155428602798</v>
      </c>
      <c r="BI54" s="8">
        <f t="shared" si="17"/>
        <v>0.11775446210027089</v>
      </c>
      <c r="BJ54" s="8">
        <f t="shared" si="18"/>
        <v>-3.814830690098594</v>
      </c>
      <c r="BK54" s="8">
        <f t="shared" si="19"/>
        <v>-0.7918968692449504</v>
      </c>
      <c r="BM54" s="8">
        <f t="shared" si="20"/>
        <v>14.230430958663142</v>
      </c>
      <c r="BN54" s="8">
        <f t="shared" si="21"/>
        <v>16.195462478184989</v>
      </c>
      <c r="BO54" s="8">
        <f t="shared" si="22"/>
        <v>14.946124435175523</v>
      </c>
      <c r="BP54" s="8">
        <f t="shared" si="23"/>
        <v>97.934950955085185</v>
      </c>
      <c r="BQ54" s="8">
        <f t="shared" si="24"/>
        <v>-17.766815887770523</v>
      </c>
      <c r="BR54" s="8">
        <f t="shared" si="25"/>
        <v>-2.4461477467952988</v>
      </c>
      <c r="BS54" s="8">
        <f t="shared" si="26"/>
        <v>139.21568627450984</v>
      </c>
      <c r="BT54" s="8">
        <f t="shared" si="27"/>
        <v>6.4599962873584662</v>
      </c>
      <c r="BV54" s="8">
        <f t="shared" si="28"/>
        <v>13.135888501742166</v>
      </c>
      <c r="BW54" s="8">
        <f t="shared" si="29"/>
        <v>15.630427231677659</v>
      </c>
      <c r="BX54" s="8">
        <f t="shared" si="30"/>
        <v>15.166289395786167</v>
      </c>
      <c r="BY54" s="8">
        <f t="shared" si="31"/>
        <v>90.08428358948936</v>
      </c>
      <c r="BZ54" s="8">
        <f t="shared" si="32"/>
        <v>-20.788815952099753</v>
      </c>
      <c r="CA54" s="8">
        <f t="shared" si="33"/>
        <v>-2.3312737328164448</v>
      </c>
      <c r="CB54" s="8">
        <f t="shared" si="34"/>
        <v>130.09001285897989</v>
      </c>
      <c r="CC54" s="8">
        <f t="shared" si="35"/>
        <v>5.6169429097605841</v>
      </c>
    </row>
    <row r="55" spans="1:81" x14ac:dyDescent="0.2">
      <c r="A55" t="s">
        <v>60</v>
      </c>
      <c r="B55" s="4">
        <v>0.57789999999999997</v>
      </c>
      <c r="C55" s="4">
        <v>0.5887</v>
      </c>
      <c r="D55" s="4">
        <v>0.68440000000000001</v>
      </c>
      <c r="E55" s="4">
        <v>0.2268</v>
      </c>
      <c r="F55" s="4">
        <v>5.109</v>
      </c>
      <c r="G55" s="4">
        <v>7.2084000000000001</v>
      </c>
      <c r="H55" s="4">
        <v>0.30220000000000002</v>
      </c>
      <c r="I55" s="4">
        <v>0.59550000000000003</v>
      </c>
      <c r="K55" s="3">
        <v>0.58140000000000003</v>
      </c>
      <c r="L55" s="3">
        <v>0.5917</v>
      </c>
      <c r="M55" s="3">
        <v>0.67859999999999998</v>
      </c>
      <c r="N55" s="3">
        <v>0.19309999999999999</v>
      </c>
      <c r="O55" s="3">
        <v>5.4930000000000003</v>
      </c>
      <c r="P55" s="3">
        <v>7.2171000000000003</v>
      </c>
      <c r="Q55" s="3">
        <v>0.25409999999999999</v>
      </c>
      <c r="R55" s="3">
        <v>0.57689999999999997</v>
      </c>
      <c r="T55" s="4">
        <v>0.74360000000000004</v>
      </c>
      <c r="U55" s="4">
        <v>0.75260000000000005</v>
      </c>
      <c r="V55" s="4">
        <v>0.74370000000000003</v>
      </c>
      <c r="W55" s="4">
        <v>0.55120000000000002</v>
      </c>
      <c r="X55" s="4">
        <v>3.8016999999999999</v>
      </c>
      <c r="Y55" s="4">
        <v>6.7148000000000003</v>
      </c>
      <c r="Z55" s="4">
        <v>1.1456</v>
      </c>
      <c r="AA55" s="4">
        <v>0.6401</v>
      </c>
      <c r="AC55">
        <f t="shared" si="42"/>
        <v>3.5000000000000586E-3</v>
      </c>
      <c r="AD55">
        <f t="shared" si="42"/>
        <v>3.0000000000000027E-3</v>
      </c>
      <c r="AE55">
        <f t="shared" si="42"/>
        <v>-5.8000000000000274E-3</v>
      </c>
      <c r="AF55" s="4">
        <f t="shared" si="7"/>
        <v>-3.3700000000000008E-2</v>
      </c>
      <c r="AG55">
        <f t="shared" si="42"/>
        <v>0.38400000000000034</v>
      </c>
      <c r="AH55">
        <f t="shared" si="42"/>
        <v>8.7000000000001521E-3</v>
      </c>
      <c r="AI55">
        <f t="shared" ref="AI55:AJ112" si="43">Q55-H55</f>
        <v>-4.8100000000000032E-2</v>
      </c>
      <c r="AJ55">
        <f t="shared" si="39"/>
        <v>-1.8600000000000061E-2</v>
      </c>
      <c r="AL55">
        <f t="shared" ref="AL55:AR70" si="44">T55-K55</f>
        <v>0.16220000000000001</v>
      </c>
      <c r="AM55">
        <f t="shared" si="44"/>
        <v>0.16090000000000004</v>
      </c>
      <c r="AN55">
        <f t="shared" si="44"/>
        <v>6.5100000000000047E-2</v>
      </c>
      <c r="AO55" s="4">
        <f t="shared" si="9"/>
        <v>0.35810000000000003</v>
      </c>
      <c r="AP55">
        <f t="shared" si="44"/>
        <v>-1.6913000000000005</v>
      </c>
      <c r="AQ55">
        <f t="shared" si="44"/>
        <v>-0.50229999999999997</v>
      </c>
      <c r="AR55">
        <f t="shared" si="44"/>
        <v>0.89149999999999996</v>
      </c>
      <c r="AS55">
        <f t="shared" si="40"/>
        <v>6.3200000000000034E-2</v>
      </c>
      <c r="AU55" s="4">
        <f t="shared" ref="AU55:BA70" si="45">T55-B55</f>
        <v>0.16570000000000007</v>
      </c>
      <c r="AV55" s="4">
        <f t="shared" si="45"/>
        <v>0.16390000000000005</v>
      </c>
      <c r="AW55" s="4">
        <f t="shared" si="45"/>
        <v>5.9300000000000019E-2</v>
      </c>
      <c r="AX55" s="4">
        <f t="shared" si="11"/>
        <v>0.32440000000000002</v>
      </c>
      <c r="AY55" s="4">
        <f t="shared" si="45"/>
        <v>-1.3073000000000001</v>
      </c>
      <c r="AZ55" s="4">
        <f t="shared" si="45"/>
        <v>-0.49359999999999982</v>
      </c>
      <c r="BA55" s="4">
        <f t="shared" si="45"/>
        <v>0.84339999999999993</v>
      </c>
      <c r="BB55" s="4">
        <f t="shared" si="41"/>
        <v>4.4599999999999973E-2</v>
      </c>
      <c r="BD55" s="8">
        <f t="shared" si="12"/>
        <v>0.60564111437966062</v>
      </c>
      <c r="BE55" s="8">
        <f t="shared" si="13"/>
        <v>0.50959741803974912</v>
      </c>
      <c r="BF55" s="8">
        <f t="shared" si="14"/>
        <v>-0.84745762711864803</v>
      </c>
      <c r="BG55" s="8">
        <f t="shared" si="15"/>
        <v>-14.858906525573195</v>
      </c>
      <c r="BH55" s="8">
        <f t="shared" si="16"/>
        <v>7.516147974163248</v>
      </c>
      <c r="BI55" s="8">
        <f t="shared" si="17"/>
        <v>0.12069252538705055</v>
      </c>
      <c r="BJ55" s="8">
        <f t="shared" si="18"/>
        <v>-15.916611515552622</v>
      </c>
      <c r="BK55" s="8">
        <f t="shared" si="19"/>
        <v>-3.1234256926952244</v>
      </c>
      <c r="BM55" s="8">
        <f t="shared" si="20"/>
        <v>27.898176814585483</v>
      </c>
      <c r="BN55" s="8">
        <f t="shared" si="21"/>
        <v>27.192834206523582</v>
      </c>
      <c r="BO55" s="8">
        <f t="shared" si="22"/>
        <v>9.5932802829354618</v>
      </c>
      <c r="BP55" s="8">
        <f t="shared" si="23"/>
        <v>185.44795442775765</v>
      </c>
      <c r="BQ55" s="8">
        <f t="shared" si="24"/>
        <v>-30.790096486437292</v>
      </c>
      <c r="BR55" s="8">
        <f t="shared" si="25"/>
        <v>-6.9598592232337078</v>
      </c>
      <c r="BS55" s="8">
        <f t="shared" si="26"/>
        <v>350.84612357339631</v>
      </c>
      <c r="BT55" s="8">
        <f t="shared" si="27"/>
        <v>10.955104870861508</v>
      </c>
      <c r="BV55" s="8">
        <f t="shared" si="28"/>
        <v>28.672780757916609</v>
      </c>
      <c r="BW55" s="8">
        <f t="shared" si="29"/>
        <v>27.841005605571606</v>
      </c>
      <c r="BX55" s="8">
        <f t="shared" si="30"/>
        <v>8.664523670368208</v>
      </c>
      <c r="BY55" s="8">
        <f t="shared" si="31"/>
        <v>143.03350970017635</v>
      </c>
      <c r="BZ55" s="8">
        <f t="shared" si="32"/>
        <v>-25.588177725582305</v>
      </c>
      <c r="CA55" s="8">
        <f t="shared" si="33"/>
        <v>-6.8475667277065622</v>
      </c>
      <c r="CB55" s="8">
        <f t="shared" si="34"/>
        <v>279.08669755129051</v>
      </c>
      <c r="CC55" s="8">
        <f t="shared" si="35"/>
        <v>7.4895046179680884</v>
      </c>
    </row>
    <row r="56" spans="1:81" x14ac:dyDescent="0.2">
      <c r="A56" s="22" t="s">
        <v>61</v>
      </c>
      <c r="B56" s="4">
        <v>0.70779999999999998</v>
      </c>
      <c r="C56" s="4">
        <v>0.71419999999999995</v>
      </c>
      <c r="D56" s="4">
        <v>0.74780000000000002</v>
      </c>
      <c r="E56" s="4">
        <v>0.55169999999999997</v>
      </c>
      <c r="F56" s="4">
        <v>3.7425000000000002</v>
      </c>
      <c r="G56" s="4">
        <v>7.24</v>
      </c>
      <c r="H56" s="4">
        <v>0.63739999999999997</v>
      </c>
      <c r="I56" s="4">
        <v>0.65810000000000002</v>
      </c>
      <c r="K56" s="3">
        <v>0.71289999999999998</v>
      </c>
      <c r="L56" s="3">
        <v>0.71789999999999998</v>
      </c>
      <c r="M56" s="3">
        <v>0.74419999999999997</v>
      </c>
      <c r="N56" s="3">
        <v>0.56389999999999996</v>
      </c>
      <c r="O56" s="3">
        <v>3.7658999999999998</v>
      </c>
      <c r="P56" s="3">
        <v>7.2268999999999997</v>
      </c>
      <c r="Q56" s="3">
        <v>0.6583</v>
      </c>
      <c r="R56" s="3">
        <v>0.6623</v>
      </c>
      <c r="T56" s="4">
        <v>0.7218</v>
      </c>
      <c r="U56" s="4">
        <v>0.75439999999999996</v>
      </c>
      <c r="V56" s="4">
        <v>0.76519999999999999</v>
      </c>
      <c r="W56" s="4">
        <v>0.62229999999999996</v>
      </c>
      <c r="X56" s="4">
        <v>4.0415000000000001</v>
      </c>
      <c r="Y56" s="4">
        <v>7.1694000000000004</v>
      </c>
      <c r="Z56" s="4">
        <v>0.81679999999999997</v>
      </c>
      <c r="AA56" s="4">
        <v>0.64559999999999995</v>
      </c>
      <c r="AC56">
        <f t="shared" si="42"/>
        <v>5.0999999999999934E-3</v>
      </c>
      <c r="AD56">
        <f t="shared" si="42"/>
        <v>3.7000000000000366E-3</v>
      </c>
      <c r="AE56">
        <f t="shared" si="42"/>
        <v>-3.6000000000000476E-3</v>
      </c>
      <c r="AF56" s="4">
        <f t="shared" si="7"/>
        <v>1.2199999999999989E-2</v>
      </c>
      <c r="AG56">
        <f t="shared" si="42"/>
        <v>2.3399999999999643E-2</v>
      </c>
      <c r="AH56">
        <f t="shared" si="42"/>
        <v>-1.3100000000000556E-2</v>
      </c>
      <c r="AI56">
        <f t="shared" si="43"/>
        <v>2.090000000000003E-2</v>
      </c>
      <c r="AJ56">
        <f t="shared" si="39"/>
        <v>4.1999999999999815E-3</v>
      </c>
      <c r="AL56">
        <f t="shared" si="44"/>
        <v>8.900000000000019E-3</v>
      </c>
      <c r="AM56">
        <f t="shared" si="44"/>
        <v>3.6499999999999977E-2</v>
      </c>
      <c r="AN56">
        <f t="shared" si="44"/>
        <v>2.1000000000000019E-2</v>
      </c>
      <c r="AO56" s="4">
        <f t="shared" si="9"/>
        <v>5.8400000000000007E-2</v>
      </c>
      <c r="AP56">
        <f t="shared" si="44"/>
        <v>0.27560000000000029</v>
      </c>
      <c r="AQ56">
        <f t="shared" si="44"/>
        <v>-5.7499999999999218E-2</v>
      </c>
      <c r="AR56">
        <f t="shared" si="44"/>
        <v>0.15849999999999997</v>
      </c>
      <c r="AS56">
        <f t="shared" si="40"/>
        <v>-1.6700000000000048E-2</v>
      </c>
      <c r="AU56" s="4">
        <f t="shared" si="45"/>
        <v>1.4000000000000012E-2</v>
      </c>
      <c r="AV56" s="4">
        <f t="shared" si="45"/>
        <v>4.0200000000000014E-2</v>
      </c>
      <c r="AW56" s="4">
        <f t="shared" si="45"/>
        <v>1.7399999999999971E-2</v>
      </c>
      <c r="AX56" s="4">
        <f t="shared" si="11"/>
        <v>7.0599999999999996E-2</v>
      </c>
      <c r="AY56" s="4">
        <f t="shared" si="45"/>
        <v>0.29899999999999993</v>
      </c>
      <c r="AZ56" s="4">
        <f t="shared" si="45"/>
        <v>-7.0599999999999774E-2</v>
      </c>
      <c r="BA56" s="4">
        <f t="shared" si="45"/>
        <v>0.1794</v>
      </c>
      <c r="BB56" s="4">
        <f t="shared" si="41"/>
        <v>-1.2500000000000067E-2</v>
      </c>
      <c r="BD56" s="8">
        <f t="shared" si="12"/>
        <v>0.72054252613732606</v>
      </c>
      <c r="BE56" s="8">
        <f t="shared" si="13"/>
        <v>0.51806216746010036</v>
      </c>
      <c r="BF56" s="8">
        <f t="shared" si="14"/>
        <v>-0.4814121422840395</v>
      </c>
      <c r="BG56" s="8">
        <f t="shared" si="15"/>
        <v>2.2113467464201539</v>
      </c>
      <c r="BH56" s="8">
        <f t="shared" si="16"/>
        <v>0.62525050100199442</v>
      </c>
      <c r="BI56" s="8">
        <f t="shared" si="17"/>
        <v>-0.18093922651934469</v>
      </c>
      <c r="BJ56" s="8">
        <f t="shared" si="18"/>
        <v>3.2789457169752163</v>
      </c>
      <c r="BK56" s="8">
        <f t="shared" si="19"/>
        <v>0.63820088132502373</v>
      </c>
      <c r="BM56" s="8">
        <f t="shared" si="20"/>
        <v>1.2484219385608109</v>
      </c>
      <c r="BN56" s="8">
        <f t="shared" si="21"/>
        <v>5.08427357570692</v>
      </c>
      <c r="BO56" s="8">
        <f t="shared" si="22"/>
        <v>2.8218220908357994</v>
      </c>
      <c r="BP56" s="8">
        <f t="shared" si="23"/>
        <v>10.356446178400427</v>
      </c>
      <c r="BQ56" s="8">
        <f t="shared" si="24"/>
        <v>7.3183037255370644</v>
      </c>
      <c r="BR56" s="8">
        <f t="shared" si="25"/>
        <v>-0.795638517206537</v>
      </c>
      <c r="BS56" s="8">
        <f t="shared" si="26"/>
        <v>24.077168464226034</v>
      </c>
      <c r="BT56" s="8">
        <f t="shared" si="27"/>
        <v>-2.5215159293371658</v>
      </c>
      <c r="BV56" s="8">
        <f t="shared" si="28"/>
        <v>1.9779598756710954</v>
      </c>
      <c r="BW56" s="8">
        <f t="shared" si="29"/>
        <v>5.6286754410529287</v>
      </c>
      <c r="BX56" s="8">
        <f t="shared" si="30"/>
        <v>2.326825354372823</v>
      </c>
      <c r="BY56" s="8">
        <f t="shared" si="31"/>
        <v>12.796809860431393</v>
      </c>
      <c r="BZ56" s="8">
        <f t="shared" si="32"/>
        <v>7.9893119572478275</v>
      </c>
      <c r="CA56" s="8">
        <f t="shared" si="33"/>
        <v>-0.97513812154695811</v>
      </c>
      <c r="CB56" s="8">
        <f t="shared" si="34"/>
        <v>28.145591465327897</v>
      </c>
      <c r="CC56" s="8">
        <f t="shared" si="35"/>
        <v>-1.8994073848959225</v>
      </c>
    </row>
    <row r="57" spans="1:81" x14ac:dyDescent="0.2">
      <c r="A57" t="s">
        <v>62</v>
      </c>
      <c r="B57" s="4">
        <v>0.60289999999999999</v>
      </c>
      <c r="C57" s="4">
        <v>0.6149</v>
      </c>
      <c r="D57" s="4">
        <v>0.60099999999999998</v>
      </c>
      <c r="E57" s="4">
        <v>0.34010000000000001</v>
      </c>
      <c r="F57" s="4">
        <v>3.5358000000000001</v>
      </c>
      <c r="G57" s="4">
        <v>7.2653999999999996</v>
      </c>
      <c r="H57" s="4">
        <v>0.30270000000000002</v>
      </c>
      <c r="I57" s="4">
        <v>0.63</v>
      </c>
      <c r="K57" s="3">
        <v>0.61060000000000003</v>
      </c>
      <c r="L57" s="3">
        <v>0.627</v>
      </c>
      <c r="M57" s="3">
        <v>0.60240000000000005</v>
      </c>
      <c r="N57" s="3">
        <v>0.35460000000000003</v>
      </c>
      <c r="O57" s="3">
        <v>3.5836000000000001</v>
      </c>
      <c r="P57" s="3">
        <v>7.2393999999999998</v>
      </c>
      <c r="Q57" s="3">
        <v>0.3382</v>
      </c>
      <c r="R57" s="3">
        <v>0.62860000000000005</v>
      </c>
      <c r="T57" s="4">
        <v>0.6996</v>
      </c>
      <c r="U57" s="4">
        <v>0.72760000000000002</v>
      </c>
      <c r="V57" s="4">
        <v>0.71850000000000003</v>
      </c>
      <c r="W57" s="4">
        <v>0.61260000000000003</v>
      </c>
      <c r="X57" s="4">
        <v>2.2945000000000002</v>
      </c>
      <c r="Y57" s="4">
        <v>6.9351000000000003</v>
      </c>
      <c r="Z57" s="4">
        <v>0.77310000000000001</v>
      </c>
      <c r="AA57" s="4">
        <v>0.68010000000000004</v>
      </c>
      <c r="AC57">
        <f t="shared" si="42"/>
        <v>7.7000000000000401E-3</v>
      </c>
      <c r="AD57">
        <f t="shared" si="42"/>
        <v>1.21E-2</v>
      </c>
      <c r="AE57">
        <f t="shared" si="42"/>
        <v>1.4000000000000679E-3</v>
      </c>
      <c r="AF57" s="4">
        <f t="shared" si="7"/>
        <v>1.4500000000000013E-2</v>
      </c>
      <c r="AG57">
        <f t="shared" si="42"/>
        <v>4.7800000000000065E-2</v>
      </c>
      <c r="AH57">
        <f t="shared" si="42"/>
        <v>-2.5999999999999801E-2</v>
      </c>
      <c r="AI57">
        <f t="shared" si="43"/>
        <v>3.5499999999999976E-2</v>
      </c>
      <c r="AJ57">
        <f t="shared" si="39"/>
        <v>-1.3999999999999568E-3</v>
      </c>
      <c r="AL57">
        <f t="shared" si="44"/>
        <v>8.8999999999999968E-2</v>
      </c>
      <c r="AM57">
        <f t="shared" si="44"/>
        <v>0.10060000000000002</v>
      </c>
      <c r="AN57">
        <f t="shared" si="44"/>
        <v>0.11609999999999998</v>
      </c>
      <c r="AO57" s="4">
        <f t="shared" si="9"/>
        <v>0.25800000000000001</v>
      </c>
      <c r="AP57">
        <f t="shared" si="44"/>
        <v>-1.2890999999999999</v>
      </c>
      <c r="AQ57">
        <f t="shared" si="44"/>
        <v>-0.30429999999999957</v>
      </c>
      <c r="AR57">
        <f t="shared" si="44"/>
        <v>0.43490000000000001</v>
      </c>
      <c r="AS57">
        <f t="shared" si="40"/>
        <v>5.149999999999999E-2</v>
      </c>
      <c r="AU57" s="4">
        <f t="shared" si="45"/>
        <v>9.6700000000000008E-2</v>
      </c>
      <c r="AV57" s="4">
        <f t="shared" si="45"/>
        <v>0.11270000000000002</v>
      </c>
      <c r="AW57" s="4">
        <f t="shared" si="45"/>
        <v>0.11750000000000005</v>
      </c>
      <c r="AX57" s="4">
        <f t="shared" si="11"/>
        <v>0.27250000000000002</v>
      </c>
      <c r="AY57" s="4">
        <f t="shared" si="45"/>
        <v>-1.2412999999999998</v>
      </c>
      <c r="AZ57" s="4">
        <f t="shared" si="45"/>
        <v>-0.33029999999999937</v>
      </c>
      <c r="BA57" s="4">
        <f t="shared" si="45"/>
        <v>0.47039999999999998</v>
      </c>
      <c r="BB57" s="4">
        <f t="shared" si="41"/>
        <v>5.0100000000000033E-2</v>
      </c>
      <c r="BD57" s="8">
        <f t="shared" si="12"/>
        <v>1.2771603914413734</v>
      </c>
      <c r="BE57" s="8">
        <f t="shared" si="13"/>
        <v>1.9677996422182469</v>
      </c>
      <c r="BF57" s="8">
        <f t="shared" si="14"/>
        <v>0.23294509151415441</v>
      </c>
      <c r="BG57" s="8">
        <f t="shared" si="15"/>
        <v>4.2634519259041497</v>
      </c>
      <c r="BH57" s="8">
        <f t="shared" si="16"/>
        <v>1.3518864189150988</v>
      </c>
      <c r="BI57" s="8">
        <f t="shared" si="17"/>
        <v>-0.35786054449857957</v>
      </c>
      <c r="BJ57" s="8">
        <f t="shared" si="18"/>
        <v>11.727783283779312</v>
      </c>
      <c r="BK57" s="8">
        <f t="shared" si="19"/>
        <v>-0.22222222222221538</v>
      </c>
      <c r="BM57" s="8">
        <f t="shared" si="20"/>
        <v>14.575827055355381</v>
      </c>
      <c r="BN57" s="8">
        <f t="shared" si="21"/>
        <v>16.044657097288681</v>
      </c>
      <c r="BO57" s="8">
        <f t="shared" si="22"/>
        <v>19.272908366533859</v>
      </c>
      <c r="BP57" s="8">
        <f t="shared" si="23"/>
        <v>72.758037225042287</v>
      </c>
      <c r="BQ57" s="8">
        <f t="shared" si="24"/>
        <v>-35.972206719499937</v>
      </c>
      <c r="BR57" s="8">
        <f t="shared" si="25"/>
        <v>-4.2033870210238362</v>
      </c>
      <c r="BS57" s="8">
        <f t="shared" si="26"/>
        <v>128.5925487876996</v>
      </c>
      <c r="BT57" s="8">
        <f t="shared" si="27"/>
        <v>8.1928094177537361</v>
      </c>
      <c r="BV57" s="8">
        <f t="shared" si="28"/>
        <v>16.03914413667275</v>
      </c>
      <c r="BW57" s="8">
        <f t="shared" si="29"/>
        <v>18.328183444462518</v>
      </c>
      <c r="BX57" s="8">
        <f t="shared" si="30"/>
        <v>19.550748752079876</v>
      </c>
      <c r="BY57" s="8">
        <f t="shared" si="31"/>
        <v>80.123493090267573</v>
      </c>
      <c r="BZ57" s="8">
        <f t="shared" si="32"/>
        <v>-35.106623677809829</v>
      </c>
      <c r="CA57" s="8">
        <f t="shared" si="33"/>
        <v>-4.5462053018415975</v>
      </c>
      <c r="CB57" s="8">
        <f t="shared" si="34"/>
        <v>155.40138751238848</v>
      </c>
      <c r="CC57" s="8">
        <f t="shared" si="35"/>
        <v>7.9523809523809579</v>
      </c>
    </row>
    <row r="58" spans="1:81" x14ac:dyDescent="0.2">
      <c r="A58" t="s">
        <v>63</v>
      </c>
      <c r="B58" s="4">
        <v>0.64590000000000003</v>
      </c>
      <c r="C58" s="4">
        <v>0.65480000000000005</v>
      </c>
      <c r="D58" s="4">
        <v>0.66490000000000005</v>
      </c>
      <c r="E58" s="4">
        <v>0.32290000000000002</v>
      </c>
      <c r="F58" s="4">
        <v>3.7544</v>
      </c>
      <c r="G58" s="4">
        <v>7.0281000000000002</v>
      </c>
      <c r="H58" s="4">
        <v>0.46450000000000002</v>
      </c>
      <c r="I58" s="4">
        <v>0.5665</v>
      </c>
      <c r="K58" s="3">
        <v>0.64610000000000001</v>
      </c>
      <c r="L58" s="3">
        <v>0.65269999999999995</v>
      </c>
      <c r="M58" s="3">
        <v>0.67369999999999997</v>
      </c>
      <c r="N58" s="3">
        <v>0.30790000000000001</v>
      </c>
      <c r="O58" s="3">
        <v>3.8365</v>
      </c>
      <c r="P58" s="3">
        <v>7.0343999999999998</v>
      </c>
      <c r="Q58" s="3">
        <v>0.44629999999999997</v>
      </c>
      <c r="R58" s="3">
        <v>0.56110000000000004</v>
      </c>
      <c r="T58" s="4">
        <v>0.78159999999999996</v>
      </c>
      <c r="U58" s="4">
        <v>0.79110000000000003</v>
      </c>
      <c r="V58" s="4">
        <v>0.75829999999999997</v>
      </c>
      <c r="W58" s="4">
        <v>0.64729999999999999</v>
      </c>
      <c r="X58" s="4">
        <v>2.6919</v>
      </c>
      <c r="Y58" s="4">
        <v>6.6086</v>
      </c>
      <c r="Z58" s="4">
        <v>1.1053999999999999</v>
      </c>
      <c r="AA58" s="4">
        <v>0.68049999999999999</v>
      </c>
      <c r="AC58">
        <f t="shared" si="42"/>
        <v>1.9999999999997797E-4</v>
      </c>
      <c r="AD58">
        <f t="shared" si="42"/>
        <v>-2.1000000000001018E-3</v>
      </c>
      <c r="AE58">
        <f t="shared" si="42"/>
        <v>8.799999999999919E-3</v>
      </c>
      <c r="AF58" s="4">
        <f t="shared" si="7"/>
        <v>-1.5000000000000013E-2</v>
      </c>
      <c r="AG58">
        <f t="shared" si="42"/>
        <v>8.2100000000000062E-2</v>
      </c>
      <c r="AH58">
        <f t="shared" si="42"/>
        <v>6.2999999999995282E-3</v>
      </c>
      <c r="AI58">
        <f t="shared" si="43"/>
        <v>-1.8200000000000049E-2</v>
      </c>
      <c r="AJ58">
        <f t="shared" si="39"/>
        <v>-5.3999999999999604E-3</v>
      </c>
      <c r="AL58">
        <f t="shared" si="44"/>
        <v>0.13549999999999995</v>
      </c>
      <c r="AM58">
        <f t="shared" si="44"/>
        <v>0.13840000000000008</v>
      </c>
      <c r="AN58">
        <f t="shared" si="44"/>
        <v>8.4600000000000009E-2</v>
      </c>
      <c r="AO58" s="4">
        <f t="shared" si="9"/>
        <v>0.33939999999999998</v>
      </c>
      <c r="AP58">
        <f t="shared" si="44"/>
        <v>-1.1446000000000001</v>
      </c>
      <c r="AQ58">
        <f t="shared" si="44"/>
        <v>-0.42579999999999973</v>
      </c>
      <c r="AR58">
        <f t="shared" si="44"/>
        <v>0.65910000000000002</v>
      </c>
      <c r="AS58">
        <f t="shared" si="40"/>
        <v>0.11939999999999995</v>
      </c>
      <c r="AU58" s="4">
        <f t="shared" si="45"/>
        <v>0.13569999999999993</v>
      </c>
      <c r="AV58" s="4">
        <f t="shared" si="45"/>
        <v>0.13629999999999998</v>
      </c>
      <c r="AW58" s="4">
        <f t="shared" si="45"/>
        <v>9.3399999999999928E-2</v>
      </c>
      <c r="AX58" s="4">
        <f t="shared" si="11"/>
        <v>0.32439999999999997</v>
      </c>
      <c r="AY58" s="4">
        <f t="shared" si="45"/>
        <v>-1.0625</v>
      </c>
      <c r="AZ58" s="4">
        <f t="shared" si="45"/>
        <v>-0.41950000000000021</v>
      </c>
      <c r="BA58" s="4">
        <f t="shared" si="45"/>
        <v>0.64089999999999991</v>
      </c>
      <c r="BB58" s="4">
        <f t="shared" si="41"/>
        <v>0.11399999999999999</v>
      </c>
      <c r="BD58" s="8">
        <f t="shared" si="12"/>
        <v>3.0964545595289977E-2</v>
      </c>
      <c r="BE58" s="8">
        <f t="shared" si="13"/>
        <v>-0.32070861331705885</v>
      </c>
      <c r="BF58" s="8">
        <f t="shared" si="14"/>
        <v>1.3235072943299622</v>
      </c>
      <c r="BG58" s="8">
        <f t="shared" si="15"/>
        <v>-4.6454010529575758</v>
      </c>
      <c r="BH58" s="8">
        <f t="shared" si="16"/>
        <v>2.1867675261027077</v>
      </c>
      <c r="BI58" s="8">
        <f t="shared" si="17"/>
        <v>8.9640158791131713E-2</v>
      </c>
      <c r="BJ58" s="8">
        <f t="shared" si="18"/>
        <v>-3.9181916038751452</v>
      </c>
      <c r="BK58" s="8">
        <f t="shared" si="19"/>
        <v>-0.9532215357458006</v>
      </c>
      <c r="BM58" s="8">
        <f t="shared" si="20"/>
        <v>20.971985760718148</v>
      </c>
      <c r="BN58" s="8">
        <f t="shared" si="21"/>
        <v>21.204228588938271</v>
      </c>
      <c r="BO58" s="8">
        <f t="shared" si="22"/>
        <v>12.557518183167584</v>
      </c>
      <c r="BP58" s="8">
        <f t="shared" si="23"/>
        <v>110.23059434881455</v>
      </c>
      <c r="BQ58" s="8">
        <f t="shared" si="24"/>
        <v>-29.834484556236152</v>
      </c>
      <c r="BR58" s="8">
        <f t="shared" si="25"/>
        <v>-6.0531104287501387</v>
      </c>
      <c r="BS58" s="8">
        <f t="shared" si="26"/>
        <v>147.68093210844725</v>
      </c>
      <c r="BT58" s="8">
        <f t="shared" si="27"/>
        <v>21.279629299590081</v>
      </c>
      <c r="BV58" s="8">
        <f t="shared" si="28"/>
        <v>21.009444186406554</v>
      </c>
      <c r="BW58" s="8">
        <f t="shared" si="29"/>
        <v>20.815516188149047</v>
      </c>
      <c r="BX58" s="8">
        <f t="shared" si="30"/>
        <v>14.047225146638581</v>
      </c>
      <c r="BY58" s="8">
        <f t="shared" si="31"/>
        <v>100.46454010529573</v>
      </c>
      <c r="BZ58" s="8">
        <f t="shared" si="32"/>
        <v>-28.300127849989348</v>
      </c>
      <c r="CA58" s="8">
        <f t="shared" si="33"/>
        <v>-5.9688962877591409</v>
      </c>
      <c r="CB58" s="8">
        <f t="shared" si="34"/>
        <v>137.97631862217438</v>
      </c>
      <c r="CC58" s="8">
        <f t="shared" si="35"/>
        <v>20.123565754633713</v>
      </c>
    </row>
    <row r="59" spans="1:81" x14ac:dyDescent="0.2">
      <c r="A59" t="s">
        <v>70</v>
      </c>
      <c r="B59" s="4">
        <v>0.68810000000000004</v>
      </c>
      <c r="C59" s="4">
        <v>0.69579999999999997</v>
      </c>
      <c r="D59" s="4">
        <v>0.58640000000000003</v>
      </c>
      <c r="E59" s="4">
        <v>0.45269999999999999</v>
      </c>
      <c r="F59" s="4">
        <v>4.3700999999999999</v>
      </c>
      <c r="G59" s="4">
        <v>6.5182000000000002</v>
      </c>
      <c r="H59" s="4">
        <v>0.63260000000000005</v>
      </c>
      <c r="I59" s="4">
        <v>0.6452</v>
      </c>
      <c r="K59" s="3">
        <v>0.7</v>
      </c>
      <c r="L59" s="3">
        <v>0.70679999999999998</v>
      </c>
      <c r="M59" s="3">
        <v>0.64349999999999996</v>
      </c>
      <c r="N59" s="3">
        <v>0.49919999999999998</v>
      </c>
      <c r="O59" s="3">
        <v>4.2148000000000003</v>
      </c>
      <c r="P59" s="20">
        <v>6.4882999999999997</v>
      </c>
      <c r="Q59" s="3">
        <v>0.69110000000000005</v>
      </c>
      <c r="R59" s="3">
        <v>0.65580000000000005</v>
      </c>
      <c r="T59" s="4">
        <v>0.71240000000000003</v>
      </c>
      <c r="U59" s="4">
        <v>0.72940000000000005</v>
      </c>
      <c r="V59" s="4">
        <v>0.63759999999999994</v>
      </c>
      <c r="W59" s="4">
        <v>0.54079999999999995</v>
      </c>
      <c r="X59" s="4">
        <v>3.6474000000000002</v>
      </c>
      <c r="Y59" s="4">
        <v>6.4325000000000001</v>
      </c>
      <c r="Z59" s="4">
        <v>0.82640000000000002</v>
      </c>
      <c r="AA59" s="4">
        <v>0.66400000000000003</v>
      </c>
      <c r="AC59">
        <f t="shared" si="42"/>
        <v>1.1899999999999911E-2</v>
      </c>
      <c r="AD59">
        <f t="shared" si="42"/>
        <v>1.100000000000001E-2</v>
      </c>
      <c r="AE59">
        <f t="shared" si="42"/>
        <v>5.7099999999999929E-2</v>
      </c>
      <c r="AF59" s="4">
        <f t="shared" si="7"/>
        <v>4.6499999999999986E-2</v>
      </c>
      <c r="AG59">
        <f t="shared" si="42"/>
        <v>-0.15529999999999955</v>
      </c>
      <c r="AH59">
        <f t="shared" si="42"/>
        <v>-2.9900000000000482E-2</v>
      </c>
      <c r="AI59">
        <f t="shared" si="43"/>
        <v>5.8499999999999996E-2</v>
      </c>
      <c r="AJ59">
        <f t="shared" si="39"/>
        <v>1.0600000000000054E-2</v>
      </c>
      <c r="AL59">
        <f t="shared" si="44"/>
        <v>1.2400000000000078E-2</v>
      </c>
      <c r="AM59">
        <f t="shared" si="44"/>
        <v>2.2600000000000064E-2</v>
      </c>
      <c r="AN59">
        <f t="shared" si="44"/>
        <v>-5.9000000000000163E-3</v>
      </c>
      <c r="AO59" s="4">
        <f t="shared" si="9"/>
        <v>4.159999999999997E-2</v>
      </c>
      <c r="AP59">
        <f t="shared" si="44"/>
        <v>-0.56740000000000013</v>
      </c>
      <c r="AQ59">
        <f t="shared" si="44"/>
        <v>-5.5799999999999628E-2</v>
      </c>
      <c r="AR59">
        <f t="shared" si="44"/>
        <v>0.13529999999999998</v>
      </c>
      <c r="AS59">
        <f t="shared" si="40"/>
        <v>8.1999999999999851E-3</v>
      </c>
      <c r="AU59" s="4">
        <f t="shared" si="45"/>
        <v>2.4299999999999988E-2</v>
      </c>
      <c r="AV59" s="4">
        <f t="shared" si="45"/>
        <v>3.3600000000000074E-2</v>
      </c>
      <c r="AW59" s="4">
        <f t="shared" si="45"/>
        <v>5.1199999999999912E-2</v>
      </c>
      <c r="AX59" s="4">
        <f t="shared" si="11"/>
        <v>8.8099999999999956E-2</v>
      </c>
      <c r="AY59" s="4">
        <f t="shared" si="45"/>
        <v>-0.72269999999999968</v>
      </c>
      <c r="AZ59" s="4">
        <f t="shared" si="45"/>
        <v>-8.5700000000000109E-2</v>
      </c>
      <c r="BA59" s="4">
        <f t="shared" si="45"/>
        <v>0.19379999999999997</v>
      </c>
      <c r="BB59" s="4">
        <f t="shared" si="41"/>
        <v>1.8800000000000039E-2</v>
      </c>
      <c r="BD59" s="8">
        <f t="shared" si="12"/>
        <v>1.7293997965411874</v>
      </c>
      <c r="BE59" s="8">
        <f t="shared" si="13"/>
        <v>1.5809140557631516</v>
      </c>
      <c r="BF59" s="8">
        <f t="shared" si="14"/>
        <v>9.7373806275579682</v>
      </c>
      <c r="BG59" s="8">
        <f t="shared" si="15"/>
        <v>10.271703114645456</v>
      </c>
      <c r="BH59" s="8">
        <f t="shared" si="16"/>
        <v>-3.5536944234685603</v>
      </c>
      <c r="BI59" s="8">
        <f t="shared" si="17"/>
        <v>-0.45871559633028264</v>
      </c>
      <c r="BJ59" s="8">
        <f t="shared" si="18"/>
        <v>9.2475497944988927</v>
      </c>
      <c r="BK59" s="8">
        <f t="shared" si="19"/>
        <v>1.6429014259144534</v>
      </c>
      <c r="BM59" s="8">
        <f t="shared" si="20"/>
        <v>1.7714285714285825</v>
      </c>
      <c r="BN59" s="8">
        <f t="shared" si="21"/>
        <v>3.1975099037917469</v>
      </c>
      <c r="BO59" s="8">
        <f t="shared" si="22"/>
        <v>-0.91686091686091942</v>
      </c>
      <c r="BP59" s="8">
        <f t="shared" si="23"/>
        <v>8.3333333333333268</v>
      </c>
      <c r="BQ59" s="8">
        <f t="shared" si="24"/>
        <v>-13.462085982727533</v>
      </c>
      <c r="BR59" s="8">
        <f t="shared" si="25"/>
        <v>-0.86000955566172388</v>
      </c>
      <c r="BS59" s="8">
        <f t="shared" si="26"/>
        <v>19.577485168571837</v>
      </c>
      <c r="BT59" s="8">
        <f t="shared" si="27"/>
        <v>1.2503812137846881</v>
      </c>
      <c r="BV59" s="8">
        <f t="shared" si="28"/>
        <v>3.531463450079928</v>
      </c>
      <c r="BW59" s="8">
        <f t="shared" si="29"/>
        <v>4.8289738430583613</v>
      </c>
      <c r="BX59" s="8">
        <f t="shared" si="30"/>
        <v>8.7312414733969828</v>
      </c>
      <c r="BY59" s="8">
        <f t="shared" si="31"/>
        <v>19.46101170753257</v>
      </c>
      <c r="BZ59" s="8">
        <f t="shared" si="32"/>
        <v>-16.537379007345361</v>
      </c>
      <c r="CA59" s="8">
        <f t="shared" si="33"/>
        <v>-1.3147801540302553</v>
      </c>
      <c r="CB59" s="8">
        <f t="shared" si="34"/>
        <v>30.635472652545044</v>
      </c>
      <c r="CC59" s="8">
        <f t="shared" si="35"/>
        <v>2.9138251704897766</v>
      </c>
    </row>
    <row r="60" spans="1:81" x14ac:dyDescent="0.2">
      <c r="A60" t="s">
        <v>71</v>
      </c>
      <c r="B60" s="4">
        <v>0.68489999999999995</v>
      </c>
      <c r="C60" s="4">
        <v>0.68920000000000003</v>
      </c>
      <c r="D60" s="4">
        <v>0.66190000000000004</v>
      </c>
      <c r="E60" s="4">
        <v>0.41589999999999999</v>
      </c>
      <c r="F60" s="4">
        <v>4.1111000000000004</v>
      </c>
      <c r="G60" s="4">
        <v>6.6596000000000002</v>
      </c>
      <c r="H60" s="4">
        <v>0.60529999999999995</v>
      </c>
      <c r="I60" s="4">
        <v>0.61199999999999999</v>
      </c>
      <c r="K60" s="3">
        <v>0.68989999999999996</v>
      </c>
      <c r="L60" s="3">
        <v>0.69799999999999995</v>
      </c>
      <c r="M60" s="3">
        <v>0.6401</v>
      </c>
      <c r="N60" s="3">
        <v>0.41170000000000001</v>
      </c>
      <c r="O60" s="3">
        <v>3.8409</v>
      </c>
      <c r="P60" s="3">
        <v>6.6601999999999997</v>
      </c>
      <c r="Q60" s="3">
        <v>0.6179</v>
      </c>
      <c r="R60" s="3">
        <v>0.60489999999999999</v>
      </c>
      <c r="T60" s="4">
        <v>0.71760000000000002</v>
      </c>
      <c r="U60" s="4">
        <v>0.73129999999999995</v>
      </c>
      <c r="V60" s="4">
        <v>0.64510000000000001</v>
      </c>
      <c r="W60" s="4">
        <v>0.54659999999999997</v>
      </c>
      <c r="X60" s="4">
        <v>3.1613000000000002</v>
      </c>
      <c r="Y60" s="4">
        <v>6.5666000000000002</v>
      </c>
      <c r="Z60" s="4">
        <v>0.87590000000000001</v>
      </c>
      <c r="AA60" s="4">
        <v>0.62570000000000003</v>
      </c>
      <c r="AC60">
        <f t="shared" si="42"/>
        <v>5.0000000000000044E-3</v>
      </c>
      <c r="AD60">
        <f t="shared" si="42"/>
        <v>8.799999999999919E-3</v>
      </c>
      <c r="AE60">
        <f t="shared" si="42"/>
        <v>-2.1800000000000042E-2</v>
      </c>
      <c r="AF60" s="4">
        <f t="shared" si="7"/>
        <v>-4.1999999999999815E-3</v>
      </c>
      <c r="AG60">
        <f t="shared" si="42"/>
        <v>-0.27020000000000044</v>
      </c>
      <c r="AH60">
        <f t="shared" si="42"/>
        <v>5.9999999999948983E-4</v>
      </c>
      <c r="AI60">
        <f t="shared" si="43"/>
        <v>1.2600000000000056E-2</v>
      </c>
      <c r="AJ60">
        <f t="shared" si="39"/>
        <v>-7.0999999999999952E-3</v>
      </c>
      <c r="AL60">
        <f t="shared" si="44"/>
        <v>2.7700000000000058E-2</v>
      </c>
      <c r="AM60">
        <f t="shared" si="44"/>
        <v>3.3299999999999996E-2</v>
      </c>
      <c r="AN60">
        <f t="shared" si="44"/>
        <v>5.0000000000000044E-3</v>
      </c>
      <c r="AO60" s="4">
        <f t="shared" si="9"/>
        <v>0.13489999999999996</v>
      </c>
      <c r="AP60">
        <f t="shared" si="44"/>
        <v>-0.67959999999999976</v>
      </c>
      <c r="AQ60">
        <f t="shared" si="44"/>
        <v>-9.3599999999999461E-2</v>
      </c>
      <c r="AR60">
        <f t="shared" si="44"/>
        <v>0.25800000000000001</v>
      </c>
      <c r="AS60">
        <f t="shared" si="40"/>
        <v>2.0800000000000041E-2</v>
      </c>
      <c r="AU60" s="4">
        <f t="shared" si="45"/>
        <v>3.2700000000000062E-2</v>
      </c>
      <c r="AV60" s="4">
        <f t="shared" si="45"/>
        <v>4.2099999999999915E-2</v>
      </c>
      <c r="AW60" s="4">
        <f t="shared" si="45"/>
        <v>-1.6800000000000037E-2</v>
      </c>
      <c r="AX60" s="4">
        <f t="shared" si="11"/>
        <v>0.13069999999999998</v>
      </c>
      <c r="AY60" s="4">
        <f t="shared" si="45"/>
        <v>-0.9498000000000002</v>
      </c>
      <c r="AZ60" s="4">
        <f t="shared" si="45"/>
        <v>-9.2999999999999972E-2</v>
      </c>
      <c r="BA60" s="4">
        <f t="shared" si="45"/>
        <v>0.27060000000000006</v>
      </c>
      <c r="BB60" s="4">
        <f t="shared" si="41"/>
        <v>1.3700000000000045E-2</v>
      </c>
      <c r="BD60" s="8">
        <f t="shared" si="12"/>
        <v>0.73003358154475173</v>
      </c>
      <c r="BE60" s="8">
        <f t="shared" si="13"/>
        <v>1.2768427161926754</v>
      </c>
      <c r="BF60" s="8">
        <f t="shared" si="14"/>
        <v>-3.2935488744523402</v>
      </c>
      <c r="BG60" s="8">
        <f t="shared" si="15"/>
        <v>-1.0098581389757109</v>
      </c>
      <c r="BH60" s="8">
        <f t="shared" si="16"/>
        <v>-6.5724501958113493</v>
      </c>
      <c r="BI60" s="8">
        <f t="shared" si="17"/>
        <v>9.0095501231228572E-3</v>
      </c>
      <c r="BJ60" s="8">
        <f t="shared" si="18"/>
        <v>2.0816124235916167</v>
      </c>
      <c r="BK60" s="8">
        <f t="shared" si="19"/>
        <v>-1.1601307189542476</v>
      </c>
      <c r="BM60" s="8">
        <f t="shared" si="20"/>
        <v>4.015074648499791</v>
      </c>
      <c r="BN60" s="8">
        <f t="shared" si="21"/>
        <v>4.7707736389684809</v>
      </c>
      <c r="BO60" s="8">
        <f t="shared" si="22"/>
        <v>0.78112794875800728</v>
      </c>
      <c r="BP60" s="8">
        <f t="shared" si="23"/>
        <v>32.766577605052213</v>
      </c>
      <c r="BQ60" s="8">
        <f t="shared" si="24"/>
        <v>-17.693769689395708</v>
      </c>
      <c r="BR60" s="8">
        <f t="shared" si="25"/>
        <v>-1.405363202306229</v>
      </c>
      <c r="BS60" s="8">
        <f t="shared" si="26"/>
        <v>41.75432917947888</v>
      </c>
      <c r="BT60" s="8">
        <f t="shared" si="27"/>
        <v>3.4385848900644804</v>
      </c>
      <c r="BV60" s="8">
        <f t="shared" si="28"/>
        <v>4.7744196233026814</v>
      </c>
      <c r="BW60" s="8">
        <f t="shared" si="29"/>
        <v>6.1085316308763664</v>
      </c>
      <c r="BX60" s="8">
        <f t="shared" si="30"/>
        <v>-2.538147756458685</v>
      </c>
      <c r="BY60" s="8">
        <f t="shared" si="31"/>
        <v>31.425823515268092</v>
      </c>
      <c r="BZ60" s="8">
        <f t="shared" si="32"/>
        <v>-23.10330568460996</v>
      </c>
      <c r="CA60" s="8">
        <f t="shared" si="33"/>
        <v>-1.3964802690852298</v>
      </c>
      <c r="CB60" s="8">
        <f t="shared" si="34"/>
        <v>44.705104906657873</v>
      </c>
      <c r="CC60" s="8">
        <f t="shared" si="35"/>
        <v>2.2385620915032751</v>
      </c>
    </row>
    <row r="61" spans="1:81" x14ac:dyDescent="0.2">
      <c r="A61" t="s">
        <v>72</v>
      </c>
      <c r="B61" s="4">
        <v>0.68379999999999996</v>
      </c>
      <c r="C61" s="4">
        <v>0.69040000000000001</v>
      </c>
      <c r="D61" s="4">
        <v>0.63800000000000001</v>
      </c>
      <c r="E61" s="4">
        <v>0.51290000000000002</v>
      </c>
      <c r="F61" s="4">
        <v>2.6036000000000001</v>
      </c>
      <c r="G61" s="4">
        <v>6.7060000000000004</v>
      </c>
      <c r="H61" s="4">
        <v>0.73529999999999995</v>
      </c>
      <c r="I61" s="4">
        <v>0.68440000000000001</v>
      </c>
      <c r="K61" s="3">
        <v>0.68720000000000003</v>
      </c>
      <c r="L61" s="3">
        <v>0.69550000000000001</v>
      </c>
      <c r="M61" s="3">
        <v>0.61639999999999995</v>
      </c>
      <c r="N61" s="3">
        <v>0.52139999999999997</v>
      </c>
      <c r="O61" s="3">
        <v>2.5358000000000001</v>
      </c>
      <c r="P61" s="3">
        <v>6.6913</v>
      </c>
      <c r="Q61" s="3">
        <v>0.75280000000000002</v>
      </c>
      <c r="R61" s="3">
        <v>0.68799999999999994</v>
      </c>
      <c r="T61" s="4">
        <v>0.70450000000000002</v>
      </c>
      <c r="U61" s="4">
        <v>0.73540000000000005</v>
      </c>
      <c r="V61" s="4">
        <v>0.66249999999999998</v>
      </c>
      <c r="W61" s="4">
        <v>0.54179999999999995</v>
      </c>
      <c r="X61" s="4">
        <v>2.3182</v>
      </c>
      <c r="Y61" s="4">
        <v>6.5951000000000004</v>
      </c>
      <c r="Z61" s="4">
        <v>0.90780000000000005</v>
      </c>
      <c r="AA61" s="4">
        <v>0.64929999999999999</v>
      </c>
      <c r="AC61">
        <f t="shared" si="42"/>
        <v>3.4000000000000696E-3</v>
      </c>
      <c r="AD61">
        <f t="shared" si="42"/>
        <v>5.0999999999999934E-3</v>
      </c>
      <c r="AE61">
        <f t="shared" si="42"/>
        <v>-2.1600000000000064E-2</v>
      </c>
      <c r="AF61" s="4">
        <f t="shared" si="7"/>
        <v>8.499999999999952E-3</v>
      </c>
      <c r="AG61">
        <f t="shared" si="42"/>
        <v>-6.7800000000000082E-2</v>
      </c>
      <c r="AH61">
        <f t="shared" si="42"/>
        <v>-1.4700000000000379E-2</v>
      </c>
      <c r="AI61">
        <f t="shared" si="43"/>
        <v>1.7500000000000071E-2</v>
      </c>
      <c r="AJ61">
        <f t="shared" si="39"/>
        <v>3.5999999999999366E-3</v>
      </c>
      <c r="AL61">
        <f t="shared" si="44"/>
        <v>1.7299999999999982E-2</v>
      </c>
      <c r="AM61">
        <f t="shared" si="44"/>
        <v>3.9900000000000047E-2</v>
      </c>
      <c r="AN61">
        <f t="shared" si="44"/>
        <v>4.610000000000003E-2</v>
      </c>
      <c r="AO61" s="4">
        <f t="shared" si="9"/>
        <v>2.0399999999999974E-2</v>
      </c>
      <c r="AP61">
        <f t="shared" si="44"/>
        <v>-0.21760000000000002</v>
      </c>
      <c r="AQ61">
        <f t="shared" si="44"/>
        <v>-9.6199999999999619E-2</v>
      </c>
      <c r="AR61">
        <f t="shared" si="44"/>
        <v>0.15500000000000003</v>
      </c>
      <c r="AS61">
        <f t="shared" si="40"/>
        <v>-3.8699999999999957E-2</v>
      </c>
      <c r="AU61" s="4">
        <f t="shared" si="45"/>
        <v>2.0700000000000052E-2</v>
      </c>
      <c r="AV61" s="4">
        <f t="shared" si="45"/>
        <v>4.500000000000004E-2</v>
      </c>
      <c r="AW61" s="4">
        <f t="shared" si="45"/>
        <v>2.4499999999999966E-2</v>
      </c>
      <c r="AX61" s="4">
        <f t="shared" si="11"/>
        <v>2.8899999999999926E-2</v>
      </c>
      <c r="AY61" s="4">
        <f t="shared" si="45"/>
        <v>-0.2854000000000001</v>
      </c>
      <c r="AZ61" s="4">
        <f t="shared" si="45"/>
        <v>-0.1109</v>
      </c>
      <c r="BA61" s="4">
        <f t="shared" si="45"/>
        <v>0.1725000000000001</v>
      </c>
      <c r="BB61" s="4">
        <f t="shared" si="41"/>
        <v>-3.510000000000002E-2</v>
      </c>
      <c r="BD61" s="8">
        <f t="shared" si="12"/>
        <v>0.49722140976894852</v>
      </c>
      <c r="BE61" s="8">
        <f t="shared" si="13"/>
        <v>0.73870220162224709</v>
      </c>
      <c r="BF61" s="8">
        <f t="shared" si="14"/>
        <v>-3.3855799373040854</v>
      </c>
      <c r="BG61" s="8">
        <f t="shared" si="15"/>
        <v>1.6572431273152568</v>
      </c>
      <c r="BH61" s="8">
        <f t="shared" si="16"/>
        <v>-2.6040866492548811</v>
      </c>
      <c r="BI61" s="8">
        <f t="shared" si="17"/>
        <v>-0.21920668058455681</v>
      </c>
      <c r="BJ61" s="8">
        <f t="shared" si="18"/>
        <v>2.379980960152329</v>
      </c>
      <c r="BK61" s="8">
        <f t="shared" si="19"/>
        <v>0.52600818234949398</v>
      </c>
      <c r="BM61" s="8">
        <f t="shared" si="20"/>
        <v>2.5174621653084954</v>
      </c>
      <c r="BN61" s="8">
        <f t="shared" si="21"/>
        <v>5.7368799424874259</v>
      </c>
      <c r="BO61" s="8">
        <f t="shared" si="22"/>
        <v>7.4789097988319329</v>
      </c>
      <c r="BP61" s="8">
        <f t="shared" si="23"/>
        <v>3.9125431530494774</v>
      </c>
      <c r="BQ61" s="8">
        <f t="shared" si="24"/>
        <v>-8.581118384730658</v>
      </c>
      <c r="BR61" s="8">
        <f t="shared" si="25"/>
        <v>-1.4376877437867024</v>
      </c>
      <c r="BS61" s="8">
        <f t="shared" si="26"/>
        <v>20.589798087141343</v>
      </c>
      <c r="BT61" s="8">
        <f t="shared" si="27"/>
        <v>-5.6249999999999938</v>
      </c>
      <c r="BV61" s="8">
        <f t="shared" si="28"/>
        <v>3.0272009359461909</v>
      </c>
      <c r="BW61" s="8">
        <f t="shared" si="29"/>
        <v>6.5179606025492527</v>
      </c>
      <c r="BX61" s="8">
        <f t="shared" si="30"/>
        <v>3.840125391849524</v>
      </c>
      <c r="BY61" s="8">
        <f t="shared" si="31"/>
        <v>5.6346266328718899</v>
      </c>
      <c r="BZ61" s="8">
        <f t="shared" si="32"/>
        <v>-10.961745275772012</v>
      </c>
      <c r="CA61" s="8">
        <f t="shared" si="33"/>
        <v>-1.6537429167909334</v>
      </c>
      <c r="CB61" s="8">
        <f t="shared" si="34"/>
        <v>23.459812321501442</v>
      </c>
      <c r="CC61" s="8">
        <f t="shared" si="35"/>
        <v>-5.1285797779076585</v>
      </c>
    </row>
    <row r="62" spans="1:81" x14ac:dyDescent="0.2">
      <c r="A62" t="s">
        <v>73</v>
      </c>
      <c r="B62" s="4">
        <v>0.71250000000000002</v>
      </c>
      <c r="C62" s="4">
        <v>0.71860000000000002</v>
      </c>
      <c r="D62" s="4">
        <v>0.67830000000000001</v>
      </c>
      <c r="E62" s="4">
        <v>0.64239999999999997</v>
      </c>
      <c r="F62" s="4">
        <v>3.0840000000000001</v>
      </c>
      <c r="G62" s="4">
        <v>6.8204000000000002</v>
      </c>
      <c r="H62" s="4">
        <v>0.9284</v>
      </c>
      <c r="I62" s="4">
        <v>0.66159999999999997</v>
      </c>
      <c r="K62" s="3">
        <v>0.6996</v>
      </c>
      <c r="L62" s="3">
        <v>0.70509999999999995</v>
      </c>
      <c r="M62" s="3">
        <v>0.67190000000000005</v>
      </c>
      <c r="N62" s="3">
        <v>0.59489999999999998</v>
      </c>
      <c r="O62" s="3">
        <v>3.2673000000000001</v>
      </c>
      <c r="P62" s="3">
        <v>6.8586999999999998</v>
      </c>
      <c r="Q62" s="3">
        <v>0.86350000000000005</v>
      </c>
      <c r="R62" s="3">
        <v>0.63919999999999999</v>
      </c>
      <c r="T62" s="4">
        <v>0.75639999999999996</v>
      </c>
      <c r="U62" s="4">
        <v>0.76929999999999998</v>
      </c>
      <c r="V62" s="4">
        <v>0.68340000000000001</v>
      </c>
      <c r="W62" s="4">
        <v>0.74529999999999996</v>
      </c>
      <c r="X62" s="4">
        <v>2.5853000000000002</v>
      </c>
      <c r="Y62" s="4">
        <v>6.6909999999999998</v>
      </c>
      <c r="Z62" s="4">
        <v>1.1639999999999999</v>
      </c>
      <c r="AA62" s="4">
        <v>0.69340000000000002</v>
      </c>
      <c r="AC62">
        <f t="shared" si="42"/>
        <v>-1.2900000000000023E-2</v>
      </c>
      <c r="AD62">
        <f t="shared" si="42"/>
        <v>-1.3500000000000068E-2</v>
      </c>
      <c r="AE62">
        <f t="shared" si="42"/>
        <v>-6.3999999999999613E-3</v>
      </c>
      <c r="AF62" s="4">
        <f t="shared" si="7"/>
        <v>-4.7499999999999987E-2</v>
      </c>
      <c r="AG62">
        <f t="shared" si="42"/>
        <v>0.18330000000000002</v>
      </c>
      <c r="AH62">
        <f t="shared" si="42"/>
        <v>3.8299999999999557E-2</v>
      </c>
      <c r="AI62">
        <f t="shared" si="43"/>
        <v>-6.4899999999999958E-2</v>
      </c>
      <c r="AJ62">
        <f t="shared" si="39"/>
        <v>-2.2399999999999975E-2</v>
      </c>
      <c r="AL62">
        <f t="shared" si="44"/>
        <v>5.6799999999999962E-2</v>
      </c>
      <c r="AM62">
        <f t="shared" si="44"/>
        <v>6.4200000000000035E-2</v>
      </c>
      <c r="AN62">
        <f t="shared" si="44"/>
        <v>1.1499999999999955E-2</v>
      </c>
      <c r="AO62" s="4">
        <f t="shared" si="9"/>
        <v>0.15039999999999998</v>
      </c>
      <c r="AP62">
        <f t="shared" si="44"/>
        <v>-0.68199999999999994</v>
      </c>
      <c r="AQ62">
        <f t="shared" si="44"/>
        <v>-0.16769999999999996</v>
      </c>
      <c r="AR62">
        <f t="shared" si="44"/>
        <v>0.30049999999999988</v>
      </c>
      <c r="AS62">
        <f t="shared" si="40"/>
        <v>5.4200000000000026E-2</v>
      </c>
      <c r="AU62" s="4">
        <f t="shared" si="45"/>
        <v>4.3899999999999939E-2</v>
      </c>
      <c r="AV62" s="4">
        <f t="shared" si="45"/>
        <v>5.0699999999999967E-2</v>
      </c>
      <c r="AW62" s="4">
        <f t="shared" si="45"/>
        <v>5.0999999999999934E-3</v>
      </c>
      <c r="AX62" s="4">
        <f t="shared" si="11"/>
        <v>0.10289999999999999</v>
      </c>
      <c r="AY62" s="4">
        <f t="shared" si="45"/>
        <v>-0.49869999999999992</v>
      </c>
      <c r="AZ62" s="4">
        <f t="shared" si="45"/>
        <v>-0.1294000000000004</v>
      </c>
      <c r="BA62" s="4">
        <f t="shared" si="45"/>
        <v>0.23559999999999992</v>
      </c>
      <c r="BB62" s="4">
        <f t="shared" si="41"/>
        <v>3.180000000000005E-2</v>
      </c>
      <c r="BD62" s="8">
        <f t="shared" si="12"/>
        <v>-1.8105263157894766</v>
      </c>
      <c r="BE62" s="8">
        <f t="shared" si="13"/>
        <v>-1.8786529362649691</v>
      </c>
      <c r="BF62" s="8">
        <f t="shared" si="14"/>
        <v>-0.94353530886038051</v>
      </c>
      <c r="BG62" s="8">
        <f t="shared" si="15"/>
        <v>-7.3941469489414668</v>
      </c>
      <c r="BH62" s="8">
        <f t="shared" si="16"/>
        <v>5.9435797665369652</v>
      </c>
      <c r="BI62" s="8">
        <f t="shared" si="17"/>
        <v>0.56155064219106732</v>
      </c>
      <c r="BJ62" s="8">
        <f t="shared" si="18"/>
        <v>-6.9905213270142141</v>
      </c>
      <c r="BK62" s="8">
        <f t="shared" si="19"/>
        <v>-3.3857315598548938</v>
      </c>
      <c r="BM62" s="8">
        <f t="shared" si="20"/>
        <v>8.1189251000571705</v>
      </c>
      <c r="BN62" s="8">
        <f t="shared" si="21"/>
        <v>9.1050914763863346</v>
      </c>
      <c r="BO62" s="8">
        <f t="shared" si="22"/>
        <v>1.7115642208661934</v>
      </c>
      <c r="BP62" s="8">
        <f t="shared" si="23"/>
        <v>25.281559926037989</v>
      </c>
      <c r="BQ62" s="8">
        <f t="shared" si="24"/>
        <v>-20.87350411654883</v>
      </c>
      <c r="BR62" s="8">
        <f t="shared" si="25"/>
        <v>-2.445069765407438</v>
      </c>
      <c r="BS62" s="8">
        <f t="shared" si="26"/>
        <v>34.800231615518221</v>
      </c>
      <c r="BT62" s="8">
        <f t="shared" si="27"/>
        <v>8.4793491864831072</v>
      </c>
      <c r="BV62" s="8">
        <f t="shared" si="28"/>
        <v>6.1614035087719214</v>
      </c>
      <c r="BW62" s="8">
        <f t="shared" si="29"/>
        <v>7.0553854717506219</v>
      </c>
      <c r="BX62" s="8">
        <f t="shared" si="30"/>
        <v>0.75187969924811926</v>
      </c>
      <c r="BY62" s="8">
        <f t="shared" si="31"/>
        <v>16.018057285180571</v>
      </c>
      <c r="BZ62" s="8">
        <f t="shared" si="32"/>
        <v>-16.170557717250322</v>
      </c>
      <c r="CA62" s="8">
        <f t="shared" si="33"/>
        <v>-1.8972494281860361</v>
      </c>
      <c r="CB62" s="8">
        <f t="shared" si="34"/>
        <v>25.376992675570865</v>
      </c>
      <c r="CC62" s="8">
        <f t="shared" si="35"/>
        <v>4.8065296251511569</v>
      </c>
    </row>
    <row r="63" spans="1:81" x14ac:dyDescent="0.2">
      <c r="A63" t="s">
        <v>74</v>
      </c>
      <c r="B63" s="4">
        <v>0.7208</v>
      </c>
      <c r="C63" s="4">
        <v>0.74150000000000005</v>
      </c>
      <c r="D63" s="4">
        <v>0.73470000000000002</v>
      </c>
      <c r="E63" s="4">
        <v>0.59770000000000001</v>
      </c>
      <c r="F63" s="4">
        <v>2.5878999999999999</v>
      </c>
      <c r="G63" s="4">
        <v>6.6670999999999996</v>
      </c>
      <c r="H63" s="4">
        <v>0.83599999999999997</v>
      </c>
      <c r="I63" s="4">
        <v>0.6482</v>
      </c>
      <c r="K63" s="3">
        <v>0.75209999999999999</v>
      </c>
      <c r="L63" s="3">
        <v>0.75990000000000002</v>
      </c>
      <c r="M63" s="3">
        <v>0.80420000000000003</v>
      </c>
      <c r="N63" s="3">
        <v>0.61480000000000001</v>
      </c>
      <c r="O63" s="3">
        <v>2.4668999999999999</v>
      </c>
      <c r="P63" s="3">
        <v>6.5754000000000001</v>
      </c>
      <c r="Q63" s="3">
        <v>0.86809999999999998</v>
      </c>
      <c r="R63" s="3">
        <v>0.66200000000000003</v>
      </c>
      <c r="T63" s="4">
        <v>0.77180000000000004</v>
      </c>
      <c r="U63" s="4">
        <v>0.79179999999999995</v>
      </c>
      <c r="V63" s="4">
        <v>0.77390000000000003</v>
      </c>
      <c r="W63" s="4">
        <v>0.68100000000000005</v>
      </c>
      <c r="X63" s="4">
        <v>2.2673999999999999</v>
      </c>
      <c r="Y63" s="4">
        <v>6.4419000000000004</v>
      </c>
      <c r="Z63" s="4">
        <v>1.0803</v>
      </c>
      <c r="AA63" s="4">
        <v>0.69169999999999998</v>
      </c>
      <c r="AC63">
        <f t="shared" si="42"/>
        <v>3.1299999999999994E-2</v>
      </c>
      <c r="AD63">
        <f t="shared" si="42"/>
        <v>1.8399999999999972E-2</v>
      </c>
      <c r="AE63">
        <f t="shared" si="42"/>
        <v>6.9500000000000006E-2</v>
      </c>
      <c r="AF63" s="4">
        <f t="shared" si="7"/>
        <v>1.7100000000000004E-2</v>
      </c>
      <c r="AG63">
        <f t="shared" si="42"/>
        <v>-0.121</v>
      </c>
      <c r="AH63">
        <f t="shared" si="42"/>
        <v>-9.1699999999999449E-2</v>
      </c>
      <c r="AI63">
        <f t="shared" si="43"/>
        <v>3.2100000000000017E-2</v>
      </c>
      <c r="AJ63">
        <f t="shared" si="39"/>
        <v>1.3800000000000034E-2</v>
      </c>
      <c r="AL63">
        <f t="shared" si="44"/>
        <v>1.9700000000000051E-2</v>
      </c>
      <c r="AM63">
        <f t="shared" si="44"/>
        <v>3.1899999999999928E-2</v>
      </c>
      <c r="AN63">
        <f t="shared" si="44"/>
        <v>-3.0299999999999994E-2</v>
      </c>
      <c r="AO63" s="4">
        <f t="shared" si="9"/>
        <v>6.6200000000000037E-2</v>
      </c>
      <c r="AP63">
        <f t="shared" si="44"/>
        <v>-0.19950000000000001</v>
      </c>
      <c r="AQ63">
        <f t="shared" si="44"/>
        <v>-0.13349999999999973</v>
      </c>
      <c r="AR63">
        <f t="shared" si="44"/>
        <v>0.21220000000000006</v>
      </c>
      <c r="AS63">
        <f t="shared" si="40"/>
        <v>2.9699999999999949E-2</v>
      </c>
      <c r="AU63" s="4">
        <f t="shared" si="45"/>
        <v>5.1000000000000045E-2</v>
      </c>
      <c r="AV63" s="4">
        <f t="shared" si="45"/>
        <v>5.02999999999999E-2</v>
      </c>
      <c r="AW63" s="4">
        <f t="shared" si="45"/>
        <v>3.9200000000000013E-2</v>
      </c>
      <c r="AX63" s="4">
        <f t="shared" si="11"/>
        <v>8.3300000000000041E-2</v>
      </c>
      <c r="AY63" s="4">
        <f t="shared" si="45"/>
        <v>-0.32050000000000001</v>
      </c>
      <c r="AZ63" s="4">
        <f t="shared" si="45"/>
        <v>-0.22519999999999918</v>
      </c>
      <c r="BA63" s="4">
        <f t="shared" si="45"/>
        <v>0.24430000000000007</v>
      </c>
      <c r="BB63" s="4">
        <f t="shared" si="41"/>
        <v>4.3499999999999983E-2</v>
      </c>
      <c r="BD63" s="8">
        <f t="shared" si="12"/>
        <v>4.3423973362930068</v>
      </c>
      <c r="BE63" s="8">
        <f t="shared" si="13"/>
        <v>2.4814565070802388</v>
      </c>
      <c r="BF63" s="8">
        <f t="shared" si="14"/>
        <v>9.4596433918606238</v>
      </c>
      <c r="BG63" s="8">
        <f t="shared" si="15"/>
        <v>2.8609670403212322</v>
      </c>
      <c r="BH63" s="8">
        <f t="shared" si="16"/>
        <v>-4.6756057034661316</v>
      </c>
      <c r="BI63" s="8">
        <f t="shared" si="17"/>
        <v>-1.3754105983111016</v>
      </c>
      <c r="BJ63" s="8">
        <f t="shared" si="18"/>
        <v>3.8397129186602896</v>
      </c>
      <c r="BK63" s="8">
        <f t="shared" si="19"/>
        <v>2.1289725393397152</v>
      </c>
      <c r="BM63" s="8">
        <f t="shared" si="20"/>
        <v>2.6193325355670858</v>
      </c>
      <c r="BN63" s="8">
        <f t="shared" si="21"/>
        <v>4.1979207790498654</v>
      </c>
      <c r="BO63" s="8">
        <f t="shared" si="22"/>
        <v>-3.767719472767967</v>
      </c>
      <c r="BP63" s="8">
        <f t="shared" si="23"/>
        <v>10.767729342875738</v>
      </c>
      <c r="BQ63" s="8">
        <f t="shared" si="24"/>
        <v>-8.0870728444606605</v>
      </c>
      <c r="BR63" s="8">
        <f t="shared" si="25"/>
        <v>-2.0302947349210654</v>
      </c>
      <c r="BS63" s="8">
        <f t="shared" si="26"/>
        <v>24.444188457550979</v>
      </c>
      <c r="BT63" s="8">
        <f t="shared" si="27"/>
        <v>4.4864048338368505</v>
      </c>
      <c r="BV63" s="8">
        <f t="shared" si="28"/>
        <v>7.0754716981132146</v>
      </c>
      <c r="BW63" s="8">
        <f t="shared" si="29"/>
        <v>6.7835468644639105</v>
      </c>
      <c r="BX63" s="8">
        <f t="shared" si="30"/>
        <v>5.3355110929631158</v>
      </c>
      <c r="BY63" s="8">
        <f t="shared" si="31"/>
        <v>13.936757570687641</v>
      </c>
      <c r="BZ63" s="8">
        <f t="shared" si="32"/>
        <v>-12.384558908767728</v>
      </c>
      <c r="CA63" s="8">
        <f t="shared" si="33"/>
        <v>-3.3777804442711106</v>
      </c>
      <c r="CB63" s="8">
        <f t="shared" si="34"/>
        <v>29.222488038277522</v>
      </c>
      <c r="CC63" s="8">
        <f t="shared" si="35"/>
        <v>6.710891700092561</v>
      </c>
    </row>
    <row r="64" spans="1:81" x14ac:dyDescent="0.2">
      <c r="A64" t="s">
        <v>75</v>
      </c>
      <c r="B64" s="4">
        <v>0.63539999999999996</v>
      </c>
      <c r="C64" s="4">
        <v>0.65300000000000002</v>
      </c>
      <c r="D64" s="4">
        <v>0.72330000000000005</v>
      </c>
      <c r="E64" s="4">
        <v>0.21529999999999999</v>
      </c>
      <c r="F64" s="4">
        <v>3.1831</v>
      </c>
      <c r="G64" s="4">
        <v>7.1969000000000003</v>
      </c>
      <c r="H64" s="4">
        <v>0.25800000000000001</v>
      </c>
      <c r="I64" s="4">
        <v>0.55149999999999999</v>
      </c>
      <c r="K64" s="3">
        <v>0.65820000000000001</v>
      </c>
      <c r="L64" s="3">
        <v>0.66979999999999995</v>
      </c>
      <c r="M64" s="3">
        <v>0.7258</v>
      </c>
      <c r="N64" s="3">
        <v>0.21179999999999999</v>
      </c>
      <c r="O64" s="3">
        <v>3.4780000000000002</v>
      </c>
      <c r="P64" s="3">
        <v>7.1867999999999999</v>
      </c>
      <c r="Q64" s="3">
        <v>0.26719999999999999</v>
      </c>
      <c r="R64" s="3">
        <v>0.53949999999999998</v>
      </c>
      <c r="T64" s="4">
        <v>0.69379999999999997</v>
      </c>
      <c r="U64" s="4">
        <v>0.72260000000000002</v>
      </c>
      <c r="V64" s="4">
        <v>0.74070000000000003</v>
      </c>
      <c r="W64" s="4">
        <v>0.50839999999999996</v>
      </c>
      <c r="X64" s="4">
        <v>2.4731999999999998</v>
      </c>
      <c r="Y64" s="4">
        <v>6.9656000000000002</v>
      </c>
      <c r="Z64" s="4">
        <v>0.76549999999999996</v>
      </c>
      <c r="AA64" s="4">
        <v>0.62370000000000003</v>
      </c>
      <c r="AC64">
        <f t="shared" si="42"/>
        <v>2.2800000000000042E-2</v>
      </c>
      <c r="AD64">
        <f t="shared" si="42"/>
        <v>1.6799999999999926E-2</v>
      </c>
      <c r="AE64">
        <f t="shared" si="42"/>
        <v>2.4999999999999467E-3</v>
      </c>
      <c r="AF64" s="4">
        <f t="shared" si="7"/>
        <v>-3.5000000000000031E-3</v>
      </c>
      <c r="AG64">
        <f t="shared" si="42"/>
        <v>0.29490000000000016</v>
      </c>
      <c r="AH64">
        <f t="shared" si="42"/>
        <v>-1.0100000000000442E-2</v>
      </c>
      <c r="AI64">
        <f t="shared" si="43"/>
        <v>9.199999999999986E-3</v>
      </c>
      <c r="AJ64">
        <f t="shared" si="39"/>
        <v>-1.2000000000000011E-2</v>
      </c>
      <c r="AL64">
        <f t="shared" si="44"/>
        <v>3.5599999999999965E-2</v>
      </c>
      <c r="AM64">
        <f t="shared" si="44"/>
        <v>5.2800000000000069E-2</v>
      </c>
      <c r="AN64">
        <f t="shared" si="44"/>
        <v>1.4900000000000024E-2</v>
      </c>
      <c r="AO64" s="4">
        <f t="shared" si="9"/>
        <v>0.29659999999999997</v>
      </c>
      <c r="AP64">
        <f t="shared" si="44"/>
        <v>-1.0048000000000004</v>
      </c>
      <c r="AQ64">
        <f t="shared" si="44"/>
        <v>-0.22119999999999962</v>
      </c>
      <c r="AR64">
        <f t="shared" si="44"/>
        <v>0.49829999999999997</v>
      </c>
      <c r="AS64">
        <f t="shared" si="40"/>
        <v>8.4200000000000053E-2</v>
      </c>
      <c r="AU64" s="4">
        <f t="shared" si="45"/>
        <v>5.8400000000000007E-2</v>
      </c>
      <c r="AV64" s="4">
        <f t="shared" si="45"/>
        <v>6.9599999999999995E-2</v>
      </c>
      <c r="AW64" s="4">
        <f t="shared" si="45"/>
        <v>1.7399999999999971E-2</v>
      </c>
      <c r="AX64" s="4">
        <f t="shared" si="11"/>
        <v>0.29309999999999997</v>
      </c>
      <c r="AY64" s="4">
        <f t="shared" si="45"/>
        <v>-0.7099000000000002</v>
      </c>
      <c r="AZ64" s="4">
        <f t="shared" si="45"/>
        <v>-0.23130000000000006</v>
      </c>
      <c r="BA64" s="4">
        <f t="shared" si="45"/>
        <v>0.50749999999999995</v>
      </c>
      <c r="BB64" s="4">
        <f t="shared" si="41"/>
        <v>7.2200000000000042E-2</v>
      </c>
      <c r="BD64" s="8">
        <f t="shared" si="12"/>
        <v>3.588290840415493</v>
      </c>
      <c r="BE64" s="8">
        <f t="shared" si="13"/>
        <v>2.5727411944869716</v>
      </c>
      <c r="BF64" s="8">
        <f t="shared" si="14"/>
        <v>0.34563804783629842</v>
      </c>
      <c r="BG64" s="8">
        <f t="shared" si="15"/>
        <v>-1.6256386437529045</v>
      </c>
      <c r="BH64" s="8">
        <f t="shared" si="16"/>
        <v>9.2645534227639779</v>
      </c>
      <c r="BI64" s="8">
        <f t="shared" si="17"/>
        <v>-0.14033820116995432</v>
      </c>
      <c r="BJ64" s="8">
        <f t="shared" si="18"/>
        <v>3.5658914728682114</v>
      </c>
      <c r="BK64" s="8">
        <f t="shared" si="19"/>
        <v>-2.1758839528558496</v>
      </c>
      <c r="BM64" s="8">
        <f t="shared" si="20"/>
        <v>5.4086903676693963</v>
      </c>
      <c r="BN64" s="8">
        <f t="shared" si="21"/>
        <v>7.8829501343684782</v>
      </c>
      <c r="BO64" s="8">
        <f t="shared" si="22"/>
        <v>2.052907136952332</v>
      </c>
      <c r="BP64" s="8">
        <f t="shared" si="23"/>
        <v>140.0377714825307</v>
      </c>
      <c r="BQ64" s="8">
        <f t="shared" si="24"/>
        <v>-28.890166762507196</v>
      </c>
      <c r="BR64" s="8">
        <f t="shared" si="25"/>
        <v>-3.0778649746757893</v>
      </c>
      <c r="BS64" s="8">
        <f t="shared" si="26"/>
        <v>186.48952095808383</v>
      </c>
      <c r="BT64" s="8">
        <f t="shared" si="27"/>
        <v>15.607043558850798</v>
      </c>
      <c r="BV64" s="8">
        <f t="shared" si="28"/>
        <v>9.1910607491344045</v>
      </c>
      <c r="BW64" s="8">
        <f t="shared" si="29"/>
        <v>10.658499234303214</v>
      </c>
      <c r="BX64" s="8">
        <f t="shared" si="30"/>
        <v>2.4056408129406845</v>
      </c>
      <c r="BY64" s="8">
        <f t="shared" si="31"/>
        <v>136.13562470970737</v>
      </c>
      <c r="BZ64" s="8">
        <f t="shared" si="32"/>
        <v>-22.302158273381302</v>
      </c>
      <c r="CA64" s="8">
        <f t="shared" si="33"/>
        <v>-3.2138837555058433</v>
      </c>
      <c r="CB64" s="8">
        <f t="shared" si="34"/>
        <v>196.70542635658913</v>
      </c>
      <c r="CC64" s="8">
        <f t="shared" si="35"/>
        <v>13.091568449682692</v>
      </c>
    </row>
    <row r="65" spans="1:81" x14ac:dyDescent="0.2">
      <c r="A65" t="s">
        <v>76</v>
      </c>
      <c r="B65" s="4">
        <v>0.64439999999999997</v>
      </c>
      <c r="C65" s="4">
        <v>0.66800000000000004</v>
      </c>
      <c r="D65" s="4">
        <v>0.71079999999999999</v>
      </c>
      <c r="E65" s="4">
        <v>0.46160000000000001</v>
      </c>
      <c r="F65" s="4">
        <v>3.0394999999999999</v>
      </c>
      <c r="G65" s="4">
        <v>7.2657999999999996</v>
      </c>
      <c r="H65" s="4">
        <v>0.51959999999999995</v>
      </c>
      <c r="I65" s="4">
        <v>0.64190000000000003</v>
      </c>
      <c r="K65" s="3">
        <v>0.66500000000000004</v>
      </c>
      <c r="L65" s="3">
        <v>0.67630000000000001</v>
      </c>
      <c r="M65" s="3">
        <v>0.74180000000000001</v>
      </c>
      <c r="N65" s="3">
        <v>0.46579999999999999</v>
      </c>
      <c r="O65" s="3">
        <v>3.0219</v>
      </c>
      <c r="P65" s="3">
        <v>7.242</v>
      </c>
      <c r="Q65" s="3">
        <v>0.53029999999999999</v>
      </c>
      <c r="R65" s="3">
        <v>0.64100000000000001</v>
      </c>
      <c r="T65" s="4">
        <v>0.69850000000000001</v>
      </c>
      <c r="U65" s="4">
        <v>0.71020000000000005</v>
      </c>
      <c r="V65" s="4">
        <v>0.78210000000000002</v>
      </c>
      <c r="W65" s="4">
        <v>0.53310000000000002</v>
      </c>
      <c r="X65" s="4">
        <v>2.3454999999999999</v>
      </c>
      <c r="Y65" s="4">
        <v>7.1208999999999998</v>
      </c>
      <c r="Z65" s="4">
        <v>0.70230000000000004</v>
      </c>
      <c r="AA65" s="4">
        <v>0.65680000000000005</v>
      </c>
      <c r="AC65">
        <f t="shared" si="42"/>
        <v>2.0600000000000063E-2</v>
      </c>
      <c r="AD65">
        <f t="shared" si="42"/>
        <v>8.2999999999999741E-3</v>
      </c>
      <c r="AE65">
        <f t="shared" si="42"/>
        <v>3.1000000000000028E-2</v>
      </c>
      <c r="AF65" s="4">
        <f t="shared" si="7"/>
        <v>4.1999999999999815E-3</v>
      </c>
      <c r="AG65">
        <f t="shared" si="42"/>
        <v>-1.7599999999999838E-2</v>
      </c>
      <c r="AH65">
        <f t="shared" si="42"/>
        <v>-2.3799999999999599E-2</v>
      </c>
      <c r="AI65">
        <f t="shared" si="43"/>
        <v>1.0700000000000043E-2</v>
      </c>
      <c r="AJ65">
        <f t="shared" si="39"/>
        <v>-9.000000000000119E-4</v>
      </c>
      <c r="AL65">
        <f t="shared" si="44"/>
        <v>3.3499999999999974E-2</v>
      </c>
      <c r="AM65">
        <f t="shared" si="44"/>
        <v>3.3900000000000041E-2</v>
      </c>
      <c r="AN65">
        <f t="shared" si="44"/>
        <v>4.0300000000000002E-2</v>
      </c>
      <c r="AO65" s="4">
        <f t="shared" si="9"/>
        <v>6.7300000000000026E-2</v>
      </c>
      <c r="AP65">
        <f t="shared" si="44"/>
        <v>-0.67640000000000011</v>
      </c>
      <c r="AQ65">
        <f t="shared" si="44"/>
        <v>-0.12110000000000021</v>
      </c>
      <c r="AR65">
        <f t="shared" si="44"/>
        <v>0.17200000000000004</v>
      </c>
      <c r="AS65">
        <f t="shared" si="40"/>
        <v>1.5800000000000036E-2</v>
      </c>
      <c r="AU65" s="4">
        <f t="shared" si="45"/>
        <v>5.4100000000000037E-2</v>
      </c>
      <c r="AV65" s="4">
        <f t="shared" si="45"/>
        <v>4.2200000000000015E-2</v>
      </c>
      <c r="AW65" s="4">
        <f t="shared" si="45"/>
        <v>7.130000000000003E-2</v>
      </c>
      <c r="AX65" s="4">
        <f t="shared" si="11"/>
        <v>7.1500000000000008E-2</v>
      </c>
      <c r="AY65" s="4">
        <f t="shared" si="45"/>
        <v>-0.69399999999999995</v>
      </c>
      <c r="AZ65" s="4">
        <f t="shared" si="45"/>
        <v>-0.14489999999999981</v>
      </c>
      <c r="BA65" s="4">
        <f t="shared" si="45"/>
        <v>0.18270000000000008</v>
      </c>
      <c r="BB65" s="4">
        <f t="shared" si="41"/>
        <v>1.4900000000000024E-2</v>
      </c>
      <c r="BD65" s="8">
        <f t="shared" si="12"/>
        <v>3.1967721911856088</v>
      </c>
      <c r="BE65" s="8">
        <f t="shared" si="13"/>
        <v>1.2425149700598763</v>
      </c>
      <c r="BF65" s="8">
        <f t="shared" si="14"/>
        <v>4.3612830613393401</v>
      </c>
      <c r="BG65" s="8">
        <f t="shared" si="15"/>
        <v>0.90987868284228368</v>
      </c>
      <c r="BH65" s="8">
        <f t="shared" si="16"/>
        <v>-0.57904260569172028</v>
      </c>
      <c r="BI65" s="8">
        <f t="shared" si="17"/>
        <v>-0.32756200280766878</v>
      </c>
      <c r="BJ65" s="8">
        <f t="shared" si="18"/>
        <v>2.0592763664357281</v>
      </c>
      <c r="BK65" s="8">
        <f t="shared" si="19"/>
        <v>-0.14020875525783016</v>
      </c>
      <c r="BM65" s="8">
        <f t="shared" si="20"/>
        <v>5.0375939849624016</v>
      </c>
      <c r="BN65" s="8">
        <f t="shared" si="21"/>
        <v>5.0125683868105932</v>
      </c>
      <c r="BO65" s="8">
        <f t="shared" si="22"/>
        <v>5.4327311943920193</v>
      </c>
      <c r="BP65" s="8">
        <f t="shared" si="23"/>
        <v>14.448261056247322</v>
      </c>
      <c r="BQ65" s="8">
        <f t="shared" si="24"/>
        <v>-22.383268804394589</v>
      </c>
      <c r="BR65" s="8">
        <f t="shared" si="25"/>
        <v>-1.672190002761671</v>
      </c>
      <c r="BS65" s="8">
        <f t="shared" si="26"/>
        <v>32.434471054120316</v>
      </c>
      <c r="BT65" s="8">
        <f t="shared" si="27"/>
        <v>2.4648985959438434</v>
      </c>
      <c r="BV65" s="8">
        <f t="shared" si="28"/>
        <v>8.3954065797641277</v>
      </c>
      <c r="BW65" s="8">
        <f t="shared" si="29"/>
        <v>6.3173652694610798</v>
      </c>
      <c r="BX65" s="8">
        <f t="shared" si="30"/>
        <v>10.030951041080478</v>
      </c>
      <c r="BY65" s="8">
        <f t="shared" si="31"/>
        <v>15.489601386481805</v>
      </c>
      <c r="BZ65" s="8">
        <f t="shared" si="32"/>
        <v>-22.832702747162362</v>
      </c>
      <c r="CA65" s="8">
        <f t="shared" si="33"/>
        <v>-1.994274546505544</v>
      </c>
      <c r="CB65" s="8">
        <f t="shared" si="34"/>
        <v>35.161662817551978</v>
      </c>
      <c r="CC65" s="8">
        <f t="shared" si="35"/>
        <v>2.3212338370462726</v>
      </c>
    </row>
    <row r="66" spans="1:81" x14ac:dyDescent="0.2">
      <c r="A66" t="s">
        <v>77</v>
      </c>
      <c r="B66" s="4">
        <v>0.65780000000000005</v>
      </c>
      <c r="C66" s="4">
        <v>0.6623</v>
      </c>
      <c r="D66" s="4">
        <v>0.69789999999999996</v>
      </c>
      <c r="E66" s="4">
        <v>0.38119999999999998</v>
      </c>
      <c r="F66" s="4">
        <v>5.0956999999999999</v>
      </c>
      <c r="G66" s="4">
        <v>6.8902000000000001</v>
      </c>
      <c r="H66" s="4">
        <v>0.497</v>
      </c>
      <c r="I66" s="4">
        <v>0.5968</v>
      </c>
      <c r="K66" s="3">
        <v>0.68500000000000005</v>
      </c>
      <c r="L66" s="3">
        <v>0.68920000000000003</v>
      </c>
      <c r="M66" s="3">
        <v>0.73719999999999997</v>
      </c>
      <c r="N66" s="3">
        <v>0.46350000000000002</v>
      </c>
      <c r="O66" s="3">
        <v>4.8582999999999998</v>
      </c>
      <c r="P66" s="3">
        <v>6.8250999999999999</v>
      </c>
      <c r="Q66" s="3">
        <v>0.61240000000000006</v>
      </c>
      <c r="R66" s="3">
        <v>0.62090000000000001</v>
      </c>
      <c r="T66" s="4">
        <v>0.78620000000000001</v>
      </c>
      <c r="U66" s="4">
        <v>0.78969999999999996</v>
      </c>
      <c r="V66" s="4">
        <v>0.82189999999999996</v>
      </c>
      <c r="W66" s="4">
        <v>0.7843</v>
      </c>
      <c r="X66" s="4">
        <v>2.8658999999999999</v>
      </c>
      <c r="Y66" s="4">
        <v>6.5309999999999997</v>
      </c>
      <c r="Z66" s="4">
        <v>1.1534</v>
      </c>
      <c r="AA66" s="4">
        <v>0.74080000000000001</v>
      </c>
      <c r="AC66">
        <f t="shared" si="42"/>
        <v>2.7200000000000002E-2</v>
      </c>
      <c r="AD66">
        <f t="shared" si="42"/>
        <v>2.6900000000000035E-2</v>
      </c>
      <c r="AE66">
        <f t="shared" si="42"/>
        <v>3.9300000000000002E-2</v>
      </c>
      <c r="AF66" s="4">
        <f t="shared" si="7"/>
        <v>8.230000000000004E-2</v>
      </c>
      <c r="AG66">
        <f t="shared" si="42"/>
        <v>-0.23740000000000006</v>
      </c>
      <c r="AH66">
        <f t="shared" si="42"/>
        <v>-6.5100000000000158E-2</v>
      </c>
      <c r="AI66">
        <f t="shared" si="43"/>
        <v>0.11540000000000006</v>
      </c>
      <c r="AJ66">
        <f t="shared" si="39"/>
        <v>2.410000000000001E-2</v>
      </c>
      <c r="AL66">
        <f t="shared" si="44"/>
        <v>0.10119999999999996</v>
      </c>
      <c r="AM66">
        <f t="shared" si="44"/>
        <v>0.10049999999999992</v>
      </c>
      <c r="AN66">
        <f t="shared" si="44"/>
        <v>8.4699999999999998E-2</v>
      </c>
      <c r="AO66" s="4">
        <f t="shared" si="9"/>
        <v>0.32079999999999997</v>
      </c>
      <c r="AP66">
        <f t="shared" si="44"/>
        <v>-1.9923999999999999</v>
      </c>
      <c r="AQ66">
        <f t="shared" si="44"/>
        <v>-0.29410000000000025</v>
      </c>
      <c r="AR66">
        <f t="shared" si="44"/>
        <v>0.54099999999999993</v>
      </c>
      <c r="AS66">
        <f t="shared" si="40"/>
        <v>0.11990000000000001</v>
      </c>
      <c r="AU66" s="4">
        <f t="shared" si="45"/>
        <v>0.12839999999999996</v>
      </c>
      <c r="AV66" s="4">
        <f t="shared" si="45"/>
        <v>0.12739999999999996</v>
      </c>
      <c r="AW66" s="4">
        <f t="shared" si="45"/>
        <v>0.124</v>
      </c>
      <c r="AX66" s="4">
        <f t="shared" si="11"/>
        <v>0.40310000000000001</v>
      </c>
      <c r="AY66" s="4">
        <f t="shared" si="45"/>
        <v>-2.2298</v>
      </c>
      <c r="AZ66" s="4">
        <f t="shared" si="45"/>
        <v>-0.35920000000000041</v>
      </c>
      <c r="BA66" s="4">
        <f t="shared" si="45"/>
        <v>0.65639999999999998</v>
      </c>
      <c r="BB66" s="4">
        <f t="shared" si="41"/>
        <v>0.14400000000000002</v>
      </c>
      <c r="BD66" s="8">
        <f t="shared" si="12"/>
        <v>4.1349954393432657</v>
      </c>
      <c r="BE66" s="8">
        <f t="shared" si="13"/>
        <v>4.0616035029442905</v>
      </c>
      <c r="BF66" s="8">
        <f t="shared" si="14"/>
        <v>5.6311792520418402</v>
      </c>
      <c r="BG66" s="8">
        <f t="shared" si="15"/>
        <v>21.589716684155309</v>
      </c>
      <c r="BH66" s="8">
        <f t="shared" si="16"/>
        <v>-4.6588299939164406</v>
      </c>
      <c r="BI66" s="8">
        <f t="shared" si="17"/>
        <v>-0.94482017938521612</v>
      </c>
      <c r="BJ66" s="8">
        <f t="shared" si="18"/>
        <v>23.219315895372244</v>
      </c>
      <c r="BK66" s="8">
        <f t="shared" si="19"/>
        <v>4.0382037533512083</v>
      </c>
      <c r="BM66" s="8">
        <f t="shared" si="20"/>
        <v>14.773722627737218</v>
      </c>
      <c r="BN66" s="8">
        <f t="shared" si="21"/>
        <v>14.58212420197329</v>
      </c>
      <c r="BO66" s="8">
        <f t="shared" si="22"/>
        <v>11.489419424850787</v>
      </c>
      <c r="BP66" s="8">
        <f t="shared" si="23"/>
        <v>69.212513484358141</v>
      </c>
      <c r="BQ66" s="8">
        <f t="shared" si="24"/>
        <v>-41.010229915814172</v>
      </c>
      <c r="BR66" s="8">
        <f t="shared" si="25"/>
        <v>-4.3090943722436341</v>
      </c>
      <c r="BS66" s="8">
        <f t="shared" si="26"/>
        <v>88.340953625081625</v>
      </c>
      <c r="BT66" s="8">
        <f t="shared" si="27"/>
        <v>19.310678047994848</v>
      </c>
      <c r="BV66" s="8">
        <f t="shared" si="28"/>
        <v>19.51961082395864</v>
      </c>
      <c r="BW66" s="8">
        <f t="shared" si="29"/>
        <v>19.235995772308616</v>
      </c>
      <c r="BX66" s="8">
        <f t="shared" si="30"/>
        <v>17.767588479724889</v>
      </c>
      <c r="BY66" s="8">
        <f t="shared" si="31"/>
        <v>105.74501573976916</v>
      </c>
      <c r="BZ66" s="8">
        <f t="shared" si="32"/>
        <v>-43.758463017838572</v>
      </c>
      <c r="CA66" s="8">
        <f t="shared" si="33"/>
        <v>-5.2132013584511396</v>
      </c>
      <c r="CB66" s="8">
        <f t="shared" si="34"/>
        <v>132.07243460764587</v>
      </c>
      <c r="CC66" s="8">
        <f t="shared" si="35"/>
        <v>24.128686327077752</v>
      </c>
    </row>
    <row r="67" spans="1:81" x14ac:dyDescent="0.2">
      <c r="A67" t="s">
        <v>78</v>
      </c>
      <c r="B67" s="4">
        <v>0.66590000000000005</v>
      </c>
      <c r="C67" s="4">
        <v>0.67259999999999998</v>
      </c>
      <c r="D67" s="4">
        <v>0.67759999999999998</v>
      </c>
      <c r="E67" s="4">
        <v>0.36909999999999998</v>
      </c>
      <c r="F67" s="4">
        <v>4.9867999999999997</v>
      </c>
      <c r="G67" s="4">
        <v>6.9945000000000004</v>
      </c>
      <c r="H67" s="4">
        <v>0.46920000000000001</v>
      </c>
      <c r="I67" s="4">
        <v>0.62439999999999996</v>
      </c>
      <c r="K67" s="3">
        <v>0.6351</v>
      </c>
      <c r="L67" s="3">
        <v>0.64490000000000003</v>
      </c>
      <c r="M67" s="3">
        <v>0.64949999999999997</v>
      </c>
      <c r="N67" s="3">
        <v>0.29389999999999999</v>
      </c>
      <c r="O67" s="3">
        <v>5.2361000000000004</v>
      </c>
      <c r="P67" s="3">
        <v>7.0998000000000001</v>
      </c>
      <c r="Q67" s="3">
        <v>0.36530000000000001</v>
      </c>
      <c r="R67" s="3">
        <v>0.59509999999999996</v>
      </c>
      <c r="T67" s="4">
        <v>0.73719999999999997</v>
      </c>
      <c r="U67" s="4">
        <v>0.74590000000000001</v>
      </c>
      <c r="V67" s="4">
        <v>0.73960000000000004</v>
      </c>
      <c r="W67" s="4">
        <v>0.63480000000000003</v>
      </c>
      <c r="X67" s="4">
        <v>3.806</v>
      </c>
      <c r="Y67" s="4">
        <v>6.7994000000000003</v>
      </c>
      <c r="Z67" s="4">
        <v>0.90300000000000002</v>
      </c>
      <c r="AA67" s="4">
        <v>0.68989999999999996</v>
      </c>
      <c r="AC67">
        <f t="shared" si="42"/>
        <v>-3.080000000000005E-2</v>
      </c>
      <c r="AD67">
        <f t="shared" si="42"/>
        <v>-2.7699999999999947E-2</v>
      </c>
      <c r="AE67">
        <f t="shared" si="42"/>
        <v>-2.8100000000000014E-2</v>
      </c>
      <c r="AF67" s="4">
        <f t="shared" si="7"/>
        <v>-7.5199999999999989E-2</v>
      </c>
      <c r="AG67">
        <f t="shared" si="42"/>
        <v>0.24930000000000074</v>
      </c>
      <c r="AH67">
        <f t="shared" si="42"/>
        <v>0.10529999999999973</v>
      </c>
      <c r="AI67">
        <f t="shared" si="43"/>
        <v>-0.10389999999999999</v>
      </c>
      <c r="AJ67">
        <f t="shared" si="39"/>
        <v>-2.9299999999999993E-2</v>
      </c>
      <c r="AL67">
        <f t="shared" si="44"/>
        <v>0.10209999999999997</v>
      </c>
      <c r="AM67">
        <f t="shared" si="44"/>
        <v>0.10099999999999998</v>
      </c>
      <c r="AN67">
        <f t="shared" si="44"/>
        <v>9.0100000000000069E-2</v>
      </c>
      <c r="AO67" s="4">
        <f t="shared" si="9"/>
        <v>0.34090000000000004</v>
      </c>
      <c r="AP67">
        <f t="shared" si="44"/>
        <v>-1.4301000000000004</v>
      </c>
      <c r="AQ67">
        <f t="shared" si="44"/>
        <v>-0.30039999999999978</v>
      </c>
      <c r="AR67">
        <f t="shared" si="44"/>
        <v>0.53770000000000007</v>
      </c>
      <c r="AS67">
        <f t="shared" si="40"/>
        <v>9.4799999999999995E-2</v>
      </c>
      <c r="AU67" s="4">
        <f t="shared" si="45"/>
        <v>7.1299999999999919E-2</v>
      </c>
      <c r="AV67" s="4">
        <f t="shared" si="45"/>
        <v>7.3300000000000032E-2</v>
      </c>
      <c r="AW67" s="4">
        <f t="shared" si="45"/>
        <v>6.2000000000000055E-2</v>
      </c>
      <c r="AX67" s="4">
        <f t="shared" si="11"/>
        <v>0.26570000000000005</v>
      </c>
      <c r="AY67" s="4">
        <f t="shared" si="45"/>
        <v>-1.1807999999999996</v>
      </c>
      <c r="AZ67" s="4">
        <f t="shared" si="45"/>
        <v>-0.19510000000000005</v>
      </c>
      <c r="BA67" s="4">
        <f t="shared" si="45"/>
        <v>0.43380000000000002</v>
      </c>
      <c r="BB67" s="4">
        <f t="shared" si="41"/>
        <v>6.5500000000000003E-2</v>
      </c>
      <c r="BD67" s="8">
        <f t="shared" si="12"/>
        <v>-4.6253191169845396</v>
      </c>
      <c r="BE67" s="8">
        <f t="shared" si="13"/>
        <v>-4.118346714243228</v>
      </c>
      <c r="BF67" s="8">
        <f t="shared" si="14"/>
        <v>-4.1469893742621036</v>
      </c>
      <c r="BG67" s="8">
        <f t="shared" si="15"/>
        <v>-20.373882416689241</v>
      </c>
      <c r="BH67" s="8">
        <f t="shared" si="16"/>
        <v>4.9991978824095762</v>
      </c>
      <c r="BI67" s="8">
        <f t="shared" si="17"/>
        <v>1.5054685824576413</v>
      </c>
      <c r="BJ67" s="8">
        <f t="shared" si="18"/>
        <v>-22.144075021312869</v>
      </c>
      <c r="BK67" s="8">
        <f t="shared" si="19"/>
        <v>-4.6925048046124269</v>
      </c>
      <c r="BM67" s="8">
        <f t="shared" si="20"/>
        <v>16.076208471106906</v>
      </c>
      <c r="BN67" s="8">
        <f t="shared" si="21"/>
        <v>15.661342843851756</v>
      </c>
      <c r="BO67" s="8">
        <f t="shared" si="22"/>
        <v>13.872209391839888</v>
      </c>
      <c r="BP67" s="8">
        <f t="shared" si="23"/>
        <v>115.99183395712829</v>
      </c>
      <c r="BQ67" s="8">
        <f t="shared" si="24"/>
        <v>-27.312312599071831</v>
      </c>
      <c r="BR67" s="8">
        <f t="shared" si="25"/>
        <v>-4.2311051015521528</v>
      </c>
      <c r="BS67" s="8">
        <f t="shared" si="26"/>
        <v>147.19408705173831</v>
      </c>
      <c r="BT67" s="8">
        <f t="shared" si="27"/>
        <v>15.930095782221477</v>
      </c>
      <c r="BV67" s="8">
        <f t="shared" si="28"/>
        <v>10.707313410421973</v>
      </c>
      <c r="BW67" s="8">
        <f t="shared" si="29"/>
        <v>10.898007731192392</v>
      </c>
      <c r="BX67" s="8">
        <f t="shared" si="30"/>
        <v>9.1499409681227952</v>
      </c>
      <c r="BY67" s="8">
        <f t="shared" si="31"/>
        <v>71.9859116770523</v>
      </c>
      <c r="BZ67" s="8">
        <f t="shared" si="32"/>
        <v>-23.678511269752139</v>
      </c>
      <c r="CA67" s="8">
        <f t="shared" si="33"/>
        <v>-2.7893344770891422</v>
      </c>
      <c r="CB67" s="8">
        <f t="shared" si="34"/>
        <v>92.455242966751911</v>
      </c>
      <c r="CC67" s="8">
        <f t="shared" si="35"/>
        <v>10.490070467648945</v>
      </c>
    </row>
    <row r="68" spans="1:81" x14ac:dyDescent="0.2">
      <c r="A68" t="s">
        <v>79</v>
      </c>
      <c r="B68" s="4">
        <v>0.65620000000000001</v>
      </c>
      <c r="C68" s="4">
        <v>0.66069999999999995</v>
      </c>
      <c r="D68" s="4">
        <v>0.68300000000000005</v>
      </c>
      <c r="E68" s="4">
        <v>0.3211</v>
      </c>
      <c r="F68" s="4">
        <v>7.0831</v>
      </c>
      <c r="G68" s="4">
        <v>7.0468999999999999</v>
      </c>
      <c r="H68" s="4">
        <v>0.47849999999999998</v>
      </c>
      <c r="I68" s="4">
        <v>0.53420000000000001</v>
      </c>
      <c r="K68" s="3">
        <v>0.69169999999999998</v>
      </c>
      <c r="L68" s="3">
        <v>0.68989999999999996</v>
      </c>
      <c r="M68" s="3">
        <v>0.69430000000000003</v>
      </c>
      <c r="N68" s="3">
        <v>0.4017</v>
      </c>
      <c r="O68" s="3">
        <v>6.4930000000000003</v>
      </c>
      <c r="P68" s="3">
        <v>6.9275000000000002</v>
      </c>
      <c r="Q68" s="3">
        <v>0.61939999999999995</v>
      </c>
      <c r="R68" s="3">
        <v>0.56369999999999998</v>
      </c>
      <c r="T68" s="4">
        <v>0.77959999999999996</v>
      </c>
      <c r="U68" s="4">
        <v>0.79110000000000003</v>
      </c>
      <c r="V68" s="4">
        <v>0.77170000000000005</v>
      </c>
      <c r="W68" s="4">
        <v>0.66310000000000002</v>
      </c>
      <c r="X68" s="4">
        <v>4.5830000000000002</v>
      </c>
      <c r="Y68" s="4">
        <v>6.66</v>
      </c>
      <c r="Z68" s="4">
        <v>1.1178999999999999</v>
      </c>
      <c r="AA68" s="4">
        <v>0.66159999999999997</v>
      </c>
      <c r="AC68">
        <f t="shared" si="42"/>
        <v>3.5499999999999976E-2</v>
      </c>
      <c r="AD68">
        <f t="shared" si="42"/>
        <v>2.9200000000000004E-2</v>
      </c>
      <c r="AE68">
        <f t="shared" si="42"/>
        <v>1.1299999999999977E-2</v>
      </c>
      <c r="AF68" s="4">
        <f t="shared" ref="AF68:AF112" si="46">ABS(N68)-ABS(E68)</f>
        <v>8.0600000000000005E-2</v>
      </c>
      <c r="AG68">
        <f t="shared" si="42"/>
        <v>-0.59009999999999962</v>
      </c>
      <c r="AH68">
        <f t="shared" si="42"/>
        <v>-0.11939999999999973</v>
      </c>
      <c r="AI68">
        <f t="shared" si="43"/>
        <v>0.14089999999999997</v>
      </c>
      <c r="AJ68">
        <f t="shared" si="39"/>
        <v>2.9499999999999971E-2</v>
      </c>
      <c r="AL68">
        <f t="shared" si="44"/>
        <v>8.7899999999999978E-2</v>
      </c>
      <c r="AM68">
        <f t="shared" si="44"/>
        <v>0.10120000000000007</v>
      </c>
      <c r="AN68">
        <f t="shared" si="44"/>
        <v>7.7400000000000024E-2</v>
      </c>
      <c r="AO68" s="4">
        <f t="shared" ref="AO68:AO112" si="47">ABS(W68)-ABS(N68)</f>
        <v>0.26140000000000002</v>
      </c>
      <c r="AP68">
        <f t="shared" si="44"/>
        <v>-1.9100000000000001</v>
      </c>
      <c r="AQ68">
        <f t="shared" si="44"/>
        <v>-0.26750000000000007</v>
      </c>
      <c r="AR68">
        <f t="shared" si="44"/>
        <v>0.49849999999999994</v>
      </c>
      <c r="AS68">
        <f t="shared" si="40"/>
        <v>9.7899999999999987E-2</v>
      </c>
      <c r="AU68" s="4">
        <f t="shared" si="45"/>
        <v>0.12339999999999995</v>
      </c>
      <c r="AV68" s="4">
        <f t="shared" si="45"/>
        <v>0.13040000000000007</v>
      </c>
      <c r="AW68" s="4">
        <f t="shared" si="45"/>
        <v>8.8700000000000001E-2</v>
      </c>
      <c r="AX68" s="4">
        <f t="shared" ref="AX68:AX112" si="48">ABS(W68)-ABS(E68)</f>
        <v>0.34200000000000003</v>
      </c>
      <c r="AY68" s="4">
        <f t="shared" si="45"/>
        <v>-2.5000999999999998</v>
      </c>
      <c r="AZ68" s="4">
        <f t="shared" si="45"/>
        <v>-0.3868999999999998</v>
      </c>
      <c r="BA68" s="4">
        <f t="shared" si="45"/>
        <v>0.63939999999999997</v>
      </c>
      <c r="BB68" s="4">
        <f t="shared" si="41"/>
        <v>0.12739999999999996</v>
      </c>
      <c r="BD68" s="8">
        <f t="shared" ref="BD68:BD112" si="49">((K68-B68)/B68)*100</f>
        <v>5.4099359951234343</v>
      </c>
      <c r="BE68" s="8">
        <f t="shared" ref="BE68:BE112" si="50">((L68-C68)/C68)*100</f>
        <v>4.4195550174057825</v>
      </c>
      <c r="BF68" s="8">
        <f t="shared" ref="BF68:BF112" si="51">((M68-D68)/D68)*100</f>
        <v>1.6544655929721781</v>
      </c>
      <c r="BG68" s="8">
        <f t="shared" ref="BG68:BG112" si="52">((N68-E68)/E68)*100</f>
        <v>25.10121457489879</v>
      </c>
      <c r="BH68" s="8">
        <f t="shared" ref="BH68:BH112" si="53">((O68-F68)/F68)*100</f>
        <v>-8.3310979655800388</v>
      </c>
      <c r="BI68" s="8">
        <f t="shared" ref="BI68:BI112" si="54">((P68-G68)/G68)*100</f>
        <v>-1.6943620599128657</v>
      </c>
      <c r="BJ68" s="8">
        <f t="shared" ref="BJ68:BJ112" si="55">((Q68-H68)/H68)*100</f>
        <v>29.446185997910128</v>
      </c>
      <c r="BK68" s="8">
        <f t="shared" ref="BK68:BK112" si="56">((R68-I68)/I68)*100</f>
        <v>5.5222763010108515</v>
      </c>
      <c r="BM68" s="8">
        <f t="shared" ref="BM68:BM112" si="57">((T68-K68)/K68)*100</f>
        <v>12.707821309816392</v>
      </c>
      <c r="BN68" s="8">
        <f t="shared" ref="BN68:BN112" si="58">((U68-L68)/L68)*100</f>
        <v>14.668792578634596</v>
      </c>
      <c r="BO68" s="8">
        <f t="shared" ref="BO68:BO112" si="59">((V68-M68)/M68)*100</f>
        <v>11.147918767103562</v>
      </c>
      <c r="BP68" s="8">
        <f t="shared" ref="BP68:BP112" si="60">((W68-N68)/N68)*100</f>
        <v>65.073437888971881</v>
      </c>
      <c r="BQ68" s="8">
        <f t="shared" ref="BQ68:BQ112" si="61">((X68-O68)/O68)*100</f>
        <v>-29.416294470968733</v>
      </c>
      <c r="BR68" s="8">
        <f t="shared" ref="BR68:BR112" si="62">((Y68-P68)/P68)*100</f>
        <v>-3.8614218693612425</v>
      </c>
      <c r="BS68" s="8">
        <f t="shared" ref="BS68:BS112" si="63">((Z68-Q68)/Q68)*100</f>
        <v>80.481110752340967</v>
      </c>
      <c r="BT68" s="8">
        <f t="shared" ref="BT68:BT112" si="64">((AA68-R68)/R68)*100</f>
        <v>17.367394003902785</v>
      </c>
      <c r="BV68" s="8">
        <f t="shared" ref="BV68:BV112" si="65">((T68-B68)/B68)*100</f>
        <v>18.805242304175547</v>
      </c>
      <c r="BW68" s="8">
        <f t="shared" ref="BW68:BW112" si="66">((U68-C68)/C68)*100</f>
        <v>19.736642954442271</v>
      </c>
      <c r="BX68" s="8">
        <f t="shared" ref="BX68:BX112" si="67">((V68-D68)/D68)*100</f>
        <v>12.986822840409957</v>
      </c>
      <c r="BY68" s="8">
        <f t="shared" ref="BY68:BY112" si="68">((W68-E68)/E68)*100</f>
        <v>106.50887573964498</v>
      </c>
      <c r="BZ68" s="8">
        <f t="shared" ref="BZ68:BZ112" si="69">((X68-F68)/F68)*100</f>
        <v>-35.296692126328864</v>
      </c>
      <c r="CA68" s="8">
        <f t="shared" ref="CA68:CA112" si="70">((Y68-G68)/G68)*100</f>
        <v>-5.4903574621464735</v>
      </c>
      <c r="CB68" s="8">
        <f t="shared" ref="CB68:CB112" si="71">((Z68-H68)/H68)*100</f>
        <v>133.6259143155695</v>
      </c>
      <c r="CC68" s="8">
        <f t="shared" ref="CC68:CC112" si="72">((AA68-I68)/I68)*100</f>
        <v>23.848745788094337</v>
      </c>
    </row>
    <row r="69" spans="1:81" x14ac:dyDescent="0.2">
      <c r="A69" t="s">
        <v>80</v>
      </c>
      <c r="B69" s="4">
        <v>0.61280000000000001</v>
      </c>
      <c r="C69" s="4">
        <v>0.61750000000000005</v>
      </c>
      <c r="D69" s="4">
        <v>0.57030000000000003</v>
      </c>
      <c r="E69" s="4">
        <v>0.13650000000000001</v>
      </c>
      <c r="F69" s="4">
        <v>5.7877999999999998</v>
      </c>
      <c r="G69" s="4">
        <v>6.8894000000000002</v>
      </c>
      <c r="H69" s="4">
        <v>0.32900000000000001</v>
      </c>
      <c r="I69" s="4">
        <v>0.48180000000000001</v>
      </c>
      <c r="K69" s="3">
        <v>0.60650000000000004</v>
      </c>
      <c r="L69" s="3">
        <v>0.60940000000000005</v>
      </c>
      <c r="M69" s="3">
        <v>0.59009999999999996</v>
      </c>
      <c r="N69" s="3">
        <v>8.3299999999999999E-2</v>
      </c>
      <c r="O69" s="3">
        <v>5.9229000000000003</v>
      </c>
      <c r="P69" s="3">
        <v>6.8639999999999999</v>
      </c>
      <c r="Q69" s="3">
        <v>0.24030000000000001</v>
      </c>
      <c r="R69" s="3">
        <v>0.47220000000000001</v>
      </c>
      <c r="T69" s="4">
        <v>0.68049999999999999</v>
      </c>
      <c r="U69" s="4">
        <v>0.69359999999999999</v>
      </c>
      <c r="V69" s="4">
        <v>0.62150000000000005</v>
      </c>
      <c r="W69" s="4">
        <v>0.37969999999999998</v>
      </c>
      <c r="X69" s="4">
        <v>4.1562000000000001</v>
      </c>
      <c r="Y69" s="4">
        <v>6.6741000000000001</v>
      </c>
      <c r="Z69" s="4">
        <v>0.76149999999999995</v>
      </c>
      <c r="AA69" s="4">
        <v>0.56079999999999997</v>
      </c>
      <c r="AC69">
        <f t="shared" si="42"/>
        <v>-6.2999999999999723E-3</v>
      </c>
      <c r="AD69">
        <f t="shared" si="42"/>
        <v>-8.0999999999999961E-3</v>
      </c>
      <c r="AE69">
        <f t="shared" si="42"/>
        <v>1.9799999999999929E-2</v>
      </c>
      <c r="AF69" s="4">
        <f t="shared" si="46"/>
        <v>-5.3200000000000011E-2</v>
      </c>
      <c r="AG69">
        <f t="shared" si="42"/>
        <v>0.13510000000000044</v>
      </c>
      <c r="AH69">
        <f t="shared" si="42"/>
        <v>-2.5400000000000311E-2</v>
      </c>
      <c r="AI69">
        <f t="shared" si="43"/>
        <v>-8.8700000000000001E-2</v>
      </c>
      <c r="AJ69">
        <f t="shared" si="39"/>
        <v>-9.5999999999999974E-3</v>
      </c>
      <c r="AL69">
        <f t="shared" si="44"/>
        <v>7.3999999999999955E-2</v>
      </c>
      <c r="AM69">
        <f t="shared" si="44"/>
        <v>8.4199999999999942E-2</v>
      </c>
      <c r="AN69">
        <f t="shared" si="44"/>
        <v>3.1400000000000095E-2</v>
      </c>
      <c r="AO69" s="4">
        <f t="shared" si="47"/>
        <v>0.2964</v>
      </c>
      <c r="AP69">
        <f t="shared" si="44"/>
        <v>-1.7667000000000002</v>
      </c>
      <c r="AQ69">
        <f t="shared" si="44"/>
        <v>-0.18989999999999974</v>
      </c>
      <c r="AR69">
        <f t="shared" si="44"/>
        <v>0.52119999999999989</v>
      </c>
      <c r="AS69">
        <f t="shared" si="40"/>
        <v>8.8599999999999957E-2</v>
      </c>
      <c r="AU69" s="4">
        <f t="shared" si="45"/>
        <v>6.7699999999999982E-2</v>
      </c>
      <c r="AV69" s="4">
        <f t="shared" si="45"/>
        <v>7.6099999999999945E-2</v>
      </c>
      <c r="AW69" s="4">
        <f t="shared" si="45"/>
        <v>5.1200000000000023E-2</v>
      </c>
      <c r="AX69" s="4">
        <f t="shared" si="48"/>
        <v>0.24319999999999997</v>
      </c>
      <c r="AY69" s="4">
        <f t="shared" si="45"/>
        <v>-1.6315999999999997</v>
      </c>
      <c r="AZ69" s="4">
        <f t="shared" si="45"/>
        <v>-0.21530000000000005</v>
      </c>
      <c r="BA69" s="4">
        <f t="shared" si="45"/>
        <v>0.43249999999999994</v>
      </c>
      <c r="BB69" s="4">
        <f t="shared" si="41"/>
        <v>7.8999999999999959E-2</v>
      </c>
      <c r="BD69" s="8">
        <f t="shared" si="49"/>
        <v>-1.0280678851174889</v>
      </c>
      <c r="BE69" s="8">
        <f t="shared" si="50"/>
        <v>-1.3117408906882584</v>
      </c>
      <c r="BF69" s="8">
        <f t="shared" si="51"/>
        <v>3.4718569174118761</v>
      </c>
      <c r="BG69" s="8">
        <f t="shared" si="52"/>
        <v>-38.974358974358978</v>
      </c>
      <c r="BH69" s="8">
        <f t="shared" si="53"/>
        <v>2.3342202564014034</v>
      </c>
      <c r="BI69" s="8">
        <f t="shared" si="54"/>
        <v>-0.36868232356954611</v>
      </c>
      <c r="BJ69" s="8">
        <f t="shared" si="55"/>
        <v>-26.960486322188448</v>
      </c>
      <c r="BK69" s="8">
        <f t="shared" si="56"/>
        <v>-1.9925280199252795</v>
      </c>
      <c r="BM69" s="8">
        <f t="shared" si="57"/>
        <v>12.201154163231649</v>
      </c>
      <c r="BN69" s="8">
        <f t="shared" si="58"/>
        <v>13.816869051526082</v>
      </c>
      <c r="BO69" s="8">
        <f t="shared" si="59"/>
        <v>5.3211320115234866</v>
      </c>
      <c r="BP69" s="8">
        <f t="shared" si="60"/>
        <v>355.82232893157266</v>
      </c>
      <c r="BQ69" s="8">
        <f t="shared" si="61"/>
        <v>-29.828293572405411</v>
      </c>
      <c r="BR69" s="8">
        <f t="shared" si="62"/>
        <v>-2.7666083916083877</v>
      </c>
      <c r="BS69" s="8">
        <f t="shared" si="63"/>
        <v>216.8955472326258</v>
      </c>
      <c r="BT69" s="8">
        <f t="shared" si="64"/>
        <v>18.763235916984318</v>
      </c>
      <c r="BV69" s="8">
        <f t="shared" si="65"/>
        <v>11.0476501305483</v>
      </c>
      <c r="BW69" s="8">
        <f t="shared" si="66"/>
        <v>12.323886639676102</v>
      </c>
      <c r="BX69" s="8">
        <f t="shared" si="67"/>
        <v>8.9777310187620589</v>
      </c>
      <c r="BY69" s="8">
        <f t="shared" si="68"/>
        <v>178.16849816849813</v>
      </c>
      <c r="BZ69" s="8">
        <f t="shared" si="69"/>
        <v>-28.190331386709971</v>
      </c>
      <c r="CA69" s="8">
        <f t="shared" si="70"/>
        <v>-3.1250907190756823</v>
      </c>
      <c r="CB69" s="8">
        <f t="shared" si="71"/>
        <v>131.45896656534953</v>
      </c>
      <c r="CC69" s="8">
        <f t="shared" si="72"/>
        <v>16.396845163968443</v>
      </c>
    </row>
    <row r="70" spans="1:81" x14ac:dyDescent="0.2">
      <c r="A70" t="s">
        <v>81</v>
      </c>
      <c r="B70" s="4">
        <v>0.58130000000000004</v>
      </c>
      <c r="C70" s="4">
        <v>0.58799999999999997</v>
      </c>
      <c r="D70" s="4">
        <v>0.58919999999999995</v>
      </c>
      <c r="E70" s="4">
        <v>7.8100000000000003E-2</v>
      </c>
      <c r="F70" s="4">
        <v>6.2484999999999999</v>
      </c>
      <c r="G70" s="4">
        <v>7.1456999999999997</v>
      </c>
      <c r="H70" s="4">
        <v>0.1174</v>
      </c>
      <c r="I70" s="4">
        <v>0.47360000000000002</v>
      </c>
      <c r="K70" s="3">
        <v>0.57920000000000005</v>
      </c>
      <c r="L70" s="3">
        <v>0.58709999999999996</v>
      </c>
      <c r="M70" s="3">
        <v>0.56889999999999996</v>
      </c>
      <c r="N70" s="3">
        <v>7.22E-2</v>
      </c>
      <c r="O70" s="3">
        <v>6.1635</v>
      </c>
      <c r="P70" s="3">
        <v>7.1360999999999999</v>
      </c>
      <c r="Q70" s="3">
        <v>0.1149</v>
      </c>
      <c r="R70" s="3">
        <v>0.47889999999999999</v>
      </c>
      <c r="T70" s="4">
        <v>0.71699999999999997</v>
      </c>
      <c r="U70" s="4">
        <v>0.73040000000000005</v>
      </c>
      <c r="V70" s="4">
        <v>0.72240000000000004</v>
      </c>
      <c r="W70" s="4">
        <v>0.42409999999999998</v>
      </c>
      <c r="X70" s="4">
        <v>4.8369</v>
      </c>
      <c r="Y70" s="4">
        <v>6.7923999999999998</v>
      </c>
      <c r="Z70" s="4">
        <v>0.78249999999999997</v>
      </c>
      <c r="AA70" s="4">
        <v>0.5806</v>
      </c>
      <c r="AC70">
        <f t="shared" si="42"/>
        <v>-2.0999999999999908E-3</v>
      </c>
      <c r="AD70">
        <f t="shared" si="42"/>
        <v>-9.000000000000119E-4</v>
      </c>
      <c r="AE70">
        <f t="shared" si="42"/>
        <v>-2.0299999999999985E-2</v>
      </c>
      <c r="AF70" s="4">
        <f t="shared" si="46"/>
        <v>-5.9000000000000025E-3</v>
      </c>
      <c r="AG70">
        <f t="shared" si="42"/>
        <v>-8.4999999999999964E-2</v>
      </c>
      <c r="AH70">
        <f t="shared" si="42"/>
        <v>-9.5999999999998309E-3</v>
      </c>
      <c r="AI70">
        <f t="shared" si="43"/>
        <v>-2.5000000000000022E-3</v>
      </c>
      <c r="AJ70">
        <f t="shared" si="39"/>
        <v>5.2999999999999714E-3</v>
      </c>
      <c r="AL70">
        <f t="shared" si="44"/>
        <v>0.13779999999999992</v>
      </c>
      <c r="AM70">
        <f t="shared" si="44"/>
        <v>0.14330000000000009</v>
      </c>
      <c r="AN70">
        <f t="shared" si="44"/>
        <v>0.15350000000000008</v>
      </c>
      <c r="AO70" s="4">
        <f t="shared" si="47"/>
        <v>0.35189999999999999</v>
      </c>
      <c r="AP70">
        <f t="shared" si="44"/>
        <v>-1.3266</v>
      </c>
      <c r="AQ70">
        <f t="shared" si="44"/>
        <v>-0.34370000000000012</v>
      </c>
      <c r="AR70">
        <f t="shared" si="44"/>
        <v>0.66759999999999997</v>
      </c>
      <c r="AS70">
        <f t="shared" si="40"/>
        <v>0.10170000000000001</v>
      </c>
      <c r="AU70" s="4">
        <f t="shared" si="45"/>
        <v>0.13569999999999993</v>
      </c>
      <c r="AV70" s="4">
        <f t="shared" si="45"/>
        <v>0.14240000000000008</v>
      </c>
      <c r="AW70" s="4">
        <f t="shared" si="45"/>
        <v>0.1332000000000001</v>
      </c>
      <c r="AX70" s="4">
        <f t="shared" si="48"/>
        <v>0.34599999999999997</v>
      </c>
      <c r="AY70" s="4">
        <f t="shared" si="45"/>
        <v>-1.4116</v>
      </c>
      <c r="AZ70" s="4">
        <f t="shared" si="45"/>
        <v>-0.35329999999999995</v>
      </c>
      <c r="BA70" s="4">
        <f t="shared" si="45"/>
        <v>0.66510000000000002</v>
      </c>
      <c r="BB70" s="4">
        <f t="shared" si="41"/>
        <v>0.10699999999999998</v>
      </c>
      <c r="BD70" s="8">
        <f t="shared" si="49"/>
        <v>-0.3612592465164271</v>
      </c>
      <c r="BE70" s="8">
        <f t="shared" si="50"/>
        <v>-0.15306122448979795</v>
      </c>
      <c r="BF70" s="8">
        <f t="shared" si="51"/>
        <v>-3.4453496266123533</v>
      </c>
      <c r="BG70" s="8">
        <f t="shared" si="52"/>
        <v>-7.554417413572347</v>
      </c>
      <c r="BH70" s="8">
        <f t="shared" si="53"/>
        <v>-1.3603264783548046</v>
      </c>
      <c r="BI70" s="8">
        <f t="shared" si="54"/>
        <v>-0.1343465300810254</v>
      </c>
      <c r="BJ70" s="8">
        <f t="shared" si="55"/>
        <v>-2.1294718909710406</v>
      </c>
      <c r="BK70" s="8">
        <f t="shared" si="56"/>
        <v>1.1190878378378317</v>
      </c>
      <c r="BM70" s="8">
        <f t="shared" si="57"/>
        <v>23.791436464088385</v>
      </c>
      <c r="BN70" s="8">
        <f t="shared" si="58"/>
        <v>24.408107647760193</v>
      </c>
      <c r="BO70" s="8">
        <f t="shared" si="59"/>
        <v>26.981894884865547</v>
      </c>
      <c r="BP70" s="8">
        <f t="shared" si="60"/>
        <v>487.39612188365652</v>
      </c>
      <c r="BQ70" s="8">
        <f t="shared" si="61"/>
        <v>-21.523485032854708</v>
      </c>
      <c r="BR70" s="8">
        <f t="shared" si="62"/>
        <v>-4.8163562730342919</v>
      </c>
      <c r="BS70" s="8">
        <f t="shared" si="63"/>
        <v>581.0269799825935</v>
      </c>
      <c r="BT70" s="8">
        <f t="shared" si="64"/>
        <v>21.236166214240974</v>
      </c>
      <c r="BV70" s="8">
        <f t="shared" si="65"/>
        <v>23.344228453466357</v>
      </c>
      <c r="BW70" s="8">
        <f t="shared" si="66"/>
        <v>24.217687074829946</v>
      </c>
      <c r="BX70" s="8">
        <f t="shared" si="67"/>
        <v>22.606924643584538</v>
      </c>
      <c r="BY70" s="8">
        <f t="shared" si="68"/>
        <v>443.02176696542892</v>
      </c>
      <c r="BZ70" s="8">
        <f t="shared" si="69"/>
        <v>-22.59102184524286</v>
      </c>
      <c r="CA70" s="8">
        <f t="shared" si="70"/>
        <v>-4.9442321955861557</v>
      </c>
      <c r="CB70" s="8">
        <f t="shared" si="71"/>
        <v>566.52470187393521</v>
      </c>
      <c r="CC70" s="8">
        <f t="shared" si="72"/>
        <v>22.5929054054054</v>
      </c>
    </row>
    <row r="71" spans="1:81" x14ac:dyDescent="0.2">
      <c r="A71" t="s">
        <v>82</v>
      </c>
      <c r="B71" s="4">
        <v>0.70979999999999999</v>
      </c>
      <c r="C71" s="4">
        <v>0.71909999999999996</v>
      </c>
      <c r="D71" s="4">
        <v>0.67020000000000002</v>
      </c>
      <c r="E71" s="4">
        <v>0.51780000000000004</v>
      </c>
      <c r="F71" s="4">
        <v>5.6048</v>
      </c>
      <c r="G71" s="4">
        <v>7.0777999999999999</v>
      </c>
      <c r="H71" s="4">
        <v>0.71579999999999999</v>
      </c>
      <c r="I71" s="4">
        <v>0.63490000000000002</v>
      </c>
      <c r="K71" s="3">
        <v>0.6966</v>
      </c>
      <c r="L71" s="3">
        <v>0.70540000000000003</v>
      </c>
      <c r="M71" s="3">
        <v>0.66420000000000001</v>
      </c>
      <c r="N71" s="3">
        <v>0.46870000000000001</v>
      </c>
      <c r="O71" s="3">
        <v>5.8402000000000003</v>
      </c>
      <c r="P71" s="3">
        <v>7.1237000000000004</v>
      </c>
      <c r="Q71" s="3">
        <v>0.64990000000000003</v>
      </c>
      <c r="R71" s="3">
        <v>0.62139999999999995</v>
      </c>
      <c r="T71" s="4">
        <v>0.73660000000000003</v>
      </c>
      <c r="U71" s="4">
        <v>0.75429999999999997</v>
      </c>
      <c r="V71" s="4">
        <v>0.67290000000000005</v>
      </c>
      <c r="W71" s="4">
        <v>0.71599999999999997</v>
      </c>
      <c r="X71" s="4">
        <v>2.9211999999999998</v>
      </c>
      <c r="Y71" s="4">
        <v>6.9672999999999998</v>
      </c>
      <c r="Z71" s="4">
        <v>0.95689999999999997</v>
      </c>
      <c r="AA71" s="4">
        <v>0.70979999999999999</v>
      </c>
      <c r="AC71">
        <f t="shared" ref="AC71:AH86" si="73">K71-B71</f>
        <v>-1.319999999999999E-2</v>
      </c>
      <c r="AD71">
        <f t="shared" si="73"/>
        <v>-1.3699999999999934E-2</v>
      </c>
      <c r="AE71">
        <f t="shared" si="73"/>
        <v>-6.0000000000000053E-3</v>
      </c>
      <c r="AF71" s="4">
        <f t="shared" si="46"/>
        <v>-4.9100000000000033E-2</v>
      </c>
      <c r="AG71">
        <f t="shared" si="73"/>
        <v>0.23540000000000028</v>
      </c>
      <c r="AH71">
        <f t="shared" si="73"/>
        <v>4.5900000000000496E-2</v>
      </c>
      <c r="AI71">
        <f t="shared" si="43"/>
        <v>-6.5899999999999959E-2</v>
      </c>
      <c r="AJ71">
        <f t="shared" si="39"/>
        <v>-1.3500000000000068E-2</v>
      </c>
      <c r="AL71">
        <f t="shared" ref="AL71:AR86" si="74">T71-K71</f>
        <v>4.0000000000000036E-2</v>
      </c>
      <c r="AM71">
        <f t="shared" si="74"/>
        <v>4.8899999999999944E-2</v>
      </c>
      <c r="AN71">
        <f t="shared" si="74"/>
        <v>8.700000000000041E-3</v>
      </c>
      <c r="AO71" s="4">
        <f t="shared" si="47"/>
        <v>0.24729999999999996</v>
      </c>
      <c r="AP71">
        <f t="shared" si="74"/>
        <v>-2.9190000000000005</v>
      </c>
      <c r="AQ71">
        <f t="shared" si="74"/>
        <v>-0.15640000000000054</v>
      </c>
      <c r="AR71">
        <f t="shared" si="74"/>
        <v>0.30699999999999994</v>
      </c>
      <c r="AS71">
        <f t="shared" si="40"/>
        <v>8.8400000000000034E-2</v>
      </c>
      <c r="AU71" s="4">
        <f t="shared" ref="AU71:BA86" si="75">T71-B71</f>
        <v>2.6800000000000046E-2</v>
      </c>
      <c r="AV71" s="4">
        <f t="shared" si="75"/>
        <v>3.5200000000000009E-2</v>
      </c>
      <c r="AW71" s="4">
        <f t="shared" si="75"/>
        <v>2.7000000000000357E-3</v>
      </c>
      <c r="AX71" s="4">
        <f t="shared" si="48"/>
        <v>0.19819999999999993</v>
      </c>
      <c r="AY71" s="4">
        <f t="shared" si="75"/>
        <v>-2.6836000000000002</v>
      </c>
      <c r="AZ71" s="4">
        <f t="shared" si="75"/>
        <v>-0.11050000000000004</v>
      </c>
      <c r="BA71" s="4">
        <f t="shared" si="75"/>
        <v>0.24109999999999998</v>
      </c>
      <c r="BB71" s="4">
        <f t="shared" si="41"/>
        <v>7.4899999999999967E-2</v>
      </c>
      <c r="BD71" s="8">
        <f t="shared" si="49"/>
        <v>-1.8596787827557044</v>
      </c>
      <c r="BE71" s="8">
        <f t="shared" si="50"/>
        <v>-1.9051592268112829</v>
      </c>
      <c r="BF71" s="8">
        <f t="shared" si="51"/>
        <v>-0.89525514771710024</v>
      </c>
      <c r="BG71" s="8">
        <f t="shared" si="52"/>
        <v>-9.4824256469679469</v>
      </c>
      <c r="BH71" s="8">
        <f t="shared" si="53"/>
        <v>4.1999714530402565</v>
      </c>
      <c r="BI71" s="8">
        <f t="shared" si="54"/>
        <v>0.64850659809546041</v>
      </c>
      <c r="BJ71" s="8">
        <f t="shared" si="55"/>
        <v>-9.2064822576138532</v>
      </c>
      <c r="BK71" s="8">
        <f t="shared" si="56"/>
        <v>-2.1263191053709352</v>
      </c>
      <c r="BM71" s="8">
        <f t="shared" si="57"/>
        <v>5.7421762848119489</v>
      </c>
      <c r="BN71" s="8">
        <f t="shared" si="58"/>
        <v>6.9322370286362265</v>
      </c>
      <c r="BO71" s="8">
        <f t="shared" si="59"/>
        <v>1.3098464317976575</v>
      </c>
      <c r="BP71" s="8">
        <f t="shared" si="60"/>
        <v>52.762961382547466</v>
      </c>
      <c r="BQ71" s="8">
        <f t="shared" si="61"/>
        <v>-49.981165028594916</v>
      </c>
      <c r="BR71" s="8">
        <f t="shared" si="62"/>
        <v>-2.195488299619587</v>
      </c>
      <c r="BS71" s="8">
        <f t="shared" si="63"/>
        <v>47.238036621018608</v>
      </c>
      <c r="BT71" s="8">
        <f t="shared" si="64"/>
        <v>14.225941422594149</v>
      </c>
      <c r="BV71" s="8">
        <f t="shared" si="65"/>
        <v>3.7757114680191668</v>
      </c>
      <c r="BW71" s="8">
        <f t="shared" si="66"/>
        <v>4.895007648449452</v>
      </c>
      <c r="BX71" s="8">
        <f t="shared" si="67"/>
        <v>0.40286481647270006</v>
      </c>
      <c r="BY71" s="8">
        <f t="shared" si="68"/>
        <v>38.277327153341041</v>
      </c>
      <c r="BZ71" s="8">
        <f t="shared" si="69"/>
        <v>-47.880388238652586</v>
      </c>
      <c r="CA71" s="8">
        <f t="shared" si="70"/>
        <v>-1.5612195880075737</v>
      </c>
      <c r="CB71" s="8">
        <f t="shared" si="71"/>
        <v>33.682592903045538</v>
      </c>
      <c r="CC71" s="8">
        <f t="shared" si="72"/>
        <v>11.797133406835716</v>
      </c>
    </row>
    <row r="72" spans="1:81" x14ac:dyDescent="0.2">
      <c r="A72" t="s">
        <v>83</v>
      </c>
      <c r="B72" s="4">
        <v>0.74170000000000003</v>
      </c>
      <c r="C72" s="4">
        <v>0.747</v>
      </c>
      <c r="D72" s="4">
        <v>0.71870000000000001</v>
      </c>
      <c r="E72" s="4">
        <v>0.5736</v>
      </c>
      <c r="F72" s="4">
        <v>2.6029</v>
      </c>
      <c r="G72" s="4">
        <v>6.6303999999999998</v>
      </c>
      <c r="H72" s="4">
        <v>0.8962</v>
      </c>
      <c r="I72" s="4">
        <v>0.64900000000000002</v>
      </c>
      <c r="K72" s="3">
        <v>0.73250000000000004</v>
      </c>
      <c r="L72" s="3">
        <v>0.73580000000000001</v>
      </c>
      <c r="M72" s="3">
        <v>0.69550000000000001</v>
      </c>
      <c r="N72" s="3">
        <v>0.52239999999999998</v>
      </c>
      <c r="O72" s="3">
        <v>2.7446000000000002</v>
      </c>
      <c r="P72" s="3">
        <v>6.6531000000000002</v>
      </c>
      <c r="Q72" s="3">
        <v>0.82299999999999995</v>
      </c>
      <c r="R72" s="3">
        <v>0.63539999999999996</v>
      </c>
      <c r="T72" s="4">
        <v>0.74519999999999997</v>
      </c>
      <c r="U72" s="4">
        <v>0.75360000000000005</v>
      </c>
      <c r="V72" s="4">
        <v>0.73199999999999998</v>
      </c>
      <c r="W72" s="4">
        <v>0.62519999999999998</v>
      </c>
      <c r="X72" s="4">
        <v>2.0112999999999999</v>
      </c>
      <c r="Y72" s="4">
        <v>6.58</v>
      </c>
      <c r="Z72" s="4">
        <v>0.92130000000000001</v>
      </c>
      <c r="AA72" s="4">
        <v>0.67769999999999997</v>
      </c>
      <c r="AC72">
        <f t="shared" si="73"/>
        <v>-9.199999999999986E-3</v>
      </c>
      <c r="AD72">
        <f t="shared" si="73"/>
        <v>-1.1199999999999988E-2</v>
      </c>
      <c r="AE72">
        <f t="shared" si="73"/>
        <v>-2.3199999999999998E-2</v>
      </c>
      <c r="AF72" s="4">
        <f t="shared" si="46"/>
        <v>-5.1200000000000023E-2</v>
      </c>
      <c r="AG72">
        <f t="shared" si="73"/>
        <v>0.14170000000000016</v>
      </c>
      <c r="AH72">
        <f t="shared" si="73"/>
        <v>2.2700000000000387E-2</v>
      </c>
      <c r="AI72">
        <f t="shared" si="43"/>
        <v>-7.3200000000000043E-2</v>
      </c>
      <c r="AJ72">
        <f t="shared" si="39"/>
        <v>-1.3600000000000056E-2</v>
      </c>
      <c r="AL72">
        <f t="shared" si="74"/>
        <v>1.2699999999999934E-2</v>
      </c>
      <c r="AM72">
        <f t="shared" si="74"/>
        <v>1.7800000000000038E-2</v>
      </c>
      <c r="AN72">
        <f t="shared" si="74"/>
        <v>3.6499999999999977E-2</v>
      </c>
      <c r="AO72" s="4">
        <f t="shared" si="47"/>
        <v>0.1028</v>
      </c>
      <c r="AP72">
        <f t="shared" si="74"/>
        <v>-0.73330000000000028</v>
      </c>
      <c r="AQ72">
        <f t="shared" si="74"/>
        <v>-7.3100000000000165E-2</v>
      </c>
      <c r="AR72">
        <f t="shared" si="74"/>
        <v>9.8300000000000054E-2</v>
      </c>
      <c r="AS72">
        <f t="shared" si="40"/>
        <v>4.2300000000000004E-2</v>
      </c>
      <c r="AU72" s="4">
        <f t="shared" si="75"/>
        <v>3.4999999999999476E-3</v>
      </c>
      <c r="AV72" s="4">
        <f t="shared" si="75"/>
        <v>6.6000000000000503E-3</v>
      </c>
      <c r="AW72" s="4">
        <f t="shared" si="75"/>
        <v>1.3299999999999979E-2</v>
      </c>
      <c r="AX72" s="4">
        <f t="shared" si="48"/>
        <v>5.1599999999999979E-2</v>
      </c>
      <c r="AY72" s="4">
        <f t="shared" si="75"/>
        <v>-0.59160000000000013</v>
      </c>
      <c r="AZ72" s="4">
        <f t="shared" si="75"/>
        <v>-5.0399999999999778E-2</v>
      </c>
      <c r="BA72" s="4">
        <f t="shared" si="75"/>
        <v>2.5100000000000011E-2</v>
      </c>
      <c r="BB72" s="4">
        <f t="shared" si="41"/>
        <v>2.8699999999999948E-2</v>
      </c>
      <c r="BD72" s="8">
        <f t="shared" si="49"/>
        <v>-1.2403936901712262</v>
      </c>
      <c r="BE72" s="8">
        <f t="shared" si="50"/>
        <v>-1.4993306559571604</v>
      </c>
      <c r="BF72" s="8">
        <f t="shared" si="51"/>
        <v>-3.2280506470015307</v>
      </c>
      <c r="BG72" s="8">
        <f t="shared" si="52"/>
        <v>-8.926080892608093</v>
      </c>
      <c r="BH72" s="8">
        <f t="shared" si="53"/>
        <v>5.443927926543477</v>
      </c>
      <c r="BI72" s="8">
        <f t="shared" si="54"/>
        <v>0.34236245173745755</v>
      </c>
      <c r="BJ72" s="8">
        <f t="shared" si="55"/>
        <v>-8.1678196831064547</v>
      </c>
      <c r="BK72" s="8">
        <f t="shared" si="56"/>
        <v>-2.0955315870570193</v>
      </c>
      <c r="BM72" s="8">
        <f t="shared" si="57"/>
        <v>1.7337883959044276</v>
      </c>
      <c r="BN72" s="8">
        <f t="shared" si="58"/>
        <v>2.419135634683343</v>
      </c>
      <c r="BO72" s="8">
        <f t="shared" si="59"/>
        <v>5.2480230050323478</v>
      </c>
      <c r="BP72" s="8">
        <f t="shared" si="60"/>
        <v>19.678407350689127</v>
      </c>
      <c r="BQ72" s="8">
        <f t="shared" si="61"/>
        <v>-26.717918822414934</v>
      </c>
      <c r="BR72" s="8">
        <f t="shared" si="62"/>
        <v>-1.0987359276126942</v>
      </c>
      <c r="BS72" s="8">
        <f t="shared" si="63"/>
        <v>11.944106925880931</v>
      </c>
      <c r="BT72" s="8">
        <f t="shared" si="64"/>
        <v>6.6572237960339953</v>
      </c>
      <c r="BV72" s="8">
        <f t="shared" si="65"/>
        <v>0.47188890386948196</v>
      </c>
      <c r="BW72" s="8">
        <f t="shared" si="66"/>
        <v>0.8835341365461914</v>
      </c>
      <c r="BX72" s="8">
        <f t="shared" si="67"/>
        <v>1.8505635174620814</v>
      </c>
      <c r="BY72" s="8">
        <f t="shared" si="68"/>
        <v>8.9958158995815865</v>
      </c>
      <c r="BZ72" s="8">
        <f t="shared" si="69"/>
        <v>-22.728495140036117</v>
      </c>
      <c r="CA72" s="8">
        <f t="shared" si="70"/>
        <v>-0.76013513513513176</v>
      </c>
      <c r="CB72" s="8">
        <f t="shared" si="71"/>
        <v>2.8007141263110924</v>
      </c>
      <c r="CC72" s="8">
        <f t="shared" si="72"/>
        <v>4.4221879815100067</v>
      </c>
    </row>
    <row r="73" spans="1:81" x14ac:dyDescent="0.2">
      <c r="A73" t="s">
        <v>84</v>
      </c>
      <c r="B73" s="4">
        <v>0.66769999999999996</v>
      </c>
      <c r="C73" s="4">
        <v>0.67320000000000002</v>
      </c>
      <c r="D73" s="4">
        <v>0.64870000000000005</v>
      </c>
      <c r="E73" s="4">
        <v>0.35110000000000002</v>
      </c>
      <c r="F73" s="4">
        <v>3.2014</v>
      </c>
      <c r="G73" s="4">
        <v>6.9344999999999999</v>
      </c>
      <c r="H73" s="4">
        <v>0.54910000000000003</v>
      </c>
      <c r="I73" s="4">
        <v>0.59360000000000002</v>
      </c>
      <c r="K73" s="3">
        <v>0.67079999999999995</v>
      </c>
      <c r="L73" s="3">
        <v>0.67449999999999999</v>
      </c>
      <c r="M73" s="3">
        <v>0.6663</v>
      </c>
      <c r="N73" s="3">
        <v>0.36280000000000001</v>
      </c>
      <c r="O73" s="3">
        <v>3.0594999999999999</v>
      </c>
      <c r="P73" s="3">
        <v>6.9261999999999997</v>
      </c>
      <c r="Q73" s="3">
        <v>0.56659999999999999</v>
      </c>
      <c r="R73" s="3">
        <v>0.60119999999999996</v>
      </c>
      <c r="T73" s="4">
        <v>0.71909999999999996</v>
      </c>
      <c r="U73" s="4">
        <v>0.72819999999999996</v>
      </c>
      <c r="V73" s="4">
        <v>0.6794</v>
      </c>
      <c r="W73" s="4">
        <v>0.55349999999999999</v>
      </c>
      <c r="X73" s="4">
        <v>2.3180999999999998</v>
      </c>
      <c r="Y73" s="4">
        <v>6.8010000000000002</v>
      </c>
      <c r="Z73" s="4">
        <v>0.93410000000000004</v>
      </c>
      <c r="AA73" s="4">
        <v>0.64429999999999998</v>
      </c>
      <c r="AC73">
        <f t="shared" si="73"/>
        <v>3.0999999999999917E-3</v>
      </c>
      <c r="AD73">
        <f t="shared" si="73"/>
        <v>1.2999999999999678E-3</v>
      </c>
      <c r="AE73">
        <f t="shared" si="73"/>
        <v>1.7599999999999949E-2</v>
      </c>
      <c r="AF73" s="4">
        <f t="shared" si="46"/>
        <v>1.1699999999999988E-2</v>
      </c>
      <c r="AG73">
        <f t="shared" si="73"/>
        <v>-0.14190000000000014</v>
      </c>
      <c r="AH73">
        <f t="shared" si="73"/>
        <v>-8.3000000000001961E-3</v>
      </c>
      <c r="AI73">
        <f t="shared" si="43"/>
        <v>1.749999999999996E-2</v>
      </c>
      <c r="AJ73">
        <f t="shared" si="39"/>
        <v>7.5999999999999401E-3</v>
      </c>
      <c r="AL73">
        <f t="shared" si="74"/>
        <v>4.830000000000001E-2</v>
      </c>
      <c r="AM73">
        <f t="shared" si="74"/>
        <v>5.369999999999997E-2</v>
      </c>
      <c r="AN73">
        <f t="shared" si="74"/>
        <v>1.3100000000000001E-2</v>
      </c>
      <c r="AO73" s="4">
        <f t="shared" si="47"/>
        <v>0.19069999999999998</v>
      </c>
      <c r="AP73">
        <f t="shared" si="74"/>
        <v>-0.74140000000000006</v>
      </c>
      <c r="AQ73">
        <f t="shared" si="74"/>
        <v>-0.12519999999999953</v>
      </c>
      <c r="AR73">
        <f t="shared" si="74"/>
        <v>0.36750000000000005</v>
      </c>
      <c r="AS73">
        <f t="shared" si="40"/>
        <v>4.3100000000000027E-2</v>
      </c>
      <c r="AU73" s="4">
        <f t="shared" si="75"/>
        <v>5.1400000000000001E-2</v>
      </c>
      <c r="AV73" s="4">
        <f t="shared" si="75"/>
        <v>5.4999999999999938E-2</v>
      </c>
      <c r="AW73" s="4">
        <f t="shared" si="75"/>
        <v>3.069999999999995E-2</v>
      </c>
      <c r="AX73" s="4">
        <f t="shared" si="48"/>
        <v>0.20239999999999997</v>
      </c>
      <c r="AY73" s="4">
        <f t="shared" si="75"/>
        <v>-0.8833000000000002</v>
      </c>
      <c r="AZ73" s="4">
        <f t="shared" si="75"/>
        <v>-0.13349999999999973</v>
      </c>
      <c r="BA73" s="4">
        <f t="shared" si="75"/>
        <v>0.38500000000000001</v>
      </c>
      <c r="BB73" s="4">
        <f t="shared" si="41"/>
        <v>5.0699999999999967E-2</v>
      </c>
      <c r="BD73" s="8">
        <f t="shared" si="49"/>
        <v>0.4642803654335767</v>
      </c>
      <c r="BE73" s="8">
        <f t="shared" si="50"/>
        <v>0.19310754604871774</v>
      </c>
      <c r="BF73" s="8">
        <f t="shared" si="51"/>
        <v>2.7131185447818633</v>
      </c>
      <c r="BG73" s="8">
        <f t="shared" si="52"/>
        <v>3.3323839362005092</v>
      </c>
      <c r="BH73" s="8">
        <f t="shared" si="53"/>
        <v>-4.4324358093334206</v>
      </c>
      <c r="BI73" s="8">
        <f t="shared" si="54"/>
        <v>-0.11969139808205634</v>
      </c>
      <c r="BJ73" s="8">
        <f t="shared" si="55"/>
        <v>3.1870333272627867</v>
      </c>
      <c r="BK73" s="8">
        <f t="shared" si="56"/>
        <v>1.2803234501347607</v>
      </c>
      <c r="BM73" s="8">
        <f t="shared" si="57"/>
        <v>7.2003577817531319</v>
      </c>
      <c r="BN73" s="8">
        <f t="shared" si="58"/>
        <v>7.9614529280948805</v>
      </c>
      <c r="BO73" s="8">
        <f t="shared" si="59"/>
        <v>1.9660813447396068</v>
      </c>
      <c r="BP73" s="8">
        <f t="shared" si="60"/>
        <v>52.563395810363836</v>
      </c>
      <c r="BQ73" s="8">
        <f t="shared" si="61"/>
        <v>-24.232717764340581</v>
      </c>
      <c r="BR73" s="8">
        <f t="shared" si="62"/>
        <v>-1.8076290029164555</v>
      </c>
      <c r="BS73" s="8">
        <f t="shared" si="63"/>
        <v>64.860571831980238</v>
      </c>
      <c r="BT73" s="8">
        <f t="shared" si="64"/>
        <v>7.1689953426480422</v>
      </c>
      <c r="BV73" s="8">
        <f t="shared" si="65"/>
        <v>7.6980679946083583</v>
      </c>
      <c r="BW73" s="8">
        <f t="shared" si="66"/>
        <v>8.1699346405228663</v>
      </c>
      <c r="BX73" s="8">
        <f t="shared" si="67"/>
        <v>4.7325420070910971</v>
      </c>
      <c r="BY73" s="8">
        <f t="shared" si="68"/>
        <v>57.647393904870391</v>
      </c>
      <c r="BZ73" s="8">
        <f t="shared" si="69"/>
        <v>-27.591053913912667</v>
      </c>
      <c r="CA73" s="8">
        <f t="shared" si="70"/>
        <v>-1.9251568245727844</v>
      </c>
      <c r="CB73" s="8">
        <f t="shared" si="71"/>
        <v>70.114733199781455</v>
      </c>
      <c r="CC73" s="8">
        <f t="shared" si="72"/>
        <v>8.5411051212937945</v>
      </c>
    </row>
    <row r="74" spans="1:81" x14ac:dyDescent="0.2">
      <c r="A74" t="s">
        <v>85</v>
      </c>
      <c r="B74" s="4">
        <v>0.56840000000000002</v>
      </c>
      <c r="C74" s="4">
        <v>0.57640000000000002</v>
      </c>
      <c r="D74" s="4">
        <v>0.58720000000000006</v>
      </c>
      <c r="E74" s="4">
        <v>0.1298</v>
      </c>
      <c r="F74" s="4">
        <v>5.5049999999999999</v>
      </c>
      <c r="G74" s="4">
        <v>7.1360999999999999</v>
      </c>
      <c r="H74" s="4">
        <v>0.18840000000000001</v>
      </c>
      <c r="I74" s="4">
        <v>0.59770000000000001</v>
      </c>
      <c r="K74" s="3">
        <v>0.56059999999999999</v>
      </c>
      <c r="L74" s="3">
        <v>0.56710000000000005</v>
      </c>
      <c r="M74" s="3">
        <v>0.57620000000000005</v>
      </c>
      <c r="N74" s="3">
        <v>0.1089</v>
      </c>
      <c r="O74" s="3">
        <v>5.5762999999999998</v>
      </c>
      <c r="P74" s="3">
        <v>7.1565000000000003</v>
      </c>
      <c r="Q74" s="3">
        <v>0.16439999999999999</v>
      </c>
      <c r="R74" s="3">
        <v>0.58979999999999999</v>
      </c>
      <c r="T74" s="4">
        <v>0.65949999999999998</v>
      </c>
      <c r="U74" s="4">
        <v>0.66990000000000005</v>
      </c>
      <c r="V74" s="4">
        <v>0.64929999999999999</v>
      </c>
      <c r="W74" s="4">
        <v>0.5645</v>
      </c>
      <c r="X74" s="4">
        <v>3.6301000000000001</v>
      </c>
      <c r="Y74" s="4">
        <v>6.9184000000000001</v>
      </c>
      <c r="Z74" s="4">
        <v>0.82399999999999995</v>
      </c>
      <c r="AA74" s="4">
        <v>0.68730000000000002</v>
      </c>
      <c r="AC74">
        <f t="shared" si="73"/>
        <v>-7.8000000000000291E-3</v>
      </c>
      <c r="AD74">
        <f t="shared" si="73"/>
        <v>-9.299999999999975E-3</v>
      </c>
      <c r="AE74">
        <f t="shared" si="73"/>
        <v>-1.100000000000001E-2</v>
      </c>
      <c r="AF74" s="4">
        <f t="shared" si="46"/>
        <v>-2.0900000000000002E-2</v>
      </c>
      <c r="AG74">
        <f t="shared" si="73"/>
        <v>7.1299999999999919E-2</v>
      </c>
      <c r="AH74">
        <f t="shared" si="73"/>
        <v>2.0400000000000418E-2</v>
      </c>
      <c r="AI74">
        <f t="shared" si="43"/>
        <v>-2.4000000000000021E-2</v>
      </c>
      <c r="AJ74">
        <f t="shared" si="39"/>
        <v>-7.9000000000000181E-3</v>
      </c>
      <c r="AL74">
        <f t="shared" si="74"/>
        <v>9.8899999999999988E-2</v>
      </c>
      <c r="AM74">
        <f t="shared" si="74"/>
        <v>0.1028</v>
      </c>
      <c r="AN74">
        <f t="shared" si="74"/>
        <v>7.3099999999999943E-2</v>
      </c>
      <c r="AO74" s="4">
        <f t="shared" si="47"/>
        <v>0.4556</v>
      </c>
      <c r="AP74">
        <f t="shared" si="74"/>
        <v>-1.9461999999999997</v>
      </c>
      <c r="AQ74">
        <f t="shared" si="74"/>
        <v>-0.2381000000000002</v>
      </c>
      <c r="AR74">
        <f t="shared" si="74"/>
        <v>0.65959999999999996</v>
      </c>
      <c r="AS74">
        <f t="shared" si="40"/>
        <v>9.7500000000000031E-2</v>
      </c>
      <c r="AU74" s="4">
        <f t="shared" si="75"/>
        <v>9.1099999999999959E-2</v>
      </c>
      <c r="AV74" s="4">
        <f t="shared" si="75"/>
        <v>9.3500000000000028E-2</v>
      </c>
      <c r="AW74" s="4">
        <f t="shared" si="75"/>
        <v>6.2099999999999933E-2</v>
      </c>
      <c r="AX74" s="4">
        <f t="shared" si="48"/>
        <v>0.43469999999999998</v>
      </c>
      <c r="AY74" s="4">
        <f t="shared" si="75"/>
        <v>-1.8748999999999998</v>
      </c>
      <c r="AZ74" s="4">
        <f t="shared" si="75"/>
        <v>-0.21769999999999978</v>
      </c>
      <c r="BA74" s="4">
        <f t="shared" si="75"/>
        <v>0.63559999999999994</v>
      </c>
      <c r="BB74" s="4">
        <f t="shared" si="41"/>
        <v>8.9600000000000013E-2</v>
      </c>
      <c r="BD74" s="8">
        <f t="shared" si="49"/>
        <v>-1.3722730471498994</v>
      </c>
      <c r="BE74" s="8">
        <f t="shared" si="50"/>
        <v>-1.6134628730048535</v>
      </c>
      <c r="BF74" s="8">
        <f t="shared" si="51"/>
        <v>-1.8732970027247973</v>
      </c>
      <c r="BG74" s="8">
        <f t="shared" si="52"/>
        <v>-16.101694915254239</v>
      </c>
      <c r="BH74" s="8">
        <f t="shared" si="53"/>
        <v>1.2951861943687542</v>
      </c>
      <c r="BI74" s="8">
        <f t="shared" si="54"/>
        <v>0.28587043343003066</v>
      </c>
      <c r="BJ74" s="8">
        <f t="shared" si="55"/>
        <v>-12.738853503184725</v>
      </c>
      <c r="BK74" s="8">
        <f t="shared" si="56"/>
        <v>-1.3217333110256013</v>
      </c>
      <c r="BM74" s="8">
        <f t="shared" si="57"/>
        <v>17.641812343917231</v>
      </c>
      <c r="BN74" s="8">
        <f t="shared" si="58"/>
        <v>18.127314406630223</v>
      </c>
      <c r="BO74" s="8">
        <f t="shared" si="59"/>
        <v>12.686567164179094</v>
      </c>
      <c r="BP74" s="8">
        <f t="shared" si="60"/>
        <v>418.36547291092751</v>
      </c>
      <c r="BQ74" s="8">
        <f t="shared" si="61"/>
        <v>-34.901278625611958</v>
      </c>
      <c r="BR74" s="8">
        <f t="shared" si="62"/>
        <v>-3.3270453433941203</v>
      </c>
      <c r="BS74" s="8">
        <f t="shared" si="63"/>
        <v>401.2165450121654</v>
      </c>
      <c r="BT74" s="8">
        <f t="shared" si="64"/>
        <v>16.53102746693795</v>
      </c>
      <c r="BV74" s="8">
        <f t="shared" si="65"/>
        <v>16.027445460942992</v>
      </c>
      <c r="BW74" s="8">
        <f t="shared" si="66"/>
        <v>16.221374045801532</v>
      </c>
      <c r="BX74" s="8">
        <f t="shared" si="67"/>
        <v>10.57561307901906</v>
      </c>
      <c r="BY74" s="8">
        <f t="shared" si="68"/>
        <v>334.89984591679507</v>
      </c>
      <c r="BZ74" s="8">
        <f t="shared" si="69"/>
        <v>-34.05812897366031</v>
      </c>
      <c r="CA74" s="8">
        <f t="shared" si="70"/>
        <v>-3.0506859489076636</v>
      </c>
      <c r="CB74" s="8">
        <f t="shared" si="71"/>
        <v>337.36730360934177</v>
      </c>
      <c r="CC74" s="8">
        <f t="shared" si="72"/>
        <v>14.990798059227039</v>
      </c>
    </row>
    <row r="75" spans="1:81" x14ac:dyDescent="0.2">
      <c r="A75" t="s">
        <v>86</v>
      </c>
      <c r="B75" s="4">
        <v>0.75619999999999998</v>
      </c>
      <c r="C75" s="4">
        <v>0.77090000000000003</v>
      </c>
      <c r="D75" s="4">
        <v>0.70540000000000003</v>
      </c>
      <c r="E75" s="4">
        <v>0.78090000000000004</v>
      </c>
      <c r="F75" s="4">
        <v>2.5266999999999999</v>
      </c>
      <c r="G75" s="4">
        <v>6.7674000000000003</v>
      </c>
      <c r="H75" s="4">
        <v>1.25</v>
      </c>
      <c r="I75" s="4">
        <v>0.70330000000000004</v>
      </c>
      <c r="K75" s="3">
        <v>0.76239999999999997</v>
      </c>
      <c r="L75" s="3">
        <v>0.7752</v>
      </c>
      <c r="M75" s="3">
        <v>0.71099999999999997</v>
      </c>
      <c r="N75" s="3">
        <v>0.78510000000000002</v>
      </c>
      <c r="O75" s="3">
        <v>2.4834000000000001</v>
      </c>
      <c r="P75" s="3">
        <v>6.7603999999999997</v>
      </c>
      <c r="Q75" s="3">
        <v>1.2588999999999999</v>
      </c>
      <c r="R75" s="3">
        <v>0.70579999999999998</v>
      </c>
      <c r="T75" s="4">
        <v>0.70279999999999998</v>
      </c>
      <c r="U75" s="4">
        <v>0.7792</v>
      </c>
      <c r="V75" s="4">
        <v>0.63770000000000004</v>
      </c>
      <c r="W75" s="4">
        <v>0.75839999999999996</v>
      </c>
      <c r="X75" s="4">
        <v>2.0769000000000002</v>
      </c>
      <c r="Y75" s="4">
        <v>6.7648000000000001</v>
      </c>
      <c r="Z75" s="4">
        <v>1.254</v>
      </c>
      <c r="AA75" s="4">
        <v>0.68230000000000002</v>
      </c>
      <c r="AC75">
        <f t="shared" si="73"/>
        <v>6.1999999999999833E-3</v>
      </c>
      <c r="AD75">
        <f t="shared" si="73"/>
        <v>4.2999999999999705E-3</v>
      </c>
      <c r="AE75">
        <f t="shared" si="73"/>
        <v>5.5999999999999384E-3</v>
      </c>
      <c r="AF75" s="4">
        <f t="shared" si="46"/>
        <v>4.1999999999999815E-3</v>
      </c>
      <c r="AG75">
        <f t="shared" si="73"/>
        <v>-4.3299999999999894E-2</v>
      </c>
      <c r="AH75">
        <f t="shared" si="73"/>
        <v>-7.0000000000005613E-3</v>
      </c>
      <c r="AI75">
        <f t="shared" si="43"/>
        <v>8.899999999999908E-3</v>
      </c>
      <c r="AJ75">
        <f t="shared" si="39"/>
        <v>2.4999999999999467E-3</v>
      </c>
      <c r="AL75">
        <f t="shared" si="74"/>
        <v>-5.9599999999999986E-2</v>
      </c>
      <c r="AM75">
        <f t="shared" si="74"/>
        <v>4.0000000000000036E-3</v>
      </c>
      <c r="AN75">
        <f t="shared" si="74"/>
        <v>-7.3299999999999921E-2</v>
      </c>
      <c r="AO75" s="4">
        <f t="shared" si="47"/>
        <v>-2.6700000000000057E-2</v>
      </c>
      <c r="AP75">
        <f t="shared" si="74"/>
        <v>-0.40649999999999986</v>
      </c>
      <c r="AQ75">
        <f t="shared" si="74"/>
        <v>4.4000000000004036E-3</v>
      </c>
      <c r="AR75">
        <f t="shared" si="74"/>
        <v>-4.8999999999999044E-3</v>
      </c>
      <c r="AS75">
        <f t="shared" si="40"/>
        <v>-2.3499999999999965E-2</v>
      </c>
      <c r="AU75" s="4">
        <f t="shared" si="75"/>
        <v>-5.3400000000000003E-2</v>
      </c>
      <c r="AV75" s="4">
        <f t="shared" si="75"/>
        <v>8.2999999999999741E-3</v>
      </c>
      <c r="AW75" s="4">
        <f t="shared" si="75"/>
        <v>-6.7699999999999982E-2</v>
      </c>
      <c r="AX75" s="4">
        <f t="shared" si="48"/>
        <v>-2.2500000000000075E-2</v>
      </c>
      <c r="AY75" s="4">
        <f t="shared" si="75"/>
        <v>-0.44979999999999976</v>
      </c>
      <c r="AZ75" s="4">
        <f t="shared" si="75"/>
        <v>-2.6000000000001577E-3</v>
      </c>
      <c r="BA75" s="4">
        <f t="shared" si="75"/>
        <v>4.0000000000000036E-3</v>
      </c>
      <c r="BB75" s="4">
        <f t="shared" si="41"/>
        <v>-2.1000000000000019E-2</v>
      </c>
      <c r="BD75" s="8">
        <f t="shared" si="49"/>
        <v>0.8198889182755863</v>
      </c>
      <c r="BE75" s="8">
        <f t="shared" si="50"/>
        <v>0.55778959657542748</v>
      </c>
      <c r="BF75" s="8">
        <f t="shared" si="51"/>
        <v>0.79387581514033712</v>
      </c>
      <c r="BG75" s="8">
        <f t="shared" si="52"/>
        <v>0.53784095274682819</v>
      </c>
      <c r="BH75" s="8">
        <f t="shared" si="53"/>
        <v>-1.7136977084734988</v>
      </c>
      <c r="BI75" s="8">
        <f t="shared" si="54"/>
        <v>-0.10343706593374948</v>
      </c>
      <c r="BJ75" s="8">
        <f t="shared" si="55"/>
        <v>0.71199999999999264</v>
      </c>
      <c r="BK75" s="8">
        <f t="shared" si="56"/>
        <v>0.35546708374803737</v>
      </c>
      <c r="BM75" s="8">
        <f t="shared" si="57"/>
        <v>-7.8174186778593908</v>
      </c>
      <c r="BN75" s="8">
        <f t="shared" si="58"/>
        <v>0.51599587203302422</v>
      </c>
      <c r="BO75" s="8">
        <f t="shared" si="59"/>
        <v>-10.30942334739802</v>
      </c>
      <c r="BP75" s="8">
        <f t="shared" si="60"/>
        <v>-3.4008406572411229</v>
      </c>
      <c r="BQ75" s="8">
        <f t="shared" si="61"/>
        <v>-16.368688088910357</v>
      </c>
      <c r="BR75" s="8">
        <f t="shared" si="62"/>
        <v>6.5084906218572922E-2</v>
      </c>
      <c r="BS75" s="8">
        <f t="shared" si="63"/>
        <v>-0.3892286917149817</v>
      </c>
      <c r="BT75" s="8">
        <f t="shared" si="64"/>
        <v>-3.3295551147633842</v>
      </c>
      <c r="BV75" s="8">
        <f t="shared" si="65"/>
        <v>-7.0616239090187785</v>
      </c>
      <c r="BW75" s="8">
        <f t="shared" si="66"/>
        <v>1.0766636399014107</v>
      </c>
      <c r="BX75" s="8">
        <f t="shared" si="67"/>
        <v>-9.5973915508931071</v>
      </c>
      <c r="BY75" s="8">
        <f t="shared" si="68"/>
        <v>-2.8812908182866019</v>
      </c>
      <c r="BZ75" s="8">
        <f t="shared" si="69"/>
        <v>-17.801875964697025</v>
      </c>
      <c r="CA75" s="8">
        <f t="shared" si="70"/>
        <v>-3.8419481632534766E-2</v>
      </c>
      <c r="CB75" s="8">
        <f t="shared" si="71"/>
        <v>0.32000000000000028</v>
      </c>
      <c r="CC75" s="8">
        <f t="shared" si="72"/>
        <v>-2.9859235034835798</v>
      </c>
    </row>
    <row r="76" spans="1:81" x14ac:dyDescent="0.2">
      <c r="A76" t="s">
        <v>87</v>
      </c>
      <c r="B76" s="4">
        <v>0.65990000000000004</v>
      </c>
      <c r="C76" s="4">
        <v>0.66169999999999995</v>
      </c>
      <c r="D76" s="4">
        <v>0.72160000000000002</v>
      </c>
      <c r="E76" s="4">
        <v>0.32590000000000002</v>
      </c>
      <c r="F76" s="4">
        <v>3.355</v>
      </c>
      <c r="G76" s="4">
        <v>6.6877000000000004</v>
      </c>
      <c r="H76" s="4">
        <v>0.49940000000000001</v>
      </c>
      <c r="I76" s="4">
        <v>0.5716</v>
      </c>
      <c r="K76" s="3">
        <v>0.6673</v>
      </c>
      <c r="L76" s="3">
        <v>0.66830000000000001</v>
      </c>
      <c r="M76" s="3">
        <v>0.73909999999999998</v>
      </c>
      <c r="N76" s="3">
        <v>0.35139999999999999</v>
      </c>
      <c r="O76" s="3">
        <v>3.3010999999999999</v>
      </c>
      <c r="P76" s="3">
        <v>6.6677</v>
      </c>
      <c r="Q76" s="3">
        <v>0.53649999999999998</v>
      </c>
      <c r="R76" s="3">
        <v>0.57879999999999998</v>
      </c>
      <c r="T76">
        <v>0.77270000000000005</v>
      </c>
      <c r="U76" s="4">
        <v>0.78590000000000004</v>
      </c>
      <c r="V76" s="4">
        <v>0.82020000000000004</v>
      </c>
      <c r="W76" s="4">
        <v>0.72609999999999997</v>
      </c>
      <c r="X76" s="4">
        <v>2.1261999999999999</v>
      </c>
      <c r="Y76" s="4">
        <v>6.3503999999999996</v>
      </c>
      <c r="Z76" s="4">
        <v>1.2202</v>
      </c>
      <c r="AA76" s="4">
        <v>0.71140000000000003</v>
      </c>
      <c r="AC76">
        <f t="shared" si="73"/>
        <v>7.3999999999999622E-3</v>
      </c>
      <c r="AD76">
        <f t="shared" si="73"/>
        <v>6.6000000000000503E-3</v>
      </c>
      <c r="AE76">
        <f t="shared" si="73"/>
        <v>1.749999999999996E-2</v>
      </c>
      <c r="AF76" s="4">
        <f t="shared" si="46"/>
        <v>2.5499999999999967E-2</v>
      </c>
      <c r="AG76">
        <f t="shared" si="73"/>
        <v>-5.3900000000000059E-2</v>
      </c>
      <c r="AH76">
        <f t="shared" si="73"/>
        <v>-2.0000000000000462E-2</v>
      </c>
      <c r="AI76">
        <f t="shared" si="43"/>
        <v>3.7099999999999966E-2</v>
      </c>
      <c r="AJ76">
        <f t="shared" si="39"/>
        <v>7.1999999999999842E-3</v>
      </c>
      <c r="AL76">
        <f t="shared" si="74"/>
        <v>0.10540000000000005</v>
      </c>
      <c r="AM76">
        <f t="shared" si="74"/>
        <v>0.11760000000000004</v>
      </c>
      <c r="AN76">
        <f t="shared" si="74"/>
        <v>8.1100000000000061E-2</v>
      </c>
      <c r="AO76" s="4">
        <f t="shared" si="47"/>
        <v>0.37469999999999998</v>
      </c>
      <c r="AP76">
        <f t="shared" si="74"/>
        <v>-1.1749000000000001</v>
      </c>
      <c r="AQ76">
        <f t="shared" si="74"/>
        <v>-0.31730000000000036</v>
      </c>
      <c r="AR76">
        <f t="shared" si="74"/>
        <v>0.68369999999999997</v>
      </c>
      <c r="AS76">
        <f t="shared" si="40"/>
        <v>0.13260000000000005</v>
      </c>
      <c r="AU76" s="4">
        <f t="shared" si="75"/>
        <v>0.11280000000000001</v>
      </c>
      <c r="AV76" s="4">
        <f t="shared" si="75"/>
        <v>0.12420000000000009</v>
      </c>
      <c r="AW76" s="4">
        <f t="shared" si="75"/>
        <v>9.8600000000000021E-2</v>
      </c>
      <c r="AX76" s="4">
        <f t="shared" si="48"/>
        <v>0.40019999999999994</v>
      </c>
      <c r="AY76" s="4">
        <f t="shared" si="75"/>
        <v>-1.2288000000000001</v>
      </c>
      <c r="AZ76" s="4">
        <f t="shared" si="75"/>
        <v>-0.33730000000000082</v>
      </c>
      <c r="BA76" s="4">
        <f t="shared" si="75"/>
        <v>0.72079999999999989</v>
      </c>
      <c r="BB76" s="4">
        <f t="shared" si="41"/>
        <v>0.13980000000000004</v>
      </c>
      <c r="BD76" s="8">
        <f t="shared" si="49"/>
        <v>1.1213820275799307</v>
      </c>
      <c r="BE76" s="8">
        <f t="shared" si="50"/>
        <v>0.99743085990630953</v>
      </c>
      <c r="BF76" s="8">
        <f t="shared" si="51"/>
        <v>2.425166297117511</v>
      </c>
      <c r="BG76" s="8">
        <f t="shared" si="52"/>
        <v>7.8244860386621555</v>
      </c>
      <c r="BH76" s="8">
        <f t="shared" si="53"/>
        <v>-1.6065573770491819</v>
      </c>
      <c r="BI76" s="8">
        <f t="shared" si="54"/>
        <v>-0.2990564768156535</v>
      </c>
      <c r="BJ76" s="8">
        <f t="shared" si="55"/>
        <v>7.4289146976371585</v>
      </c>
      <c r="BK76" s="8">
        <f t="shared" si="56"/>
        <v>1.2596221133659875</v>
      </c>
      <c r="BM76" s="8">
        <f t="shared" si="57"/>
        <v>15.794994754982774</v>
      </c>
      <c r="BN76" s="8">
        <f t="shared" si="58"/>
        <v>17.596887625317976</v>
      </c>
      <c r="BO76" s="8">
        <f t="shared" si="59"/>
        <v>10.972804762549055</v>
      </c>
      <c r="BP76" s="8">
        <f t="shared" si="60"/>
        <v>106.63062037564029</v>
      </c>
      <c r="BQ76" s="8">
        <f t="shared" si="61"/>
        <v>-35.591166580836692</v>
      </c>
      <c r="BR76" s="8">
        <f t="shared" si="62"/>
        <v>-4.7587623918292721</v>
      </c>
      <c r="BS76" s="8">
        <f t="shared" si="63"/>
        <v>127.43709226467847</v>
      </c>
      <c r="BT76" s="8">
        <f t="shared" si="64"/>
        <v>22.909467864547349</v>
      </c>
      <c r="BV76" s="8">
        <f t="shared" si="65"/>
        <v>17.093499015002273</v>
      </c>
      <c r="BW76" s="8">
        <f t="shared" si="66"/>
        <v>18.769835272782242</v>
      </c>
      <c r="BX76" s="8">
        <f t="shared" si="67"/>
        <v>13.66407982261641</v>
      </c>
      <c r="BY76" s="8">
        <f t="shared" si="68"/>
        <v>122.79840441853327</v>
      </c>
      <c r="BZ76" s="8">
        <f t="shared" si="69"/>
        <v>-36.625931445603584</v>
      </c>
      <c r="CA76" s="8">
        <f t="shared" si="70"/>
        <v>-5.0435874814958925</v>
      </c>
      <c r="CB76" s="8">
        <f t="shared" si="71"/>
        <v>144.33319983980775</v>
      </c>
      <c r="CC76" s="8">
        <f t="shared" si="72"/>
        <v>24.457662701189651</v>
      </c>
    </row>
    <row r="77" spans="1:81" x14ac:dyDescent="0.2">
      <c r="A77" t="s">
        <v>88</v>
      </c>
      <c r="B77" s="4">
        <v>0.82199999999999995</v>
      </c>
      <c r="C77" s="4">
        <v>0.83020000000000005</v>
      </c>
      <c r="D77" s="4">
        <v>0.77290000000000003</v>
      </c>
      <c r="E77" s="4">
        <v>0.71379999999999999</v>
      </c>
      <c r="F77" s="4">
        <v>3.6204000000000001</v>
      </c>
      <c r="G77" s="4">
        <v>6.4917999999999996</v>
      </c>
      <c r="H77" s="4">
        <v>1.5249999999999999</v>
      </c>
      <c r="I77" s="4">
        <v>0.65939999999999999</v>
      </c>
      <c r="K77" s="3">
        <v>0.81799999999999995</v>
      </c>
      <c r="L77" s="3">
        <v>0.82899999999999996</v>
      </c>
      <c r="M77" s="3">
        <v>0.77339999999999998</v>
      </c>
      <c r="N77" s="3">
        <v>0.69379999999999997</v>
      </c>
      <c r="O77" s="3">
        <v>3.6497000000000002</v>
      </c>
      <c r="P77" s="3">
        <v>6.4802999999999997</v>
      </c>
      <c r="Q77" s="3">
        <v>1.4871000000000001</v>
      </c>
      <c r="R77" s="3">
        <v>0.65839999999999999</v>
      </c>
      <c r="T77" s="4">
        <v>0.8125</v>
      </c>
      <c r="U77" s="4">
        <v>0.83360000000000001</v>
      </c>
      <c r="V77" s="4">
        <v>0.74419999999999997</v>
      </c>
      <c r="W77" s="4">
        <v>0.62670000000000003</v>
      </c>
      <c r="X77" s="4">
        <v>3.3083</v>
      </c>
      <c r="Y77" s="4">
        <v>6.3624000000000001</v>
      </c>
      <c r="Z77" s="4">
        <v>1.5039</v>
      </c>
      <c r="AA77" s="4">
        <v>0.65029999999999999</v>
      </c>
      <c r="AC77">
        <f t="shared" si="73"/>
        <v>-4.0000000000000036E-3</v>
      </c>
      <c r="AD77">
        <f t="shared" si="73"/>
        <v>-1.2000000000000899E-3</v>
      </c>
      <c r="AE77">
        <f t="shared" si="73"/>
        <v>4.9999999999994493E-4</v>
      </c>
      <c r="AF77" s="4">
        <f t="shared" si="46"/>
        <v>-2.0000000000000018E-2</v>
      </c>
      <c r="AG77">
        <f t="shared" si="73"/>
        <v>2.9300000000000104E-2</v>
      </c>
      <c r="AH77">
        <f t="shared" si="73"/>
        <v>-1.1499999999999844E-2</v>
      </c>
      <c r="AI77">
        <f t="shared" si="43"/>
        <v>-3.7899999999999823E-2</v>
      </c>
      <c r="AJ77">
        <f t="shared" si="39"/>
        <v>-1.0000000000000009E-3</v>
      </c>
      <c r="AL77">
        <f t="shared" si="74"/>
        <v>-5.4999999999999494E-3</v>
      </c>
      <c r="AM77">
        <f t="shared" si="74"/>
        <v>4.6000000000000485E-3</v>
      </c>
      <c r="AN77">
        <f t="shared" si="74"/>
        <v>-2.9200000000000004E-2</v>
      </c>
      <c r="AO77" s="4">
        <f t="shared" si="47"/>
        <v>-6.7099999999999937E-2</v>
      </c>
      <c r="AP77">
        <f t="shared" si="74"/>
        <v>-0.34140000000000015</v>
      </c>
      <c r="AQ77">
        <f t="shared" si="74"/>
        <v>-0.11789999999999967</v>
      </c>
      <c r="AR77">
        <f t="shared" si="74"/>
        <v>1.6799999999999926E-2</v>
      </c>
      <c r="AS77">
        <f t="shared" si="40"/>
        <v>-8.0999999999999961E-3</v>
      </c>
      <c r="AU77" s="4">
        <f t="shared" si="75"/>
        <v>-9.4999999999999529E-3</v>
      </c>
      <c r="AV77" s="4">
        <f t="shared" si="75"/>
        <v>3.3999999999999586E-3</v>
      </c>
      <c r="AW77" s="4">
        <f t="shared" si="75"/>
        <v>-2.8700000000000059E-2</v>
      </c>
      <c r="AX77" s="4">
        <f t="shared" si="48"/>
        <v>-8.7099999999999955E-2</v>
      </c>
      <c r="AY77" s="4">
        <f t="shared" si="75"/>
        <v>-0.31210000000000004</v>
      </c>
      <c r="AZ77" s="4">
        <f t="shared" si="75"/>
        <v>-0.12939999999999952</v>
      </c>
      <c r="BA77" s="4">
        <f t="shared" si="75"/>
        <v>-2.1099999999999897E-2</v>
      </c>
      <c r="BB77" s="4">
        <f t="shared" si="41"/>
        <v>-9.099999999999997E-3</v>
      </c>
      <c r="BD77" s="8">
        <f t="shared" si="49"/>
        <v>-0.48661800486618051</v>
      </c>
      <c r="BE77" s="8">
        <f t="shared" si="50"/>
        <v>-0.14454348349796312</v>
      </c>
      <c r="BF77" s="8">
        <f t="shared" si="51"/>
        <v>6.4691421917446618E-2</v>
      </c>
      <c r="BG77" s="8">
        <f t="shared" si="52"/>
        <v>-2.8019052956010109</v>
      </c>
      <c r="BH77" s="8">
        <f t="shared" si="53"/>
        <v>0.80930283946525527</v>
      </c>
      <c r="BI77" s="8">
        <f t="shared" si="54"/>
        <v>-0.17714655411441887</v>
      </c>
      <c r="BJ77" s="8">
        <f t="shared" si="55"/>
        <v>-2.4852459016393329</v>
      </c>
      <c r="BK77" s="8">
        <f t="shared" si="56"/>
        <v>-0.15165301789505625</v>
      </c>
      <c r="BM77" s="8">
        <f t="shared" si="57"/>
        <v>-0.67237163814180312</v>
      </c>
      <c r="BN77" s="8">
        <f t="shared" si="58"/>
        <v>0.5548854041013328</v>
      </c>
      <c r="BO77" s="8">
        <f t="shared" si="59"/>
        <v>-3.775536591673132</v>
      </c>
      <c r="BP77" s="8">
        <f t="shared" si="60"/>
        <v>-9.6713750360334299</v>
      </c>
      <c r="BQ77" s="8">
        <f t="shared" si="61"/>
        <v>-9.354193495355787</v>
      </c>
      <c r="BR77" s="8">
        <f t="shared" si="62"/>
        <v>-1.8193602148048653</v>
      </c>
      <c r="BS77" s="8">
        <f t="shared" si="63"/>
        <v>1.1297155537623513</v>
      </c>
      <c r="BT77" s="8">
        <f t="shared" si="64"/>
        <v>-1.2302551640340214</v>
      </c>
      <c r="BV77" s="8">
        <f t="shared" si="65"/>
        <v>-1.1557177615571721</v>
      </c>
      <c r="BW77" s="8">
        <f t="shared" si="66"/>
        <v>0.40953986991085983</v>
      </c>
      <c r="BX77" s="8">
        <f t="shared" si="67"/>
        <v>-3.7132876180618521</v>
      </c>
      <c r="BY77" s="8">
        <f t="shared" si="68"/>
        <v>-12.202297562342387</v>
      </c>
      <c r="BZ77" s="8">
        <f t="shared" si="69"/>
        <v>-8.6205944094575209</v>
      </c>
      <c r="CA77" s="8">
        <f t="shared" si="70"/>
        <v>-1.9932838349918287</v>
      </c>
      <c r="CB77" s="8">
        <f t="shared" si="71"/>
        <v>-1.3836065573770424</v>
      </c>
      <c r="CC77" s="8">
        <f t="shared" si="72"/>
        <v>-1.3800424628450101</v>
      </c>
    </row>
    <row r="78" spans="1:81" x14ac:dyDescent="0.2">
      <c r="A78" t="s">
        <v>89</v>
      </c>
      <c r="B78" s="4">
        <v>0.63849999999999996</v>
      </c>
      <c r="C78" s="4">
        <v>0.65059999999999996</v>
      </c>
      <c r="D78" s="4">
        <v>0.61919999999999997</v>
      </c>
      <c r="E78" s="4">
        <v>0.24299999999999999</v>
      </c>
      <c r="F78" s="4">
        <v>6.9785000000000004</v>
      </c>
      <c r="G78" s="4">
        <v>7.0667</v>
      </c>
      <c r="H78" s="4">
        <v>0.44309999999999999</v>
      </c>
      <c r="I78" s="4">
        <v>0.47339999999999999</v>
      </c>
      <c r="K78" s="3">
        <v>0.61919999999999997</v>
      </c>
      <c r="L78" s="3">
        <v>0.62980000000000003</v>
      </c>
      <c r="M78" s="3">
        <v>0.59699999999999998</v>
      </c>
      <c r="N78" s="3">
        <v>0.2</v>
      </c>
      <c r="O78" s="3">
        <v>7.0072999999999999</v>
      </c>
      <c r="P78" s="3">
        <v>7.1406999999999998</v>
      </c>
      <c r="Q78" s="3">
        <v>0.35749999999999998</v>
      </c>
      <c r="R78" s="3">
        <v>0.4541</v>
      </c>
      <c r="T78" s="4">
        <v>0.78059999999999996</v>
      </c>
      <c r="U78" s="4">
        <v>0.79290000000000005</v>
      </c>
      <c r="V78" s="4">
        <v>0.73860000000000003</v>
      </c>
      <c r="W78" s="4">
        <v>0.48580000000000001</v>
      </c>
      <c r="X78" s="4">
        <v>5.5476999999999999</v>
      </c>
      <c r="Y78" s="4">
        <v>6.6581000000000001</v>
      </c>
      <c r="Z78" s="4">
        <v>1.1220000000000001</v>
      </c>
      <c r="AA78" s="4">
        <v>0.56240000000000001</v>
      </c>
      <c r="AC78">
        <f t="shared" si="73"/>
        <v>-1.9299999999999984E-2</v>
      </c>
      <c r="AD78">
        <f t="shared" si="73"/>
        <v>-2.079999999999993E-2</v>
      </c>
      <c r="AE78">
        <f t="shared" si="73"/>
        <v>-2.2199999999999998E-2</v>
      </c>
      <c r="AF78" s="4">
        <f t="shared" si="46"/>
        <v>-4.2999999999999983E-2</v>
      </c>
      <c r="AG78">
        <f t="shared" si="73"/>
        <v>2.8799999999999493E-2</v>
      </c>
      <c r="AH78">
        <f t="shared" si="73"/>
        <v>7.3999999999999844E-2</v>
      </c>
      <c r="AI78">
        <f t="shared" si="43"/>
        <v>-8.5600000000000009E-2</v>
      </c>
      <c r="AJ78">
        <f t="shared" si="39"/>
        <v>-1.9299999999999984E-2</v>
      </c>
      <c r="AL78">
        <f t="shared" si="74"/>
        <v>0.16139999999999999</v>
      </c>
      <c r="AM78">
        <f t="shared" si="74"/>
        <v>0.16310000000000002</v>
      </c>
      <c r="AN78">
        <f t="shared" si="74"/>
        <v>0.14160000000000006</v>
      </c>
      <c r="AO78" s="4">
        <f t="shared" si="47"/>
        <v>0.2858</v>
      </c>
      <c r="AP78">
        <f t="shared" si="74"/>
        <v>-1.4596</v>
      </c>
      <c r="AQ78">
        <f t="shared" si="74"/>
        <v>-0.4825999999999997</v>
      </c>
      <c r="AR78">
        <f t="shared" si="74"/>
        <v>0.76450000000000018</v>
      </c>
      <c r="AS78">
        <f t="shared" si="40"/>
        <v>0.10830000000000001</v>
      </c>
      <c r="AU78" s="4">
        <f t="shared" si="75"/>
        <v>0.1421</v>
      </c>
      <c r="AV78" s="4">
        <f t="shared" si="75"/>
        <v>0.14230000000000009</v>
      </c>
      <c r="AW78" s="4">
        <f t="shared" si="75"/>
        <v>0.11940000000000006</v>
      </c>
      <c r="AX78" s="4">
        <f t="shared" si="48"/>
        <v>0.24280000000000002</v>
      </c>
      <c r="AY78" s="4">
        <f t="shared" si="75"/>
        <v>-1.4308000000000005</v>
      </c>
      <c r="AZ78" s="4">
        <f t="shared" si="75"/>
        <v>-0.40859999999999985</v>
      </c>
      <c r="BA78" s="4">
        <f t="shared" si="75"/>
        <v>0.67890000000000006</v>
      </c>
      <c r="BB78" s="4">
        <f t="shared" si="41"/>
        <v>8.9000000000000024E-2</v>
      </c>
      <c r="BD78" s="8">
        <f t="shared" si="49"/>
        <v>-3.022709475332809</v>
      </c>
      <c r="BE78" s="8">
        <f t="shared" si="50"/>
        <v>-3.1970488779587969</v>
      </c>
      <c r="BF78" s="8">
        <f t="shared" si="51"/>
        <v>-3.5852713178294566</v>
      </c>
      <c r="BG78" s="8">
        <f t="shared" si="52"/>
        <v>-17.695473251028801</v>
      </c>
      <c r="BH78" s="8">
        <f t="shared" si="53"/>
        <v>0.41269613813856115</v>
      </c>
      <c r="BI78" s="8">
        <f t="shared" si="54"/>
        <v>1.0471648718638098</v>
      </c>
      <c r="BJ78" s="8">
        <f t="shared" si="55"/>
        <v>-19.318438275784249</v>
      </c>
      <c r="BK78" s="8">
        <f t="shared" si="56"/>
        <v>-4.0768905787917165</v>
      </c>
      <c r="BM78" s="8">
        <f t="shared" si="57"/>
        <v>26.06589147286822</v>
      </c>
      <c r="BN78" s="8">
        <f t="shared" si="58"/>
        <v>25.89711019371229</v>
      </c>
      <c r="BO78" s="8">
        <f t="shared" si="59"/>
        <v>23.718592964824133</v>
      </c>
      <c r="BP78" s="8">
        <f t="shared" si="60"/>
        <v>142.89999999999998</v>
      </c>
      <c r="BQ78" s="8">
        <f t="shared" si="61"/>
        <v>-20.829706163572276</v>
      </c>
      <c r="BR78" s="8">
        <f t="shared" si="62"/>
        <v>-6.7584410491968532</v>
      </c>
      <c r="BS78" s="8">
        <f t="shared" si="63"/>
        <v>213.8461538461539</v>
      </c>
      <c r="BT78" s="8">
        <f t="shared" si="64"/>
        <v>23.84937238493724</v>
      </c>
      <c r="BV78" s="8">
        <f t="shared" si="65"/>
        <v>22.255285826155053</v>
      </c>
      <c r="BW78" s="8">
        <f t="shared" si="66"/>
        <v>21.872118044881663</v>
      </c>
      <c r="BX78" s="8">
        <f t="shared" si="67"/>
        <v>19.282945736434122</v>
      </c>
      <c r="BY78" s="8">
        <f t="shared" si="68"/>
        <v>99.91769547325103</v>
      </c>
      <c r="BZ78" s="8">
        <f t="shared" si="69"/>
        <v>-20.502973418356387</v>
      </c>
      <c r="CA78" s="8">
        <f t="shared" si="70"/>
        <v>-5.7820481978858567</v>
      </c>
      <c r="CB78" s="8">
        <f t="shared" si="71"/>
        <v>153.21597833446177</v>
      </c>
      <c r="CC78" s="8">
        <f t="shared" si="72"/>
        <v>18.800168990283066</v>
      </c>
    </row>
    <row r="79" spans="1:81" x14ac:dyDescent="0.2">
      <c r="A79" t="s">
        <v>90</v>
      </c>
      <c r="B79" s="4">
        <v>0.6532</v>
      </c>
      <c r="C79" s="4">
        <v>0.65849999999999997</v>
      </c>
      <c r="D79" s="4">
        <v>0.52280000000000004</v>
      </c>
      <c r="E79" s="4">
        <v>0.25519999999999998</v>
      </c>
      <c r="F79" s="4">
        <v>4.2747999999999999</v>
      </c>
      <c r="G79" s="4">
        <v>6.8840000000000003</v>
      </c>
      <c r="H79" s="4">
        <v>0.39460000000000001</v>
      </c>
      <c r="I79" s="4">
        <v>0.55479999999999996</v>
      </c>
      <c r="K79" s="3">
        <v>0.65349999999999997</v>
      </c>
      <c r="L79" s="3">
        <v>0.65910000000000002</v>
      </c>
      <c r="M79" s="3">
        <v>0.53700000000000003</v>
      </c>
      <c r="N79" s="3">
        <v>0.26440000000000002</v>
      </c>
      <c r="O79" s="3">
        <v>4.2964000000000002</v>
      </c>
      <c r="P79" s="3">
        <v>6.8701999999999996</v>
      </c>
      <c r="Q79" s="3">
        <v>0.41499999999999998</v>
      </c>
      <c r="R79" s="3">
        <v>0.55940000000000001</v>
      </c>
      <c r="T79" s="4">
        <v>0.75790000000000002</v>
      </c>
      <c r="U79" s="4">
        <v>0.77559999999999996</v>
      </c>
      <c r="V79" s="4">
        <v>0.64910000000000001</v>
      </c>
      <c r="W79" s="4">
        <v>0.62190000000000001</v>
      </c>
      <c r="X79" s="4">
        <v>2.9182999999999999</v>
      </c>
      <c r="Y79" s="4">
        <v>6.5266000000000002</v>
      </c>
      <c r="Z79" s="4">
        <v>1.1767000000000001</v>
      </c>
      <c r="AA79" s="4">
        <v>0.67079999999999995</v>
      </c>
      <c r="AC79">
        <f t="shared" si="73"/>
        <v>2.9999999999996696E-4</v>
      </c>
      <c r="AD79">
        <f t="shared" si="73"/>
        <v>6.0000000000004494E-4</v>
      </c>
      <c r="AE79">
        <f t="shared" si="73"/>
        <v>1.419999999999999E-2</v>
      </c>
      <c r="AF79" s="4">
        <f t="shared" si="46"/>
        <v>9.2000000000000415E-3</v>
      </c>
      <c r="AG79">
        <f t="shared" si="73"/>
        <v>2.1600000000000286E-2</v>
      </c>
      <c r="AH79">
        <f t="shared" si="73"/>
        <v>-1.3800000000000701E-2</v>
      </c>
      <c r="AI79">
        <f t="shared" si="43"/>
        <v>2.0399999999999974E-2</v>
      </c>
      <c r="AJ79">
        <f t="shared" si="39"/>
        <v>4.6000000000000485E-3</v>
      </c>
      <c r="AL79">
        <f t="shared" si="74"/>
        <v>0.10440000000000005</v>
      </c>
      <c r="AM79">
        <f t="shared" si="74"/>
        <v>0.11649999999999994</v>
      </c>
      <c r="AN79">
        <f t="shared" si="74"/>
        <v>0.11209999999999998</v>
      </c>
      <c r="AO79" s="4">
        <f t="shared" si="47"/>
        <v>0.35749999999999998</v>
      </c>
      <c r="AP79">
        <f t="shared" si="74"/>
        <v>-1.3781000000000003</v>
      </c>
      <c r="AQ79">
        <f t="shared" si="74"/>
        <v>-0.34359999999999946</v>
      </c>
      <c r="AR79">
        <f t="shared" si="74"/>
        <v>0.76170000000000004</v>
      </c>
      <c r="AS79">
        <f t="shared" si="40"/>
        <v>0.11139999999999994</v>
      </c>
      <c r="AU79" s="4">
        <f t="shared" si="75"/>
        <v>0.10470000000000002</v>
      </c>
      <c r="AV79" s="4">
        <f t="shared" si="75"/>
        <v>0.11709999999999998</v>
      </c>
      <c r="AW79" s="4">
        <f t="shared" si="75"/>
        <v>0.12629999999999997</v>
      </c>
      <c r="AX79" s="4">
        <f t="shared" si="48"/>
        <v>0.36670000000000003</v>
      </c>
      <c r="AY79" s="4">
        <f t="shared" si="75"/>
        <v>-1.3565</v>
      </c>
      <c r="AZ79" s="4">
        <f t="shared" si="75"/>
        <v>-0.35740000000000016</v>
      </c>
      <c r="BA79" s="4">
        <f t="shared" si="75"/>
        <v>0.78210000000000002</v>
      </c>
      <c r="BB79" s="4">
        <f t="shared" si="41"/>
        <v>0.11599999999999999</v>
      </c>
      <c r="BD79" s="8">
        <f t="shared" si="49"/>
        <v>4.5927740355169465E-2</v>
      </c>
      <c r="BE79" s="8">
        <f t="shared" si="50"/>
        <v>9.1116173120735749E-2</v>
      </c>
      <c r="BF79" s="8">
        <f t="shared" si="51"/>
        <v>2.7161438408569225</v>
      </c>
      <c r="BG79" s="8">
        <f t="shared" si="52"/>
        <v>3.605015673981208</v>
      </c>
      <c r="BH79" s="8">
        <f t="shared" si="53"/>
        <v>0.50528679704314317</v>
      </c>
      <c r="BI79" s="8">
        <f t="shared" si="54"/>
        <v>-0.20046484601976611</v>
      </c>
      <c r="BJ79" s="8">
        <f t="shared" si="55"/>
        <v>5.1697921946274645</v>
      </c>
      <c r="BK79" s="8">
        <f t="shared" si="56"/>
        <v>0.82912761355444287</v>
      </c>
      <c r="BM79" s="8">
        <f t="shared" si="57"/>
        <v>15.975516449885241</v>
      </c>
      <c r="BN79" s="8">
        <f t="shared" si="58"/>
        <v>17.675618267334233</v>
      </c>
      <c r="BO79" s="8">
        <f t="shared" si="59"/>
        <v>20.87523277467411</v>
      </c>
      <c r="BP79" s="8">
        <f t="shared" si="60"/>
        <v>135.21180030257185</v>
      </c>
      <c r="BQ79" s="8">
        <f t="shared" si="61"/>
        <v>-32.075691276417473</v>
      </c>
      <c r="BR79" s="8">
        <f t="shared" si="62"/>
        <v>-5.0013100055311268</v>
      </c>
      <c r="BS79" s="8">
        <f t="shared" si="63"/>
        <v>183.54216867469881</v>
      </c>
      <c r="BT79" s="8">
        <f t="shared" si="64"/>
        <v>19.914193779048972</v>
      </c>
      <c r="BV79" s="8">
        <f t="shared" si="65"/>
        <v>16.028781383955913</v>
      </c>
      <c r="BW79" s="8">
        <f t="shared" si="66"/>
        <v>17.782839787395595</v>
      </c>
      <c r="BX79" s="8">
        <f t="shared" si="67"/>
        <v>24.158377964804888</v>
      </c>
      <c r="BY79" s="8">
        <f t="shared" si="68"/>
        <v>143.69122257053291</v>
      </c>
      <c r="BZ79" s="8">
        <f t="shared" si="69"/>
        <v>-31.732478712454387</v>
      </c>
      <c r="CA79" s="8">
        <f t="shared" si="70"/>
        <v>-5.191748983149334</v>
      </c>
      <c r="CB79" s="8">
        <f t="shared" si="71"/>
        <v>198.20070957932083</v>
      </c>
      <c r="CC79" s="8">
        <f t="shared" si="72"/>
        <v>20.90843547224225</v>
      </c>
    </row>
    <row r="80" spans="1:81" x14ac:dyDescent="0.2">
      <c r="A80" t="s">
        <v>91</v>
      </c>
      <c r="B80" s="4">
        <v>0.67810000000000004</v>
      </c>
      <c r="C80" s="4">
        <v>0.68569999999999998</v>
      </c>
      <c r="D80" s="4">
        <v>0.64659999999999995</v>
      </c>
      <c r="E80" s="4">
        <v>0.13400000000000001</v>
      </c>
      <c r="F80" s="4">
        <v>5.9881000000000002</v>
      </c>
      <c r="G80" s="4">
        <v>6.9436</v>
      </c>
      <c r="H80" s="4">
        <v>0.26429999999999998</v>
      </c>
      <c r="I80" s="4">
        <v>0.40860000000000002</v>
      </c>
      <c r="K80" s="3">
        <v>0.66739999999999999</v>
      </c>
      <c r="L80" s="3">
        <v>0.6804</v>
      </c>
      <c r="M80" s="3">
        <v>0.6694</v>
      </c>
      <c r="N80" s="3">
        <v>7.6499999999999999E-2</v>
      </c>
      <c r="O80" s="3">
        <v>6.3381999999999996</v>
      </c>
      <c r="P80" s="3">
        <v>7.0365000000000002</v>
      </c>
      <c r="Q80" s="3">
        <v>0.16650000000000001</v>
      </c>
      <c r="R80" s="3">
        <v>0.3775</v>
      </c>
      <c r="T80" s="4">
        <v>0.77580000000000005</v>
      </c>
      <c r="U80" s="4">
        <v>0.79479999999999995</v>
      </c>
      <c r="V80" s="4">
        <v>0.68500000000000005</v>
      </c>
      <c r="W80" s="4">
        <v>0.59850000000000003</v>
      </c>
      <c r="X80" s="4">
        <v>3.6775000000000002</v>
      </c>
      <c r="Y80" s="4">
        <v>6.4493</v>
      </c>
      <c r="Z80" s="4">
        <v>1.2063999999999999</v>
      </c>
      <c r="AA80" s="4">
        <v>0.5867</v>
      </c>
      <c r="AC80">
        <f t="shared" si="73"/>
        <v>-1.0700000000000043E-2</v>
      </c>
      <c r="AD80">
        <f t="shared" si="73"/>
        <v>-5.2999999999999714E-3</v>
      </c>
      <c r="AE80">
        <f t="shared" si="73"/>
        <v>2.2800000000000042E-2</v>
      </c>
      <c r="AF80" s="4">
        <f t="shared" si="46"/>
        <v>-5.7500000000000009E-2</v>
      </c>
      <c r="AG80">
        <f t="shared" si="73"/>
        <v>0.35009999999999941</v>
      </c>
      <c r="AH80">
        <f t="shared" si="73"/>
        <v>9.2900000000000205E-2</v>
      </c>
      <c r="AI80">
        <f t="shared" si="43"/>
        <v>-9.779999999999997E-2</v>
      </c>
      <c r="AJ80">
        <f t="shared" si="39"/>
        <v>-3.1100000000000017E-2</v>
      </c>
      <c r="AL80">
        <f t="shared" si="74"/>
        <v>0.10840000000000005</v>
      </c>
      <c r="AM80">
        <f t="shared" si="74"/>
        <v>0.11439999999999995</v>
      </c>
      <c r="AN80">
        <f t="shared" si="74"/>
        <v>1.5600000000000058E-2</v>
      </c>
      <c r="AO80" s="4">
        <f t="shared" si="47"/>
        <v>0.52200000000000002</v>
      </c>
      <c r="AP80">
        <f t="shared" si="74"/>
        <v>-2.6606999999999994</v>
      </c>
      <c r="AQ80">
        <f t="shared" si="74"/>
        <v>-0.58720000000000017</v>
      </c>
      <c r="AR80">
        <f t="shared" si="74"/>
        <v>1.0398999999999998</v>
      </c>
      <c r="AS80">
        <f t="shared" si="40"/>
        <v>0.2092</v>
      </c>
      <c r="AU80" s="4">
        <f t="shared" si="75"/>
        <v>9.7700000000000009E-2</v>
      </c>
      <c r="AV80" s="4">
        <f t="shared" si="75"/>
        <v>0.10909999999999997</v>
      </c>
      <c r="AW80" s="4">
        <f t="shared" si="75"/>
        <v>3.8400000000000101E-2</v>
      </c>
      <c r="AX80" s="4">
        <f t="shared" si="48"/>
        <v>0.46450000000000002</v>
      </c>
      <c r="AY80" s="4">
        <f t="shared" si="75"/>
        <v>-2.3106</v>
      </c>
      <c r="AZ80" s="4">
        <f t="shared" si="75"/>
        <v>-0.49429999999999996</v>
      </c>
      <c r="BA80" s="4">
        <f t="shared" si="75"/>
        <v>0.94209999999999994</v>
      </c>
      <c r="BB80" s="4">
        <f t="shared" si="41"/>
        <v>0.17809999999999998</v>
      </c>
      <c r="BD80" s="8">
        <f t="shared" si="49"/>
        <v>-1.5779383571744643</v>
      </c>
      <c r="BE80" s="8">
        <f t="shared" si="50"/>
        <v>-0.7729327694326924</v>
      </c>
      <c r="BF80" s="8">
        <f t="shared" si="51"/>
        <v>3.5261367151252774</v>
      </c>
      <c r="BG80" s="8">
        <f t="shared" si="52"/>
        <v>-42.910447761194028</v>
      </c>
      <c r="BH80" s="8">
        <f t="shared" si="53"/>
        <v>5.8465957482339874</v>
      </c>
      <c r="BI80" s="8">
        <f t="shared" si="54"/>
        <v>1.3379226913992772</v>
      </c>
      <c r="BJ80" s="8">
        <f t="shared" si="55"/>
        <v>-37.003405221339378</v>
      </c>
      <c r="BK80" s="8">
        <f t="shared" si="56"/>
        <v>-7.6113558492413151</v>
      </c>
      <c r="BM80" s="8">
        <f t="shared" si="57"/>
        <v>16.242133652981728</v>
      </c>
      <c r="BN80" s="8">
        <f t="shared" si="58"/>
        <v>16.81363903586125</v>
      </c>
      <c r="BO80" s="8">
        <f t="shared" si="59"/>
        <v>2.3304451747833967</v>
      </c>
      <c r="BP80" s="8">
        <f t="shared" si="60"/>
        <v>682.35294117647061</v>
      </c>
      <c r="BQ80" s="8">
        <f t="shared" si="61"/>
        <v>-41.978795241551218</v>
      </c>
      <c r="BR80" s="8">
        <f t="shared" si="62"/>
        <v>-8.3450579123143633</v>
      </c>
      <c r="BS80" s="8">
        <f t="shared" si="63"/>
        <v>624.56456456456442</v>
      </c>
      <c r="BT80" s="8">
        <f t="shared" si="64"/>
        <v>55.417218543046353</v>
      </c>
      <c r="BV80" s="8">
        <f t="shared" si="65"/>
        <v>14.407904438873324</v>
      </c>
      <c r="BW80" s="8">
        <f t="shared" si="66"/>
        <v>15.910748140586259</v>
      </c>
      <c r="BX80" s="8">
        <f t="shared" si="67"/>
        <v>5.9387565728425775</v>
      </c>
      <c r="BY80" s="8">
        <f t="shared" si="68"/>
        <v>346.64179104477608</v>
      </c>
      <c r="BZ80" s="8">
        <f t="shared" si="69"/>
        <v>-38.586529951069622</v>
      </c>
      <c r="CA80" s="8">
        <f t="shared" si="70"/>
        <v>-7.1187856443343511</v>
      </c>
      <c r="CB80" s="8">
        <f t="shared" si="71"/>
        <v>356.45100264850549</v>
      </c>
      <c r="CC80" s="8">
        <f t="shared" si="72"/>
        <v>43.587860988742037</v>
      </c>
    </row>
    <row r="81" spans="1:81" x14ac:dyDescent="0.2">
      <c r="A81" s="22" t="s">
        <v>92</v>
      </c>
      <c r="B81" s="4">
        <v>0.49230000000000002</v>
      </c>
      <c r="C81" s="4">
        <v>0.5101</v>
      </c>
      <c r="D81" s="4">
        <v>0.53039999999999998</v>
      </c>
      <c r="E81" s="4">
        <v>-1.3100000000000001E-2</v>
      </c>
      <c r="F81" s="4">
        <v>3.9903</v>
      </c>
      <c r="G81" s="4">
        <v>7.2736000000000001</v>
      </c>
      <c r="H81" s="4">
        <v>-4.9299999999999997E-2</v>
      </c>
      <c r="I81" s="4">
        <v>0.50260000000000005</v>
      </c>
      <c r="K81" s="3">
        <v>0.49559999999999998</v>
      </c>
      <c r="L81" s="3">
        <v>0.51670000000000005</v>
      </c>
      <c r="M81" s="3">
        <v>0.55400000000000005</v>
      </c>
      <c r="N81" s="3">
        <v>-2.3E-3</v>
      </c>
      <c r="O81" s="3">
        <v>4.1093999999999999</v>
      </c>
      <c r="P81" s="3">
        <v>7.2762000000000002</v>
      </c>
      <c r="Q81" s="3">
        <v>-3.49E-2</v>
      </c>
      <c r="R81" s="3">
        <v>0.49909999999999999</v>
      </c>
      <c r="T81" s="4">
        <v>0.63190000000000002</v>
      </c>
      <c r="U81" s="4">
        <v>0.6492</v>
      </c>
      <c r="V81" s="4">
        <v>0.6492</v>
      </c>
      <c r="W81" s="4">
        <v>0.4844</v>
      </c>
      <c r="X81" s="4">
        <v>2.1711</v>
      </c>
      <c r="Y81" s="4">
        <v>6.8905000000000003</v>
      </c>
      <c r="Z81" s="4">
        <v>0.60880000000000001</v>
      </c>
      <c r="AA81" s="4">
        <v>0.63019999999999998</v>
      </c>
      <c r="AC81">
        <f t="shared" si="73"/>
        <v>3.2999999999999696E-3</v>
      </c>
      <c r="AD81">
        <f t="shared" si="73"/>
        <v>6.6000000000000503E-3</v>
      </c>
      <c r="AE81">
        <f t="shared" si="73"/>
        <v>2.3600000000000065E-2</v>
      </c>
      <c r="AF81" s="4">
        <f t="shared" si="46"/>
        <v>-1.0800000000000001E-2</v>
      </c>
      <c r="AG81">
        <f t="shared" si="73"/>
        <v>0.11909999999999998</v>
      </c>
      <c r="AH81">
        <f t="shared" si="73"/>
        <v>2.6000000000001577E-3</v>
      </c>
      <c r="AI81">
        <f t="shared" si="43"/>
        <v>1.4399999999999996E-2</v>
      </c>
      <c r="AJ81">
        <f t="shared" si="39"/>
        <v>-3.5000000000000586E-3</v>
      </c>
      <c r="AL81">
        <f t="shared" si="74"/>
        <v>0.13630000000000003</v>
      </c>
      <c r="AM81">
        <f t="shared" si="74"/>
        <v>0.13249999999999995</v>
      </c>
      <c r="AN81">
        <f t="shared" si="74"/>
        <v>9.5199999999999951E-2</v>
      </c>
      <c r="AO81" s="4">
        <f t="shared" si="47"/>
        <v>0.48209999999999997</v>
      </c>
      <c r="AP81">
        <f t="shared" si="74"/>
        <v>-1.9382999999999999</v>
      </c>
      <c r="AQ81">
        <f t="shared" si="74"/>
        <v>-0.38569999999999993</v>
      </c>
      <c r="AR81">
        <f t="shared" si="74"/>
        <v>0.64370000000000005</v>
      </c>
      <c r="AS81">
        <f t="shared" si="40"/>
        <v>0.13109999999999999</v>
      </c>
      <c r="AU81" s="4">
        <f t="shared" si="75"/>
        <v>0.1396</v>
      </c>
      <c r="AV81" s="4">
        <f t="shared" si="75"/>
        <v>0.1391</v>
      </c>
      <c r="AW81" s="4">
        <f t="shared" si="75"/>
        <v>0.11880000000000002</v>
      </c>
      <c r="AX81" s="4">
        <f t="shared" si="48"/>
        <v>0.4713</v>
      </c>
      <c r="AY81" s="4">
        <f t="shared" si="75"/>
        <v>-1.8191999999999999</v>
      </c>
      <c r="AZ81" s="4">
        <f t="shared" si="75"/>
        <v>-0.38309999999999977</v>
      </c>
      <c r="BA81" s="4">
        <f t="shared" si="75"/>
        <v>0.65810000000000002</v>
      </c>
      <c r="BB81" s="4">
        <f t="shared" si="41"/>
        <v>0.12759999999999994</v>
      </c>
      <c r="BD81" s="8">
        <f t="shared" si="49"/>
        <v>0.67032297379645933</v>
      </c>
      <c r="BE81" s="8">
        <f t="shared" si="50"/>
        <v>1.2938639482454519</v>
      </c>
      <c r="BF81" s="8">
        <f t="shared" si="51"/>
        <v>4.4494720965309327</v>
      </c>
      <c r="BG81" s="8">
        <f t="shared" si="52"/>
        <v>-82.44274809160305</v>
      </c>
      <c r="BH81" s="8">
        <f t="shared" si="53"/>
        <v>2.9847379896248398</v>
      </c>
      <c r="BI81" s="8">
        <f t="shared" si="54"/>
        <v>3.5745710514740403E-2</v>
      </c>
      <c r="BJ81" s="8">
        <f t="shared" si="55"/>
        <v>-29.208924949290054</v>
      </c>
      <c r="BK81" s="8">
        <f t="shared" si="56"/>
        <v>-0.69637883008357704</v>
      </c>
      <c r="BM81" s="8">
        <f t="shared" si="57"/>
        <v>27.502017756255054</v>
      </c>
      <c r="BN81" s="8">
        <f t="shared" si="58"/>
        <v>25.643506870524469</v>
      </c>
      <c r="BO81" s="8">
        <f t="shared" si="59"/>
        <v>17.184115523465692</v>
      </c>
      <c r="BP81" s="8">
        <f>((W81-N81)/N81)*100</f>
        <v>-21160.869565217392</v>
      </c>
      <c r="BQ81" s="8">
        <f t="shared" si="61"/>
        <v>-47.167469703606365</v>
      </c>
      <c r="BR81" s="8">
        <f t="shared" si="62"/>
        <v>-5.3008438470630264</v>
      </c>
      <c r="BS81" s="8">
        <f t="shared" si="63"/>
        <v>-1844.412607449857</v>
      </c>
      <c r="BT81" s="8">
        <f t="shared" si="64"/>
        <v>26.267281105990779</v>
      </c>
      <c r="BV81" s="8">
        <f t="shared" si="65"/>
        <v>28.356693073329271</v>
      </c>
      <c r="BW81" s="8">
        <f t="shared" si="66"/>
        <v>27.269162909233486</v>
      </c>
      <c r="BX81" s="8">
        <f t="shared" si="67"/>
        <v>22.398190045248871</v>
      </c>
      <c r="BY81" s="8">
        <f t="shared" si="68"/>
        <v>-3797.7099236641225</v>
      </c>
      <c r="BZ81" s="8">
        <f t="shared" si="69"/>
        <v>-45.590557100969853</v>
      </c>
      <c r="CA81" s="8">
        <f t="shared" si="70"/>
        <v>-5.2669929608446955</v>
      </c>
      <c r="CB81" s="8">
        <f t="shared" si="71"/>
        <v>-1334.8884381338744</v>
      </c>
      <c r="CC81" s="8">
        <f t="shared" si="72"/>
        <v>25.387982491046539</v>
      </c>
    </row>
    <row r="82" spans="1:81" x14ac:dyDescent="0.2">
      <c r="A82" t="s">
        <v>93</v>
      </c>
      <c r="B82" s="4">
        <v>0.69550000000000001</v>
      </c>
      <c r="C82" s="4">
        <v>0.70530000000000004</v>
      </c>
      <c r="D82" s="4">
        <v>0.67520000000000002</v>
      </c>
      <c r="E82" s="4">
        <v>0.34470000000000001</v>
      </c>
      <c r="F82" s="4">
        <v>5.6848000000000001</v>
      </c>
      <c r="G82" s="4">
        <v>6.7896999999999998</v>
      </c>
      <c r="H82" s="4">
        <v>0.61719999999999997</v>
      </c>
      <c r="I82" s="4">
        <v>0.49</v>
      </c>
      <c r="K82" s="3">
        <v>0.71540000000000004</v>
      </c>
      <c r="L82" s="3">
        <v>0.72230000000000005</v>
      </c>
      <c r="M82" s="3">
        <v>0.65480000000000005</v>
      </c>
      <c r="N82" s="3">
        <v>0.37530000000000002</v>
      </c>
      <c r="O82" s="3">
        <v>5.7591000000000001</v>
      </c>
      <c r="P82" s="3">
        <v>6.7537000000000003</v>
      </c>
      <c r="Q82" s="3">
        <v>0.67759999999999998</v>
      </c>
      <c r="R82" s="3">
        <v>0.49969999999999998</v>
      </c>
      <c r="T82" s="4">
        <v>0.77849999999999997</v>
      </c>
      <c r="U82" s="4">
        <v>0.79779999999999995</v>
      </c>
      <c r="V82" s="4">
        <v>0.73229999999999995</v>
      </c>
      <c r="W82" s="4">
        <v>0.55269999999999997</v>
      </c>
      <c r="X82" s="4">
        <v>4.8446999999999996</v>
      </c>
      <c r="Y82" s="4">
        <v>6.4843000000000002</v>
      </c>
      <c r="Z82" s="4">
        <v>1.1817</v>
      </c>
      <c r="AA82" s="4">
        <v>0.57930000000000004</v>
      </c>
      <c r="AC82">
        <f t="shared" si="73"/>
        <v>1.9900000000000029E-2</v>
      </c>
      <c r="AD82">
        <f t="shared" si="73"/>
        <v>1.7000000000000015E-2</v>
      </c>
      <c r="AE82">
        <f t="shared" si="73"/>
        <v>-2.0399999999999974E-2</v>
      </c>
      <c r="AF82" s="4">
        <f t="shared" si="46"/>
        <v>3.0600000000000016E-2</v>
      </c>
      <c r="AG82">
        <f t="shared" si="73"/>
        <v>7.4300000000000033E-2</v>
      </c>
      <c r="AH82">
        <f t="shared" si="73"/>
        <v>-3.5999999999999588E-2</v>
      </c>
      <c r="AI82">
        <f t="shared" si="43"/>
        <v>6.0400000000000009E-2</v>
      </c>
      <c r="AJ82">
        <f t="shared" si="39"/>
        <v>9.6999999999999864E-3</v>
      </c>
      <c r="AL82">
        <f t="shared" si="74"/>
        <v>6.3099999999999934E-2</v>
      </c>
      <c r="AM82">
        <f t="shared" si="74"/>
        <v>7.5499999999999901E-2</v>
      </c>
      <c r="AN82">
        <f t="shared" si="74"/>
        <v>7.7499999999999902E-2</v>
      </c>
      <c r="AO82" s="4">
        <f t="shared" si="47"/>
        <v>0.17739999999999995</v>
      </c>
      <c r="AP82">
        <f t="shared" si="74"/>
        <v>-0.91440000000000055</v>
      </c>
      <c r="AQ82">
        <f t="shared" si="74"/>
        <v>-0.26940000000000008</v>
      </c>
      <c r="AR82">
        <f t="shared" si="74"/>
        <v>0.50409999999999999</v>
      </c>
      <c r="AS82">
        <f t="shared" si="40"/>
        <v>7.960000000000006E-2</v>
      </c>
      <c r="AU82" s="4">
        <f t="shared" si="75"/>
        <v>8.2999999999999963E-2</v>
      </c>
      <c r="AV82" s="4">
        <f t="shared" si="75"/>
        <v>9.2499999999999916E-2</v>
      </c>
      <c r="AW82" s="4">
        <f t="shared" si="75"/>
        <v>5.7099999999999929E-2</v>
      </c>
      <c r="AX82" s="4">
        <f t="shared" si="48"/>
        <v>0.20799999999999996</v>
      </c>
      <c r="AY82" s="4">
        <f t="shared" si="75"/>
        <v>-0.84010000000000051</v>
      </c>
      <c r="AZ82" s="4">
        <f t="shared" si="75"/>
        <v>-0.30539999999999967</v>
      </c>
      <c r="BA82" s="4">
        <f t="shared" si="75"/>
        <v>0.5645</v>
      </c>
      <c r="BB82" s="4">
        <f t="shared" si="41"/>
        <v>8.9300000000000046E-2</v>
      </c>
      <c r="BD82" s="8">
        <f t="shared" si="49"/>
        <v>2.8612508986340801</v>
      </c>
      <c r="BE82" s="8">
        <f t="shared" si="50"/>
        <v>2.410321848858644</v>
      </c>
      <c r="BF82" s="8">
        <f t="shared" si="51"/>
        <v>-3.0213270142180058</v>
      </c>
      <c r="BG82" s="8">
        <f t="shared" si="52"/>
        <v>8.8772845953002655</v>
      </c>
      <c r="BH82" s="8">
        <f t="shared" si="53"/>
        <v>1.3069940895018299</v>
      </c>
      <c r="BI82" s="8">
        <f t="shared" si="54"/>
        <v>-0.53021488431005181</v>
      </c>
      <c r="BJ82" s="8">
        <f t="shared" si="55"/>
        <v>9.7861309138042785</v>
      </c>
      <c r="BK82" s="8">
        <f t="shared" si="56"/>
        <v>1.9795918367346912</v>
      </c>
      <c r="BM82" s="8">
        <f t="shared" si="57"/>
        <v>8.8202404249370883</v>
      </c>
      <c r="BN82" s="8">
        <f t="shared" si="58"/>
        <v>10.452720476256388</v>
      </c>
      <c r="BO82" s="8">
        <f t="shared" si="59"/>
        <v>11.835675015271823</v>
      </c>
      <c r="BP82" s="8">
        <f t="shared" si="60"/>
        <v>47.26885158539833</v>
      </c>
      <c r="BQ82" s="8">
        <f t="shared" si="61"/>
        <v>-15.877480856383819</v>
      </c>
      <c r="BR82" s="8">
        <f t="shared" si="62"/>
        <v>-3.9889245894842835</v>
      </c>
      <c r="BS82" s="8">
        <f t="shared" si="63"/>
        <v>74.394923258559615</v>
      </c>
      <c r="BT82" s="8">
        <f t="shared" si="64"/>
        <v>15.929557734640799</v>
      </c>
      <c r="BV82" s="8">
        <f t="shared" si="65"/>
        <v>11.933860531991368</v>
      </c>
      <c r="BW82" s="8">
        <f t="shared" si="66"/>
        <v>13.114986530554361</v>
      </c>
      <c r="BX82" s="8">
        <f t="shared" si="67"/>
        <v>8.4567535545023595</v>
      </c>
      <c r="BY82" s="8">
        <f t="shared" si="68"/>
        <v>60.342326660864508</v>
      </c>
      <c r="BZ82" s="8">
        <f t="shared" si="69"/>
        <v>-14.77800450323671</v>
      </c>
      <c r="CA82" s="8">
        <f t="shared" si="70"/>
        <v>-4.4979896018969869</v>
      </c>
      <c r="CB82" s="8">
        <f t="shared" si="71"/>
        <v>91.46143875567077</v>
      </c>
      <c r="CC82" s="8">
        <f t="shared" si="72"/>
        <v>18.224489795918377</v>
      </c>
    </row>
    <row r="83" spans="1:81" x14ac:dyDescent="0.2">
      <c r="A83" t="s">
        <v>94</v>
      </c>
      <c r="B83" s="4">
        <v>0.71899999999999997</v>
      </c>
      <c r="C83" s="4">
        <v>0.72809999999999997</v>
      </c>
      <c r="D83" s="4">
        <v>0.64980000000000004</v>
      </c>
      <c r="E83" s="4">
        <v>0.5141</v>
      </c>
      <c r="F83" s="4">
        <v>4.8746</v>
      </c>
      <c r="G83" s="4">
        <v>6.8754</v>
      </c>
      <c r="H83" s="4">
        <v>0.77129999999999999</v>
      </c>
      <c r="I83" s="4">
        <v>0.65590000000000004</v>
      </c>
      <c r="K83" s="3">
        <v>0.71630000000000005</v>
      </c>
      <c r="L83" s="3">
        <v>0.72370000000000001</v>
      </c>
      <c r="M83" s="3">
        <v>0.66279999999999994</v>
      </c>
      <c r="N83" s="3">
        <v>0.47870000000000001</v>
      </c>
      <c r="O83" s="3">
        <v>5.0871000000000004</v>
      </c>
      <c r="P83" s="3">
        <v>6.8954000000000004</v>
      </c>
      <c r="Q83" s="3">
        <v>0.72119999999999995</v>
      </c>
      <c r="R83" s="3">
        <v>0.64500000000000002</v>
      </c>
      <c r="T83" s="4">
        <v>0.755</v>
      </c>
      <c r="U83" s="4">
        <v>0.77029999999999998</v>
      </c>
      <c r="V83" s="4">
        <v>0.63949999999999996</v>
      </c>
      <c r="W83" s="4">
        <v>0.71240000000000003</v>
      </c>
      <c r="X83" s="4">
        <v>2.8191000000000002</v>
      </c>
      <c r="Y83" s="4">
        <v>6.7248000000000001</v>
      </c>
      <c r="Z83" s="4">
        <v>1.1080000000000001</v>
      </c>
      <c r="AA83" s="4">
        <v>0.70889999999999997</v>
      </c>
      <c r="AC83">
        <f t="shared" si="73"/>
        <v>-2.6999999999999247E-3</v>
      </c>
      <c r="AD83">
        <f t="shared" si="73"/>
        <v>-4.3999999999999595E-3</v>
      </c>
      <c r="AE83">
        <f t="shared" si="73"/>
        <v>1.2999999999999901E-2</v>
      </c>
      <c r="AF83" s="4">
        <f t="shared" si="46"/>
        <v>-3.5399999999999987E-2</v>
      </c>
      <c r="AG83">
        <f t="shared" si="73"/>
        <v>0.21250000000000036</v>
      </c>
      <c r="AH83">
        <f t="shared" si="73"/>
        <v>2.0000000000000462E-2</v>
      </c>
      <c r="AI83">
        <f t="shared" si="43"/>
        <v>-5.0100000000000033E-2</v>
      </c>
      <c r="AJ83">
        <f t="shared" si="39"/>
        <v>-1.0900000000000021E-2</v>
      </c>
      <c r="AL83">
        <f t="shared" si="74"/>
        <v>3.8699999999999957E-2</v>
      </c>
      <c r="AM83">
        <f t="shared" si="74"/>
        <v>4.6599999999999975E-2</v>
      </c>
      <c r="AN83">
        <f t="shared" si="74"/>
        <v>-2.3299999999999987E-2</v>
      </c>
      <c r="AO83" s="4">
        <f t="shared" si="47"/>
        <v>0.23370000000000002</v>
      </c>
      <c r="AP83">
        <f t="shared" si="74"/>
        <v>-2.2680000000000002</v>
      </c>
      <c r="AQ83">
        <f t="shared" si="74"/>
        <v>-0.17060000000000031</v>
      </c>
      <c r="AR83">
        <f t="shared" si="74"/>
        <v>0.38680000000000014</v>
      </c>
      <c r="AS83">
        <f t="shared" si="40"/>
        <v>6.3899999999999957E-2</v>
      </c>
      <c r="AU83" s="4">
        <f t="shared" si="75"/>
        <v>3.6000000000000032E-2</v>
      </c>
      <c r="AV83" s="4">
        <f t="shared" si="75"/>
        <v>4.2200000000000015E-2</v>
      </c>
      <c r="AW83" s="4">
        <f t="shared" si="75"/>
        <v>-1.0300000000000087E-2</v>
      </c>
      <c r="AX83" s="4">
        <f t="shared" si="48"/>
        <v>0.19830000000000003</v>
      </c>
      <c r="AY83" s="4">
        <f t="shared" si="75"/>
        <v>-2.0554999999999999</v>
      </c>
      <c r="AZ83" s="4">
        <f t="shared" si="75"/>
        <v>-0.15059999999999985</v>
      </c>
      <c r="BA83" s="4">
        <f t="shared" si="75"/>
        <v>0.33670000000000011</v>
      </c>
      <c r="BB83" s="4">
        <f t="shared" si="41"/>
        <v>5.2999999999999936E-2</v>
      </c>
      <c r="BD83" s="8">
        <f t="shared" si="49"/>
        <v>-0.37552155771904377</v>
      </c>
      <c r="BE83" s="8">
        <f t="shared" si="50"/>
        <v>-0.60431259442383733</v>
      </c>
      <c r="BF83" s="8">
        <f t="shared" si="51"/>
        <v>2.0006155740227611</v>
      </c>
      <c r="BG83" s="8">
        <f t="shared" si="52"/>
        <v>-6.8858198794008922</v>
      </c>
      <c r="BH83" s="8">
        <f t="shared" si="53"/>
        <v>4.3593320477577722</v>
      </c>
      <c r="BI83" s="8">
        <f t="shared" si="54"/>
        <v>0.29089216627396897</v>
      </c>
      <c r="BJ83" s="8">
        <f t="shared" si="55"/>
        <v>-6.4955270322831629</v>
      </c>
      <c r="BK83" s="8">
        <f t="shared" si="56"/>
        <v>-1.6618386949230097</v>
      </c>
      <c r="BM83" s="8">
        <f t="shared" si="57"/>
        <v>5.4027642049420574</v>
      </c>
      <c r="BN83" s="8">
        <f t="shared" si="58"/>
        <v>6.4391322371148227</v>
      </c>
      <c r="BO83" s="8">
        <f t="shared" si="59"/>
        <v>-3.5153892576946273</v>
      </c>
      <c r="BP83" s="8">
        <f t="shared" si="60"/>
        <v>48.819720075203676</v>
      </c>
      <c r="BQ83" s="8">
        <f t="shared" si="61"/>
        <v>-44.583357905289851</v>
      </c>
      <c r="BR83" s="8">
        <f t="shared" si="62"/>
        <v>-2.4741131769005467</v>
      </c>
      <c r="BS83" s="8">
        <f t="shared" si="63"/>
        <v>53.632834165280109</v>
      </c>
      <c r="BT83" s="8">
        <f t="shared" si="64"/>
        <v>9.9069767441860392</v>
      </c>
      <c r="BV83" s="8">
        <f t="shared" si="65"/>
        <v>5.0069541029207274</v>
      </c>
      <c r="BW83" s="8">
        <f t="shared" si="66"/>
        <v>5.7959071556104957</v>
      </c>
      <c r="BX83" s="8">
        <f t="shared" si="67"/>
        <v>-1.5851031086488283</v>
      </c>
      <c r="BY83" s="8">
        <f t="shared" si="68"/>
        <v>38.572262205796541</v>
      </c>
      <c r="BZ83" s="8">
        <f t="shared" si="69"/>
        <v>-42.167562466663924</v>
      </c>
      <c r="CA83" s="8">
        <f t="shared" si="70"/>
        <v>-2.1904180120429335</v>
      </c>
      <c r="CB83" s="8">
        <f t="shared" si="71"/>
        <v>43.653571891611584</v>
      </c>
      <c r="CC83" s="8">
        <f t="shared" si="72"/>
        <v>8.0805000762311234</v>
      </c>
    </row>
    <row r="84" spans="1:81" x14ac:dyDescent="0.2">
      <c r="A84" t="s">
        <v>95</v>
      </c>
      <c r="B84" s="4">
        <v>0.54559999999999997</v>
      </c>
      <c r="C84" s="4">
        <v>0.54549999999999998</v>
      </c>
      <c r="D84" s="4">
        <v>0.52559999999999996</v>
      </c>
      <c r="E84" s="4">
        <v>0.1265</v>
      </c>
      <c r="F84" s="4">
        <v>3.8780999999999999</v>
      </c>
      <c r="G84" s="4">
        <v>6.4702999999999999</v>
      </c>
      <c r="H84" s="4">
        <v>0.1386</v>
      </c>
      <c r="I84" s="4">
        <v>0.55400000000000005</v>
      </c>
      <c r="K84" s="3">
        <v>0.55059999999999998</v>
      </c>
      <c r="L84" s="3">
        <v>0.55200000000000005</v>
      </c>
      <c r="M84" s="3">
        <v>0.54010000000000002</v>
      </c>
      <c r="N84" s="3">
        <v>0.14799999999999999</v>
      </c>
      <c r="O84" s="3">
        <v>3.8216999999999999</v>
      </c>
      <c r="P84" s="3">
        <v>6.4531999999999998</v>
      </c>
      <c r="Q84" s="3">
        <v>0.16550000000000001</v>
      </c>
      <c r="R84" s="3">
        <v>0.55910000000000004</v>
      </c>
      <c r="T84" s="4">
        <v>0.66500000000000004</v>
      </c>
      <c r="U84" s="4">
        <v>0.67110000000000003</v>
      </c>
      <c r="V84" s="4">
        <v>0.60729999999999995</v>
      </c>
      <c r="W84" s="4">
        <v>0.55810000000000004</v>
      </c>
      <c r="X84" s="4">
        <v>2.4952999999999999</v>
      </c>
      <c r="Y84" s="4">
        <v>6.1950000000000003</v>
      </c>
      <c r="Z84" s="4">
        <v>0.71819999999999995</v>
      </c>
      <c r="AA84" s="4">
        <v>0.66849999999999998</v>
      </c>
      <c r="AC84">
        <f t="shared" si="73"/>
        <v>5.0000000000000044E-3</v>
      </c>
      <c r="AD84">
        <f t="shared" si="73"/>
        <v>6.5000000000000613E-3</v>
      </c>
      <c r="AE84">
        <f t="shared" si="73"/>
        <v>1.4500000000000068E-2</v>
      </c>
      <c r="AF84" s="4">
        <f t="shared" si="46"/>
        <v>2.1499999999999991E-2</v>
      </c>
      <c r="AG84">
        <f t="shared" si="73"/>
        <v>-5.6400000000000006E-2</v>
      </c>
      <c r="AH84">
        <f t="shared" si="73"/>
        <v>-1.7100000000000115E-2</v>
      </c>
      <c r="AI84">
        <f t="shared" si="43"/>
        <v>2.6900000000000007E-2</v>
      </c>
      <c r="AJ84">
        <f t="shared" si="39"/>
        <v>5.0999999999999934E-3</v>
      </c>
      <c r="AL84">
        <f t="shared" si="74"/>
        <v>0.11440000000000006</v>
      </c>
      <c r="AM84">
        <f t="shared" si="74"/>
        <v>0.11909999999999998</v>
      </c>
      <c r="AN84">
        <f t="shared" si="74"/>
        <v>6.7199999999999926E-2</v>
      </c>
      <c r="AO84" s="4">
        <f t="shared" si="47"/>
        <v>0.41010000000000002</v>
      </c>
      <c r="AP84">
        <f t="shared" si="74"/>
        <v>-1.3264</v>
      </c>
      <c r="AQ84">
        <f t="shared" si="74"/>
        <v>-0.25819999999999954</v>
      </c>
      <c r="AR84">
        <f t="shared" si="74"/>
        <v>0.55269999999999997</v>
      </c>
      <c r="AS84">
        <f t="shared" si="40"/>
        <v>0.10939999999999994</v>
      </c>
      <c r="AU84" s="4">
        <f t="shared" si="75"/>
        <v>0.11940000000000006</v>
      </c>
      <c r="AV84" s="4">
        <f t="shared" si="75"/>
        <v>0.12560000000000004</v>
      </c>
      <c r="AW84" s="4">
        <f t="shared" si="75"/>
        <v>8.1699999999999995E-2</v>
      </c>
      <c r="AX84" s="4">
        <f t="shared" si="48"/>
        <v>0.43160000000000004</v>
      </c>
      <c r="AY84" s="4">
        <f t="shared" si="75"/>
        <v>-1.3828</v>
      </c>
      <c r="AZ84" s="4">
        <f t="shared" si="75"/>
        <v>-0.27529999999999966</v>
      </c>
      <c r="BA84" s="4">
        <f t="shared" si="75"/>
        <v>0.57959999999999989</v>
      </c>
      <c r="BB84" s="4">
        <f t="shared" si="41"/>
        <v>0.11449999999999994</v>
      </c>
      <c r="BD84" s="8">
        <f t="shared" si="49"/>
        <v>0.91642228739003029</v>
      </c>
      <c r="BE84" s="8">
        <f t="shared" si="50"/>
        <v>1.1915673693858957</v>
      </c>
      <c r="BF84" s="8">
        <f t="shared" si="51"/>
        <v>2.7587519025875324</v>
      </c>
      <c r="BG84" s="8">
        <f t="shared" si="52"/>
        <v>16.996047430830032</v>
      </c>
      <c r="BH84" s="8">
        <f t="shared" si="53"/>
        <v>-1.4543204146360333</v>
      </c>
      <c r="BI84" s="8">
        <f t="shared" si="54"/>
        <v>-0.26428449994590847</v>
      </c>
      <c r="BJ84" s="8">
        <f t="shared" si="55"/>
        <v>19.408369408369413</v>
      </c>
      <c r="BK84" s="8">
        <f t="shared" si="56"/>
        <v>0.9205776173285185</v>
      </c>
      <c r="BM84" s="8">
        <f t="shared" si="57"/>
        <v>20.777333817653478</v>
      </c>
      <c r="BN84" s="8">
        <f t="shared" si="58"/>
        <v>21.576086956521735</v>
      </c>
      <c r="BO84" s="8">
        <f t="shared" si="59"/>
        <v>12.442140344380656</v>
      </c>
      <c r="BP84" s="8">
        <f t="shared" si="60"/>
        <v>277.09459459459464</v>
      </c>
      <c r="BQ84" s="8">
        <f t="shared" si="61"/>
        <v>-34.70706753539001</v>
      </c>
      <c r="BR84" s="8">
        <f t="shared" si="62"/>
        <v>-4.0011157255315126</v>
      </c>
      <c r="BS84" s="8">
        <f t="shared" si="63"/>
        <v>333.95770392749239</v>
      </c>
      <c r="BT84" s="8">
        <f t="shared" si="64"/>
        <v>19.56716150956894</v>
      </c>
      <c r="BV84" s="8">
        <f t="shared" si="65"/>
        <v>21.88416422287391</v>
      </c>
      <c r="BW84" s="8">
        <f t="shared" si="66"/>
        <v>23.024747937671869</v>
      </c>
      <c r="BX84" s="8">
        <f t="shared" si="67"/>
        <v>15.544140030441401</v>
      </c>
      <c r="BY84" s="8">
        <f t="shared" si="68"/>
        <v>341.18577075098818</v>
      </c>
      <c r="BZ84" s="8">
        <f t="shared" si="69"/>
        <v>-35.656635981537356</v>
      </c>
      <c r="CA84" s="8">
        <f t="shared" si="70"/>
        <v>-4.2548258967899422</v>
      </c>
      <c r="CB84" s="8">
        <f t="shared" si="71"/>
        <v>418.18181818181807</v>
      </c>
      <c r="CC84" s="8">
        <f t="shared" si="72"/>
        <v>20.667870036101068</v>
      </c>
    </row>
    <row r="85" spans="1:81" x14ac:dyDescent="0.2">
      <c r="A85" t="s">
        <v>96</v>
      </c>
      <c r="B85" s="4">
        <v>0.70120000000000005</v>
      </c>
      <c r="C85" s="4">
        <v>0.71150000000000002</v>
      </c>
      <c r="D85" s="4">
        <v>0.66869999999999996</v>
      </c>
      <c r="E85" s="4">
        <v>0.42099999999999999</v>
      </c>
      <c r="F85" s="4">
        <v>5.3319999999999999</v>
      </c>
      <c r="G85" s="4">
        <v>7.0491999999999999</v>
      </c>
      <c r="H85" s="4">
        <v>0.6734</v>
      </c>
      <c r="I85" s="4">
        <v>0.53649999999999998</v>
      </c>
      <c r="K85" s="3">
        <v>0.6956</v>
      </c>
      <c r="L85" s="3">
        <v>0.70720000000000005</v>
      </c>
      <c r="M85" s="3">
        <v>0.69469999999999998</v>
      </c>
      <c r="N85" s="3">
        <v>0.39369999999999999</v>
      </c>
      <c r="O85" s="3">
        <v>5.4806999999999997</v>
      </c>
      <c r="P85" s="3">
        <v>7.0735000000000001</v>
      </c>
      <c r="Q85" s="3">
        <v>0.62929999999999997</v>
      </c>
      <c r="R85" s="3">
        <v>0.52490000000000003</v>
      </c>
      <c r="T85" s="4">
        <v>0.77529999999999999</v>
      </c>
      <c r="U85" s="4">
        <v>0.79330000000000001</v>
      </c>
      <c r="V85" s="4">
        <v>0.72699999999999998</v>
      </c>
      <c r="W85" s="4">
        <v>0.68730000000000002</v>
      </c>
      <c r="X85" s="4">
        <v>3.2111999999999998</v>
      </c>
      <c r="Y85" s="4">
        <v>6.81</v>
      </c>
      <c r="Z85" s="4">
        <v>1.2126999999999999</v>
      </c>
      <c r="AA85" s="4">
        <v>0.65620000000000001</v>
      </c>
      <c r="AC85">
        <f t="shared" si="73"/>
        <v>-5.6000000000000494E-3</v>
      </c>
      <c r="AD85">
        <f t="shared" si="73"/>
        <v>-4.2999999999999705E-3</v>
      </c>
      <c r="AE85">
        <f t="shared" si="73"/>
        <v>2.6000000000000023E-2</v>
      </c>
      <c r="AF85" s="4">
        <f t="shared" si="46"/>
        <v>-2.7299999999999991E-2</v>
      </c>
      <c r="AG85">
        <f t="shared" si="73"/>
        <v>0.14869999999999983</v>
      </c>
      <c r="AH85">
        <f t="shared" si="73"/>
        <v>2.430000000000021E-2</v>
      </c>
      <c r="AI85">
        <f t="shared" si="43"/>
        <v>-4.4100000000000028E-2</v>
      </c>
      <c r="AJ85">
        <f t="shared" si="39"/>
        <v>-1.1599999999999944E-2</v>
      </c>
      <c r="AL85">
        <f t="shared" si="74"/>
        <v>7.9699999999999993E-2</v>
      </c>
      <c r="AM85">
        <f t="shared" si="74"/>
        <v>8.6099999999999954E-2</v>
      </c>
      <c r="AN85">
        <f t="shared" si="74"/>
        <v>3.2299999999999995E-2</v>
      </c>
      <c r="AO85" s="4">
        <f t="shared" si="47"/>
        <v>0.29360000000000003</v>
      </c>
      <c r="AP85">
        <f t="shared" si="74"/>
        <v>-2.2694999999999999</v>
      </c>
      <c r="AQ85">
        <f t="shared" si="74"/>
        <v>-0.26350000000000051</v>
      </c>
      <c r="AR85">
        <f t="shared" si="74"/>
        <v>0.58339999999999992</v>
      </c>
      <c r="AS85">
        <f t="shared" si="40"/>
        <v>0.13129999999999997</v>
      </c>
      <c r="AU85" s="4">
        <f t="shared" si="75"/>
        <v>7.4099999999999944E-2</v>
      </c>
      <c r="AV85" s="4">
        <f t="shared" si="75"/>
        <v>8.1799999999999984E-2</v>
      </c>
      <c r="AW85" s="4">
        <f t="shared" si="75"/>
        <v>5.8300000000000018E-2</v>
      </c>
      <c r="AX85" s="4">
        <f t="shared" si="48"/>
        <v>0.26630000000000004</v>
      </c>
      <c r="AY85" s="4">
        <f t="shared" si="75"/>
        <v>-2.1208</v>
      </c>
      <c r="AZ85" s="4">
        <f t="shared" si="75"/>
        <v>-0.2392000000000003</v>
      </c>
      <c r="BA85" s="4">
        <f t="shared" si="75"/>
        <v>0.53929999999999989</v>
      </c>
      <c r="BB85" s="4">
        <f t="shared" si="41"/>
        <v>0.11970000000000003</v>
      </c>
      <c r="BD85" s="8">
        <f t="shared" si="49"/>
        <v>-0.79863091842556322</v>
      </c>
      <c r="BE85" s="8">
        <f t="shared" si="50"/>
        <v>-0.60435699226984818</v>
      </c>
      <c r="BF85" s="8">
        <f t="shared" si="51"/>
        <v>3.8881411694332324</v>
      </c>
      <c r="BG85" s="8">
        <f t="shared" si="52"/>
        <v>-6.484560570071257</v>
      </c>
      <c r="BH85" s="8">
        <f t="shared" si="53"/>
        <v>2.7888222055513849</v>
      </c>
      <c r="BI85" s="8">
        <f t="shared" si="54"/>
        <v>0.34471996822334749</v>
      </c>
      <c r="BJ85" s="8">
        <f t="shared" si="55"/>
        <v>-6.5488565488565538</v>
      </c>
      <c r="BK85" s="8">
        <f t="shared" si="56"/>
        <v>-2.1621621621621521</v>
      </c>
      <c r="BM85" s="8">
        <f t="shared" si="57"/>
        <v>11.457734330074755</v>
      </c>
      <c r="BN85" s="8">
        <f t="shared" si="58"/>
        <v>12.174773755656101</v>
      </c>
      <c r="BO85" s="8">
        <f t="shared" si="59"/>
        <v>4.6494889880523962</v>
      </c>
      <c r="BP85" s="8">
        <f t="shared" si="60"/>
        <v>74.574549149098303</v>
      </c>
      <c r="BQ85" s="8">
        <f t="shared" si="61"/>
        <v>-41.408944112978268</v>
      </c>
      <c r="BR85" s="8">
        <f t="shared" si="62"/>
        <v>-3.7251714144341626</v>
      </c>
      <c r="BS85" s="8">
        <f t="shared" si="63"/>
        <v>92.706181471476228</v>
      </c>
      <c r="BT85" s="8">
        <f t="shared" si="64"/>
        <v>25.014288435892546</v>
      </c>
      <c r="BV85" s="8">
        <f t="shared" si="65"/>
        <v>10.567598402738154</v>
      </c>
      <c r="BW85" s="8">
        <f t="shared" si="66"/>
        <v>11.496837666900911</v>
      </c>
      <c r="BX85" s="8">
        <f t="shared" si="67"/>
        <v>8.7184088529983583</v>
      </c>
      <c r="BY85" s="8">
        <f t="shared" si="68"/>
        <v>63.254156769596214</v>
      </c>
      <c r="BZ85" s="8">
        <f t="shared" si="69"/>
        <v>-39.774943735933988</v>
      </c>
      <c r="CA85" s="8">
        <f t="shared" si="70"/>
        <v>-3.393292855926918</v>
      </c>
      <c r="CB85" s="8">
        <f t="shared" si="71"/>
        <v>80.086130086130069</v>
      </c>
      <c r="CC85" s="8">
        <f t="shared" si="72"/>
        <v>22.311276794035422</v>
      </c>
    </row>
    <row r="86" spans="1:81" x14ac:dyDescent="0.2">
      <c r="A86" t="s">
        <v>97</v>
      </c>
      <c r="B86" s="4">
        <v>0.6129</v>
      </c>
      <c r="C86" s="4">
        <v>0.6341</v>
      </c>
      <c r="D86" s="4">
        <v>0.60640000000000005</v>
      </c>
      <c r="E86" s="4">
        <v>0.12790000000000001</v>
      </c>
      <c r="F86" s="4">
        <v>5.7900999999999998</v>
      </c>
      <c r="G86" s="4">
        <v>7.1395</v>
      </c>
      <c r="H86" s="4">
        <v>0.20269999999999999</v>
      </c>
      <c r="I86" s="4">
        <v>0.51390000000000002</v>
      </c>
      <c r="K86" s="3">
        <v>0.6109</v>
      </c>
      <c r="L86" s="3">
        <v>0.63290000000000002</v>
      </c>
      <c r="M86" s="3">
        <v>0.59909999999999997</v>
      </c>
      <c r="N86" s="3">
        <v>0.1162</v>
      </c>
      <c r="O86" s="3">
        <v>5.8699000000000003</v>
      </c>
      <c r="P86" s="3">
        <v>7.1421999999999999</v>
      </c>
      <c r="Q86" s="3">
        <v>0.1893</v>
      </c>
      <c r="R86" s="3">
        <v>0.51070000000000004</v>
      </c>
      <c r="T86" s="4">
        <v>0.67610000000000003</v>
      </c>
      <c r="U86" s="4">
        <v>0.69940000000000002</v>
      </c>
      <c r="V86" s="4">
        <v>0.62109999999999999</v>
      </c>
      <c r="W86" s="4">
        <v>0.52810000000000001</v>
      </c>
      <c r="X86" s="4">
        <v>3.1375999999999999</v>
      </c>
      <c r="Y86" s="4">
        <v>6.8879999999999999</v>
      </c>
      <c r="Z86" s="4">
        <v>0.81499999999999995</v>
      </c>
      <c r="AA86" s="4">
        <v>0.60519999999999996</v>
      </c>
      <c r="AC86">
        <f t="shared" si="73"/>
        <v>-2.0000000000000018E-3</v>
      </c>
      <c r="AD86">
        <f t="shared" si="73"/>
        <v>-1.1999999999999789E-3</v>
      </c>
      <c r="AE86">
        <f t="shared" si="73"/>
        <v>-7.3000000000000842E-3</v>
      </c>
      <c r="AF86" s="4">
        <f t="shared" si="46"/>
        <v>-1.1700000000000016E-2</v>
      </c>
      <c r="AG86">
        <f t="shared" si="73"/>
        <v>7.9800000000000537E-2</v>
      </c>
      <c r="AH86">
        <f t="shared" si="73"/>
        <v>2.6999999999999247E-3</v>
      </c>
      <c r="AI86">
        <f t="shared" si="43"/>
        <v>-1.3399999999999995E-2</v>
      </c>
      <c r="AJ86">
        <f t="shared" si="39"/>
        <v>-3.1999999999999806E-3</v>
      </c>
      <c r="AL86">
        <f t="shared" si="74"/>
        <v>6.5200000000000036E-2</v>
      </c>
      <c r="AM86">
        <f t="shared" si="74"/>
        <v>6.6500000000000004E-2</v>
      </c>
      <c r="AN86">
        <f t="shared" si="74"/>
        <v>2.200000000000002E-2</v>
      </c>
      <c r="AO86" s="4">
        <f t="shared" si="47"/>
        <v>0.41190000000000004</v>
      </c>
      <c r="AP86">
        <f t="shared" si="74"/>
        <v>-2.7323000000000004</v>
      </c>
      <c r="AQ86">
        <f t="shared" si="74"/>
        <v>-0.25419999999999998</v>
      </c>
      <c r="AR86">
        <f t="shared" si="74"/>
        <v>0.62569999999999992</v>
      </c>
      <c r="AS86">
        <f t="shared" si="40"/>
        <v>9.4499999999999917E-2</v>
      </c>
      <c r="AU86" s="4">
        <f t="shared" si="75"/>
        <v>6.3200000000000034E-2</v>
      </c>
      <c r="AV86" s="4">
        <f t="shared" si="75"/>
        <v>6.5300000000000025E-2</v>
      </c>
      <c r="AW86" s="4">
        <f t="shared" si="75"/>
        <v>1.4699999999999935E-2</v>
      </c>
      <c r="AX86" s="4">
        <f t="shared" si="48"/>
        <v>0.4002</v>
      </c>
      <c r="AY86" s="4">
        <f t="shared" si="75"/>
        <v>-2.6524999999999999</v>
      </c>
      <c r="AZ86" s="4">
        <f t="shared" si="75"/>
        <v>-0.25150000000000006</v>
      </c>
      <c r="BA86" s="4">
        <f t="shared" si="75"/>
        <v>0.61229999999999996</v>
      </c>
      <c r="BB86" s="4">
        <f t="shared" si="41"/>
        <v>9.1299999999999937E-2</v>
      </c>
      <c r="BD86" s="8">
        <f t="shared" si="49"/>
        <v>-0.32631750693424733</v>
      </c>
      <c r="BE86" s="8">
        <f t="shared" si="50"/>
        <v>-0.18924459864374371</v>
      </c>
      <c r="BF86" s="8">
        <f t="shared" si="51"/>
        <v>-1.2038258575198029</v>
      </c>
      <c r="BG86" s="8">
        <f t="shared" si="52"/>
        <v>-9.14777169663801</v>
      </c>
      <c r="BH86" s="8">
        <f t="shared" si="53"/>
        <v>1.3782145386090143</v>
      </c>
      <c r="BI86" s="8">
        <f t="shared" si="54"/>
        <v>3.7817774353945295E-2</v>
      </c>
      <c r="BJ86" s="8">
        <f t="shared" si="55"/>
        <v>-6.6107548100641313</v>
      </c>
      <c r="BK86" s="8">
        <f t="shared" si="56"/>
        <v>-0.62268923915158214</v>
      </c>
      <c r="BM86" s="8">
        <f t="shared" si="57"/>
        <v>10.67277786871829</v>
      </c>
      <c r="BN86" s="8">
        <f t="shared" si="58"/>
        <v>10.507189129404329</v>
      </c>
      <c r="BO86" s="8">
        <f t="shared" si="59"/>
        <v>3.6721749290602603</v>
      </c>
      <c r="BP86" s="8">
        <f t="shared" si="60"/>
        <v>354.47504302925995</v>
      </c>
      <c r="BQ86" s="8">
        <f t="shared" si="61"/>
        <v>-46.547641356752251</v>
      </c>
      <c r="BR86" s="8">
        <f t="shared" si="62"/>
        <v>-3.5591274397244543</v>
      </c>
      <c r="BS86" s="8">
        <f t="shared" si="63"/>
        <v>330.53354463814048</v>
      </c>
      <c r="BT86" s="8">
        <f t="shared" si="64"/>
        <v>18.504014098296437</v>
      </c>
      <c r="BV86" s="8">
        <f t="shared" si="65"/>
        <v>10.311633219122211</v>
      </c>
      <c r="BW86" s="8">
        <f t="shared" si="66"/>
        <v>10.298060242863906</v>
      </c>
      <c r="BX86" s="8">
        <f t="shared" si="67"/>
        <v>2.4241424802110707</v>
      </c>
      <c r="BY86" s="8">
        <f t="shared" si="68"/>
        <v>312.90070367474584</v>
      </c>
      <c r="BZ86" s="8">
        <f t="shared" si="69"/>
        <v>-45.810953178701574</v>
      </c>
      <c r="CA86" s="8">
        <f t="shared" si="70"/>
        <v>-3.5226556481546338</v>
      </c>
      <c r="CB86" s="8">
        <f t="shared" si="71"/>
        <v>302.07202762703503</v>
      </c>
      <c r="CC86" s="8">
        <f t="shared" si="72"/>
        <v>17.766102354543673</v>
      </c>
    </row>
    <row r="87" spans="1:81" x14ac:dyDescent="0.2">
      <c r="A87" t="s">
        <v>98</v>
      </c>
      <c r="B87" s="4">
        <v>0.77400000000000002</v>
      </c>
      <c r="C87" s="4">
        <v>0.79010000000000002</v>
      </c>
      <c r="D87" s="4">
        <v>0.67889999999999995</v>
      </c>
      <c r="E87" s="4">
        <v>0.55610000000000004</v>
      </c>
      <c r="F87" s="4">
        <v>2.4201999999999999</v>
      </c>
      <c r="G87" s="4">
        <v>6.2743000000000002</v>
      </c>
      <c r="H87" s="4">
        <v>1.0362</v>
      </c>
      <c r="I87" s="4">
        <v>0.59740000000000004</v>
      </c>
      <c r="K87" s="3">
        <v>0.76549999999999996</v>
      </c>
      <c r="L87" s="3">
        <v>0.78080000000000005</v>
      </c>
      <c r="M87" s="3">
        <v>0.66190000000000004</v>
      </c>
      <c r="N87" s="3">
        <v>0.52539999999999998</v>
      </c>
      <c r="O87" s="3">
        <v>2.4622999999999999</v>
      </c>
      <c r="P87" s="3">
        <v>6.3029000000000002</v>
      </c>
      <c r="Q87" s="3">
        <v>0.96899999999999997</v>
      </c>
      <c r="R87" s="3">
        <v>0.58579999999999999</v>
      </c>
      <c r="T87" s="4">
        <v>0.82520000000000004</v>
      </c>
      <c r="U87" s="4">
        <v>0.84599999999999997</v>
      </c>
      <c r="V87" s="4">
        <v>0.77370000000000005</v>
      </c>
      <c r="W87" s="4">
        <v>0.71289999999999998</v>
      </c>
      <c r="X87" s="4">
        <v>1.9286000000000001</v>
      </c>
      <c r="Y87" s="4">
        <v>6.0557999999999996</v>
      </c>
      <c r="Z87" s="4">
        <v>1.5430999999999999</v>
      </c>
      <c r="AA87" s="4">
        <v>0.67120000000000002</v>
      </c>
      <c r="AC87">
        <f t="shared" ref="AC87:AH102" si="76">K87-B87</f>
        <v>-8.5000000000000631E-3</v>
      </c>
      <c r="AD87">
        <f t="shared" si="76"/>
        <v>-9.299999999999975E-3</v>
      </c>
      <c r="AE87">
        <f t="shared" si="76"/>
        <v>-1.6999999999999904E-2</v>
      </c>
      <c r="AF87" s="4">
        <f t="shared" si="46"/>
        <v>-3.0700000000000061E-2</v>
      </c>
      <c r="AG87">
        <f t="shared" si="76"/>
        <v>4.2100000000000026E-2</v>
      </c>
      <c r="AH87">
        <f t="shared" si="76"/>
        <v>2.8599999999999959E-2</v>
      </c>
      <c r="AI87">
        <f t="shared" si="43"/>
        <v>-6.7200000000000037E-2</v>
      </c>
      <c r="AJ87">
        <f t="shared" si="39"/>
        <v>-1.1600000000000055E-2</v>
      </c>
      <c r="AL87">
        <f t="shared" ref="AL87:AR102" si="77">T87-K87</f>
        <v>5.9700000000000086E-2</v>
      </c>
      <c r="AM87">
        <f t="shared" si="77"/>
        <v>6.5199999999999925E-2</v>
      </c>
      <c r="AN87">
        <f t="shared" si="77"/>
        <v>0.11180000000000001</v>
      </c>
      <c r="AO87" s="4">
        <f t="shared" si="47"/>
        <v>0.1875</v>
      </c>
      <c r="AP87">
        <f t="shared" si="77"/>
        <v>-0.53369999999999984</v>
      </c>
      <c r="AQ87">
        <f t="shared" si="77"/>
        <v>-0.24710000000000054</v>
      </c>
      <c r="AR87">
        <f t="shared" si="77"/>
        <v>0.57409999999999994</v>
      </c>
      <c r="AS87">
        <f t="shared" si="40"/>
        <v>8.5400000000000031E-2</v>
      </c>
      <c r="AU87" s="4">
        <f t="shared" ref="AU87:BA102" si="78">T87-B87</f>
        <v>5.1200000000000023E-2</v>
      </c>
      <c r="AV87" s="4">
        <f t="shared" si="78"/>
        <v>5.589999999999995E-2</v>
      </c>
      <c r="AW87" s="4">
        <f t="shared" si="78"/>
        <v>9.4800000000000106E-2</v>
      </c>
      <c r="AX87" s="4">
        <f t="shared" si="48"/>
        <v>0.15679999999999994</v>
      </c>
      <c r="AY87" s="4">
        <f t="shared" si="78"/>
        <v>-0.49159999999999981</v>
      </c>
      <c r="AZ87" s="4">
        <f t="shared" si="78"/>
        <v>-0.21850000000000058</v>
      </c>
      <c r="BA87" s="4">
        <f t="shared" si="78"/>
        <v>0.50689999999999991</v>
      </c>
      <c r="BB87" s="4">
        <f t="shared" si="41"/>
        <v>7.3799999999999977E-2</v>
      </c>
      <c r="BD87" s="8">
        <f t="shared" si="49"/>
        <v>-1.0981912144702923</v>
      </c>
      <c r="BE87" s="8">
        <f t="shared" si="50"/>
        <v>-1.1770661941526357</v>
      </c>
      <c r="BF87" s="8">
        <f t="shared" si="51"/>
        <v>-2.5040506702017828</v>
      </c>
      <c r="BG87" s="8">
        <f t="shared" si="52"/>
        <v>-5.5205898219744753</v>
      </c>
      <c r="BH87" s="8">
        <f t="shared" si="53"/>
        <v>1.7395256590364443</v>
      </c>
      <c r="BI87" s="8">
        <f t="shared" si="54"/>
        <v>0.45582774174011376</v>
      </c>
      <c r="BJ87" s="8">
        <f t="shared" si="55"/>
        <v>-6.485234510712222</v>
      </c>
      <c r="BK87" s="8">
        <f t="shared" si="56"/>
        <v>-1.9417475728155429</v>
      </c>
      <c r="BM87" s="8">
        <f t="shared" si="57"/>
        <v>7.7988242978445577</v>
      </c>
      <c r="BN87" s="8">
        <f t="shared" si="58"/>
        <v>8.3504098360655625</v>
      </c>
      <c r="BO87" s="8">
        <f t="shared" si="59"/>
        <v>16.890768998338118</v>
      </c>
      <c r="BP87" s="8">
        <f t="shared" si="60"/>
        <v>35.687095546250475</v>
      </c>
      <c r="BQ87" s="8">
        <f t="shared" si="61"/>
        <v>-21.674856841164758</v>
      </c>
      <c r="BR87" s="8">
        <f t="shared" si="62"/>
        <v>-3.9204175855558638</v>
      </c>
      <c r="BS87" s="8">
        <f t="shared" si="63"/>
        <v>59.246646026831783</v>
      </c>
      <c r="BT87" s="8">
        <f t="shared" si="64"/>
        <v>14.578354387162859</v>
      </c>
      <c r="BV87" s="8">
        <f t="shared" si="65"/>
        <v>6.6149870801033614</v>
      </c>
      <c r="BW87" s="8">
        <f t="shared" si="66"/>
        <v>7.0750537906594042</v>
      </c>
      <c r="BX87" s="8">
        <f t="shared" si="67"/>
        <v>13.963764913831215</v>
      </c>
      <c r="BY87" s="8">
        <f t="shared" si="68"/>
        <v>28.196367559791391</v>
      </c>
      <c r="BZ87" s="8">
        <f t="shared" si="69"/>
        <v>-20.312370878439793</v>
      </c>
      <c r="CA87" s="8">
        <f t="shared" si="70"/>
        <v>-3.4824601947627718</v>
      </c>
      <c r="CB87" s="8">
        <f t="shared" si="71"/>
        <v>48.919127581547954</v>
      </c>
      <c r="CC87" s="8">
        <f t="shared" si="72"/>
        <v>12.353531971878134</v>
      </c>
    </row>
    <row r="88" spans="1:81" x14ac:dyDescent="0.2">
      <c r="A88" t="s">
        <v>99</v>
      </c>
      <c r="B88" s="4">
        <v>0.74829999999999997</v>
      </c>
      <c r="C88" s="4">
        <v>0.75029999999999997</v>
      </c>
      <c r="D88" s="4">
        <v>0.67869999999999997</v>
      </c>
      <c r="E88" s="4">
        <v>0.61509999999999998</v>
      </c>
      <c r="F88" s="4">
        <v>5.6231999999999998</v>
      </c>
      <c r="G88" s="4">
        <v>6.7807000000000004</v>
      </c>
      <c r="H88" s="4">
        <v>0.93869999999999998</v>
      </c>
      <c r="I88" s="4">
        <v>0.60609999999999997</v>
      </c>
      <c r="K88" s="3">
        <v>0.75</v>
      </c>
      <c r="L88" s="3">
        <v>0.75390000000000001</v>
      </c>
      <c r="M88" s="3">
        <v>0.66339999999999999</v>
      </c>
      <c r="N88" s="3">
        <v>0.62309999999999999</v>
      </c>
      <c r="O88" s="3">
        <v>5.5933000000000002</v>
      </c>
      <c r="P88" s="3">
        <v>6.7647000000000004</v>
      </c>
      <c r="Q88" s="3">
        <v>0.95230000000000004</v>
      </c>
      <c r="R88" s="3">
        <v>0.61439999999999995</v>
      </c>
      <c r="T88" s="7">
        <v>0.78339999999999999</v>
      </c>
      <c r="U88" s="7">
        <v>0.79330000000000001</v>
      </c>
      <c r="V88" s="7">
        <v>0.67730000000000001</v>
      </c>
      <c r="W88" s="7">
        <v>0.7984</v>
      </c>
      <c r="X88" s="7">
        <v>3.4369000000000001</v>
      </c>
      <c r="Y88" s="7">
        <v>6.6037999999999997</v>
      </c>
      <c r="Z88" s="7">
        <v>1.2602</v>
      </c>
      <c r="AA88" s="7">
        <v>0.70579999999999998</v>
      </c>
      <c r="AC88">
        <f t="shared" si="76"/>
        <v>1.7000000000000348E-3</v>
      </c>
      <c r="AD88">
        <f t="shared" si="76"/>
        <v>3.6000000000000476E-3</v>
      </c>
      <c r="AE88">
        <f t="shared" si="76"/>
        <v>-1.529999999999998E-2</v>
      </c>
      <c r="AF88" s="4">
        <f t="shared" si="46"/>
        <v>8.0000000000000071E-3</v>
      </c>
      <c r="AG88">
        <f t="shared" si="76"/>
        <v>-2.9899999999999594E-2</v>
      </c>
      <c r="AH88">
        <f t="shared" si="76"/>
        <v>-1.6000000000000014E-2</v>
      </c>
      <c r="AI88">
        <f t="shared" si="43"/>
        <v>1.3600000000000056E-2</v>
      </c>
      <c r="AJ88">
        <f t="shared" si="39"/>
        <v>8.2999999999999741E-3</v>
      </c>
      <c r="AL88">
        <f t="shared" si="77"/>
        <v>3.3399999999999985E-2</v>
      </c>
      <c r="AM88">
        <f t="shared" si="77"/>
        <v>3.9399999999999991E-2</v>
      </c>
      <c r="AN88">
        <f t="shared" si="77"/>
        <v>1.3900000000000023E-2</v>
      </c>
      <c r="AO88" s="4">
        <f t="shared" si="47"/>
        <v>0.17530000000000001</v>
      </c>
      <c r="AP88">
        <f t="shared" si="77"/>
        <v>-2.1564000000000001</v>
      </c>
      <c r="AQ88">
        <f t="shared" si="77"/>
        <v>-0.16090000000000071</v>
      </c>
      <c r="AR88">
        <f t="shared" si="77"/>
        <v>0.30789999999999995</v>
      </c>
      <c r="AS88">
        <f t="shared" si="40"/>
        <v>9.1400000000000037E-2</v>
      </c>
      <c r="AU88" s="4">
        <f t="shared" si="78"/>
        <v>3.510000000000002E-2</v>
      </c>
      <c r="AV88" s="4">
        <f t="shared" si="78"/>
        <v>4.3000000000000038E-2</v>
      </c>
      <c r="AW88" s="4">
        <f t="shared" si="78"/>
        <v>-1.3999999999999568E-3</v>
      </c>
      <c r="AX88" s="4">
        <f t="shared" si="48"/>
        <v>0.18330000000000002</v>
      </c>
      <c r="AY88" s="4">
        <f t="shared" si="78"/>
        <v>-2.1862999999999997</v>
      </c>
      <c r="AZ88" s="4">
        <f t="shared" si="78"/>
        <v>-0.17690000000000072</v>
      </c>
      <c r="BA88" s="4">
        <f t="shared" si="78"/>
        <v>0.32150000000000001</v>
      </c>
      <c r="BB88" s="4">
        <f t="shared" si="41"/>
        <v>9.9700000000000011E-2</v>
      </c>
      <c r="BD88" s="8">
        <f t="shared" si="49"/>
        <v>0.22718161165308498</v>
      </c>
      <c r="BE88" s="8">
        <f t="shared" si="50"/>
        <v>0.4798080767692986</v>
      </c>
      <c r="BF88" s="8">
        <f t="shared" si="51"/>
        <v>-2.2543097097392044</v>
      </c>
      <c r="BG88" s="8">
        <f t="shared" si="52"/>
        <v>1.3006015282067969</v>
      </c>
      <c r="BH88" s="8">
        <f t="shared" si="53"/>
        <v>-0.53172570778203865</v>
      </c>
      <c r="BI88" s="8">
        <f t="shared" si="54"/>
        <v>-0.23596383854174366</v>
      </c>
      <c r="BJ88" s="8">
        <f t="shared" si="55"/>
        <v>1.4488121870672266</v>
      </c>
      <c r="BK88" s="8">
        <f t="shared" si="56"/>
        <v>1.3694109882857572</v>
      </c>
      <c r="BM88" s="8">
        <f t="shared" si="57"/>
        <v>4.4533333333333314</v>
      </c>
      <c r="BN88" s="8">
        <f t="shared" si="58"/>
        <v>5.2261573152938041</v>
      </c>
      <c r="BO88" s="8">
        <f t="shared" si="59"/>
        <v>2.0952668073560483</v>
      </c>
      <c r="BP88" s="8">
        <f t="shared" si="60"/>
        <v>28.133525918793133</v>
      </c>
      <c r="BQ88" s="8">
        <f t="shared" si="61"/>
        <v>-38.553269089803869</v>
      </c>
      <c r="BR88" s="8">
        <f t="shared" si="62"/>
        <v>-2.3785238074120167</v>
      </c>
      <c r="BS88" s="8">
        <f t="shared" si="63"/>
        <v>32.332248241100487</v>
      </c>
      <c r="BT88" s="8">
        <f t="shared" si="64"/>
        <v>14.876302083333339</v>
      </c>
      <c r="BV88" s="8">
        <f t="shared" si="65"/>
        <v>4.6906320994253674</v>
      </c>
      <c r="BW88" s="8">
        <f t="shared" si="66"/>
        <v>5.7310409169665517</v>
      </c>
      <c r="BX88" s="8">
        <f t="shared" si="67"/>
        <v>-0.20627670546632637</v>
      </c>
      <c r="BY88" s="8">
        <f t="shared" si="68"/>
        <v>29.800032515038211</v>
      </c>
      <c r="BZ88" s="8">
        <f t="shared" si="69"/>
        <v>-38.879997154645039</v>
      </c>
      <c r="CA88" s="8">
        <f t="shared" si="70"/>
        <v>-2.6088751898771618</v>
      </c>
      <c r="CB88" s="8">
        <f t="shared" si="71"/>
        <v>34.249493981037602</v>
      </c>
      <c r="CC88" s="8">
        <f t="shared" si="72"/>
        <v>16.449430786998846</v>
      </c>
    </row>
    <row r="89" spans="1:81" x14ac:dyDescent="0.2">
      <c r="A89" t="s">
        <v>100</v>
      </c>
      <c r="B89" s="4">
        <v>0.74029999999999996</v>
      </c>
      <c r="C89" s="4">
        <v>0.74360000000000004</v>
      </c>
      <c r="D89" s="4">
        <v>0.6593</v>
      </c>
      <c r="E89" s="4">
        <v>0.72509999999999997</v>
      </c>
      <c r="F89" s="4">
        <v>4.5827</v>
      </c>
      <c r="G89" s="4">
        <v>6.6973000000000003</v>
      </c>
      <c r="H89" s="4">
        <v>1.0229999999999999</v>
      </c>
      <c r="I89" s="4">
        <v>0.68789999999999996</v>
      </c>
      <c r="K89" s="3">
        <v>0.73160000000000003</v>
      </c>
      <c r="L89" s="3">
        <v>0.7369</v>
      </c>
      <c r="M89" s="3">
        <v>0.64790000000000003</v>
      </c>
      <c r="N89" s="3">
        <v>0.67889999999999995</v>
      </c>
      <c r="O89" s="3">
        <v>5.0894000000000004</v>
      </c>
      <c r="P89" s="3">
        <v>6.7339000000000002</v>
      </c>
      <c r="Q89" s="3">
        <v>0.96489999999999998</v>
      </c>
      <c r="R89" s="3">
        <v>0.66620000000000001</v>
      </c>
      <c r="T89" s="7">
        <v>0.74739999999999995</v>
      </c>
      <c r="U89" s="7">
        <v>0.76700000000000002</v>
      </c>
      <c r="V89" s="7">
        <v>0.65810000000000002</v>
      </c>
      <c r="W89" s="7">
        <v>0.78890000000000005</v>
      </c>
      <c r="X89" s="7">
        <v>2.9666999999999999</v>
      </c>
      <c r="Y89" s="7">
        <v>6.6326999999999998</v>
      </c>
      <c r="Z89" s="7">
        <v>1.1762999999999999</v>
      </c>
      <c r="AA89" s="7">
        <v>0.69930000000000003</v>
      </c>
      <c r="AC89">
        <f t="shared" si="76"/>
        <v>-8.69999999999993E-3</v>
      </c>
      <c r="AD89">
        <f t="shared" si="76"/>
        <v>-6.7000000000000393E-3</v>
      </c>
      <c r="AE89">
        <f t="shared" si="76"/>
        <v>-1.1399999999999966E-2</v>
      </c>
      <c r="AF89" s="4">
        <f t="shared" si="46"/>
        <v>-4.6200000000000019E-2</v>
      </c>
      <c r="AG89">
        <f t="shared" si="76"/>
        <v>0.50670000000000037</v>
      </c>
      <c r="AH89">
        <f t="shared" si="76"/>
        <v>3.6599999999999966E-2</v>
      </c>
      <c r="AI89">
        <f t="shared" si="43"/>
        <v>-5.8099999999999929E-2</v>
      </c>
      <c r="AJ89">
        <f t="shared" si="39"/>
        <v>-2.1699999999999942E-2</v>
      </c>
      <c r="AL89">
        <f t="shared" si="77"/>
        <v>1.5799999999999925E-2</v>
      </c>
      <c r="AM89">
        <f t="shared" si="77"/>
        <v>3.0100000000000016E-2</v>
      </c>
      <c r="AN89">
        <f t="shared" si="77"/>
        <v>1.0199999999999987E-2</v>
      </c>
      <c r="AO89" s="4">
        <f t="shared" si="47"/>
        <v>0.1100000000000001</v>
      </c>
      <c r="AP89">
        <f t="shared" si="77"/>
        <v>-2.1227000000000005</v>
      </c>
      <c r="AQ89">
        <f t="shared" si="77"/>
        <v>-0.1012000000000004</v>
      </c>
      <c r="AR89">
        <f t="shared" si="77"/>
        <v>0.21139999999999992</v>
      </c>
      <c r="AS89">
        <f t="shared" si="40"/>
        <v>3.3100000000000018E-2</v>
      </c>
      <c r="AU89" s="4">
        <f t="shared" si="78"/>
        <v>7.0999999999999952E-3</v>
      </c>
      <c r="AV89" s="4">
        <f t="shared" si="78"/>
        <v>2.3399999999999976E-2</v>
      </c>
      <c r="AW89" s="4">
        <f t="shared" si="78"/>
        <v>-1.1999999999999789E-3</v>
      </c>
      <c r="AX89" s="4">
        <f t="shared" si="48"/>
        <v>6.3800000000000079E-2</v>
      </c>
      <c r="AY89" s="4">
        <f t="shared" si="78"/>
        <v>-1.6160000000000001</v>
      </c>
      <c r="AZ89" s="4">
        <f t="shared" si="78"/>
        <v>-6.4600000000000435E-2</v>
      </c>
      <c r="BA89" s="4">
        <f t="shared" si="78"/>
        <v>0.15329999999999999</v>
      </c>
      <c r="BB89" s="4">
        <f t="shared" si="41"/>
        <v>1.1400000000000077E-2</v>
      </c>
      <c r="BD89" s="8">
        <f t="shared" si="49"/>
        <v>-1.1751992435499028</v>
      </c>
      <c r="BE89" s="8">
        <f t="shared" si="50"/>
        <v>-0.90102205486821385</v>
      </c>
      <c r="BF89" s="8">
        <f t="shared" si="51"/>
        <v>-1.72910662824207</v>
      </c>
      <c r="BG89" s="8">
        <f t="shared" si="52"/>
        <v>-6.3715349606950795</v>
      </c>
      <c r="BH89" s="8">
        <f t="shared" si="53"/>
        <v>11.056800576079612</v>
      </c>
      <c r="BI89" s="8">
        <f t="shared" si="54"/>
        <v>0.54648888357994962</v>
      </c>
      <c r="BJ89" s="8">
        <f t="shared" si="55"/>
        <v>-5.6793743890518025</v>
      </c>
      <c r="BK89" s="8">
        <f t="shared" si="56"/>
        <v>-3.1545282744584888</v>
      </c>
      <c r="BM89" s="8">
        <f t="shared" si="57"/>
        <v>2.1596500820120181</v>
      </c>
      <c r="BN89" s="8">
        <f t="shared" si="58"/>
        <v>4.0846790609309291</v>
      </c>
      <c r="BO89" s="8">
        <f t="shared" si="59"/>
        <v>1.5743170242321323</v>
      </c>
      <c r="BP89" s="8">
        <f t="shared" si="60"/>
        <v>16.202680807188113</v>
      </c>
      <c r="BQ89" s="8">
        <f t="shared" si="61"/>
        <v>-41.70825637599718</v>
      </c>
      <c r="BR89" s="8">
        <f t="shared" si="62"/>
        <v>-1.5028438200745542</v>
      </c>
      <c r="BS89" s="8">
        <f t="shared" si="63"/>
        <v>21.909006114623271</v>
      </c>
      <c r="BT89" s="8">
        <f t="shared" si="64"/>
        <v>4.9684779345541905</v>
      </c>
      <c r="BV89" s="8">
        <f t="shared" si="65"/>
        <v>0.95907064703498524</v>
      </c>
      <c r="BW89" s="8">
        <f t="shared" si="66"/>
        <v>3.1468531468531435</v>
      </c>
      <c r="BX89" s="8">
        <f t="shared" si="67"/>
        <v>-0.18201122402547837</v>
      </c>
      <c r="BY89" s="8">
        <f t="shared" si="68"/>
        <v>8.7987863742932113</v>
      </c>
      <c r="BZ89" s="8">
        <f t="shared" si="69"/>
        <v>-35.263054531171584</v>
      </c>
      <c r="CA89" s="8">
        <f t="shared" si="70"/>
        <v>-0.96456781090888022</v>
      </c>
      <c r="CB89" s="8">
        <f t="shared" si="71"/>
        <v>14.98533724340176</v>
      </c>
      <c r="CC89" s="8">
        <f t="shared" si="72"/>
        <v>1.6572176188399588</v>
      </c>
    </row>
    <row r="90" spans="1:81" x14ac:dyDescent="0.2">
      <c r="A90" t="s">
        <v>101</v>
      </c>
      <c r="B90" s="4">
        <v>0.74550000000000005</v>
      </c>
      <c r="C90" s="4">
        <v>0.75329999999999997</v>
      </c>
      <c r="D90" s="4">
        <v>0.63990000000000002</v>
      </c>
      <c r="E90" s="4">
        <v>0.69279999999999997</v>
      </c>
      <c r="F90" s="4">
        <v>3.7806999999999999</v>
      </c>
      <c r="G90" s="4">
        <v>6.5138999999999996</v>
      </c>
      <c r="H90" s="4">
        <v>1.0483</v>
      </c>
      <c r="I90" s="4">
        <v>0.6502</v>
      </c>
      <c r="K90" s="3">
        <v>0.73850000000000005</v>
      </c>
      <c r="L90" s="3">
        <v>0.74909999999999999</v>
      </c>
      <c r="M90" s="3">
        <v>0.62739999999999996</v>
      </c>
      <c r="N90" s="3">
        <v>0.66520000000000001</v>
      </c>
      <c r="O90" s="3">
        <v>3.9506999999999999</v>
      </c>
      <c r="P90" s="3">
        <v>6.5343999999999998</v>
      </c>
      <c r="Q90" s="3">
        <v>1.0114000000000001</v>
      </c>
      <c r="R90" s="3">
        <v>0.63660000000000005</v>
      </c>
      <c r="T90" s="7">
        <v>0.75660000000000005</v>
      </c>
      <c r="U90" s="7">
        <v>0.78949999999999998</v>
      </c>
      <c r="V90" s="7">
        <v>0.65980000000000005</v>
      </c>
      <c r="W90" s="7">
        <v>0.73899999999999999</v>
      </c>
      <c r="X90" s="7">
        <v>2.7614999999999998</v>
      </c>
      <c r="Y90" s="7">
        <v>6.3575999999999997</v>
      </c>
      <c r="Z90" s="7">
        <v>1.2797000000000001</v>
      </c>
      <c r="AA90" s="7">
        <v>0.67969999999999997</v>
      </c>
      <c r="AC90">
        <f t="shared" si="76"/>
        <v>-7.0000000000000062E-3</v>
      </c>
      <c r="AD90">
        <f t="shared" si="76"/>
        <v>-4.1999999999999815E-3</v>
      </c>
      <c r="AE90">
        <f t="shared" si="76"/>
        <v>-1.2500000000000067E-2</v>
      </c>
      <c r="AF90" s="4">
        <f t="shared" si="46"/>
        <v>-2.7599999999999958E-2</v>
      </c>
      <c r="AG90">
        <f t="shared" si="76"/>
        <v>0.16999999999999993</v>
      </c>
      <c r="AH90">
        <f t="shared" si="76"/>
        <v>2.0500000000000185E-2</v>
      </c>
      <c r="AI90">
        <f t="shared" si="43"/>
        <v>-3.6899999999999933E-2</v>
      </c>
      <c r="AJ90">
        <f t="shared" si="39"/>
        <v>-1.3599999999999945E-2</v>
      </c>
      <c r="AL90">
        <f t="shared" si="77"/>
        <v>1.8100000000000005E-2</v>
      </c>
      <c r="AM90">
        <f t="shared" si="77"/>
        <v>4.0399999999999991E-2</v>
      </c>
      <c r="AN90">
        <f t="shared" si="77"/>
        <v>3.2400000000000095E-2</v>
      </c>
      <c r="AO90" s="4">
        <f t="shared" si="47"/>
        <v>7.3799999999999977E-2</v>
      </c>
      <c r="AP90">
        <f t="shared" si="77"/>
        <v>-1.1892</v>
      </c>
      <c r="AQ90">
        <f t="shared" si="77"/>
        <v>-0.17680000000000007</v>
      </c>
      <c r="AR90">
        <f t="shared" si="77"/>
        <v>0.26829999999999998</v>
      </c>
      <c r="AS90">
        <f t="shared" si="40"/>
        <v>4.3099999999999916E-2</v>
      </c>
      <c r="AU90" s="4">
        <f t="shared" si="78"/>
        <v>1.1099999999999999E-2</v>
      </c>
      <c r="AV90" s="4">
        <f t="shared" si="78"/>
        <v>3.620000000000001E-2</v>
      </c>
      <c r="AW90" s="4">
        <f t="shared" si="78"/>
        <v>1.9900000000000029E-2</v>
      </c>
      <c r="AX90" s="4">
        <f t="shared" si="48"/>
        <v>4.6200000000000019E-2</v>
      </c>
      <c r="AY90" s="4">
        <f t="shared" si="78"/>
        <v>-1.0192000000000001</v>
      </c>
      <c r="AZ90" s="4">
        <f t="shared" si="78"/>
        <v>-0.15629999999999988</v>
      </c>
      <c r="BA90" s="4">
        <f t="shared" si="78"/>
        <v>0.23140000000000005</v>
      </c>
      <c r="BB90" s="4">
        <f t="shared" si="41"/>
        <v>2.9499999999999971E-2</v>
      </c>
      <c r="BD90" s="8">
        <f t="shared" si="49"/>
        <v>-0.93896713615023542</v>
      </c>
      <c r="BE90" s="8">
        <f t="shared" si="50"/>
        <v>-0.55754679410593144</v>
      </c>
      <c r="BF90" s="8">
        <f t="shared" si="51"/>
        <v>-1.9534302234724279</v>
      </c>
      <c r="BG90" s="8">
        <f t="shared" si="52"/>
        <v>-3.9838337182447976</v>
      </c>
      <c r="BH90" s="8">
        <f t="shared" si="53"/>
        <v>4.4965218081307681</v>
      </c>
      <c r="BI90" s="8">
        <f t="shared" si="54"/>
        <v>0.31471161669660547</v>
      </c>
      <c r="BJ90" s="8">
        <f t="shared" si="55"/>
        <v>-3.5199847371935449</v>
      </c>
      <c r="BK90" s="8">
        <f t="shared" si="56"/>
        <v>-2.0916641033528061</v>
      </c>
      <c r="BM90" s="8">
        <f t="shared" si="57"/>
        <v>2.4509140148950581</v>
      </c>
      <c r="BN90" s="8">
        <f t="shared" si="58"/>
        <v>5.3931384327860084</v>
      </c>
      <c r="BO90" s="8">
        <f t="shared" si="59"/>
        <v>5.1641695887791039</v>
      </c>
      <c r="BP90" s="8">
        <f t="shared" si="60"/>
        <v>11.094407696933249</v>
      </c>
      <c r="BQ90" s="8">
        <f t="shared" si="61"/>
        <v>-30.100994760422207</v>
      </c>
      <c r="BR90" s="8">
        <f t="shared" si="62"/>
        <v>-2.7056807051909901</v>
      </c>
      <c r="BS90" s="8">
        <f t="shared" si="63"/>
        <v>26.527585525014828</v>
      </c>
      <c r="BT90" s="8">
        <f t="shared" si="64"/>
        <v>6.7703424442349851</v>
      </c>
      <c r="BV90" s="8">
        <f t="shared" si="65"/>
        <v>1.4889336016096577</v>
      </c>
      <c r="BW90" s="8">
        <f t="shared" si="66"/>
        <v>4.8055223682463843</v>
      </c>
      <c r="BX90" s="8">
        <f t="shared" si="67"/>
        <v>3.1098609157680932</v>
      </c>
      <c r="BY90" s="8">
        <f t="shared" si="68"/>
        <v>6.6685912240184786</v>
      </c>
      <c r="BZ90" s="8">
        <f t="shared" si="69"/>
        <v>-26.957970746158122</v>
      </c>
      <c r="CA90" s="8">
        <f t="shared" si="70"/>
        <v>-2.3994841799843396</v>
      </c>
      <c r="CB90" s="8">
        <f t="shared" si="71"/>
        <v>22.073833826194797</v>
      </c>
      <c r="CC90" s="8">
        <f t="shared" si="72"/>
        <v>4.5370655183020565</v>
      </c>
    </row>
    <row r="91" spans="1:81" x14ac:dyDescent="0.2">
      <c r="A91" t="s">
        <v>102</v>
      </c>
      <c r="B91" s="4">
        <v>0.66259999999999997</v>
      </c>
      <c r="C91" s="4">
        <v>0.67379999999999995</v>
      </c>
      <c r="D91" s="4">
        <v>0.71719999999999995</v>
      </c>
      <c r="E91" s="4">
        <v>0.307</v>
      </c>
      <c r="F91" s="4">
        <v>3.7671000000000001</v>
      </c>
      <c r="G91" s="4">
        <v>7.3151000000000002</v>
      </c>
      <c r="H91" s="4">
        <v>0.40429999999999999</v>
      </c>
      <c r="I91" s="4">
        <v>0.55649999999999999</v>
      </c>
      <c r="K91" s="3">
        <v>0.66080000000000005</v>
      </c>
      <c r="L91" s="3">
        <v>0.67310000000000003</v>
      </c>
      <c r="M91" s="3">
        <v>0.70609999999999995</v>
      </c>
      <c r="N91" s="3">
        <v>0.29599999999999999</v>
      </c>
      <c r="O91" s="3">
        <v>3.8132000000000001</v>
      </c>
      <c r="P91" s="3">
        <v>7.3247</v>
      </c>
      <c r="Q91" s="3">
        <v>0.3906</v>
      </c>
      <c r="R91" s="3">
        <v>0.55169999999999997</v>
      </c>
      <c r="T91" s="7">
        <v>0.68959999999999999</v>
      </c>
      <c r="U91" s="7">
        <v>0.7278</v>
      </c>
      <c r="V91" s="7">
        <v>0.71360000000000001</v>
      </c>
      <c r="W91" s="7">
        <v>0.55279999999999996</v>
      </c>
      <c r="X91" s="7">
        <v>2.7450999999999999</v>
      </c>
      <c r="Y91" s="7">
        <v>7.1383000000000001</v>
      </c>
      <c r="Z91" s="7">
        <v>0.82899999999999996</v>
      </c>
      <c r="AA91" s="7">
        <v>0.62790000000000001</v>
      </c>
      <c r="AC91">
        <f t="shared" si="76"/>
        <v>-1.7999999999999128E-3</v>
      </c>
      <c r="AD91">
        <f t="shared" si="76"/>
        <v>-6.9999999999992291E-4</v>
      </c>
      <c r="AE91">
        <f t="shared" si="76"/>
        <v>-1.1099999999999999E-2</v>
      </c>
      <c r="AF91" s="4">
        <f t="shared" si="46"/>
        <v>-1.100000000000001E-2</v>
      </c>
      <c r="AG91">
        <f t="shared" si="76"/>
        <v>4.610000000000003E-2</v>
      </c>
      <c r="AH91">
        <f t="shared" si="76"/>
        <v>9.5999999999998309E-3</v>
      </c>
      <c r="AI91">
        <f t="shared" si="43"/>
        <v>-1.369999999999999E-2</v>
      </c>
      <c r="AJ91">
        <f t="shared" si="39"/>
        <v>-4.8000000000000265E-3</v>
      </c>
      <c r="AL91">
        <f t="shared" si="77"/>
        <v>2.8799999999999937E-2</v>
      </c>
      <c r="AM91">
        <f t="shared" si="77"/>
        <v>5.4699999999999971E-2</v>
      </c>
      <c r="AN91">
        <f t="shared" si="77"/>
        <v>7.5000000000000622E-3</v>
      </c>
      <c r="AO91" s="4">
        <f t="shared" si="47"/>
        <v>0.25679999999999997</v>
      </c>
      <c r="AP91">
        <f t="shared" si="77"/>
        <v>-1.0681000000000003</v>
      </c>
      <c r="AQ91">
        <f t="shared" si="77"/>
        <v>-0.1863999999999999</v>
      </c>
      <c r="AR91">
        <f t="shared" si="77"/>
        <v>0.43839999999999996</v>
      </c>
      <c r="AS91">
        <f t="shared" si="40"/>
        <v>7.6200000000000045E-2</v>
      </c>
      <c r="AU91" s="4">
        <f t="shared" si="78"/>
        <v>2.7000000000000024E-2</v>
      </c>
      <c r="AV91" s="4">
        <f t="shared" si="78"/>
        <v>5.4000000000000048E-2</v>
      </c>
      <c r="AW91" s="4">
        <f t="shared" si="78"/>
        <v>-3.5999999999999366E-3</v>
      </c>
      <c r="AX91" s="4">
        <f t="shared" si="48"/>
        <v>0.24579999999999996</v>
      </c>
      <c r="AY91" s="4">
        <f t="shared" si="78"/>
        <v>-1.0220000000000002</v>
      </c>
      <c r="AZ91" s="4">
        <f t="shared" si="78"/>
        <v>-0.17680000000000007</v>
      </c>
      <c r="BA91" s="4">
        <f t="shared" si="78"/>
        <v>0.42469999999999997</v>
      </c>
      <c r="BB91" s="4">
        <f t="shared" si="41"/>
        <v>7.1400000000000019E-2</v>
      </c>
      <c r="BD91" s="8">
        <f t="shared" si="49"/>
        <v>-0.27165710836098894</v>
      </c>
      <c r="BE91" s="8">
        <f t="shared" si="50"/>
        <v>-0.10388839418223848</v>
      </c>
      <c r="BF91" s="8">
        <f t="shared" si="51"/>
        <v>-1.5476854433909648</v>
      </c>
      <c r="BG91" s="8">
        <f t="shared" si="52"/>
        <v>-3.5830618892508173</v>
      </c>
      <c r="BH91" s="8">
        <f t="shared" si="53"/>
        <v>1.2237530195641217</v>
      </c>
      <c r="BI91" s="8">
        <f t="shared" si="54"/>
        <v>0.13123538981011648</v>
      </c>
      <c r="BJ91" s="8">
        <f t="shared" si="55"/>
        <v>-3.3885728419490455</v>
      </c>
      <c r="BK91" s="8">
        <f t="shared" si="56"/>
        <v>-0.86253369272237679</v>
      </c>
      <c r="BM91" s="8">
        <f t="shared" si="57"/>
        <v>4.3583535108958742</v>
      </c>
      <c r="BN91" s="8">
        <f t="shared" si="58"/>
        <v>8.1265785173079745</v>
      </c>
      <c r="BO91" s="8">
        <f t="shared" si="59"/>
        <v>1.0621724968134914</v>
      </c>
      <c r="BP91" s="8">
        <f t="shared" si="60"/>
        <v>86.756756756756744</v>
      </c>
      <c r="BQ91" s="8">
        <f t="shared" si="61"/>
        <v>-28.010594776041124</v>
      </c>
      <c r="BR91" s="8">
        <f t="shared" si="62"/>
        <v>-2.5448141220800835</v>
      </c>
      <c r="BS91" s="8">
        <f t="shared" si="63"/>
        <v>112.23758320532514</v>
      </c>
      <c r="BT91" s="8">
        <f t="shared" si="64"/>
        <v>13.811854268624261</v>
      </c>
      <c r="BV91" s="8">
        <f t="shared" si="65"/>
        <v>4.0748566254150358</v>
      </c>
      <c r="BW91" s="8">
        <f t="shared" si="66"/>
        <v>8.0142475512021445</v>
      </c>
      <c r="BX91" s="8">
        <f t="shared" si="67"/>
        <v>-0.5019520356943582</v>
      </c>
      <c r="BY91" s="8">
        <f t="shared" si="68"/>
        <v>80.065146579804548</v>
      </c>
      <c r="BZ91" s="8">
        <f t="shared" si="69"/>
        <v>-27.12962225584668</v>
      </c>
      <c r="CA91" s="8">
        <f t="shared" si="70"/>
        <v>-2.4169184290030223</v>
      </c>
      <c r="CB91" s="8">
        <f t="shared" si="71"/>
        <v>105.04575810042047</v>
      </c>
      <c r="CC91" s="8">
        <f t="shared" si="72"/>
        <v>12.830188679245285</v>
      </c>
    </row>
    <row r="92" spans="1:81" x14ac:dyDescent="0.2">
      <c r="A92" s="22" t="s">
        <v>103</v>
      </c>
      <c r="B92" s="4">
        <v>0.56920000000000004</v>
      </c>
      <c r="C92" s="4">
        <v>0.57569999999999999</v>
      </c>
      <c r="D92" s="4">
        <v>0.56369999999999998</v>
      </c>
      <c r="E92" s="4">
        <v>9.3700000000000006E-2</v>
      </c>
      <c r="F92" s="4">
        <v>5.4955999999999996</v>
      </c>
      <c r="G92" s="4">
        <v>7.0346000000000002</v>
      </c>
      <c r="H92" s="4">
        <v>0.1162</v>
      </c>
      <c r="I92" s="4">
        <v>0.44340000000000002</v>
      </c>
      <c r="K92" s="3">
        <v>0.57210000000000005</v>
      </c>
      <c r="L92" s="3">
        <v>0.57850000000000001</v>
      </c>
      <c r="M92" s="3">
        <v>0.56159999999999999</v>
      </c>
      <c r="N92" s="3">
        <v>0.10589999999999999</v>
      </c>
      <c r="O92" s="3">
        <v>5.4664999999999999</v>
      </c>
      <c r="P92" s="3">
        <v>7.0057999999999998</v>
      </c>
      <c r="Q92" s="3">
        <v>0.14069999999999999</v>
      </c>
      <c r="R92" s="3">
        <v>0.44990000000000002</v>
      </c>
      <c r="T92" s="7">
        <v>0.71709999999999996</v>
      </c>
      <c r="U92" s="7">
        <v>0.7319</v>
      </c>
      <c r="V92" s="7">
        <v>0.71089999999999998</v>
      </c>
      <c r="W92" s="7">
        <v>0.49270000000000003</v>
      </c>
      <c r="X92" s="7">
        <v>4.2198000000000002</v>
      </c>
      <c r="Y92" s="7">
        <v>6.6025999999999998</v>
      </c>
      <c r="Z92" s="7">
        <v>0.94189999999999996</v>
      </c>
      <c r="AA92" s="7">
        <v>0.57630000000000003</v>
      </c>
      <c r="AC92">
        <f t="shared" si="76"/>
        <v>2.9000000000000137E-3</v>
      </c>
      <c r="AD92">
        <f t="shared" si="76"/>
        <v>2.8000000000000247E-3</v>
      </c>
      <c r="AE92">
        <f t="shared" si="76"/>
        <v>-2.0999999999999908E-3</v>
      </c>
      <c r="AF92" s="4">
        <f t="shared" si="46"/>
        <v>1.2199999999999989E-2</v>
      </c>
      <c r="AG92">
        <f t="shared" si="76"/>
        <v>-2.9099999999999682E-2</v>
      </c>
      <c r="AH92">
        <f t="shared" si="76"/>
        <v>-2.8800000000000381E-2</v>
      </c>
      <c r="AI92">
        <f t="shared" si="43"/>
        <v>2.4499999999999994E-2</v>
      </c>
      <c r="AJ92">
        <f t="shared" si="39"/>
        <v>6.5000000000000058E-3</v>
      </c>
      <c r="AL92">
        <f t="shared" si="77"/>
        <v>0.14499999999999991</v>
      </c>
      <c r="AM92">
        <f t="shared" si="77"/>
        <v>0.15339999999999998</v>
      </c>
      <c r="AN92">
        <f t="shared" si="77"/>
        <v>0.14929999999999999</v>
      </c>
      <c r="AO92" s="4">
        <f t="shared" si="47"/>
        <v>0.38680000000000003</v>
      </c>
      <c r="AP92">
        <f t="shared" si="77"/>
        <v>-1.2466999999999997</v>
      </c>
      <c r="AQ92">
        <f t="shared" si="77"/>
        <v>-0.4032</v>
      </c>
      <c r="AR92">
        <f t="shared" si="77"/>
        <v>0.80119999999999991</v>
      </c>
      <c r="AS92">
        <f t="shared" si="40"/>
        <v>0.12640000000000001</v>
      </c>
      <c r="AU92" s="4">
        <f t="shared" si="78"/>
        <v>0.14789999999999992</v>
      </c>
      <c r="AV92" s="4">
        <f t="shared" si="78"/>
        <v>0.15620000000000001</v>
      </c>
      <c r="AW92" s="4">
        <f t="shared" si="78"/>
        <v>0.1472</v>
      </c>
      <c r="AX92" s="4">
        <f t="shared" si="48"/>
        <v>0.39900000000000002</v>
      </c>
      <c r="AY92" s="4">
        <f t="shared" si="78"/>
        <v>-1.2757999999999994</v>
      </c>
      <c r="AZ92" s="4">
        <f t="shared" si="78"/>
        <v>-0.43200000000000038</v>
      </c>
      <c r="BA92" s="4">
        <f t="shared" si="78"/>
        <v>0.82569999999999999</v>
      </c>
      <c r="BB92" s="4">
        <f t="shared" si="41"/>
        <v>0.13290000000000002</v>
      </c>
      <c r="BD92" s="8">
        <f t="shared" si="49"/>
        <v>0.50948699929726171</v>
      </c>
      <c r="BE92" s="8">
        <f t="shared" si="50"/>
        <v>0.48636442591628015</v>
      </c>
      <c r="BF92" s="8">
        <f t="shared" si="51"/>
        <v>-0.37253858435337783</v>
      </c>
      <c r="BG92" s="8">
        <f t="shared" si="52"/>
        <v>13.020277481323358</v>
      </c>
      <c r="BH92" s="8">
        <f t="shared" si="53"/>
        <v>-0.5295145207074694</v>
      </c>
      <c r="BI92" s="8">
        <f t="shared" si="54"/>
        <v>-0.40940494129019961</v>
      </c>
      <c r="BJ92" s="8">
        <f t="shared" si="55"/>
        <v>21.084337349397586</v>
      </c>
      <c r="BK92" s="8">
        <f t="shared" si="56"/>
        <v>1.4659449706811019</v>
      </c>
      <c r="BM92" s="8">
        <f t="shared" si="57"/>
        <v>25.34521936724347</v>
      </c>
      <c r="BN92" s="8">
        <f t="shared" si="58"/>
        <v>26.516853932584265</v>
      </c>
      <c r="BO92" s="8">
        <f t="shared" si="59"/>
        <v>26.584757834757834</v>
      </c>
      <c r="BP92" s="8">
        <f t="shared" si="60"/>
        <v>365.25023607176587</v>
      </c>
      <c r="BQ92" s="8">
        <f t="shared" si="61"/>
        <v>-22.806183115338875</v>
      </c>
      <c r="BR92" s="8">
        <f t="shared" si="62"/>
        <v>-5.7552313797139512</v>
      </c>
      <c r="BS92" s="8">
        <f t="shared" si="63"/>
        <v>569.43852167732757</v>
      </c>
      <c r="BT92" s="8">
        <f t="shared" si="64"/>
        <v>28.095132251611471</v>
      </c>
      <c r="BV92" s="8">
        <f t="shared" si="65"/>
        <v>25.983836964160211</v>
      </c>
      <c r="BW92" s="8">
        <f t="shared" si="66"/>
        <v>27.132186902900816</v>
      </c>
      <c r="BX92" s="8">
        <f t="shared" si="67"/>
        <v>26.113180769913075</v>
      </c>
      <c r="BY92" s="8">
        <f t="shared" si="68"/>
        <v>425.82710779082174</v>
      </c>
      <c r="BZ92" s="8">
        <f t="shared" si="69"/>
        <v>-23.21493558483149</v>
      </c>
      <c r="CA92" s="8">
        <f t="shared" si="70"/>
        <v>-6.1410741193529184</v>
      </c>
      <c r="CB92" s="8">
        <f t="shared" si="71"/>
        <v>710.5851979345955</v>
      </c>
      <c r="CC92" s="8">
        <f t="shared" si="72"/>
        <v>29.972936400541272</v>
      </c>
    </row>
    <row r="93" spans="1:81" x14ac:dyDescent="0.2">
      <c r="A93" t="s">
        <v>104</v>
      </c>
      <c r="B93" s="4">
        <v>0.78210000000000002</v>
      </c>
      <c r="C93" s="4">
        <v>0.78890000000000005</v>
      </c>
      <c r="D93" s="4">
        <v>0.65080000000000005</v>
      </c>
      <c r="E93" s="4">
        <v>0.73970000000000002</v>
      </c>
      <c r="F93" s="4">
        <v>3.7858000000000001</v>
      </c>
      <c r="G93" s="4">
        <v>6.7826000000000004</v>
      </c>
      <c r="H93" s="4">
        <v>1.1194</v>
      </c>
      <c r="I93" s="4">
        <v>0.68959999999999999</v>
      </c>
      <c r="K93" s="4">
        <v>0.76919999999999999</v>
      </c>
      <c r="L93" s="4">
        <v>0.77800000000000002</v>
      </c>
      <c r="M93" s="4">
        <v>0.66080000000000005</v>
      </c>
      <c r="N93" s="4">
        <v>0.70340000000000003</v>
      </c>
      <c r="O93" s="4">
        <v>3.8946000000000001</v>
      </c>
      <c r="P93" s="4">
        <v>6.8127000000000004</v>
      </c>
      <c r="Q93" s="4">
        <v>1.0620000000000001</v>
      </c>
      <c r="R93" s="4">
        <v>0.67369999999999997</v>
      </c>
      <c r="T93" s="7">
        <v>0.79220000000000002</v>
      </c>
      <c r="U93" s="7">
        <v>0.8075</v>
      </c>
      <c r="V93" s="7">
        <v>0.67510000000000003</v>
      </c>
      <c r="W93" s="7">
        <v>0.77939999999999998</v>
      </c>
      <c r="X93" s="7">
        <v>3.2570000000000001</v>
      </c>
      <c r="Y93" s="7">
        <v>6.6773999999999996</v>
      </c>
      <c r="Z93" s="7">
        <v>1.2949999999999999</v>
      </c>
      <c r="AA93" s="7">
        <v>0.72130000000000005</v>
      </c>
      <c r="AC93">
        <f t="shared" si="76"/>
        <v>-1.2900000000000023E-2</v>
      </c>
      <c r="AD93">
        <f t="shared" si="76"/>
        <v>-1.0900000000000021E-2</v>
      </c>
      <c r="AE93">
        <f t="shared" si="76"/>
        <v>1.0000000000000009E-2</v>
      </c>
      <c r="AF93" s="4">
        <f t="shared" si="46"/>
        <v>-3.6299999999999999E-2</v>
      </c>
      <c r="AG93">
        <f t="shared" si="76"/>
        <v>0.10880000000000001</v>
      </c>
      <c r="AH93">
        <f t="shared" si="76"/>
        <v>3.0100000000000016E-2</v>
      </c>
      <c r="AI93">
        <f t="shared" si="43"/>
        <v>-5.7399999999999896E-2</v>
      </c>
      <c r="AJ93">
        <f t="shared" si="39"/>
        <v>-1.5900000000000025E-2</v>
      </c>
      <c r="AL93">
        <f t="shared" si="77"/>
        <v>2.300000000000002E-2</v>
      </c>
      <c r="AM93">
        <f t="shared" si="77"/>
        <v>2.9499999999999971E-2</v>
      </c>
      <c r="AN93">
        <f t="shared" si="77"/>
        <v>1.4299999999999979E-2</v>
      </c>
      <c r="AO93" s="4">
        <f t="shared" si="47"/>
        <v>7.5999999999999956E-2</v>
      </c>
      <c r="AP93">
        <f t="shared" si="77"/>
        <v>-0.63759999999999994</v>
      </c>
      <c r="AQ93">
        <f t="shared" si="77"/>
        <v>-0.13530000000000086</v>
      </c>
      <c r="AR93">
        <f t="shared" si="77"/>
        <v>0.23299999999999987</v>
      </c>
      <c r="AS93">
        <f t="shared" si="40"/>
        <v>4.7600000000000087E-2</v>
      </c>
      <c r="AU93" s="4">
        <f t="shared" si="78"/>
        <v>1.0099999999999998E-2</v>
      </c>
      <c r="AV93" s="4">
        <f t="shared" si="78"/>
        <v>1.859999999999995E-2</v>
      </c>
      <c r="AW93" s="4">
        <f t="shared" si="78"/>
        <v>2.4299999999999988E-2</v>
      </c>
      <c r="AX93" s="4">
        <f t="shared" si="48"/>
        <v>3.9699999999999958E-2</v>
      </c>
      <c r="AY93" s="4">
        <f t="shared" si="78"/>
        <v>-0.52879999999999994</v>
      </c>
      <c r="AZ93" s="4">
        <f t="shared" si="78"/>
        <v>-0.10520000000000085</v>
      </c>
      <c r="BA93" s="4">
        <f t="shared" si="78"/>
        <v>0.17559999999999998</v>
      </c>
      <c r="BB93" s="4">
        <f t="shared" si="41"/>
        <v>3.1700000000000061E-2</v>
      </c>
      <c r="BD93" s="8">
        <f t="shared" si="49"/>
        <v>-1.6494054468738042</v>
      </c>
      <c r="BE93" s="8">
        <f t="shared" si="50"/>
        <v>-1.3816706806946406</v>
      </c>
      <c r="BF93" s="8">
        <f t="shared" si="51"/>
        <v>1.5365703749231727</v>
      </c>
      <c r="BG93" s="8">
        <f t="shared" si="52"/>
        <v>-4.9073948898201971</v>
      </c>
      <c r="BH93" s="8">
        <f t="shared" si="53"/>
        <v>2.8738971947804957</v>
      </c>
      <c r="BI93" s="8">
        <f t="shared" si="54"/>
        <v>0.44378262023412868</v>
      </c>
      <c r="BJ93" s="8">
        <f t="shared" si="55"/>
        <v>-5.1277470073253433</v>
      </c>
      <c r="BK93" s="8">
        <f t="shared" si="56"/>
        <v>-2.3056844547563839</v>
      </c>
      <c r="BM93" s="8">
        <f t="shared" si="57"/>
        <v>2.9901196047841938</v>
      </c>
      <c r="BN93" s="8">
        <f t="shared" si="58"/>
        <v>3.7917737789203043</v>
      </c>
      <c r="BO93" s="8">
        <f t="shared" si="59"/>
        <v>2.1640435835351055</v>
      </c>
      <c r="BP93" s="8">
        <f t="shared" si="60"/>
        <v>10.804663065112305</v>
      </c>
      <c r="BQ93" s="8">
        <f t="shared" si="61"/>
        <v>-16.371386021671029</v>
      </c>
      <c r="BR93" s="8">
        <f t="shared" si="62"/>
        <v>-1.9859967413800823</v>
      </c>
      <c r="BS93" s="8">
        <f t="shared" si="63"/>
        <v>21.939736346515996</v>
      </c>
      <c r="BT93" s="8">
        <f t="shared" si="64"/>
        <v>7.0654594032952485</v>
      </c>
      <c r="BV93" s="8">
        <f t="shared" si="65"/>
        <v>1.2913949622810379</v>
      </c>
      <c r="BW93" s="8">
        <f t="shared" si="66"/>
        <v>2.3577132716440552</v>
      </c>
      <c r="BX93" s="8">
        <f t="shared" si="67"/>
        <v>3.7338660110633048</v>
      </c>
      <c r="BY93" s="8">
        <f t="shared" si="68"/>
        <v>5.3670406921724965</v>
      </c>
      <c r="BZ93" s="8">
        <f t="shared" si="69"/>
        <v>-13.967985630514024</v>
      </c>
      <c r="CA93" s="8">
        <f t="shared" si="70"/>
        <v>-1.5510276295226144</v>
      </c>
      <c r="CB93" s="8">
        <f t="shared" si="71"/>
        <v>15.686975165267105</v>
      </c>
      <c r="CC93" s="8">
        <f t="shared" si="72"/>
        <v>4.5968677494199621</v>
      </c>
    </row>
    <row r="94" spans="1:81" x14ac:dyDescent="0.2">
      <c r="A94" t="s">
        <v>105</v>
      </c>
      <c r="B94" s="4">
        <v>0.71319999999999995</v>
      </c>
      <c r="C94" s="4">
        <v>0.7198</v>
      </c>
      <c r="D94" s="4">
        <v>0.62770000000000004</v>
      </c>
      <c r="E94" s="4">
        <v>0.59240000000000004</v>
      </c>
      <c r="F94" s="4">
        <v>3.2576999999999998</v>
      </c>
      <c r="G94" s="4">
        <v>6.5057999999999998</v>
      </c>
      <c r="H94" s="4">
        <v>0.80689999999999995</v>
      </c>
      <c r="I94" s="4">
        <v>0.66379999999999995</v>
      </c>
      <c r="K94" s="4">
        <v>0.69940000000000002</v>
      </c>
      <c r="L94" s="4">
        <v>0.70669999999999999</v>
      </c>
      <c r="M94" s="4">
        <v>0.67210000000000003</v>
      </c>
      <c r="N94" s="4">
        <v>0.52980000000000005</v>
      </c>
      <c r="O94" s="4">
        <v>3.6053000000000002</v>
      </c>
      <c r="P94" s="4">
        <v>6.5370999999999997</v>
      </c>
      <c r="Q94" s="4">
        <v>0.72840000000000005</v>
      </c>
      <c r="R94" s="4">
        <v>0.63759999999999994</v>
      </c>
      <c r="T94" s="7">
        <v>0.73650000000000004</v>
      </c>
      <c r="U94" s="7">
        <v>0.745</v>
      </c>
      <c r="V94" s="7">
        <v>0.68689999999999996</v>
      </c>
      <c r="W94" s="7">
        <v>0.6976</v>
      </c>
      <c r="X94" s="7">
        <v>2.2551000000000001</v>
      </c>
      <c r="Y94" s="7">
        <v>6.4279999999999999</v>
      </c>
      <c r="Z94" s="7">
        <v>0.97689999999999999</v>
      </c>
      <c r="AA94" s="7">
        <v>0.71550000000000002</v>
      </c>
      <c r="AC94">
        <f t="shared" si="76"/>
        <v>-1.3799999999999923E-2</v>
      </c>
      <c r="AD94">
        <f t="shared" si="76"/>
        <v>-1.3100000000000001E-2</v>
      </c>
      <c r="AE94">
        <f t="shared" si="76"/>
        <v>4.4399999999999995E-2</v>
      </c>
      <c r="AF94" s="4">
        <f t="shared" si="46"/>
        <v>-6.2599999999999989E-2</v>
      </c>
      <c r="AG94">
        <f t="shared" si="76"/>
        <v>0.34760000000000035</v>
      </c>
      <c r="AH94">
        <f t="shared" si="76"/>
        <v>3.1299999999999883E-2</v>
      </c>
      <c r="AI94">
        <f t="shared" si="43"/>
        <v>-7.8499999999999903E-2</v>
      </c>
      <c r="AJ94">
        <f t="shared" si="39"/>
        <v>-2.6200000000000001E-2</v>
      </c>
      <c r="AL94">
        <f t="shared" si="77"/>
        <v>3.7100000000000022E-2</v>
      </c>
      <c r="AM94">
        <f t="shared" si="77"/>
        <v>3.8300000000000001E-2</v>
      </c>
      <c r="AN94">
        <f t="shared" si="77"/>
        <v>1.4799999999999924E-2</v>
      </c>
      <c r="AO94" s="4">
        <f t="shared" si="47"/>
        <v>0.16779999999999995</v>
      </c>
      <c r="AP94">
        <f t="shared" si="77"/>
        <v>-1.3502000000000001</v>
      </c>
      <c r="AQ94">
        <f t="shared" si="77"/>
        <v>-0.10909999999999975</v>
      </c>
      <c r="AR94">
        <f t="shared" si="77"/>
        <v>0.24849999999999994</v>
      </c>
      <c r="AS94">
        <f t="shared" si="40"/>
        <v>7.790000000000008E-2</v>
      </c>
      <c r="AU94" s="4">
        <f t="shared" si="78"/>
        <v>2.3300000000000098E-2</v>
      </c>
      <c r="AV94" s="4">
        <f t="shared" si="78"/>
        <v>2.52E-2</v>
      </c>
      <c r="AW94" s="4">
        <f t="shared" si="78"/>
        <v>5.9199999999999919E-2</v>
      </c>
      <c r="AX94" s="4">
        <f t="shared" si="48"/>
        <v>0.10519999999999996</v>
      </c>
      <c r="AY94" s="4">
        <f t="shared" si="78"/>
        <v>-1.0025999999999997</v>
      </c>
      <c r="AZ94" s="4">
        <f t="shared" si="78"/>
        <v>-7.7799999999999869E-2</v>
      </c>
      <c r="BA94" s="4">
        <f t="shared" si="78"/>
        <v>0.17000000000000004</v>
      </c>
      <c r="BB94" s="4">
        <f t="shared" si="41"/>
        <v>5.1700000000000079E-2</v>
      </c>
      <c r="BD94" s="8">
        <f t="shared" si="49"/>
        <v>-1.934941110487931</v>
      </c>
      <c r="BE94" s="8">
        <f t="shared" si="50"/>
        <v>-1.8199499861072519</v>
      </c>
      <c r="BF94" s="8">
        <f t="shared" si="51"/>
        <v>7.0734427274175546</v>
      </c>
      <c r="BG94" s="8">
        <f t="shared" si="52"/>
        <v>-10.567184334908843</v>
      </c>
      <c r="BH94" s="8">
        <f t="shared" si="53"/>
        <v>10.670104675077519</v>
      </c>
      <c r="BI94" s="8">
        <f t="shared" si="54"/>
        <v>0.48110916413046639</v>
      </c>
      <c r="BJ94" s="8">
        <f t="shared" si="55"/>
        <v>-9.7285909034576665</v>
      </c>
      <c r="BK94" s="8">
        <f t="shared" si="56"/>
        <v>-3.9469719795119018</v>
      </c>
      <c r="BM94" s="8">
        <f t="shared" si="57"/>
        <v>5.3045467543608833</v>
      </c>
      <c r="BN94" s="8">
        <f t="shared" si="58"/>
        <v>5.4195556813357859</v>
      </c>
      <c r="BO94" s="8">
        <f t="shared" si="59"/>
        <v>2.2020532658830416</v>
      </c>
      <c r="BP94" s="8">
        <f t="shared" si="60"/>
        <v>31.672329180822938</v>
      </c>
      <c r="BQ94" s="8">
        <f t="shared" si="61"/>
        <v>-37.450420214683938</v>
      </c>
      <c r="BR94" s="8">
        <f t="shared" si="62"/>
        <v>-1.6689357666243403</v>
      </c>
      <c r="BS94" s="8">
        <f t="shared" si="63"/>
        <v>34.115870400878627</v>
      </c>
      <c r="BT94" s="8">
        <f t="shared" si="64"/>
        <v>12.217691342534517</v>
      </c>
      <c r="BV94" s="8">
        <f t="shared" si="65"/>
        <v>3.2669657879977705</v>
      </c>
      <c r="BW94" s="8">
        <f t="shared" si="66"/>
        <v>3.5009724923589882</v>
      </c>
      <c r="BX94" s="8">
        <f t="shared" si="67"/>
        <v>9.431256969890061</v>
      </c>
      <c r="BY94" s="8">
        <f t="shared" si="68"/>
        <v>17.758271438217413</v>
      </c>
      <c r="BZ94" s="8">
        <f t="shared" si="69"/>
        <v>-30.776314577769586</v>
      </c>
      <c r="CA94" s="8">
        <f t="shared" si="70"/>
        <v>-1.1958560054105549</v>
      </c>
      <c r="CB94" s="8">
        <f t="shared" si="71"/>
        <v>21.068286032965677</v>
      </c>
      <c r="CC94" s="8">
        <f t="shared" si="72"/>
        <v>7.7884905091895273</v>
      </c>
    </row>
    <row r="95" spans="1:81" x14ac:dyDescent="0.2">
      <c r="A95" t="s">
        <v>106</v>
      </c>
      <c r="B95" s="4">
        <v>0.76619999999999999</v>
      </c>
      <c r="C95" s="4">
        <v>0.77339999999999998</v>
      </c>
      <c r="D95" s="4">
        <v>0.6885</v>
      </c>
      <c r="E95" s="4">
        <v>0.80600000000000005</v>
      </c>
      <c r="F95" s="4">
        <v>4.0808999999999997</v>
      </c>
      <c r="G95" s="4">
        <v>6.6454000000000004</v>
      </c>
      <c r="H95" s="4">
        <v>1.2544</v>
      </c>
      <c r="I95" s="4">
        <v>0.71389999999999998</v>
      </c>
      <c r="K95" s="4">
        <v>0.76819999999999999</v>
      </c>
      <c r="L95" s="4">
        <v>0.77490000000000003</v>
      </c>
      <c r="M95" s="4">
        <v>0.67510000000000003</v>
      </c>
      <c r="N95" s="4">
        <v>0.80400000000000005</v>
      </c>
      <c r="O95" s="4">
        <v>4.2100999999999997</v>
      </c>
      <c r="P95" s="4">
        <v>6.6406999999999998</v>
      </c>
      <c r="Q95" s="4">
        <v>1.2538</v>
      </c>
      <c r="R95" s="4">
        <v>0.71350000000000002</v>
      </c>
      <c r="T95" s="7">
        <v>0.76529999999999998</v>
      </c>
      <c r="U95" s="7">
        <v>0.77710000000000001</v>
      </c>
      <c r="V95" s="7">
        <v>0.65910000000000002</v>
      </c>
      <c r="W95" s="7">
        <v>0.82310000000000005</v>
      </c>
      <c r="X95" s="7">
        <v>2.4937999999999998</v>
      </c>
      <c r="Y95" s="7">
        <v>6.6003999999999996</v>
      </c>
      <c r="Z95" s="7">
        <v>1.2598</v>
      </c>
      <c r="AA95" s="7">
        <v>0.73950000000000005</v>
      </c>
      <c r="AC95">
        <f t="shared" si="76"/>
        <v>2.0000000000000018E-3</v>
      </c>
      <c r="AD95">
        <f t="shared" si="76"/>
        <v>1.5000000000000568E-3</v>
      </c>
      <c r="AE95">
        <f t="shared" si="76"/>
        <v>-1.3399999999999967E-2</v>
      </c>
      <c r="AF95" s="4">
        <f t="shared" si="46"/>
        <v>-2.0000000000000018E-3</v>
      </c>
      <c r="AG95">
        <f t="shared" si="76"/>
        <v>0.12919999999999998</v>
      </c>
      <c r="AH95">
        <f t="shared" si="76"/>
        <v>-4.7000000000005926E-3</v>
      </c>
      <c r="AI95">
        <f t="shared" si="43"/>
        <v>-5.9999999999993392E-4</v>
      </c>
      <c r="AJ95">
        <f t="shared" si="39"/>
        <v>-3.9999999999995595E-4</v>
      </c>
      <c r="AL95">
        <f t="shared" si="77"/>
        <v>-2.9000000000000137E-3</v>
      </c>
      <c r="AM95">
        <f t="shared" si="77"/>
        <v>2.1999999999999797E-3</v>
      </c>
      <c r="AN95">
        <f t="shared" si="77"/>
        <v>-1.6000000000000014E-2</v>
      </c>
      <c r="AO95" s="4">
        <f t="shared" si="47"/>
        <v>1.9100000000000006E-2</v>
      </c>
      <c r="AP95">
        <f t="shared" si="77"/>
        <v>-1.7162999999999999</v>
      </c>
      <c r="AQ95">
        <f t="shared" si="77"/>
        <v>-4.0300000000000225E-2</v>
      </c>
      <c r="AR95">
        <f t="shared" si="77"/>
        <v>6.0000000000000053E-3</v>
      </c>
      <c r="AS95">
        <f t="shared" si="40"/>
        <v>2.6000000000000023E-2</v>
      </c>
      <c r="AU95" s="4">
        <f t="shared" si="78"/>
        <v>-9.000000000000119E-4</v>
      </c>
      <c r="AV95" s="4">
        <f t="shared" si="78"/>
        <v>3.7000000000000366E-3</v>
      </c>
      <c r="AW95" s="4">
        <f t="shared" si="78"/>
        <v>-2.9399999999999982E-2</v>
      </c>
      <c r="AX95" s="4">
        <f t="shared" si="48"/>
        <v>1.7100000000000004E-2</v>
      </c>
      <c r="AY95" s="4">
        <f t="shared" si="78"/>
        <v>-1.5871</v>
      </c>
      <c r="AZ95" s="4">
        <f t="shared" si="78"/>
        <v>-4.5000000000000817E-2</v>
      </c>
      <c r="BA95" s="4">
        <f t="shared" si="78"/>
        <v>5.4000000000000714E-3</v>
      </c>
      <c r="BB95" s="4">
        <f t="shared" si="41"/>
        <v>2.5600000000000067E-2</v>
      </c>
      <c r="BD95" s="8">
        <f t="shared" si="49"/>
        <v>0.26102845210127928</v>
      </c>
      <c r="BE95" s="8">
        <f t="shared" si="50"/>
        <v>0.19394879751746275</v>
      </c>
      <c r="BF95" s="8">
        <f t="shared" si="51"/>
        <v>-1.9462599854756668</v>
      </c>
      <c r="BG95" s="8">
        <f t="shared" si="52"/>
        <v>-0.24813895781637738</v>
      </c>
      <c r="BH95" s="8">
        <f t="shared" si="53"/>
        <v>3.1659682913082894</v>
      </c>
      <c r="BI95" s="8">
        <f t="shared" si="54"/>
        <v>-7.0725614710936774E-2</v>
      </c>
      <c r="BJ95" s="8">
        <f t="shared" si="55"/>
        <v>-4.7831632653055962E-2</v>
      </c>
      <c r="BK95" s="8">
        <f t="shared" si="56"/>
        <v>-5.6030256338416573E-2</v>
      </c>
      <c r="BM95" s="8">
        <f t="shared" si="57"/>
        <v>-0.37750585784952012</v>
      </c>
      <c r="BN95" s="8">
        <f t="shared" si="58"/>
        <v>0.28390760098076911</v>
      </c>
      <c r="BO95" s="8">
        <f t="shared" si="59"/>
        <v>-2.3700192564064602</v>
      </c>
      <c r="BP95" s="8">
        <f t="shared" si="60"/>
        <v>2.3756218905472646</v>
      </c>
      <c r="BQ95" s="8">
        <f t="shared" si="61"/>
        <v>-40.766252583074035</v>
      </c>
      <c r="BR95" s="8">
        <f t="shared" si="62"/>
        <v>-0.60686373424488727</v>
      </c>
      <c r="BS95" s="8">
        <f t="shared" si="63"/>
        <v>0.47854522252352888</v>
      </c>
      <c r="BT95" s="8">
        <f t="shared" si="64"/>
        <v>3.6440084092501781</v>
      </c>
      <c r="BV95" s="8">
        <f t="shared" si="65"/>
        <v>-0.11746280344557712</v>
      </c>
      <c r="BW95" s="8">
        <f t="shared" si="66"/>
        <v>0.47840703387639472</v>
      </c>
      <c r="BX95" s="8">
        <f t="shared" si="67"/>
        <v>-4.2701525054466209</v>
      </c>
      <c r="BY95" s="8">
        <f t="shared" si="68"/>
        <v>2.1215880893300252</v>
      </c>
      <c r="BZ95" s="8">
        <f t="shared" si="69"/>
        <v>-38.890930922100523</v>
      </c>
      <c r="CA95" s="8">
        <f t="shared" si="70"/>
        <v>-0.67716014084932152</v>
      </c>
      <c r="CB95" s="8">
        <f t="shared" si="71"/>
        <v>0.43048469387755672</v>
      </c>
      <c r="CC95" s="8">
        <f t="shared" si="72"/>
        <v>3.5859364056590652</v>
      </c>
    </row>
    <row r="96" spans="1:81" x14ac:dyDescent="0.2">
      <c r="A96" t="s">
        <v>107</v>
      </c>
      <c r="B96" s="4">
        <v>0.75590000000000002</v>
      </c>
      <c r="C96" s="4">
        <v>0.76559999999999995</v>
      </c>
      <c r="D96" s="4">
        <v>0.63060000000000005</v>
      </c>
      <c r="E96" s="4">
        <v>0.67259999999999998</v>
      </c>
      <c r="F96" s="4">
        <v>5.4566999999999997</v>
      </c>
      <c r="G96" s="4">
        <v>6.3814000000000002</v>
      </c>
      <c r="H96" s="4">
        <v>1.1160000000000001</v>
      </c>
      <c r="I96" s="4">
        <v>0.65159999999999996</v>
      </c>
      <c r="K96" s="4">
        <v>0.75249999999999995</v>
      </c>
      <c r="L96" s="4">
        <v>0.76049999999999995</v>
      </c>
      <c r="M96" s="4">
        <v>0.6431</v>
      </c>
      <c r="N96" s="4">
        <v>0.65600000000000003</v>
      </c>
      <c r="O96" s="4">
        <v>5.5461</v>
      </c>
      <c r="P96" s="4">
        <v>6.3949999999999996</v>
      </c>
      <c r="Q96" s="4">
        <v>1.0964</v>
      </c>
      <c r="R96" s="4">
        <v>0.64090000000000003</v>
      </c>
      <c r="T96" s="7">
        <v>0.79220000000000002</v>
      </c>
      <c r="U96" s="7">
        <v>0.80059999999999998</v>
      </c>
      <c r="V96" s="7">
        <v>0.66679999999999995</v>
      </c>
      <c r="W96" s="7">
        <v>0.71860000000000002</v>
      </c>
      <c r="X96" s="7">
        <v>4.2496</v>
      </c>
      <c r="Y96" s="7">
        <v>6.2103000000000002</v>
      </c>
      <c r="Z96" s="7">
        <v>1.2818000000000001</v>
      </c>
      <c r="AA96" s="7">
        <v>0.69169999999999998</v>
      </c>
      <c r="AC96">
        <f t="shared" si="76"/>
        <v>-3.4000000000000696E-3</v>
      </c>
      <c r="AD96">
        <f t="shared" si="76"/>
        <v>-5.0999999999999934E-3</v>
      </c>
      <c r="AE96">
        <f t="shared" si="76"/>
        <v>1.2499999999999956E-2</v>
      </c>
      <c r="AF96" s="4">
        <f t="shared" si="46"/>
        <v>-1.6599999999999948E-2</v>
      </c>
      <c r="AG96">
        <f t="shared" si="76"/>
        <v>8.9400000000000368E-2</v>
      </c>
      <c r="AH96">
        <f t="shared" si="76"/>
        <v>1.359999999999939E-2</v>
      </c>
      <c r="AI96">
        <f t="shared" si="43"/>
        <v>-1.9600000000000062E-2</v>
      </c>
      <c r="AJ96">
        <f t="shared" si="39"/>
        <v>-1.0699999999999932E-2</v>
      </c>
      <c r="AL96">
        <f t="shared" si="77"/>
        <v>3.9700000000000069E-2</v>
      </c>
      <c r="AM96">
        <f t="shared" si="77"/>
        <v>4.0100000000000025E-2</v>
      </c>
      <c r="AN96">
        <f t="shared" si="77"/>
        <v>2.3699999999999943E-2</v>
      </c>
      <c r="AO96" s="4">
        <f t="shared" si="47"/>
        <v>6.2599999999999989E-2</v>
      </c>
      <c r="AP96">
        <f t="shared" si="77"/>
        <v>-1.2965</v>
      </c>
      <c r="AQ96">
        <f t="shared" si="77"/>
        <v>-0.18469999999999942</v>
      </c>
      <c r="AR96">
        <f t="shared" si="77"/>
        <v>0.18540000000000001</v>
      </c>
      <c r="AS96">
        <f t="shared" si="40"/>
        <v>5.0799999999999956E-2</v>
      </c>
      <c r="AU96" s="4">
        <f t="shared" si="78"/>
        <v>3.6299999999999999E-2</v>
      </c>
      <c r="AV96" s="4">
        <f t="shared" si="78"/>
        <v>3.5000000000000031E-2</v>
      </c>
      <c r="AW96" s="4">
        <f t="shared" si="78"/>
        <v>3.6199999999999899E-2</v>
      </c>
      <c r="AX96" s="4">
        <f t="shared" si="48"/>
        <v>4.6000000000000041E-2</v>
      </c>
      <c r="AY96" s="4">
        <f t="shared" si="78"/>
        <v>-1.2070999999999996</v>
      </c>
      <c r="AZ96" s="4">
        <f t="shared" si="78"/>
        <v>-0.17110000000000003</v>
      </c>
      <c r="BA96" s="4">
        <f t="shared" si="78"/>
        <v>0.16579999999999995</v>
      </c>
      <c r="BB96" s="4">
        <f t="shared" si="41"/>
        <v>4.0100000000000025E-2</v>
      </c>
      <c r="BD96" s="8">
        <f t="shared" si="49"/>
        <v>-0.44979494642149348</v>
      </c>
      <c r="BE96" s="8">
        <f t="shared" si="50"/>
        <v>-0.66614420062695845</v>
      </c>
      <c r="BF96" s="8">
        <f t="shared" si="51"/>
        <v>1.9822391373295203</v>
      </c>
      <c r="BG96" s="8">
        <f t="shared" si="52"/>
        <v>-2.4680344930121838</v>
      </c>
      <c r="BH96" s="8">
        <f t="shared" si="53"/>
        <v>1.6383528506240104</v>
      </c>
      <c r="BI96" s="8">
        <f t="shared" si="54"/>
        <v>0.21311937819286347</v>
      </c>
      <c r="BJ96" s="8">
        <f t="shared" si="55"/>
        <v>-1.756272401433697</v>
      </c>
      <c r="BK96" s="8">
        <f t="shared" si="56"/>
        <v>-1.6421117249846426</v>
      </c>
      <c r="BM96" s="8">
        <f t="shared" si="57"/>
        <v>5.2757475083056571</v>
      </c>
      <c r="BN96" s="8">
        <f t="shared" si="58"/>
        <v>5.2728468113083533</v>
      </c>
      <c r="BO96" s="8">
        <f t="shared" si="59"/>
        <v>3.6852744518737275</v>
      </c>
      <c r="BP96" s="8">
        <f t="shared" si="60"/>
        <v>9.542682926829265</v>
      </c>
      <c r="BQ96" s="8">
        <f t="shared" si="61"/>
        <v>-23.376787291970935</v>
      </c>
      <c r="BR96" s="8">
        <f t="shared" si="62"/>
        <v>-2.8881939014855269</v>
      </c>
      <c r="BS96" s="8">
        <f t="shared" si="63"/>
        <v>16.909886902590294</v>
      </c>
      <c r="BT96" s="8">
        <f t="shared" si="64"/>
        <v>7.9263535652987906</v>
      </c>
      <c r="BV96" s="8">
        <f t="shared" si="65"/>
        <v>4.8022225162058474</v>
      </c>
      <c r="BW96" s="8">
        <f t="shared" si="66"/>
        <v>4.5715778474399205</v>
      </c>
      <c r="BX96" s="8">
        <f t="shared" si="67"/>
        <v>5.7405645417062949</v>
      </c>
      <c r="BY96" s="8">
        <f t="shared" si="68"/>
        <v>6.8391317276241512</v>
      </c>
      <c r="BZ96" s="8">
        <f t="shared" si="69"/>
        <v>-22.12142870232924</v>
      </c>
      <c r="CA96" s="8">
        <f t="shared" si="70"/>
        <v>-2.6812298241765133</v>
      </c>
      <c r="CB96" s="8">
        <f t="shared" si="71"/>
        <v>14.856630824372754</v>
      </c>
      <c r="CC96" s="8">
        <f t="shared" si="72"/>
        <v>6.1540822590546389</v>
      </c>
    </row>
    <row r="97" spans="1:81" x14ac:dyDescent="0.2">
      <c r="A97" t="s">
        <v>108</v>
      </c>
      <c r="B97" s="4">
        <v>0.79579999999999995</v>
      </c>
      <c r="C97" s="4">
        <v>0.79900000000000004</v>
      </c>
      <c r="D97" s="4">
        <v>0.81269999999999998</v>
      </c>
      <c r="E97" s="4">
        <v>0.72299999999999998</v>
      </c>
      <c r="F97" s="4">
        <v>4.0015000000000001</v>
      </c>
      <c r="G97" s="4">
        <v>6.6447000000000003</v>
      </c>
      <c r="H97" s="4">
        <v>1.3575999999999999</v>
      </c>
      <c r="I97" s="4">
        <v>0.62929999999999997</v>
      </c>
      <c r="K97" s="4">
        <v>0.79330000000000001</v>
      </c>
      <c r="L97" s="4">
        <v>0.79930000000000001</v>
      </c>
      <c r="M97" s="4">
        <v>0.79779999999999995</v>
      </c>
      <c r="N97" s="4">
        <v>0.73750000000000004</v>
      </c>
      <c r="O97" s="4">
        <v>3.9514999999999998</v>
      </c>
      <c r="P97" s="4">
        <v>6.6369999999999996</v>
      </c>
      <c r="Q97" s="4">
        <v>1.3877999999999999</v>
      </c>
      <c r="R97" s="4">
        <v>0.63480000000000003</v>
      </c>
      <c r="T97" s="7">
        <v>0.79500000000000004</v>
      </c>
      <c r="U97" s="7">
        <v>0.81269999999999998</v>
      </c>
      <c r="V97" s="7">
        <v>0.81259999999999999</v>
      </c>
      <c r="W97" s="7">
        <v>0.82130000000000003</v>
      </c>
      <c r="X97" s="7">
        <v>2.4376000000000002</v>
      </c>
      <c r="Y97" s="7">
        <v>6.5042</v>
      </c>
      <c r="Z97" s="7">
        <v>1.5741000000000001</v>
      </c>
      <c r="AA97" s="7">
        <v>0.69530000000000003</v>
      </c>
      <c r="AC97">
        <f t="shared" si="76"/>
        <v>-2.4999999999999467E-3</v>
      </c>
      <c r="AD97">
        <f t="shared" si="76"/>
        <v>2.9999999999996696E-4</v>
      </c>
      <c r="AE97">
        <f t="shared" si="76"/>
        <v>-1.4900000000000024E-2</v>
      </c>
      <c r="AF97" s="4">
        <f t="shared" si="46"/>
        <v>1.4500000000000068E-2</v>
      </c>
      <c r="AG97">
        <f t="shared" si="76"/>
        <v>-5.0000000000000266E-2</v>
      </c>
      <c r="AH97">
        <f t="shared" si="76"/>
        <v>-7.7000000000007063E-3</v>
      </c>
      <c r="AI97">
        <f t="shared" si="43"/>
        <v>3.0200000000000005E-2</v>
      </c>
      <c r="AJ97">
        <f t="shared" si="39"/>
        <v>5.5000000000000604E-3</v>
      </c>
      <c r="AL97">
        <f t="shared" si="77"/>
        <v>1.7000000000000348E-3</v>
      </c>
      <c r="AM97">
        <f t="shared" si="77"/>
        <v>1.3399999999999967E-2</v>
      </c>
      <c r="AN97">
        <f t="shared" si="77"/>
        <v>1.4800000000000035E-2</v>
      </c>
      <c r="AO97" s="4">
        <f t="shared" si="47"/>
        <v>8.3799999999999986E-2</v>
      </c>
      <c r="AP97">
        <f t="shared" si="77"/>
        <v>-1.5138999999999996</v>
      </c>
      <c r="AQ97">
        <f t="shared" si="77"/>
        <v>-0.13279999999999959</v>
      </c>
      <c r="AR97">
        <f t="shared" si="77"/>
        <v>0.18630000000000013</v>
      </c>
      <c r="AS97">
        <f t="shared" si="40"/>
        <v>6.0499999999999998E-2</v>
      </c>
      <c r="AU97" s="4">
        <f t="shared" si="78"/>
        <v>-7.9999999999991189E-4</v>
      </c>
      <c r="AV97" s="4">
        <f t="shared" si="78"/>
        <v>1.3699999999999934E-2</v>
      </c>
      <c r="AW97" s="4">
        <f t="shared" si="78"/>
        <v>-9.9999999999988987E-5</v>
      </c>
      <c r="AX97" s="4">
        <f t="shared" si="48"/>
        <v>9.8300000000000054E-2</v>
      </c>
      <c r="AY97" s="4">
        <f t="shared" si="78"/>
        <v>-1.5638999999999998</v>
      </c>
      <c r="AZ97" s="4">
        <f t="shared" si="78"/>
        <v>-0.14050000000000029</v>
      </c>
      <c r="BA97" s="4">
        <f t="shared" si="78"/>
        <v>0.21650000000000014</v>
      </c>
      <c r="BB97" s="4">
        <f t="shared" si="41"/>
        <v>6.6000000000000059E-2</v>
      </c>
      <c r="BD97" s="8">
        <f t="shared" si="49"/>
        <v>-0.31414928373962642</v>
      </c>
      <c r="BE97" s="8">
        <f t="shared" si="50"/>
        <v>3.7546933667079715E-2</v>
      </c>
      <c r="BF97" s="8">
        <f t="shared" si="51"/>
        <v>-1.8333948566506737</v>
      </c>
      <c r="BG97" s="8">
        <f t="shared" si="52"/>
        <v>2.0055325034578244</v>
      </c>
      <c r="BH97" s="8">
        <f t="shared" si="53"/>
        <v>-1.2495314257153634</v>
      </c>
      <c r="BI97" s="8">
        <f t="shared" si="54"/>
        <v>-0.11588183063194284</v>
      </c>
      <c r="BJ97" s="8">
        <f t="shared" si="55"/>
        <v>2.224513847967001</v>
      </c>
      <c r="BK97" s="8">
        <f t="shared" si="56"/>
        <v>0.87398696964882583</v>
      </c>
      <c r="BM97" s="8">
        <f t="shared" si="57"/>
        <v>0.21429471826547772</v>
      </c>
      <c r="BN97" s="8">
        <f t="shared" si="58"/>
        <v>1.6764669085449726</v>
      </c>
      <c r="BO97" s="8">
        <f t="shared" si="59"/>
        <v>1.855101529205319</v>
      </c>
      <c r="BP97" s="8">
        <f t="shared" si="60"/>
        <v>11.362711864406776</v>
      </c>
      <c r="BQ97" s="8">
        <f t="shared" si="61"/>
        <v>-38.312033405036054</v>
      </c>
      <c r="BR97" s="8">
        <f t="shared" si="62"/>
        <v>-2.0009040229019073</v>
      </c>
      <c r="BS97" s="8">
        <f t="shared" si="63"/>
        <v>13.424124513618688</v>
      </c>
      <c r="BT97" s="8">
        <f t="shared" si="64"/>
        <v>9.5305608065532432</v>
      </c>
      <c r="BV97" s="8">
        <f t="shared" si="65"/>
        <v>-0.10052777079667151</v>
      </c>
      <c r="BW97" s="8">
        <f t="shared" si="66"/>
        <v>1.7146433041301545</v>
      </c>
      <c r="BX97" s="8">
        <f t="shared" si="67"/>
        <v>-1.230466346745281E-2</v>
      </c>
      <c r="BY97" s="8">
        <f t="shared" si="68"/>
        <v>13.596127247579537</v>
      </c>
      <c r="BZ97" s="8">
        <f t="shared" si="69"/>
        <v>-39.082843933524927</v>
      </c>
      <c r="CA97" s="8">
        <f t="shared" si="70"/>
        <v>-2.1144671693229236</v>
      </c>
      <c r="CB97" s="8">
        <f t="shared" si="71"/>
        <v>15.947259870359467</v>
      </c>
      <c r="CC97" s="8">
        <f t="shared" si="72"/>
        <v>10.487843635785804</v>
      </c>
    </row>
    <row r="98" spans="1:81" x14ac:dyDescent="0.2">
      <c r="A98" t="s">
        <v>109</v>
      </c>
      <c r="B98" s="4">
        <v>0.7712</v>
      </c>
      <c r="C98" s="4">
        <v>0.78169999999999995</v>
      </c>
      <c r="D98" s="4">
        <v>0.64590000000000003</v>
      </c>
      <c r="E98" s="4">
        <v>0.7802</v>
      </c>
      <c r="F98" s="4">
        <v>2.0634999999999999</v>
      </c>
      <c r="G98" s="4">
        <v>6.3990999999999998</v>
      </c>
      <c r="H98" s="4">
        <v>1.0902000000000001</v>
      </c>
      <c r="I98" s="4">
        <v>0.72430000000000005</v>
      </c>
      <c r="K98" s="4">
        <v>0.76659999999999995</v>
      </c>
      <c r="L98" s="4">
        <v>0.77600000000000002</v>
      </c>
      <c r="M98" s="4">
        <v>0.65149999999999997</v>
      </c>
      <c r="N98" s="4">
        <v>0.74970000000000003</v>
      </c>
      <c r="O98" s="4">
        <v>2.2153</v>
      </c>
      <c r="P98" s="4">
        <v>6.4310999999999998</v>
      </c>
      <c r="Q98" s="4">
        <v>1.0526</v>
      </c>
      <c r="R98" s="4">
        <v>0.70409999999999995</v>
      </c>
      <c r="T98" s="7">
        <v>0.76439999999999997</v>
      </c>
      <c r="U98" s="7">
        <v>0.77769999999999995</v>
      </c>
      <c r="V98" s="7">
        <v>0.64900000000000002</v>
      </c>
      <c r="W98" s="7">
        <v>0.74390000000000001</v>
      </c>
      <c r="X98" s="7">
        <v>2.0550000000000002</v>
      </c>
      <c r="Y98" s="7">
        <v>6.3861999999999997</v>
      </c>
      <c r="Z98" s="7">
        <v>1.1012999999999999</v>
      </c>
      <c r="AA98" s="7">
        <v>0.71130000000000004</v>
      </c>
      <c r="AC98">
        <f t="shared" si="76"/>
        <v>-4.6000000000000485E-3</v>
      </c>
      <c r="AD98">
        <f t="shared" si="76"/>
        <v>-5.6999999999999273E-3</v>
      </c>
      <c r="AE98">
        <f t="shared" si="76"/>
        <v>5.5999999999999384E-3</v>
      </c>
      <c r="AF98" s="4">
        <f t="shared" si="46"/>
        <v>-3.0499999999999972E-2</v>
      </c>
      <c r="AG98">
        <f t="shared" si="76"/>
        <v>0.15180000000000016</v>
      </c>
      <c r="AH98">
        <f t="shared" si="76"/>
        <v>3.2000000000000028E-2</v>
      </c>
      <c r="AI98">
        <f t="shared" si="43"/>
        <v>-3.7600000000000078E-2</v>
      </c>
      <c r="AJ98">
        <f t="shared" si="39"/>
        <v>-2.0200000000000107E-2</v>
      </c>
      <c r="AL98">
        <f t="shared" si="77"/>
        <v>-2.1999999999999797E-3</v>
      </c>
      <c r="AM98">
        <f t="shared" si="77"/>
        <v>1.6999999999999238E-3</v>
      </c>
      <c r="AN98">
        <f t="shared" si="77"/>
        <v>-2.4999999999999467E-3</v>
      </c>
      <c r="AO98" s="4">
        <f t="shared" si="47"/>
        <v>-5.8000000000000274E-3</v>
      </c>
      <c r="AP98">
        <f t="shared" si="77"/>
        <v>-0.16029999999999989</v>
      </c>
      <c r="AQ98">
        <f t="shared" si="77"/>
        <v>-4.4900000000000162E-2</v>
      </c>
      <c r="AR98">
        <f t="shared" si="77"/>
        <v>4.8699999999999966E-2</v>
      </c>
      <c r="AS98">
        <f t="shared" si="40"/>
        <v>7.2000000000000952E-3</v>
      </c>
      <c r="AU98" s="4">
        <f t="shared" si="78"/>
        <v>-6.8000000000000282E-3</v>
      </c>
      <c r="AV98" s="4">
        <f t="shared" si="78"/>
        <v>-4.0000000000000036E-3</v>
      </c>
      <c r="AW98" s="4">
        <f t="shared" si="78"/>
        <v>3.0999999999999917E-3</v>
      </c>
      <c r="AX98" s="4">
        <f t="shared" si="48"/>
        <v>-3.6299999999999999E-2</v>
      </c>
      <c r="AY98" s="4">
        <f t="shared" si="78"/>
        <v>-8.49999999999973E-3</v>
      </c>
      <c r="AZ98" s="4">
        <f t="shared" si="78"/>
        <v>-1.2900000000000134E-2</v>
      </c>
      <c r="BA98" s="4">
        <f t="shared" si="78"/>
        <v>1.1099999999999888E-2</v>
      </c>
      <c r="BB98" s="4">
        <f t="shared" si="41"/>
        <v>-1.3000000000000012E-2</v>
      </c>
      <c r="BD98" s="8">
        <f t="shared" si="49"/>
        <v>-0.59647302904564947</v>
      </c>
      <c r="BE98" s="8">
        <f t="shared" si="50"/>
        <v>-0.72917999232441189</v>
      </c>
      <c r="BF98" s="8">
        <f t="shared" si="51"/>
        <v>0.86700727666820543</v>
      </c>
      <c r="BG98" s="8">
        <f t="shared" si="52"/>
        <v>-3.909254037426297</v>
      </c>
      <c r="BH98" s="8">
        <f t="shared" si="53"/>
        <v>7.3564332444875289</v>
      </c>
      <c r="BI98" s="8">
        <f t="shared" si="54"/>
        <v>0.50007032238908644</v>
      </c>
      <c r="BJ98" s="8">
        <f t="shared" si="55"/>
        <v>-3.4489084571638302</v>
      </c>
      <c r="BK98" s="8">
        <f t="shared" si="56"/>
        <v>-2.7888996272263022</v>
      </c>
      <c r="BM98" s="8">
        <f t="shared" si="57"/>
        <v>-0.2869814766501409</v>
      </c>
      <c r="BN98" s="8">
        <f t="shared" si="58"/>
        <v>0.21907216494844375</v>
      </c>
      <c r="BO98" s="8">
        <f t="shared" si="59"/>
        <v>-0.38372985418264727</v>
      </c>
      <c r="BP98" s="8">
        <f t="shared" si="60"/>
        <v>-0.77364279044951678</v>
      </c>
      <c r="BQ98" s="8">
        <f t="shared" si="61"/>
        <v>-7.2360402654267988</v>
      </c>
      <c r="BR98" s="8">
        <f t="shared" si="62"/>
        <v>-0.69816983097759577</v>
      </c>
      <c r="BS98" s="8">
        <f t="shared" si="63"/>
        <v>4.6266387991639712</v>
      </c>
      <c r="BT98" s="8">
        <f t="shared" si="64"/>
        <v>1.0225820195995023</v>
      </c>
      <c r="BV98" s="8">
        <f t="shared" si="65"/>
        <v>-0.88174273858921526</v>
      </c>
      <c r="BW98" s="8">
        <f t="shared" si="66"/>
        <v>-0.51170525777152409</v>
      </c>
      <c r="BX98" s="8">
        <f t="shared" si="67"/>
        <v>0.47995045672704617</v>
      </c>
      <c r="BY98" s="8">
        <f t="shared" si="68"/>
        <v>-4.6526531658549084</v>
      </c>
      <c r="BZ98" s="8">
        <f t="shared" si="69"/>
        <v>-0.41192149260963079</v>
      </c>
      <c r="CA98" s="8">
        <f t="shared" si="70"/>
        <v>-0.20159084871310237</v>
      </c>
      <c r="CB98" s="8">
        <f t="shared" si="71"/>
        <v>1.0181618051733523</v>
      </c>
      <c r="CC98" s="8">
        <f t="shared" si="72"/>
        <v>-1.7948363937594933</v>
      </c>
    </row>
    <row r="99" spans="1:81" x14ac:dyDescent="0.2">
      <c r="A99" t="s">
        <v>110</v>
      </c>
      <c r="B99" s="4">
        <v>0.74080000000000001</v>
      </c>
      <c r="C99" s="4">
        <v>0.75160000000000005</v>
      </c>
      <c r="D99" s="4">
        <v>0.69030000000000002</v>
      </c>
      <c r="E99" s="4">
        <v>0.6855</v>
      </c>
      <c r="F99" s="4">
        <v>3.8757000000000001</v>
      </c>
      <c r="G99" s="4">
        <v>6.8045</v>
      </c>
      <c r="H99" s="4">
        <v>1.0531999999999999</v>
      </c>
      <c r="I99" s="4">
        <v>0.70389999999999997</v>
      </c>
      <c r="K99" s="4">
        <v>0.73050000000000004</v>
      </c>
      <c r="L99" s="4">
        <v>0.74209999999999998</v>
      </c>
      <c r="M99" s="4">
        <v>0.68669999999999998</v>
      </c>
      <c r="N99" s="4">
        <v>0.64319999999999999</v>
      </c>
      <c r="O99" s="4">
        <v>3.8458999999999999</v>
      </c>
      <c r="P99" s="4">
        <v>6.8220000000000001</v>
      </c>
      <c r="Q99" s="4">
        <v>0.98850000000000005</v>
      </c>
      <c r="R99" s="4">
        <v>0.68440000000000001</v>
      </c>
      <c r="T99" s="7">
        <v>0.74399999999999999</v>
      </c>
      <c r="U99" s="7">
        <v>0.77410000000000001</v>
      </c>
      <c r="V99" s="7">
        <v>0.69210000000000005</v>
      </c>
      <c r="W99" s="7">
        <v>0.73560000000000003</v>
      </c>
      <c r="X99" s="7">
        <v>2.4708000000000001</v>
      </c>
      <c r="Y99" s="7">
        <v>6.6920000000000002</v>
      </c>
      <c r="Z99" s="7">
        <v>1.2372000000000001</v>
      </c>
      <c r="AA99" s="7">
        <v>0.71150000000000002</v>
      </c>
      <c r="AC99">
        <f t="shared" si="76"/>
        <v>-1.0299999999999976E-2</v>
      </c>
      <c r="AD99">
        <f t="shared" si="76"/>
        <v>-9.5000000000000639E-3</v>
      </c>
      <c r="AE99">
        <f t="shared" si="76"/>
        <v>-3.6000000000000476E-3</v>
      </c>
      <c r="AF99" s="4">
        <f t="shared" si="46"/>
        <v>-4.2300000000000004E-2</v>
      </c>
      <c r="AG99">
        <f t="shared" si="76"/>
        <v>-2.9800000000000271E-2</v>
      </c>
      <c r="AH99">
        <f t="shared" si="76"/>
        <v>1.7500000000000071E-2</v>
      </c>
      <c r="AI99">
        <f t="shared" si="43"/>
        <v>-6.4699999999999869E-2</v>
      </c>
      <c r="AJ99">
        <f t="shared" si="39"/>
        <v>-1.9499999999999962E-2</v>
      </c>
      <c r="AL99">
        <f t="shared" si="77"/>
        <v>1.3499999999999956E-2</v>
      </c>
      <c r="AM99">
        <f t="shared" si="77"/>
        <v>3.2000000000000028E-2</v>
      </c>
      <c r="AN99">
        <f t="shared" si="77"/>
        <v>5.4000000000000714E-3</v>
      </c>
      <c r="AO99" s="4">
        <f t="shared" si="47"/>
        <v>9.2400000000000038E-2</v>
      </c>
      <c r="AP99">
        <f t="shared" si="77"/>
        <v>-1.3750999999999998</v>
      </c>
      <c r="AQ99">
        <f t="shared" si="77"/>
        <v>-0.12999999999999989</v>
      </c>
      <c r="AR99">
        <f t="shared" si="77"/>
        <v>0.24870000000000003</v>
      </c>
      <c r="AS99">
        <f t="shared" si="40"/>
        <v>2.7100000000000013E-2</v>
      </c>
      <c r="AU99" s="4">
        <f t="shared" si="78"/>
        <v>3.1999999999999806E-3</v>
      </c>
      <c r="AV99" s="4">
        <f t="shared" si="78"/>
        <v>2.2499999999999964E-2</v>
      </c>
      <c r="AW99" s="4">
        <f t="shared" si="78"/>
        <v>1.8000000000000238E-3</v>
      </c>
      <c r="AX99" s="4">
        <f t="shared" si="48"/>
        <v>5.0100000000000033E-2</v>
      </c>
      <c r="AY99" s="4">
        <f t="shared" si="78"/>
        <v>-1.4049</v>
      </c>
      <c r="AZ99" s="4">
        <f t="shared" si="78"/>
        <v>-0.11249999999999982</v>
      </c>
      <c r="BA99" s="4">
        <f t="shared" si="78"/>
        <v>0.18400000000000016</v>
      </c>
      <c r="BB99" s="4">
        <f t="shared" si="41"/>
        <v>7.6000000000000512E-3</v>
      </c>
      <c r="BD99" s="8">
        <f t="shared" si="49"/>
        <v>-1.3903887688984848</v>
      </c>
      <c r="BE99" s="8">
        <f t="shared" si="50"/>
        <v>-1.2639701969132602</v>
      </c>
      <c r="BF99" s="8">
        <f t="shared" si="51"/>
        <v>-0.52151238591917237</v>
      </c>
      <c r="BG99" s="8">
        <f t="shared" si="52"/>
        <v>-6.1706783369803073</v>
      </c>
      <c r="BH99" s="8">
        <f t="shared" si="53"/>
        <v>-0.76889336119927409</v>
      </c>
      <c r="BI99" s="8">
        <f t="shared" si="54"/>
        <v>0.25718274671173591</v>
      </c>
      <c r="BJ99" s="8">
        <f t="shared" si="55"/>
        <v>-6.1431826813520578</v>
      </c>
      <c r="BK99" s="8">
        <f t="shared" si="56"/>
        <v>-2.7702798692996113</v>
      </c>
      <c r="BM99" s="8">
        <f t="shared" si="57"/>
        <v>1.8480492813141625</v>
      </c>
      <c r="BN99" s="8">
        <f t="shared" si="58"/>
        <v>4.3120873197682288</v>
      </c>
      <c r="BO99" s="8">
        <f t="shared" si="59"/>
        <v>0.78636959370905379</v>
      </c>
      <c r="BP99" s="8">
        <f t="shared" si="60"/>
        <v>14.365671641791049</v>
      </c>
      <c r="BQ99" s="8">
        <f t="shared" si="61"/>
        <v>-35.7549598273486</v>
      </c>
      <c r="BR99" s="8">
        <f t="shared" si="62"/>
        <v>-1.9055995309293448</v>
      </c>
      <c r="BS99" s="8">
        <f t="shared" si="63"/>
        <v>25.159332321699544</v>
      </c>
      <c r="BT99" s="8">
        <f t="shared" si="64"/>
        <v>3.9596727060198731</v>
      </c>
      <c r="BV99" s="8">
        <f t="shared" si="65"/>
        <v>0.43196544276457616</v>
      </c>
      <c r="BW99" s="8">
        <f t="shared" si="66"/>
        <v>2.9936136242682228</v>
      </c>
      <c r="BX99" s="8">
        <f t="shared" si="67"/>
        <v>0.26075619295958619</v>
      </c>
      <c r="BY99" s="8">
        <f t="shared" si="68"/>
        <v>7.3085339168490204</v>
      </c>
      <c r="BZ99" s="8">
        <f t="shared" si="69"/>
        <v>-36.248935676135922</v>
      </c>
      <c r="CA99" s="8">
        <f t="shared" si="70"/>
        <v>-1.6533176574325787</v>
      </c>
      <c r="CB99" s="8">
        <f t="shared" si="71"/>
        <v>17.470565894417032</v>
      </c>
      <c r="CC99" s="8">
        <f t="shared" si="72"/>
        <v>1.0796988208552425</v>
      </c>
    </row>
    <row r="100" spans="1:81" x14ac:dyDescent="0.2">
      <c r="A100" t="s">
        <v>111</v>
      </c>
      <c r="B100" s="4">
        <v>0.67220000000000002</v>
      </c>
      <c r="C100" s="4">
        <v>0.67400000000000004</v>
      </c>
      <c r="D100" s="4">
        <v>0.63400000000000001</v>
      </c>
      <c r="E100" s="4">
        <v>0.38340000000000002</v>
      </c>
      <c r="F100" s="4">
        <v>3.9182999999999999</v>
      </c>
      <c r="G100" s="4">
        <v>6.8177000000000003</v>
      </c>
      <c r="H100" s="4">
        <v>0.60699999999999998</v>
      </c>
      <c r="I100" s="4">
        <v>0.63109999999999999</v>
      </c>
      <c r="K100" s="4">
        <v>0.66690000000000005</v>
      </c>
      <c r="L100" s="4">
        <v>0.66879999999999995</v>
      </c>
      <c r="M100" s="4">
        <v>0.65090000000000003</v>
      </c>
      <c r="N100" s="4">
        <v>0.36830000000000002</v>
      </c>
      <c r="O100" s="4">
        <v>4.0458999999999996</v>
      </c>
      <c r="P100" s="4">
        <v>6.8278999999999996</v>
      </c>
      <c r="Q100" s="4">
        <v>0.58940000000000003</v>
      </c>
      <c r="R100" s="4">
        <v>0.62719999999999998</v>
      </c>
      <c r="T100" s="7">
        <v>0.73770000000000002</v>
      </c>
      <c r="U100" s="7">
        <v>0.74299999999999999</v>
      </c>
      <c r="V100" s="7">
        <v>0.68440000000000001</v>
      </c>
      <c r="W100" s="7">
        <v>0.66890000000000005</v>
      </c>
      <c r="X100" s="7">
        <v>2.9563999999999999</v>
      </c>
      <c r="Y100" s="7">
        <v>6.6075999999999997</v>
      </c>
      <c r="Z100" s="7">
        <v>1.0659000000000001</v>
      </c>
      <c r="AA100" s="7">
        <v>0.70420000000000005</v>
      </c>
      <c r="AC100">
        <f t="shared" si="76"/>
        <v>-5.2999999999999714E-3</v>
      </c>
      <c r="AD100">
        <f t="shared" si="76"/>
        <v>-5.2000000000000934E-3</v>
      </c>
      <c r="AE100">
        <f t="shared" si="76"/>
        <v>1.6900000000000026E-2</v>
      </c>
      <c r="AF100" s="4">
        <f t="shared" si="46"/>
        <v>-1.5100000000000002E-2</v>
      </c>
      <c r="AG100">
        <f t="shared" si="76"/>
        <v>0.12759999999999971</v>
      </c>
      <c r="AH100">
        <f t="shared" si="76"/>
        <v>1.0199999999999321E-2</v>
      </c>
      <c r="AI100">
        <f t="shared" si="43"/>
        <v>-1.7599999999999949E-2</v>
      </c>
      <c r="AJ100">
        <f t="shared" si="39"/>
        <v>-3.9000000000000146E-3</v>
      </c>
      <c r="AL100">
        <f t="shared" si="77"/>
        <v>7.0799999999999974E-2</v>
      </c>
      <c r="AM100">
        <f t="shared" si="77"/>
        <v>7.4200000000000044E-2</v>
      </c>
      <c r="AN100">
        <f t="shared" si="77"/>
        <v>3.3499999999999974E-2</v>
      </c>
      <c r="AO100" s="4">
        <f t="shared" si="47"/>
        <v>0.30060000000000003</v>
      </c>
      <c r="AP100">
        <f t="shared" si="77"/>
        <v>-1.0894999999999997</v>
      </c>
      <c r="AQ100">
        <f t="shared" si="77"/>
        <v>-0.22029999999999994</v>
      </c>
      <c r="AR100">
        <f t="shared" si="77"/>
        <v>0.47650000000000003</v>
      </c>
      <c r="AS100">
        <f t="shared" si="40"/>
        <v>7.7000000000000068E-2</v>
      </c>
      <c r="AU100" s="4">
        <f t="shared" si="78"/>
        <v>6.5500000000000003E-2</v>
      </c>
      <c r="AV100" s="4">
        <f t="shared" si="78"/>
        <v>6.899999999999995E-2</v>
      </c>
      <c r="AW100" s="4">
        <f t="shared" si="78"/>
        <v>5.04E-2</v>
      </c>
      <c r="AX100" s="4">
        <f t="shared" si="48"/>
        <v>0.28550000000000003</v>
      </c>
      <c r="AY100" s="4">
        <f t="shared" si="78"/>
        <v>-0.96189999999999998</v>
      </c>
      <c r="AZ100" s="4">
        <f t="shared" si="78"/>
        <v>-0.21010000000000062</v>
      </c>
      <c r="BA100" s="4">
        <f t="shared" si="78"/>
        <v>0.45890000000000009</v>
      </c>
      <c r="BB100" s="4">
        <f t="shared" si="41"/>
        <v>7.3100000000000054E-2</v>
      </c>
      <c r="BD100" s="8">
        <f t="shared" si="49"/>
        <v>-0.78845581672120968</v>
      </c>
      <c r="BE100" s="8">
        <f t="shared" si="50"/>
        <v>-0.77151335311574076</v>
      </c>
      <c r="BF100" s="8">
        <f t="shared" si="51"/>
        <v>2.6656151419558403</v>
      </c>
      <c r="BG100" s="8">
        <f t="shared" si="52"/>
        <v>-3.9384454877412627</v>
      </c>
      <c r="BH100" s="8">
        <f t="shared" si="53"/>
        <v>3.2565143046729377</v>
      </c>
      <c r="BI100" s="8">
        <f t="shared" si="54"/>
        <v>0.14961057248044532</v>
      </c>
      <c r="BJ100" s="8">
        <f t="shared" si="55"/>
        <v>-2.8995057660625947</v>
      </c>
      <c r="BK100" s="8">
        <f t="shared" si="56"/>
        <v>-0.61796862620821014</v>
      </c>
      <c r="BM100" s="8">
        <f t="shared" si="57"/>
        <v>10.616284300494822</v>
      </c>
      <c r="BN100" s="8">
        <f t="shared" si="58"/>
        <v>11.09449760765551</v>
      </c>
      <c r="BO100" s="8">
        <f t="shared" si="59"/>
        <v>5.1467199262559493</v>
      </c>
      <c r="BP100" s="8">
        <f t="shared" si="60"/>
        <v>81.618245995112687</v>
      </c>
      <c r="BQ100" s="8">
        <f t="shared" si="61"/>
        <v>-26.928495513977108</v>
      </c>
      <c r="BR100" s="8">
        <f t="shared" si="62"/>
        <v>-3.2264678744562745</v>
      </c>
      <c r="BS100" s="8">
        <f t="shared" si="63"/>
        <v>80.844927044451993</v>
      </c>
      <c r="BT100" s="8">
        <f t="shared" si="64"/>
        <v>12.276785714285726</v>
      </c>
      <c r="BV100" s="8">
        <f t="shared" si="65"/>
        <v>9.7441237726867005</v>
      </c>
      <c r="BW100" s="8">
        <f t="shared" si="66"/>
        <v>10.237388724035599</v>
      </c>
      <c r="BX100" s="8">
        <f t="shared" si="67"/>
        <v>7.9495268138801256</v>
      </c>
      <c r="BY100" s="8">
        <f t="shared" si="68"/>
        <v>74.465310380803345</v>
      </c>
      <c r="BZ100" s="8">
        <f t="shared" si="69"/>
        <v>-24.548911517750042</v>
      </c>
      <c r="CA100" s="8">
        <f t="shared" si="70"/>
        <v>-3.0816844390337006</v>
      </c>
      <c r="CB100" s="8">
        <f t="shared" si="71"/>
        <v>75.601317957166401</v>
      </c>
      <c r="CC100" s="8">
        <f t="shared" si="72"/>
        <v>11.582950404056417</v>
      </c>
    </row>
    <row r="101" spans="1:81" x14ac:dyDescent="0.2">
      <c r="A101" t="s">
        <v>112</v>
      </c>
      <c r="B101" s="4">
        <v>0.69669999999999999</v>
      </c>
      <c r="C101" s="4">
        <v>0.70150000000000001</v>
      </c>
      <c r="D101" s="4">
        <v>0.75090000000000001</v>
      </c>
      <c r="E101" s="4">
        <v>0.31819999999999998</v>
      </c>
      <c r="F101" s="4">
        <v>5.2380000000000004</v>
      </c>
      <c r="G101" s="4">
        <v>6.4355000000000002</v>
      </c>
      <c r="H101" s="4">
        <v>0.72350000000000003</v>
      </c>
      <c r="I101" s="4">
        <v>0.41830000000000001</v>
      </c>
      <c r="K101" s="4">
        <v>0.66959999999999997</v>
      </c>
      <c r="L101" s="4">
        <v>0.67220000000000002</v>
      </c>
      <c r="M101" s="4">
        <v>0.76129999999999998</v>
      </c>
      <c r="N101" s="4">
        <v>0.25119999999999998</v>
      </c>
      <c r="O101" s="4">
        <v>5.4898999999999996</v>
      </c>
      <c r="P101" s="4">
        <v>6.4775</v>
      </c>
      <c r="Q101" s="4">
        <v>0.58089999999999997</v>
      </c>
      <c r="R101" s="4">
        <v>0.4052</v>
      </c>
      <c r="T101" s="7">
        <v>0.80779999999999996</v>
      </c>
      <c r="U101" s="7">
        <v>0.81610000000000005</v>
      </c>
      <c r="V101" s="7">
        <v>0.82550000000000001</v>
      </c>
      <c r="W101" s="7">
        <v>0.7621</v>
      </c>
      <c r="X101" s="7">
        <v>3.7846000000000002</v>
      </c>
      <c r="Y101" s="7">
        <v>5.9915000000000003</v>
      </c>
      <c r="Z101" s="7">
        <v>1.7108000000000001</v>
      </c>
      <c r="AA101" s="7">
        <v>0.56369999999999998</v>
      </c>
      <c r="AC101">
        <f t="shared" si="76"/>
        <v>-2.7100000000000013E-2</v>
      </c>
      <c r="AD101">
        <f t="shared" si="76"/>
        <v>-2.9299999999999993E-2</v>
      </c>
      <c r="AE101">
        <f t="shared" si="76"/>
        <v>1.0399999999999965E-2</v>
      </c>
      <c r="AF101" s="4">
        <f t="shared" si="46"/>
        <v>-6.7000000000000004E-2</v>
      </c>
      <c r="AG101">
        <f t="shared" si="76"/>
        <v>0.25189999999999912</v>
      </c>
      <c r="AH101">
        <f t="shared" si="76"/>
        <v>4.1999999999999815E-2</v>
      </c>
      <c r="AI101">
        <f t="shared" si="43"/>
        <v>-0.14260000000000006</v>
      </c>
      <c r="AJ101">
        <f t="shared" si="39"/>
        <v>-1.3100000000000001E-2</v>
      </c>
      <c r="AL101">
        <f t="shared" si="77"/>
        <v>0.13819999999999999</v>
      </c>
      <c r="AM101">
        <f t="shared" si="77"/>
        <v>0.14390000000000003</v>
      </c>
      <c r="AN101">
        <f t="shared" si="77"/>
        <v>6.4200000000000035E-2</v>
      </c>
      <c r="AO101" s="4">
        <f t="shared" si="47"/>
        <v>0.51090000000000002</v>
      </c>
      <c r="AP101">
        <f t="shared" si="77"/>
        <v>-1.7052999999999994</v>
      </c>
      <c r="AQ101">
        <f t="shared" si="77"/>
        <v>-0.48599999999999977</v>
      </c>
      <c r="AR101">
        <f t="shared" si="77"/>
        <v>1.1299000000000001</v>
      </c>
      <c r="AS101">
        <f t="shared" si="40"/>
        <v>0.15849999999999997</v>
      </c>
      <c r="AU101" s="4">
        <f t="shared" si="78"/>
        <v>0.11109999999999998</v>
      </c>
      <c r="AV101" s="4">
        <f t="shared" si="78"/>
        <v>0.11460000000000004</v>
      </c>
      <c r="AW101" s="4">
        <f t="shared" si="78"/>
        <v>7.46E-2</v>
      </c>
      <c r="AX101" s="4">
        <f t="shared" si="48"/>
        <v>0.44390000000000002</v>
      </c>
      <c r="AY101" s="4">
        <f t="shared" si="78"/>
        <v>-1.4534000000000002</v>
      </c>
      <c r="AZ101" s="4">
        <f t="shared" si="78"/>
        <v>-0.44399999999999995</v>
      </c>
      <c r="BA101" s="4">
        <f t="shared" si="78"/>
        <v>0.98730000000000007</v>
      </c>
      <c r="BB101" s="4">
        <f t="shared" si="41"/>
        <v>0.14539999999999997</v>
      </c>
      <c r="BD101" s="8">
        <f t="shared" si="49"/>
        <v>-3.889766039902399</v>
      </c>
      <c r="BE101" s="8">
        <f t="shared" si="50"/>
        <v>-4.1767640769779035</v>
      </c>
      <c r="BF101" s="8">
        <f t="shared" si="51"/>
        <v>1.3850046610733739</v>
      </c>
      <c r="BG101" s="8">
        <f t="shared" si="52"/>
        <v>-21.055939660590823</v>
      </c>
      <c r="BH101" s="8">
        <f t="shared" si="53"/>
        <v>4.8090874379533997</v>
      </c>
      <c r="BI101" s="8">
        <f t="shared" si="54"/>
        <v>0.65262994328334722</v>
      </c>
      <c r="BJ101" s="8">
        <f t="shared" si="55"/>
        <v>-19.709744298548728</v>
      </c>
      <c r="BK101" s="8">
        <f t="shared" si="56"/>
        <v>-3.1317236433181925</v>
      </c>
      <c r="BM101" s="8">
        <f t="shared" si="57"/>
        <v>20.639187574671443</v>
      </c>
      <c r="BN101" s="8">
        <f t="shared" si="58"/>
        <v>21.40731925022315</v>
      </c>
      <c r="BO101" s="8">
        <f t="shared" si="59"/>
        <v>8.432943649021416</v>
      </c>
      <c r="BP101" s="8">
        <f t="shared" si="60"/>
        <v>203.38375796178349</v>
      </c>
      <c r="BQ101" s="8">
        <f t="shared" si="61"/>
        <v>-31.062496584637234</v>
      </c>
      <c r="BR101" s="8">
        <f t="shared" si="62"/>
        <v>-7.5028946352759514</v>
      </c>
      <c r="BS101" s="8">
        <f t="shared" si="63"/>
        <v>194.50852126011364</v>
      </c>
      <c r="BT101" s="8">
        <f t="shared" si="64"/>
        <v>39.116485686080942</v>
      </c>
      <c r="BV101" s="8">
        <f t="shared" si="65"/>
        <v>15.946605425577721</v>
      </c>
      <c r="BW101" s="8">
        <f t="shared" si="66"/>
        <v>16.336421952957952</v>
      </c>
      <c r="BX101" s="8">
        <f t="shared" si="67"/>
        <v>9.934744972699427</v>
      </c>
      <c r="BY101" s="8">
        <f t="shared" si="68"/>
        <v>139.50345694531742</v>
      </c>
      <c r="BZ101" s="8">
        <f t="shared" si="69"/>
        <v>-27.747231767850327</v>
      </c>
      <c r="CA101" s="8">
        <f t="shared" si="70"/>
        <v>-6.8992308289954147</v>
      </c>
      <c r="CB101" s="8">
        <f t="shared" si="71"/>
        <v>136.46164478230821</v>
      </c>
      <c r="CC101" s="8">
        <f t="shared" si="72"/>
        <v>34.759741812096571</v>
      </c>
    </row>
    <row r="102" spans="1:81" x14ac:dyDescent="0.2">
      <c r="A102" t="s">
        <v>113</v>
      </c>
      <c r="B102" s="4">
        <v>0.79420000000000002</v>
      </c>
      <c r="C102" s="4">
        <v>0.80800000000000005</v>
      </c>
      <c r="D102" s="4">
        <v>0.69259999999999999</v>
      </c>
      <c r="E102" s="4">
        <v>0.82620000000000005</v>
      </c>
      <c r="F102" s="4">
        <v>2.5886</v>
      </c>
      <c r="G102" s="4">
        <v>6.6272000000000002</v>
      </c>
      <c r="H102" s="4">
        <v>1.3588</v>
      </c>
      <c r="I102" s="4">
        <v>0.72760000000000002</v>
      </c>
      <c r="K102" s="4">
        <v>0.79679999999999995</v>
      </c>
      <c r="L102" s="4">
        <v>0.80979999999999996</v>
      </c>
      <c r="M102" s="4">
        <v>0.67669999999999997</v>
      </c>
      <c r="N102" s="4">
        <v>0.82130000000000003</v>
      </c>
      <c r="O102" s="4">
        <v>2.6171000000000002</v>
      </c>
      <c r="P102" s="4">
        <v>6.6136999999999997</v>
      </c>
      <c r="Q102" s="4">
        <v>1.3567</v>
      </c>
      <c r="R102" s="4">
        <v>0.72609999999999997</v>
      </c>
      <c r="T102" s="7">
        <v>0.78090000000000004</v>
      </c>
      <c r="U102" s="17">
        <v>0.80220000000000002</v>
      </c>
      <c r="V102" s="7">
        <v>0.70240000000000002</v>
      </c>
      <c r="W102" s="7">
        <v>0.82530000000000003</v>
      </c>
      <c r="X102" s="7">
        <v>2.5526</v>
      </c>
      <c r="Y102" s="7">
        <v>6.5987</v>
      </c>
      <c r="Z102" s="7">
        <v>1.3915999999999999</v>
      </c>
      <c r="AA102" s="7">
        <v>0.72540000000000004</v>
      </c>
      <c r="AC102">
        <f t="shared" si="76"/>
        <v>2.5999999999999357E-3</v>
      </c>
      <c r="AD102">
        <f t="shared" si="76"/>
        <v>1.7999999999999128E-3</v>
      </c>
      <c r="AE102">
        <f t="shared" si="76"/>
        <v>-1.5900000000000025E-2</v>
      </c>
      <c r="AF102" s="4">
        <f t="shared" si="46"/>
        <v>-4.9000000000000155E-3</v>
      </c>
      <c r="AG102">
        <f t="shared" si="76"/>
        <v>2.8500000000000192E-2</v>
      </c>
      <c r="AH102">
        <f t="shared" si="76"/>
        <v>-1.3500000000000512E-2</v>
      </c>
      <c r="AI102">
        <f t="shared" si="43"/>
        <v>-2.0999999999999908E-3</v>
      </c>
      <c r="AJ102">
        <f t="shared" si="39"/>
        <v>-1.5000000000000568E-3</v>
      </c>
      <c r="AL102">
        <f t="shared" si="77"/>
        <v>-1.5899999999999914E-2</v>
      </c>
      <c r="AM102">
        <f t="shared" si="77"/>
        <v>-7.5999999999999401E-3</v>
      </c>
      <c r="AN102">
        <f t="shared" si="77"/>
        <v>2.5700000000000056E-2</v>
      </c>
      <c r="AO102" s="4">
        <f t="shared" si="47"/>
        <v>4.0000000000000036E-3</v>
      </c>
      <c r="AP102">
        <f t="shared" si="77"/>
        <v>-6.4500000000000224E-2</v>
      </c>
      <c r="AQ102">
        <f t="shared" si="77"/>
        <v>-1.499999999999968E-2</v>
      </c>
      <c r="AR102">
        <f t="shared" si="77"/>
        <v>3.4899999999999931E-2</v>
      </c>
      <c r="AS102">
        <f t="shared" si="40"/>
        <v>-6.9999999999992291E-4</v>
      </c>
      <c r="AU102" s="4">
        <f t="shared" si="78"/>
        <v>-1.3299999999999979E-2</v>
      </c>
      <c r="AV102" s="4">
        <f t="shared" si="78"/>
        <v>-5.8000000000000274E-3</v>
      </c>
      <c r="AW102" s="4">
        <f t="shared" si="78"/>
        <v>9.8000000000000309E-3</v>
      </c>
      <c r="AX102" s="4">
        <f t="shared" si="48"/>
        <v>-9.000000000000119E-4</v>
      </c>
      <c r="AY102" s="4">
        <f t="shared" si="78"/>
        <v>-3.6000000000000032E-2</v>
      </c>
      <c r="AZ102" s="4">
        <f t="shared" si="78"/>
        <v>-2.8500000000000192E-2</v>
      </c>
      <c r="BA102" s="4">
        <f t="shared" si="78"/>
        <v>3.279999999999994E-2</v>
      </c>
      <c r="BB102" s="4">
        <f t="shared" si="41"/>
        <v>-2.1999999999999797E-3</v>
      </c>
      <c r="BD102" s="8">
        <f t="shared" si="49"/>
        <v>0.32737345756735525</v>
      </c>
      <c r="BE102" s="8">
        <f t="shared" si="50"/>
        <v>0.22277227722771195</v>
      </c>
      <c r="BF102" s="8">
        <f t="shared" si="51"/>
        <v>-2.2956973722206215</v>
      </c>
      <c r="BG102" s="8">
        <f t="shared" si="52"/>
        <v>-0.59307673686758844</v>
      </c>
      <c r="BH102" s="8">
        <f t="shared" si="53"/>
        <v>1.1009812253727957</v>
      </c>
      <c r="BI102" s="8">
        <f t="shared" si="54"/>
        <v>-0.20370593915983387</v>
      </c>
      <c r="BJ102" s="8">
        <f t="shared" si="55"/>
        <v>-0.1545481307035613</v>
      </c>
      <c r="BK102" s="8">
        <f t="shared" si="56"/>
        <v>-0.20615722924684671</v>
      </c>
      <c r="BM102" s="8">
        <f t="shared" si="57"/>
        <v>-1.9954819277108329</v>
      </c>
      <c r="BN102" s="8">
        <f t="shared" si="58"/>
        <v>-0.9385033341565745</v>
      </c>
      <c r="BO102" s="8">
        <f t="shared" si="59"/>
        <v>3.797842470814254</v>
      </c>
      <c r="BP102" s="8">
        <f t="shared" si="60"/>
        <v>0.48703275295263643</v>
      </c>
      <c r="BQ102" s="8">
        <f t="shared" si="61"/>
        <v>-2.464560009170464</v>
      </c>
      <c r="BR102" s="8">
        <f t="shared" si="62"/>
        <v>-0.2268019414246138</v>
      </c>
      <c r="BS102" s="8">
        <f t="shared" si="63"/>
        <v>2.5724183680990587</v>
      </c>
      <c r="BT102" s="8">
        <f t="shared" si="64"/>
        <v>-9.6405453794232598E-2</v>
      </c>
      <c r="BV102" s="8">
        <f t="shared" si="65"/>
        <v>-1.674641148325356</v>
      </c>
      <c r="BW102" s="8">
        <f t="shared" si="66"/>
        <v>-0.71782178217822112</v>
      </c>
      <c r="BX102" s="8">
        <f t="shared" si="67"/>
        <v>1.4149581287900708</v>
      </c>
      <c r="BY102" s="8">
        <f t="shared" si="68"/>
        <v>-0.10893246187363978</v>
      </c>
      <c r="BZ102" s="8">
        <f t="shared" si="69"/>
        <v>-1.3907131267866812</v>
      </c>
      <c r="CA102" s="8">
        <f t="shared" si="70"/>
        <v>-0.43004587155963592</v>
      </c>
      <c r="CB102" s="8">
        <f t="shared" si="71"/>
        <v>2.4138946128937255</v>
      </c>
      <c r="CC102" s="8">
        <f t="shared" si="72"/>
        <v>-0.30236393622869429</v>
      </c>
    </row>
    <row r="103" spans="1:81" x14ac:dyDescent="0.2">
      <c r="A103" t="s">
        <v>114</v>
      </c>
      <c r="B103" s="4">
        <v>0.70609999999999995</v>
      </c>
      <c r="C103" s="4">
        <v>0.71360000000000001</v>
      </c>
      <c r="D103" s="4">
        <v>0.62780000000000002</v>
      </c>
      <c r="E103" s="4">
        <v>0.53720000000000001</v>
      </c>
      <c r="F103" s="4">
        <v>3.4308000000000001</v>
      </c>
      <c r="G103" s="4">
        <v>6.8817000000000004</v>
      </c>
      <c r="H103" s="4">
        <v>0.71479999999999999</v>
      </c>
      <c r="I103" s="4">
        <v>0.66749999999999998</v>
      </c>
      <c r="K103" s="4">
        <v>0.70179999999999998</v>
      </c>
      <c r="L103" s="4">
        <v>0.70669999999999999</v>
      </c>
      <c r="M103" s="4">
        <v>0.61129999999999995</v>
      </c>
      <c r="N103" s="4">
        <v>0.51080000000000003</v>
      </c>
      <c r="O103" s="4">
        <v>3.4998999999999998</v>
      </c>
      <c r="P103" s="4">
        <v>6.8977000000000004</v>
      </c>
      <c r="Q103" s="4">
        <v>0.67859999999999998</v>
      </c>
      <c r="R103" s="4">
        <v>0.66169999999999995</v>
      </c>
      <c r="T103" s="7">
        <v>0.75570000000000004</v>
      </c>
      <c r="U103" s="7">
        <v>0.76390000000000002</v>
      </c>
      <c r="V103" s="7">
        <v>0.67</v>
      </c>
      <c r="W103" s="7">
        <v>0.6724</v>
      </c>
      <c r="X103" s="7">
        <v>3.0659000000000001</v>
      </c>
      <c r="Y103" s="7">
        <v>6.7262000000000004</v>
      </c>
      <c r="Z103" s="7">
        <v>1.0125999999999999</v>
      </c>
      <c r="AA103" s="7">
        <v>0.7036</v>
      </c>
      <c r="AC103">
        <f t="shared" ref="AC103:AH112" si="79">K103-B103</f>
        <v>-4.2999999999999705E-3</v>
      </c>
      <c r="AD103">
        <f t="shared" si="79"/>
        <v>-6.9000000000000172E-3</v>
      </c>
      <c r="AE103">
        <f t="shared" si="79"/>
        <v>-1.650000000000007E-2</v>
      </c>
      <c r="AF103" s="4">
        <f t="shared" si="46"/>
        <v>-2.6399999999999979E-2</v>
      </c>
      <c r="AG103">
        <f t="shared" si="79"/>
        <v>6.9099999999999717E-2</v>
      </c>
      <c r="AH103">
        <f t="shared" si="79"/>
        <v>1.6000000000000014E-2</v>
      </c>
      <c r="AI103">
        <f t="shared" si="43"/>
        <v>-3.620000000000001E-2</v>
      </c>
      <c r="AJ103">
        <f t="shared" si="39"/>
        <v>-5.8000000000000274E-3</v>
      </c>
      <c r="AL103">
        <f t="shared" ref="AL103:AS112" si="80">T103-K103</f>
        <v>5.3900000000000059E-2</v>
      </c>
      <c r="AM103">
        <f t="shared" si="80"/>
        <v>5.7200000000000029E-2</v>
      </c>
      <c r="AN103">
        <f t="shared" si="80"/>
        <v>5.8700000000000085E-2</v>
      </c>
      <c r="AO103" s="4">
        <f t="shared" si="47"/>
        <v>0.16159999999999997</v>
      </c>
      <c r="AP103">
        <f t="shared" si="80"/>
        <v>-0.43399999999999972</v>
      </c>
      <c r="AQ103">
        <f t="shared" si="80"/>
        <v>-0.17149999999999999</v>
      </c>
      <c r="AR103">
        <f t="shared" si="80"/>
        <v>0.33399999999999996</v>
      </c>
      <c r="AS103">
        <f t="shared" si="40"/>
        <v>4.1900000000000048E-2</v>
      </c>
      <c r="AU103" s="4">
        <f t="shared" ref="AU103:AW112" si="81">T103-B103</f>
        <v>4.9600000000000088E-2</v>
      </c>
      <c r="AV103" s="4">
        <f t="shared" si="81"/>
        <v>5.0300000000000011E-2</v>
      </c>
      <c r="AW103" s="4">
        <f t="shared" si="81"/>
        <v>4.2200000000000015E-2</v>
      </c>
      <c r="AX103" s="4">
        <f t="shared" si="48"/>
        <v>0.13519999999999999</v>
      </c>
      <c r="AY103" s="4">
        <f t="shared" ref="AY103:AY112" si="82">X103-F103</f>
        <v>-0.3649</v>
      </c>
      <c r="AZ103" s="4">
        <f t="shared" ref="AZ103:AZ112" si="83">Y103-G103</f>
        <v>-0.15549999999999997</v>
      </c>
      <c r="BA103" s="4">
        <f t="shared" ref="BA103:BA112" si="84">Z103-H103</f>
        <v>0.29779999999999995</v>
      </c>
      <c r="BB103" s="4">
        <f t="shared" si="41"/>
        <v>3.6100000000000021E-2</v>
      </c>
      <c r="BD103" s="8">
        <f t="shared" si="49"/>
        <v>-0.60897889817305917</v>
      </c>
      <c r="BE103" s="8">
        <f t="shared" si="50"/>
        <v>-0.96692825112107872</v>
      </c>
      <c r="BF103" s="8">
        <f t="shared" si="51"/>
        <v>-2.6282255495380809</v>
      </c>
      <c r="BG103" s="8">
        <f t="shared" si="52"/>
        <v>-4.9143708116157816</v>
      </c>
      <c r="BH103" s="8">
        <f t="shared" si="53"/>
        <v>2.0141074967937422</v>
      </c>
      <c r="BI103" s="8">
        <f t="shared" si="54"/>
        <v>0.23250069023642433</v>
      </c>
      <c r="BJ103" s="8">
        <f t="shared" si="55"/>
        <v>-5.0643536653609411</v>
      </c>
      <c r="BK103" s="8">
        <f t="shared" si="56"/>
        <v>-0.86891385767790674</v>
      </c>
      <c r="BM103" s="8">
        <f t="shared" si="57"/>
        <v>7.6802507836990674</v>
      </c>
      <c r="BN103" s="8">
        <f t="shared" si="58"/>
        <v>8.0939578321777308</v>
      </c>
      <c r="BO103" s="8">
        <f t="shared" si="59"/>
        <v>9.602486504171452</v>
      </c>
      <c r="BP103" s="8">
        <f t="shared" si="60"/>
        <v>31.63664839467501</v>
      </c>
      <c r="BQ103" s="8">
        <f t="shared" si="61"/>
        <v>-12.400354295837017</v>
      </c>
      <c r="BR103" s="8">
        <f t="shared" si="62"/>
        <v>-2.4863360250518283</v>
      </c>
      <c r="BS103" s="8">
        <f t="shared" si="63"/>
        <v>49.218980253463009</v>
      </c>
      <c r="BT103" s="8">
        <f t="shared" si="64"/>
        <v>6.3321747015263785</v>
      </c>
      <c r="BV103" s="8">
        <f t="shared" si="65"/>
        <v>7.0245007789265106</v>
      </c>
      <c r="BW103" s="8">
        <f t="shared" si="66"/>
        <v>7.0487668161434991</v>
      </c>
      <c r="BX103" s="8">
        <f t="shared" si="67"/>
        <v>6.7218859509397921</v>
      </c>
      <c r="BY103" s="8">
        <f t="shared" si="68"/>
        <v>25.167535368577809</v>
      </c>
      <c r="BZ103" s="8">
        <f t="shared" si="69"/>
        <v>-10.636003264544712</v>
      </c>
      <c r="CA103" s="8">
        <f t="shared" si="70"/>
        <v>-2.2596160832352465</v>
      </c>
      <c r="CB103" s="8">
        <f t="shared" si="71"/>
        <v>41.662003357582535</v>
      </c>
      <c r="CC103" s="8">
        <f t="shared" si="72"/>
        <v>5.4082397003745353</v>
      </c>
    </row>
    <row r="104" spans="1:81" x14ac:dyDescent="0.2">
      <c r="A104" t="s">
        <v>115</v>
      </c>
      <c r="B104" s="4">
        <v>0.77390000000000003</v>
      </c>
      <c r="C104" s="4">
        <v>0.78159999999999996</v>
      </c>
      <c r="D104" s="4">
        <v>0.63590000000000002</v>
      </c>
      <c r="E104" s="4">
        <v>0.84360000000000002</v>
      </c>
      <c r="F104" s="4">
        <v>1.9755</v>
      </c>
      <c r="G104" s="4">
        <v>6.5274000000000001</v>
      </c>
      <c r="H104" s="4">
        <v>1.1301000000000001</v>
      </c>
      <c r="I104" s="4">
        <v>0.77549999999999997</v>
      </c>
      <c r="K104" s="4">
        <v>0.77300000000000002</v>
      </c>
      <c r="L104" s="4">
        <v>0.7802</v>
      </c>
      <c r="M104" s="4">
        <v>0.61260000000000003</v>
      </c>
      <c r="N104" s="4">
        <v>0.81399999999999995</v>
      </c>
      <c r="O104" s="4">
        <v>2.1160999999999999</v>
      </c>
      <c r="P104" s="4">
        <v>6.5335999999999999</v>
      </c>
      <c r="Q104" s="4">
        <v>1.0972</v>
      </c>
      <c r="R104" s="4">
        <v>0.75819999999999999</v>
      </c>
      <c r="T104" s="7">
        <v>0.76359999999999995</v>
      </c>
      <c r="U104" s="7">
        <v>0.77869999999999995</v>
      </c>
      <c r="V104" s="7">
        <v>0.63339999999999996</v>
      </c>
      <c r="W104" s="7">
        <v>0.84009999999999996</v>
      </c>
      <c r="X104" s="7">
        <v>1.2364999999999999</v>
      </c>
      <c r="Y104" s="7">
        <v>6.5217000000000001</v>
      </c>
      <c r="Z104" s="7">
        <v>1.1552</v>
      </c>
      <c r="AA104" s="7">
        <v>0.76080000000000003</v>
      </c>
      <c r="AC104">
        <f t="shared" si="79"/>
        <v>-9.000000000000119E-4</v>
      </c>
      <c r="AD104">
        <f t="shared" si="79"/>
        <v>-1.3999999999999568E-3</v>
      </c>
      <c r="AE104">
        <f t="shared" si="79"/>
        <v>-2.3299999999999987E-2</v>
      </c>
      <c r="AF104" s="4">
        <f t="shared" si="46"/>
        <v>-2.9600000000000071E-2</v>
      </c>
      <c r="AG104">
        <f t="shared" si="79"/>
        <v>0.14059999999999984</v>
      </c>
      <c r="AH104">
        <f t="shared" si="79"/>
        <v>6.1999999999997613E-3</v>
      </c>
      <c r="AI104">
        <f t="shared" si="43"/>
        <v>-3.2900000000000151E-2</v>
      </c>
      <c r="AJ104">
        <f t="shared" si="43"/>
        <v>-1.7299999999999982E-2</v>
      </c>
      <c r="AL104">
        <f t="shared" si="80"/>
        <v>-9.400000000000075E-3</v>
      </c>
      <c r="AM104">
        <f t="shared" si="80"/>
        <v>-1.5000000000000568E-3</v>
      </c>
      <c r="AN104">
        <f t="shared" si="80"/>
        <v>2.079999999999993E-2</v>
      </c>
      <c r="AO104" s="4">
        <f t="shared" si="47"/>
        <v>2.6100000000000012E-2</v>
      </c>
      <c r="AP104">
        <f t="shared" si="80"/>
        <v>-0.87959999999999994</v>
      </c>
      <c r="AQ104">
        <f t="shared" si="80"/>
        <v>-1.18999999999998E-2</v>
      </c>
      <c r="AR104">
        <f t="shared" si="80"/>
        <v>5.8000000000000052E-2</v>
      </c>
      <c r="AS104">
        <f t="shared" si="80"/>
        <v>2.6000000000000467E-3</v>
      </c>
      <c r="AU104" s="4">
        <f t="shared" si="81"/>
        <v>-1.0300000000000087E-2</v>
      </c>
      <c r="AV104" s="4">
        <f t="shared" si="81"/>
        <v>-2.9000000000000137E-3</v>
      </c>
      <c r="AW104" s="4">
        <f t="shared" si="81"/>
        <v>-2.5000000000000577E-3</v>
      </c>
      <c r="AX104" s="4">
        <f t="shared" si="48"/>
        <v>-3.5000000000000586E-3</v>
      </c>
      <c r="AY104" s="4">
        <f t="shared" si="82"/>
        <v>-0.7390000000000001</v>
      </c>
      <c r="AZ104" s="4">
        <f t="shared" si="83"/>
        <v>-5.7000000000000384E-3</v>
      </c>
      <c r="BA104" s="4">
        <f t="shared" si="84"/>
        <v>2.50999999999999E-2</v>
      </c>
      <c r="BB104" s="4">
        <f t="shared" ref="BB104:BB112" si="85">AA104-I104</f>
        <v>-1.4699999999999935E-2</v>
      </c>
      <c r="BD104" s="8">
        <f t="shared" si="49"/>
        <v>-0.11629409484429666</v>
      </c>
      <c r="BE104" s="8">
        <f t="shared" si="50"/>
        <v>-0.17911975435004568</v>
      </c>
      <c r="BF104" s="8">
        <f t="shared" si="51"/>
        <v>-3.6640981286365761</v>
      </c>
      <c r="BG104" s="8">
        <f t="shared" si="52"/>
        <v>-3.5087719298245696</v>
      </c>
      <c r="BH104" s="8">
        <f t="shared" si="53"/>
        <v>7.1171855226524849</v>
      </c>
      <c r="BI104" s="8">
        <f t="shared" si="54"/>
        <v>9.4984220363387578E-2</v>
      </c>
      <c r="BJ104" s="8">
        <f t="shared" si="55"/>
        <v>-2.9112467923192766</v>
      </c>
      <c r="BK104" s="8">
        <f t="shared" si="56"/>
        <v>-2.2308188265635054</v>
      </c>
      <c r="BM104" s="8">
        <f t="shared" si="57"/>
        <v>-1.2160413971539554</v>
      </c>
      <c r="BN104" s="8">
        <f t="shared" si="58"/>
        <v>-0.19225839528326799</v>
      </c>
      <c r="BO104" s="8">
        <f t="shared" si="59"/>
        <v>3.3953640222004458</v>
      </c>
      <c r="BP104" s="8">
        <f t="shared" si="60"/>
        <v>3.2063882063882083</v>
      </c>
      <c r="BQ104" s="8">
        <f t="shared" si="61"/>
        <v>-41.567033694059823</v>
      </c>
      <c r="BR104" s="8">
        <f t="shared" si="62"/>
        <v>-0.1821354230439543</v>
      </c>
      <c r="BS104" s="8">
        <f t="shared" si="63"/>
        <v>5.2861830113014996</v>
      </c>
      <c r="BT104" s="8">
        <f t="shared" si="64"/>
        <v>0.34291743603271524</v>
      </c>
      <c r="BV104" s="8">
        <f t="shared" si="65"/>
        <v>-1.3309213076624999</v>
      </c>
      <c r="BW104" s="8">
        <f t="shared" si="66"/>
        <v>-0.3710337768679649</v>
      </c>
      <c r="BX104" s="8">
        <f t="shared" si="67"/>
        <v>-0.39314357603397665</v>
      </c>
      <c r="BY104" s="8">
        <f t="shared" si="68"/>
        <v>-0.41488857278331659</v>
      </c>
      <c r="BZ104" s="8">
        <f t="shared" si="69"/>
        <v>-37.408251075677043</v>
      </c>
      <c r="CA104" s="8">
        <f t="shared" si="70"/>
        <v>-8.7324202592150596E-2</v>
      </c>
      <c r="CB104" s="8">
        <f t="shared" si="71"/>
        <v>2.2210423856295813</v>
      </c>
      <c r="CC104" s="8">
        <f t="shared" si="72"/>
        <v>-1.8955512572533768</v>
      </c>
    </row>
    <row r="105" spans="1:81" x14ac:dyDescent="0.2">
      <c r="A105" t="s">
        <v>116</v>
      </c>
      <c r="B105" s="4">
        <v>0.76049999999999995</v>
      </c>
      <c r="C105" s="4">
        <v>0.76529999999999998</v>
      </c>
      <c r="D105" s="4">
        <v>0.63929999999999998</v>
      </c>
      <c r="E105" s="4">
        <v>0.70530000000000004</v>
      </c>
      <c r="F105" s="4">
        <v>3.0114000000000001</v>
      </c>
      <c r="G105" s="4">
        <v>6.4016000000000002</v>
      </c>
      <c r="H105" s="4">
        <v>0.99390000000000001</v>
      </c>
      <c r="I105" s="4">
        <v>0.69620000000000004</v>
      </c>
      <c r="K105" s="4">
        <v>0.77270000000000005</v>
      </c>
      <c r="L105" s="4">
        <v>0.77810000000000001</v>
      </c>
      <c r="M105" s="4">
        <v>0.66400000000000003</v>
      </c>
      <c r="N105" s="4">
        <v>0.749</v>
      </c>
      <c r="O105" s="4">
        <v>2.8212000000000002</v>
      </c>
      <c r="P105" s="4">
        <v>6.3612000000000002</v>
      </c>
      <c r="Q105" s="4">
        <v>1.0505</v>
      </c>
      <c r="R105" s="4">
        <v>0.71870000000000001</v>
      </c>
      <c r="T105" s="7">
        <v>0.78879999999999995</v>
      </c>
      <c r="U105" s="7">
        <v>0.79930000000000001</v>
      </c>
      <c r="V105" s="7">
        <v>0.69410000000000005</v>
      </c>
      <c r="W105" s="7">
        <v>0.78280000000000005</v>
      </c>
      <c r="X105" s="7">
        <v>2.0857000000000001</v>
      </c>
      <c r="Y105" s="7">
        <v>6.2244000000000002</v>
      </c>
      <c r="Z105" s="7">
        <v>1.2002999999999999</v>
      </c>
      <c r="AA105" s="7">
        <v>0.751</v>
      </c>
      <c r="AC105">
        <f t="shared" si="79"/>
        <v>1.22000000000001E-2</v>
      </c>
      <c r="AD105">
        <f t="shared" si="79"/>
        <v>1.2800000000000034E-2</v>
      </c>
      <c r="AE105">
        <f t="shared" si="79"/>
        <v>2.4700000000000055E-2</v>
      </c>
      <c r="AF105" s="4">
        <f t="shared" si="46"/>
        <v>4.3699999999999961E-2</v>
      </c>
      <c r="AG105">
        <f t="shared" si="79"/>
        <v>-0.19019999999999992</v>
      </c>
      <c r="AH105">
        <f t="shared" si="79"/>
        <v>-4.0399999999999991E-2</v>
      </c>
      <c r="AI105">
        <f t="shared" si="43"/>
        <v>5.6599999999999984E-2</v>
      </c>
      <c r="AJ105">
        <f t="shared" si="43"/>
        <v>2.2499999999999964E-2</v>
      </c>
      <c r="AL105">
        <f t="shared" si="80"/>
        <v>1.6099999999999892E-2</v>
      </c>
      <c r="AM105">
        <f t="shared" si="80"/>
        <v>2.1199999999999997E-2</v>
      </c>
      <c r="AN105">
        <f t="shared" si="80"/>
        <v>3.0100000000000016E-2</v>
      </c>
      <c r="AO105" s="4">
        <f t="shared" si="47"/>
        <v>3.3800000000000052E-2</v>
      </c>
      <c r="AP105">
        <f t="shared" si="80"/>
        <v>-0.73550000000000004</v>
      </c>
      <c r="AQ105">
        <f t="shared" si="80"/>
        <v>-0.13680000000000003</v>
      </c>
      <c r="AR105">
        <f t="shared" si="80"/>
        <v>0.14979999999999993</v>
      </c>
      <c r="AS105">
        <f t="shared" si="80"/>
        <v>3.2299999999999995E-2</v>
      </c>
      <c r="AU105" s="4">
        <f t="shared" si="81"/>
        <v>2.8299999999999992E-2</v>
      </c>
      <c r="AV105" s="4">
        <f t="shared" si="81"/>
        <v>3.400000000000003E-2</v>
      </c>
      <c r="AW105" s="4">
        <f t="shared" si="81"/>
        <v>5.4800000000000071E-2</v>
      </c>
      <c r="AX105" s="4">
        <f t="shared" si="48"/>
        <v>7.7500000000000013E-2</v>
      </c>
      <c r="AY105" s="4">
        <f t="shared" si="82"/>
        <v>-0.92569999999999997</v>
      </c>
      <c r="AZ105" s="4">
        <f t="shared" si="83"/>
        <v>-0.17720000000000002</v>
      </c>
      <c r="BA105" s="4">
        <f t="shared" si="84"/>
        <v>0.20639999999999992</v>
      </c>
      <c r="BB105" s="4">
        <f t="shared" si="85"/>
        <v>5.479999999999996E-2</v>
      </c>
      <c r="BD105" s="8">
        <f t="shared" si="49"/>
        <v>1.6042077580539251</v>
      </c>
      <c r="BE105" s="8">
        <f t="shared" si="50"/>
        <v>1.6725467137070473</v>
      </c>
      <c r="BF105" s="8">
        <f t="shared" si="51"/>
        <v>3.8636008133896538</v>
      </c>
      <c r="BG105" s="8">
        <f t="shared" si="52"/>
        <v>6.1959449879483843</v>
      </c>
      <c r="BH105" s="8">
        <f t="shared" si="53"/>
        <v>-6.3159992030284879</v>
      </c>
      <c r="BI105" s="8">
        <f t="shared" si="54"/>
        <v>-0.63109222694326406</v>
      </c>
      <c r="BJ105" s="8">
        <f t="shared" si="55"/>
        <v>5.6947379011973016</v>
      </c>
      <c r="BK105" s="8">
        <f t="shared" si="56"/>
        <v>3.2318299339270276</v>
      </c>
      <c r="BM105" s="8">
        <f t="shared" si="57"/>
        <v>2.0836029506923635</v>
      </c>
      <c r="BN105" s="8">
        <f t="shared" si="58"/>
        <v>2.7245855288523324</v>
      </c>
      <c r="BO105" s="8">
        <f t="shared" si="59"/>
        <v>4.5331325301204837</v>
      </c>
      <c r="BP105" s="8">
        <f t="shared" si="60"/>
        <v>4.5126835781041459</v>
      </c>
      <c r="BQ105" s="8">
        <f t="shared" si="61"/>
        <v>-26.070466468169574</v>
      </c>
      <c r="BR105" s="8">
        <f t="shared" si="62"/>
        <v>-2.1505376344086025</v>
      </c>
      <c r="BS105" s="8">
        <f t="shared" si="63"/>
        <v>14.259876249405041</v>
      </c>
      <c r="BT105" s="8">
        <f t="shared" si="64"/>
        <v>4.4942256852650608</v>
      </c>
      <c r="BV105" s="8">
        <f t="shared" si="65"/>
        <v>3.7212360289283359</v>
      </c>
      <c r="BW105" s="8">
        <f t="shared" si="66"/>
        <v>4.442702208284337</v>
      </c>
      <c r="BX105" s="8">
        <f t="shared" si="67"/>
        <v>8.5718754888159037</v>
      </c>
      <c r="BY105" s="8">
        <f t="shared" si="68"/>
        <v>10.988231958032046</v>
      </c>
      <c r="BZ105" s="8">
        <f t="shared" si="69"/>
        <v>-30.739855216842667</v>
      </c>
      <c r="CA105" s="8">
        <f t="shared" si="70"/>
        <v>-2.7680579855036243</v>
      </c>
      <c r="CB105" s="8">
        <f t="shared" si="71"/>
        <v>20.766676728041041</v>
      </c>
      <c r="CC105" s="8">
        <f t="shared" si="72"/>
        <v>7.8713013501867213</v>
      </c>
    </row>
    <row r="106" spans="1:81" x14ac:dyDescent="0.2">
      <c r="A106" t="s">
        <v>117</v>
      </c>
      <c r="B106" s="4">
        <v>0.74829999999999997</v>
      </c>
      <c r="C106" s="4">
        <v>0.75609999999999999</v>
      </c>
      <c r="D106" s="4">
        <v>0.70920000000000005</v>
      </c>
      <c r="E106" s="4">
        <v>0.67500000000000004</v>
      </c>
      <c r="F106" s="4">
        <v>4.2611999999999997</v>
      </c>
      <c r="G106" s="4">
        <v>6.7404000000000002</v>
      </c>
      <c r="H106" s="4">
        <v>0.9879</v>
      </c>
      <c r="I106" s="4">
        <v>0.69779999999999998</v>
      </c>
      <c r="K106" s="4">
        <v>0.76280000000000003</v>
      </c>
      <c r="L106" s="4">
        <v>0.76829999999999998</v>
      </c>
      <c r="M106" s="4">
        <v>0.72119999999999995</v>
      </c>
      <c r="N106" s="4">
        <v>0.7329</v>
      </c>
      <c r="O106" s="4">
        <v>3.7328999999999999</v>
      </c>
      <c r="P106" s="4">
        <v>6.6931000000000003</v>
      </c>
      <c r="Q106" s="4">
        <v>1.0808</v>
      </c>
      <c r="R106" s="4">
        <v>0.71870000000000001</v>
      </c>
      <c r="T106" s="7">
        <v>0.76780000000000004</v>
      </c>
      <c r="U106" s="7">
        <v>0.77729999999999999</v>
      </c>
      <c r="V106" s="7">
        <v>0.78110000000000002</v>
      </c>
      <c r="W106" s="7">
        <v>0.66139999999999999</v>
      </c>
      <c r="X106" s="7">
        <v>4.1066000000000003</v>
      </c>
      <c r="Y106" s="7">
        <v>6.6444999999999999</v>
      </c>
      <c r="Z106" s="7">
        <v>1.1380999999999999</v>
      </c>
      <c r="AA106" s="7">
        <v>0.68330000000000002</v>
      </c>
      <c r="AC106">
        <f t="shared" si="79"/>
        <v>1.4500000000000068E-2</v>
      </c>
      <c r="AD106">
        <f t="shared" si="79"/>
        <v>1.2199999999999989E-2</v>
      </c>
      <c r="AE106">
        <f t="shared" si="79"/>
        <v>1.19999999999999E-2</v>
      </c>
      <c r="AF106" s="4">
        <f t="shared" si="46"/>
        <v>5.7899999999999952E-2</v>
      </c>
      <c r="AG106">
        <f t="shared" si="79"/>
        <v>-0.52829999999999977</v>
      </c>
      <c r="AH106">
        <f t="shared" si="79"/>
        <v>-4.7299999999999898E-2</v>
      </c>
      <c r="AI106">
        <f t="shared" si="43"/>
        <v>9.2899999999999983E-2</v>
      </c>
      <c r="AJ106">
        <f t="shared" si="43"/>
        <v>2.090000000000003E-2</v>
      </c>
      <c r="AL106">
        <f t="shared" si="80"/>
        <v>5.0000000000000044E-3</v>
      </c>
      <c r="AM106">
        <f t="shared" si="80"/>
        <v>9.000000000000008E-3</v>
      </c>
      <c r="AN106">
        <f t="shared" si="80"/>
        <v>5.9900000000000064E-2</v>
      </c>
      <c r="AO106" s="4">
        <f t="shared" si="47"/>
        <v>-7.1500000000000008E-2</v>
      </c>
      <c r="AP106">
        <f t="shared" si="80"/>
        <v>0.37370000000000037</v>
      </c>
      <c r="AQ106">
        <f t="shared" si="80"/>
        <v>-4.8600000000000421E-2</v>
      </c>
      <c r="AR106">
        <f t="shared" si="80"/>
        <v>5.7299999999999907E-2</v>
      </c>
      <c r="AS106">
        <f t="shared" si="80"/>
        <v>-3.5399999999999987E-2</v>
      </c>
      <c r="AU106" s="4">
        <f t="shared" si="81"/>
        <v>1.9500000000000073E-2</v>
      </c>
      <c r="AV106" s="4">
        <f t="shared" si="81"/>
        <v>2.1199999999999997E-2</v>
      </c>
      <c r="AW106" s="4">
        <f t="shared" si="81"/>
        <v>7.1899999999999964E-2</v>
      </c>
      <c r="AX106" s="4">
        <f t="shared" si="48"/>
        <v>-1.3600000000000056E-2</v>
      </c>
      <c r="AY106" s="4">
        <f t="shared" si="82"/>
        <v>-0.1545999999999994</v>
      </c>
      <c r="AZ106" s="4">
        <f t="shared" si="83"/>
        <v>-9.5900000000000318E-2</v>
      </c>
      <c r="BA106" s="4">
        <f t="shared" si="84"/>
        <v>0.15019999999999989</v>
      </c>
      <c r="BB106" s="4">
        <f t="shared" si="85"/>
        <v>-1.4499999999999957E-2</v>
      </c>
      <c r="BD106" s="8">
        <f t="shared" si="49"/>
        <v>1.9377255111586353</v>
      </c>
      <c r="BE106" s="8">
        <f t="shared" si="50"/>
        <v>1.6135431821187658</v>
      </c>
      <c r="BF106" s="8">
        <f t="shared" si="51"/>
        <v>1.692047377326551</v>
      </c>
      <c r="BG106" s="8">
        <f t="shared" si="52"/>
        <v>8.5777777777777704</v>
      </c>
      <c r="BH106" s="8">
        <f t="shared" si="53"/>
        <v>-12.397916079977467</v>
      </c>
      <c r="BI106" s="8">
        <f t="shared" si="54"/>
        <v>-0.70173876921250811</v>
      </c>
      <c r="BJ106" s="8">
        <f t="shared" si="55"/>
        <v>9.4037858082801886</v>
      </c>
      <c r="BK106" s="8">
        <f t="shared" si="56"/>
        <v>2.9951275437088034</v>
      </c>
      <c r="BM106" s="8">
        <f t="shared" si="57"/>
        <v>0.65547981122181498</v>
      </c>
      <c r="BN106" s="8">
        <f t="shared" si="58"/>
        <v>1.1714174150722385</v>
      </c>
      <c r="BO106" s="8">
        <f t="shared" si="59"/>
        <v>8.3056017748197544</v>
      </c>
      <c r="BP106" s="8">
        <f t="shared" si="60"/>
        <v>-9.7557647700914192</v>
      </c>
      <c r="BQ106" s="8">
        <f t="shared" si="61"/>
        <v>10.010983417718137</v>
      </c>
      <c r="BR106" s="8">
        <f t="shared" si="62"/>
        <v>-0.72612093051053206</v>
      </c>
      <c r="BS106" s="8">
        <f t="shared" si="63"/>
        <v>5.3016284233900732</v>
      </c>
      <c r="BT106" s="8">
        <f t="shared" si="64"/>
        <v>-4.9255600389592296</v>
      </c>
      <c r="BV106" s="8">
        <f t="shared" si="65"/>
        <v>2.6059067219029899</v>
      </c>
      <c r="BW106" s="8">
        <f t="shared" si="66"/>
        <v>2.8038619230260542</v>
      </c>
      <c r="BX106" s="8">
        <f t="shared" si="67"/>
        <v>10.13818386914833</v>
      </c>
      <c r="BY106" s="8">
        <f t="shared" si="68"/>
        <v>-2.0148148148148231</v>
      </c>
      <c r="BZ106" s="8">
        <f t="shared" si="69"/>
        <v>-3.6280859851684832</v>
      </c>
      <c r="CA106" s="8">
        <f t="shared" si="70"/>
        <v>-1.4227642276422809</v>
      </c>
      <c r="CB106" s="8">
        <f t="shared" si="71"/>
        <v>15.203968012956764</v>
      </c>
      <c r="CC106" s="8">
        <f t="shared" si="72"/>
        <v>-2.0779593006592085</v>
      </c>
    </row>
    <row r="107" spans="1:81" x14ac:dyDescent="0.2">
      <c r="A107" t="s">
        <v>118</v>
      </c>
      <c r="B107" s="4">
        <v>0.7389</v>
      </c>
      <c r="C107" s="4">
        <v>0.7409</v>
      </c>
      <c r="D107" s="4">
        <v>0.67759999999999998</v>
      </c>
      <c r="E107" s="4">
        <v>0.5847</v>
      </c>
      <c r="F107" s="4">
        <v>3.9687999999999999</v>
      </c>
      <c r="G107" s="4">
        <v>6.8849999999999998</v>
      </c>
      <c r="H107" s="4">
        <v>0.96550000000000002</v>
      </c>
      <c r="I107" s="4">
        <v>0.63129999999999997</v>
      </c>
      <c r="K107" s="4">
        <v>0.73640000000000005</v>
      </c>
      <c r="L107" s="4">
        <v>0.74809999999999999</v>
      </c>
      <c r="M107" s="4">
        <v>0.67210000000000003</v>
      </c>
      <c r="N107" s="4">
        <v>0.60519999999999996</v>
      </c>
      <c r="O107" s="4">
        <v>3.8801000000000001</v>
      </c>
      <c r="P107" s="4">
        <v>6.8537999999999997</v>
      </c>
      <c r="Q107" s="4">
        <v>0.99860000000000004</v>
      </c>
      <c r="R107" s="4">
        <v>0.63990000000000002</v>
      </c>
      <c r="T107" s="7">
        <v>0.76580000000000004</v>
      </c>
      <c r="U107" s="7">
        <v>0.77729999999999999</v>
      </c>
      <c r="V107" s="7">
        <v>0.71870000000000001</v>
      </c>
      <c r="W107" s="7">
        <v>0.64170000000000005</v>
      </c>
      <c r="X107" s="7">
        <v>3.5768</v>
      </c>
      <c r="Y107" s="7">
        <v>6.7412000000000001</v>
      </c>
      <c r="Z107" s="7">
        <v>1.1731</v>
      </c>
      <c r="AA107" s="7">
        <v>0.65059999999999996</v>
      </c>
      <c r="AC107">
        <f t="shared" si="79"/>
        <v>-2.4999999999999467E-3</v>
      </c>
      <c r="AD107">
        <f t="shared" si="79"/>
        <v>7.1999999999999842E-3</v>
      </c>
      <c r="AE107">
        <f t="shared" si="79"/>
        <v>-5.4999999999999494E-3</v>
      </c>
      <c r="AF107" s="4">
        <f t="shared" si="46"/>
        <v>2.0499999999999963E-2</v>
      </c>
      <c r="AG107">
        <f t="shared" si="79"/>
        <v>-8.8699999999999779E-2</v>
      </c>
      <c r="AH107">
        <f t="shared" si="79"/>
        <v>-3.1200000000000117E-2</v>
      </c>
      <c r="AI107">
        <f t="shared" si="43"/>
        <v>3.3100000000000018E-2</v>
      </c>
      <c r="AJ107">
        <f t="shared" si="43"/>
        <v>8.600000000000052E-3</v>
      </c>
      <c r="AL107">
        <f t="shared" si="80"/>
        <v>2.9399999999999982E-2</v>
      </c>
      <c r="AM107">
        <f t="shared" si="80"/>
        <v>2.9200000000000004E-2</v>
      </c>
      <c r="AN107">
        <f t="shared" si="80"/>
        <v>4.6599999999999975E-2</v>
      </c>
      <c r="AO107" s="4">
        <f t="shared" si="47"/>
        <v>3.6500000000000088E-2</v>
      </c>
      <c r="AP107">
        <f t="shared" si="80"/>
        <v>-0.30330000000000013</v>
      </c>
      <c r="AQ107">
        <f t="shared" si="80"/>
        <v>-0.11259999999999959</v>
      </c>
      <c r="AR107">
        <f t="shared" si="80"/>
        <v>0.17449999999999999</v>
      </c>
      <c r="AS107">
        <f t="shared" si="80"/>
        <v>1.0699999999999932E-2</v>
      </c>
      <c r="AU107" s="4">
        <f t="shared" si="81"/>
        <v>2.6900000000000035E-2</v>
      </c>
      <c r="AV107" s="4">
        <f t="shared" si="81"/>
        <v>3.6399999999999988E-2</v>
      </c>
      <c r="AW107" s="4">
        <f t="shared" si="81"/>
        <v>4.1100000000000025E-2</v>
      </c>
      <c r="AX107" s="4">
        <f t="shared" si="48"/>
        <v>5.7000000000000051E-2</v>
      </c>
      <c r="AY107" s="4">
        <f t="shared" si="82"/>
        <v>-0.3919999999999999</v>
      </c>
      <c r="AZ107" s="4">
        <f t="shared" si="83"/>
        <v>-0.14379999999999971</v>
      </c>
      <c r="BA107" s="4">
        <f t="shared" si="84"/>
        <v>0.20760000000000001</v>
      </c>
      <c r="BB107" s="4">
        <f t="shared" si="85"/>
        <v>1.9299999999999984E-2</v>
      </c>
      <c r="BD107" s="8">
        <f t="shared" si="49"/>
        <v>-0.33834077683041641</v>
      </c>
      <c r="BE107" s="8">
        <f t="shared" si="50"/>
        <v>0.97179106492103984</v>
      </c>
      <c r="BF107" s="8">
        <f t="shared" si="51"/>
        <v>-0.81168831168830435</v>
      </c>
      <c r="BG107" s="8">
        <f t="shared" si="52"/>
        <v>3.5060714896528076</v>
      </c>
      <c r="BH107" s="8">
        <f t="shared" si="53"/>
        <v>-2.2349324732916696</v>
      </c>
      <c r="BI107" s="8">
        <f t="shared" si="54"/>
        <v>-0.45315904139433721</v>
      </c>
      <c r="BJ107" s="8">
        <f t="shared" si="55"/>
        <v>3.4282755049197324</v>
      </c>
      <c r="BK107" s="8">
        <f t="shared" si="56"/>
        <v>1.36226833518138</v>
      </c>
      <c r="BM107" s="8">
        <f t="shared" si="57"/>
        <v>3.9923954372623549</v>
      </c>
      <c r="BN107" s="8">
        <f t="shared" si="58"/>
        <v>3.9032214944526142</v>
      </c>
      <c r="BO107" s="8">
        <f t="shared" si="59"/>
        <v>6.9334920398750137</v>
      </c>
      <c r="BP107" s="8">
        <f t="shared" si="60"/>
        <v>6.031064111037689</v>
      </c>
      <c r="BQ107" s="8">
        <f t="shared" si="61"/>
        <v>-7.8168088451328614</v>
      </c>
      <c r="BR107" s="8">
        <f t="shared" si="62"/>
        <v>-1.6428842394000349</v>
      </c>
      <c r="BS107" s="8">
        <f t="shared" si="63"/>
        <v>17.474464249949929</v>
      </c>
      <c r="BT107" s="8">
        <f t="shared" si="64"/>
        <v>1.6721362712923786</v>
      </c>
      <c r="BV107" s="8">
        <f t="shared" si="65"/>
        <v>3.640546758695363</v>
      </c>
      <c r="BW107" s="8">
        <f t="shared" si="66"/>
        <v>4.9129437171008217</v>
      </c>
      <c r="BX107" s="8">
        <f t="shared" si="67"/>
        <v>6.0655253837072056</v>
      </c>
      <c r="BY107" s="8">
        <f t="shared" si="68"/>
        <v>9.7485890200102698</v>
      </c>
      <c r="BZ107" s="8">
        <f t="shared" si="69"/>
        <v>-9.8770409191695201</v>
      </c>
      <c r="CA107" s="8">
        <f t="shared" si="70"/>
        <v>-2.0885984023238882</v>
      </c>
      <c r="CB107" s="8">
        <f t="shared" si="71"/>
        <v>21.50181253236665</v>
      </c>
      <c r="CC107" s="8">
        <f t="shared" si="72"/>
        <v>3.0571835894186572</v>
      </c>
    </row>
    <row r="108" spans="1:81" x14ac:dyDescent="0.2">
      <c r="A108" t="s">
        <v>120</v>
      </c>
      <c r="B108" s="4">
        <v>0.66879999999999995</v>
      </c>
      <c r="C108" s="4">
        <v>0.68479999999999996</v>
      </c>
      <c r="D108" s="4">
        <v>0.63339999999999996</v>
      </c>
      <c r="E108" s="4">
        <v>0.55430000000000001</v>
      </c>
      <c r="F108" s="4">
        <v>3.5973000000000002</v>
      </c>
      <c r="G108" s="4">
        <v>6.7237</v>
      </c>
      <c r="H108" s="4">
        <v>0.67549999999999999</v>
      </c>
      <c r="I108" s="4">
        <v>0.68659999999999999</v>
      </c>
      <c r="K108" s="4">
        <v>0.67249999999999999</v>
      </c>
      <c r="L108" s="4">
        <v>0.6845</v>
      </c>
      <c r="M108" s="4">
        <v>0.60060000000000002</v>
      </c>
      <c r="N108" s="4">
        <v>0.56459999999999999</v>
      </c>
      <c r="O108" s="4">
        <v>3.5097999999999998</v>
      </c>
      <c r="P108" s="4">
        <v>6.7232000000000003</v>
      </c>
      <c r="Q108" s="4">
        <v>0.67789999999999995</v>
      </c>
      <c r="R108" s="4">
        <v>0.68440000000000001</v>
      </c>
      <c r="T108" s="7">
        <v>0.65259999999999996</v>
      </c>
      <c r="U108" s="7">
        <v>0.69989999999999997</v>
      </c>
      <c r="V108" s="7">
        <v>0.59240000000000004</v>
      </c>
      <c r="W108" s="7">
        <v>0.61580000000000001</v>
      </c>
      <c r="X108" s="7">
        <v>2.1966000000000001</v>
      </c>
      <c r="Y108" s="7">
        <v>6.7266000000000004</v>
      </c>
      <c r="Z108" s="7">
        <v>0.78769999999999996</v>
      </c>
      <c r="AA108" s="7">
        <v>0.66669999999999996</v>
      </c>
      <c r="AC108">
        <f t="shared" si="79"/>
        <v>3.7000000000000366E-3</v>
      </c>
      <c r="AD108">
        <f t="shared" si="79"/>
        <v>-2.9999999999996696E-4</v>
      </c>
      <c r="AE108">
        <f t="shared" si="79"/>
        <v>-3.279999999999994E-2</v>
      </c>
      <c r="AF108" s="4">
        <f t="shared" si="46"/>
        <v>1.0299999999999976E-2</v>
      </c>
      <c r="AG108">
        <f t="shared" si="79"/>
        <v>-8.7500000000000355E-2</v>
      </c>
      <c r="AH108">
        <f t="shared" si="79"/>
        <v>-4.9999999999972289E-4</v>
      </c>
      <c r="AI108">
        <f t="shared" si="43"/>
        <v>2.3999999999999577E-3</v>
      </c>
      <c r="AJ108">
        <f t="shared" si="43"/>
        <v>-2.1999999999999797E-3</v>
      </c>
      <c r="AL108">
        <f t="shared" si="80"/>
        <v>-1.9900000000000029E-2</v>
      </c>
      <c r="AM108">
        <f t="shared" si="80"/>
        <v>1.5399999999999969E-2</v>
      </c>
      <c r="AN108">
        <f t="shared" si="80"/>
        <v>-8.1999999999999851E-3</v>
      </c>
      <c r="AO108" s="4">
        <f t="shared" si="47"/>
        <v>5.1200000000000023E-2</v>
      </c>
      <c r="AP108">
        <f t="shared" si="80"/>
        <v>-1.3131999999999997</v>
      </c>
      <c r="AQ108">
        <f t="shared" si="80"/>
        <v>3.4000000000000696E-3</v>
      </c>
      <c r="AR108">
        <f t="shared" si="80"/>
        <v>0.10980000000000001</v>
      </c>
      <c r="AS108">
        <f t="shared" si="80"/>
        <v>-1.7700000000000049E-2</v>
      </c>
      <c r="AU108" s="4">
        <f t="shared" si="81"/>
        <v>-1.6199999999999992E-2</v>
      </c>
      <c r="AV108" s="4">
        <f t="shared" si="81"/>
        <v>1.5100000000000002E-2</v>
      </c>
      <c r="AW108" s="4">
        <f t="shared" si="81"/>
        <v>-4.0999999999999925E-2</v>
      </c>
      <c r="AX108" s="4">
        <f t="shared" si="48"/>
        <v>6.1499999999999999E-2</v>
      </c>
      <c r="AY108" s="4">
        <f t="shared" si="82"/>
        <v>-1.4007000000000001</v>
      </c>
      <c r="AZ108" s="4">
        <f t="shared" si="83"/>
        <v>2.9000000000003467E-3</v>
      </c>
      <c r="BA108" s="4">
        <f t="shared" si="84"/>
        <v>0.11219999999999997</v>
      </c>
      <c r="BB108" s="4">
        <f t="shared" si="85"/>
        <v>-1.9900000000000029E-2</v>
      </c>
      <c r="BD108" s="8">
        <f t="shared" si="49"/>
        <v>0.55322966507177584</v>
      </c>
      <c r="BE108" s="8">
        <f t="shared" si="50"/>
        <v>-4.3808411214948453E-2</v>
      </c>
      <c r="BF108" s="8">
        <f t="shared" si="51"/>
        <v>-5.1784022734448918</v>
      </c>
      <c r="BG108" s="8">
        <f t="shared" si="52"/>
        <v>1.8581995309399197</v>
      </c>
      <c r="BH108" s="8">
        <f t="shared" si="53"/>
        <v>-2.4323798404358921</v>
      </c>
      <c r="BI108" s="8">
        <f t="shared" si="54"/>
        <v>-7.4363817540896073E-3</v>
      </c>
      <c r="BJ108" s="8">
        <f t="shared" si="55"/>
        <v>0.35529237601775837</v>
      </c>
      <c r="BK108" s="8">
        <f t="shared" si="56"/>
        <v>-0.32041945819982226</v>
      </c>
      <c r="BM108" s="8">
        <f t="shared" si="57"/>
        <v>-2.9591078066914545</v>
      </c>
      <c r="BN108" s="8">
        <f t="shared" si="58"/>
        <v>2.2498173849525154</v>
      </c>
      <c r="BO108" s="8">
        <f t="shared" si="59"/>
        <v>-1.3653013653013628</v>
      </c>
      <c r="BP108" s="8">
        <f t="shared" si="60"/>
        <v>9.0683669854764481</v>
      </c>
      <c r="BQ108" s="8">
        <f t="shared" si="61"/>
        <v>-37.415237335460702</v>
      </c>
      <c r="BR108" s="8">
        <f t="shared" si="62"/>
        <v>5.0571156592100035E-2</v>
      </c>
      <c r="BS108" s="8">
        <f t="shared" si="63"/>
        <v>16.197079215223486</v>
      </c>
      <c r="BT108" s="8">
        <f t="shared" si="64"/>
        <v>-2.5862068965517313</v>
      </c>
      <c r="BV108" s="8">
        <f t="shared" si="65"/>
        <v>-2.4222488038277503</v>
      </c>
      <c r="BW108" s="8">
        <f t="shared" si="66"/>
        <v>2.2050233644859816</v>
      </c>
      <c r="BX108" s="8">
        <f t="shared" si="67"/>
        <v>-6.4730028418061138</v>
      </c>
      <c r="BY108" s="8">
        <f t="shared" si="68"/>
        <v>11.095074869204403</v>
      </c>
      <c r="BZ108" s="8">
        <f t="shared" si="69"/>
        <v>-38.937536485697606</v>
      </c>
      <c r="CA108" s="8">
        <f t="shared" si="70"/>
        <v>4.3131014173748781E-2</v>
      </c>
      <c r="CB108" s="8">
        <f t="shared" si="71"/>
        <v>16.609918578830491</v>
      </c>
      <c r="CC108" s="8">
        <f t="shared" si="72"/>
        <v>-2.8983396446256959</v>
      </c>
    </row>
    <row r="109" spans="1:81" x14ac:dyDescent="0.2">
      <c r="A109" t="s">
        <v>119</v>
      </c>
      <c r="B109" s="4">
        <v>0.71489999999999998</v>
      </c>
      <c r="C109" s="4">
        <v>0.72489999999999999</v>
      </c>
      <c r="D109" s="4">
        <v>0.61799999999999999</v>
      </c>
      <c r="E109" s="4">
        <v>0.58230000000000004</v>
      </c>
      <c r="F109" s="4">
        <v>2.9714999999999998</v>
      </c>
      <c r="G109" s="4">
        <v>6.1954000000000002</v>
      </c>
      <c r="H109" s="4">
        <v>0.69</v>
      </c>
      <c r="I109" s="4">
        <v>0.67910000000000004</v>
      </c>
      <c r="K109" s="4">
        <v>0.73309999999999997</v>
      </c>
      <c r="L109" s="4">
        <v>0.74309999999999998</v>
      </c>
      <c r="M109" s="4">
        <v>0.64410000000000001</v>
      </c>
      <c r="N109" s="4">
        <v>0.63560000000000005</v>
      </c>
      <c r="O109" s="4">
        <v>3.1082000000000001</v>
      </c>
      <c r="P109" s="4">
        <v>6.1413000000000002</v>
      </c>
      <c r="Q109" s="4">
        <v>0.7702</v>
      </c>
      <c r="R109" s="4">
        <v>0.70789999999999997</v>
      </c>
      <c r="T109" s="7">
        <v>0.71160000000000001</v>
      </c>
      <c r="U109" s="7">
        <v>0.73260000000000003</v>
      </c>
      <c r="V109" s="7">
        <v>0.6119</v>
      </c>
      <c r="W109" s="7">
        <v>0.58630000000000004</v>
      </c>
      <c r="X109" s="7">
        <v>2.8565</v>
      </c>
      <c r="Y109" s="7">
        <v>6.1726999999999999</v>
      </c>
      <c r="Z109" s="7">
        <v>0.76170000000000004</v>
      </c>
      <c r="AA109" s="7">
        <v>0.67800000000000005</v>
      </c>
      <c r="AC109">
        <f t="shared" si="79"/>
        <v>1.8199999999999994E-2</v>
      </c>
      <c r="AD109">
        <f t="shared" si="79"/>
        <v>1.8199999999999994E-2</v>
      </c>
      <c r="AE109">
        <f t="shared" si="79"/>
        <v>2.6100000000000012E-2</v>
      </c>
      <c r="AF109" s="4">
        <f t="shared" si="46"/>
        <v>5.3300000000000014E-2</v>
      </c>
      <c r="AG109">
        <f t="shared" si="79"/>
        <v>0.13670000000000027</v>
      </c>
      <c r="AH109">
        <f t="shared" si="79"/>
        <v>-5.4100000000000037E-2</v>
      </c>
      <c r="AI109">
        <f t="shared" si="43"/>
        <v>8.0200000000000049E-2</v>
      </c>
      <c r="AJ109">
        <f t="shared" si="43"/>
        <v>2.8799999999999937E-2</v>
      </c>
      <c r="AL109">
        <f t="shared" si="80"/>
        <v>-2.1499999999999964E-2</v>
      </c>
      <c r="AM109">
        <f t="shared" si="80"/>
        <v>-1.0499999999999954E-2</v>
      </c>
      <c r="AN109">
        <f t="shared" si="80"/>
        <v>-3.2200000000000006E-2</v>
      </c>
      <c r="AO109" s="4">
        <f t="shared" si="47"/>
        <v>-4.930000000000001E-2</v>
      </c>
      <c r="AP109">
        <f t="shared" si="80"/>
        <v>-0.25170000000000003</v>
      </c>
      <c r="AQ109">
        <f t="shared" si="80"/>
        <v>3.139999999999965E-2</v>
      </c>
      <c r="AR109">
        <f t="shared" si="80"/>
        <v>-8.499999999999952E-3</v>
      </c>
      <c r="AS109">
        <f t="shared" si="80"/>
        <v>-2.9899999999999927E-2</v>
      </c>
      <c r="AU109" s="4">
        <f t="shared" si="81"/>
        <v>-3.2999999999999696E-3</v>
      </c>
      <c r="AV109" s="4">
        <f t="shared" si="81"/>
        <v>7.7000000000000401E-3</v>
      </c>
      <c r="AW109" s="4">
        <f t="shared" si="81"/>
        <v>-6.0999999999999943E-3</v>
      </c>
      <c r="AX109" s="4">
        <f t="shared" si="48"/>
        <v>4.0000000000000036E-3</v>
      </c>
      <c r="AY109" s="4">
        <f t="shared" si="82"/>
        <v>-0.11499999999999977</v>
      </c>
      <c r="AZ109" s="4">
        <f t="shared" si="83"/>
        <v>-2.2700000000000387E-2</v>
      </c>
      <c r="BA109" s="4">
        <f t="shared" si="84"/>
        <v>7.1700000000000097E-2</v>
      </c>
      <c r="BB109" s="4">
        <f t="shared" si="85"/>
        <v>-1.0999999999999899E-3</v>
      </c>
      <c r="BD109" s="8">
        <f t="shared" si="49"/>
        <v>2.5458106028815211</v>
      </c>
      <c r="BE109" s="8">
        <f t="shared" si="50"/>
        <v>2.5106911298110077</v>
      </c>
      <c r="BF109" s="8">
        <f t="shared" si="51"/>
        <v>4.2233009708737885</v>
      </c>
      <c r="BG109" s="8">
        <f t="shared" si="52"/>
        <v>9.1533573759230649</v>
      </c>
      <c r="BH109" s="8">
        <f t="shared" si="53"/>
        <v>4.600370183409062</v>
      </c>
      <c r="BI109" s="8">
        <f t="shared" si="54"/>
        <v>-0.8732285243890634</v>
      </c>
      <c r="BJ109" s="8">
        <f t="shared" si="55"/>
        <v>11.623188405797109</v>
      </c>
      <c r="BK109" s="8">
        <f t="shared" si="56"/>
        <v>4.240907082903834</v>
      </c>
      <c r="BM109" s="8">
        <f t="shared" si="57"/>
        <v>-2.9327513299686214</v>
      </c>
      <c r="BN109" s="8">
        <f t="shared" si="58"/>
        <v>-1.4129995962858235</v>
      </c>
      <c r="BO109" s="8">
        <f t="shared" si="59"/>
        <v>-4.9992237230243761</v>
      </c>
      <c r="BP109" s="8">
        <f t="shared" si="60"/>
        <v>-7.7564505978602902</v>
      </c>
      <c r="BQ109" s="8">
        <f t="shared" si="61"/>
        <v>-8.0979344958496888</v>
      </c>
      <c r="BR109" s="8">
        <f t="shared" si="62"/>
        <v>0.51129239737514287</v>
      </c>
      <c r="BS109" s="8">
        <f t="shared" si="63"/>
        <v>-1.1036094520903599</v>
      </c>
      <c r="BT109" s="8">
        <f t="shared" si="64"/>
        <v>-4.223760418138145</v>
      </c>
      <c r="BV109" s="8">
        <f t="shared" si="65"/>
        <v>-0.46160302140159043</v>
      </c>
      <c r="BW109" s="8">
        <f t="shared" si="66"/>
        <v>1.0622154779969706</v>
      </c>
      <c r="BX109" s="8">
        <f t="shared" si="67"/>
        <v>-0.98705501618122882</v>
      </c>
      <c r="BY109" s="8">
        <f t="shared" si="68"/>
        <v>0.68693113515370141</v>
      </c>
      <c r="BZ109" s="8">
        <f t="shared" si="69"/>
        <v>-3.8700992764596931</v>
      </c>
      <c r="CA109" s="8">
        <f t="shared" si="70"/>
        <v>-0.36640087807083299</v>
      </c>
      <c r="CB109" s="8">
        <f t="shared" si="71"/>
        <v>10.391304347826102</v>
      </c>
      <c r="CC109" s="8">
        <f t="shared" si="72"/>
        <v>-0.16197908997202029</v>
      </c>
    </row>
    <row r="110" spans="1:81" x14ac:dyDescent="0.2">
      <c r="A110" t="s">
        <v>121</v>
      </c>
      <c r="B110" s="4">
        <v>0.65149999999999997</v>
      </c>
      <c r="C110" s="4">
        <v>0.65129999999999999</v>
      </c>
      <c r="D110" s="4">
        <v>0.58660000000000001</v>
      </c>
      <c r="E110" s="4">
        <v>0.32</v>
      </c>
      <c r="F110" s="4">
        <v>5.5064000000000002</v>
      </c>
      <c r="G110" s="4">
        <v>6.9771000000000001</v>
      </c>
      <c r="H110" s="4">
        <v>0.53269999999999995</v>
      </c>
      <c r="I110" s="4">
        <v>0.50700000000000001</v>
      </c>
      <c r="K110" s="4">
        <v>0.65190000000000003</v>
      </c>
      <c r="L110" s="4">
        <v>0.65480000000000005</v>
      </c>
      <c r="M110" s="4">
        <v>0.59089999999999998</v>
      </c>
      <c r="N110" s="4">
        <v>0.25309999999999999</v>
      </c>
      <c r="O110" s="4">
        <v>5.9486999999999997</v>
      </c>
      <c r="P110" s="4">
        <v>7.0147000000000004</v>
      </c>
      <c r="Q110" s="4">
        <v>0.44650000000000001</v>
      </c>
      <c r="R110" s="4">
        <v>0.47920000000000001</v>
      </c>
      <c r="T110" s="7">
        <v>0.78069999999999995</v>
      </c>
      <c r="U110" s="7">
        <v>0.78959999999999997</v>
      </c>
      <c r="V110" s="7">
        <v>0.68030000000000002</v>
      </c>
      <c r="W110" s="7">
        <v>0.66</v>
      </c>
      <c r="X110" s="7">
        <v>4.2644000000000002</v>
      </c>
      <c r="Y110" s="7">
        <v>6.6487999999999996</v>
      </c>
      <c r="Z110" s="7">
        <v>1.2194</v>
      </c>
      <c r="AA110" s="7">
        <v>0.63060000000000005</v>
      </c>
      <c r="AC110">
        <f t="shared" si="79"/>
        <v>4.0000000000006697E-4</v>
      </c>
      <c r="AD110">
        <f t="shared" si="79"/>
        <v>3.5000000000000586E-3</v>
      </c>
      <c r="AE110">
        <f t="shared" si="79"/>
        <v>4.2999999999999705E-3</v>
      </c>
      <c r="AF110" s="4">
        <f t="shared" si="46"/>
        <v>-6.6900000000000015E-2</v>
      </c>
      <c r="AG110">
        <f t="shared" si="79"/>
        <v>0.44229999999999947</v>
      </c>
      <c r="AH110">
        <f t="shared" si="79"/>
        <v>3.76000000000003E-2</v>
      </c>
      <c r="AI110">
        <f t="shared" si="43"/>
        <v>-8.6199999999999943E-2</v>
      </c>
      <c r="AJ110">
        <f t="shared" si="43"/>
        <v>-2.7799999999999991E-2</v>
      </c>
      <c r="AL110">
        <f t="shared" si="80"/>
        <v>0.12879999999999991</v>
      </c>
      <c r="AM110">
        <f t="shared" si="80"/>
        <v>0.13479999999999992</v>
      </c>
      <c r="AN110">
        <f t="shared" si="80"/>
        <v>8.9400000000000035E-2</v>
      </c>
      <c r="AO110" s="4">
        <f t="shared" si="47"/>
        <v>0.40690000000000004</v>
      </c>
      <c r="AP110">
        <f t="shared" si="80"/>
        <v>-1.6842999999999995</v>
      </c>
      <c r="AQ110">
        <f t="shared" si="80"/>
        <v>-0.36590000000000078</v>
      </c>
      <c r="AR110">
        <f t="shared" si="80"/>
        <v>0.77290000000000003</v>
      </c>
      <c r="AS110">
        <f t="shared" si="80"/>
        <v>0.15140000000000003</v>
      </c>
      <c r="AU110" s="4">
        <f t="shared" si="81"/>
        <v>0.12919999999999998</v>
      </c>
      <c r="AV110" s="4">
        <f t="shared" si="81"/>
        <v>0.13829999999999998</v>
      </c>
      <c r="AW110" s="4">
        <f t="shared" si="81"/>
        <v>9.3700000000000006E-2</v>
      </c>
      <c r="AX110" s="4">
        <f t="shared" si="48"/>
        <v>0.34</v>
      </c>
      <c r="AY110" s="4">
        <f t="shared" si="82"/>
        <v>-1.242</v>
      </c>
      <c r="AZ110" s="4">
        <f t="shared" si="83"/>
        <v>-0.32830000000000048</v>
      </c>
      <c r="BA110" s="4">
        <f t="shared" si="84"/>
        <v>0.68670000000000009</v>
      </c>
      <c r="BB110" s="4">
        <f t="shared" si="85"/>
        <v>0.12360000000000004</v>
      </c>
      <c r="BD110" s="8">
        <f t="shared" si="49"/>
        <v>6.1396776669235154E-2</v>
      </c>
      <c r="BE110" s="8">
        <f t="shared" si="50"/>
        <v>0.53738676493168414</v>
      </c>
      <c r="BF110" s="8">
        <f t="shared" si="51"/>
        <v>0.73303784520967785</v>
      </c>
      <c r="BG110" s="8">
        <f t="shared" si="52"/>
        <v>-20.906250000000004</v>
      </c>
      <c r="BH110" s="8">
        <f t="shared" si="53"/>
        <v>8.0324713061165092</v>
      </c>
      <c r="BI110" s="8">
        <f t="shared" si="54"/>
        <v>0.53890584913503181</v>
      </c>
      <c r="BJ110" s="8">
        <f t="shared" si="55"/>
        <v>-16.181715787497644</v>
      </c>
      <c r="BK110" s="8">
        <f t="shared" si="56"/>
        <v>-5.4832347140039426</v>
      </c>
      <c r="BM110" s="8">
        <f t="shared" si="57"/>
        <v>19.757631538579524</v>
      </c>
      <c r="BN110" s="8">
        <f t="shared" si="58"/>
        <v>20.586438607208294</v>
      </c>
      <c r="BO110" s="8">
        <f t="shared" si="59"/>
        <v>15.129463530208165</v>
      </c>
      <c r="BP110" s="8">
        <f t="shared" si="60"/>
        <v>160.76649545634137</v>
      </c>
      <c r="BQ110" s="8">
        <f t="shared" si="61"/>
        <v>-28.313749222519196</v>
      </c>
      <c r="BR110" s="8">
        <f t="shared" si="62"/>
        <v>-5.2161888605357429</v>
      </c>
      <c r="BS110" s="8">
        <f t="shared" si="63"/>
        <v>173.10190369540874</v>
      </c>
      <c r="BT110" s="8">
        <f t="shared" si="64"/>
        <v>31.594323873121876</v>
      </c>
      <c r="BV110" s="8">
        <f t="shared" si="65"/>
        <v>19.831158864159629</v>
      </c>
      <c r="BW110" s="8">
        <f t="shared" si="66"/>
        <v>21.234454168585902</v>
      </c>
      <c r="BX110" s="8">
        <f t="shared" si="67"/>
        <v>15.973406068871462</v>
      </c>
      <c r="BY110" s="8">
        <f t="shared" si="68"/>
        <v>106.25</v>
      </c>
      <c r="BZ110" s="8">
        <f t="shared" si="69"/>
        <v>-22.555571698387329</v>
      </c>
      <c r="CA110" s="8">
        <f t="shared" si="70"/>
        <v>-4.7053933582720679</v>
      </c>
      <c r="CB110" s="8">
        <f t="shared" si="71"/>
        <v>128.90932982917218</v>
      </c>
      <c r="CC110" s="8">
        <f t="shared" si="72"/>
        <v>24.37869822485208</v>
      </c>
    </row>
    <row r="111" spans="1:81" x14ac:dyDescent="0.2">
      <c r="A111" s="22" t="s">
        <v>122</v>
      </c>
      <c r="B111" s="4">
        <v>0.77890000000000004</v>
      </c>
      <c r="C111" s="4">
        <v>0.78600000000000003</v>
      </c>
      <c r="D111" s="4">
        <v>0.66449999999999998</v>
      </c>
      <c r="E111" s="4">
        <v>0.73360000000000003</v>
      </c>
      <c r="F111" s="4">
        <v>2.3252999999999999</v>
      </c>
      <c r="G111" s="4">
        <v>6.7149999999999999</v>
      </c>
      <c r="H111" s="4">
        <v>1.2045999999999999</v>
      </c>
      <c r="I111" s="4">
        <v>0.66930000000000001</v>
      </c>
      <c r="K111" s="4">
        <v>0.77959999999999996</v>
      </c>
      <c r="L111" s="4">
        <v>0.78700000000000003</v>
      </c>
      <c r="M111" s="4">
        <v>0.66139999999999999</v>
      </c>
      <c r="N111" s="4">
        <v>0.73170000000000002</v>
      </c>
      <c r="O111" s="4">
        <v>2.0526</v>
      </c>
      <c r="P111" s="4">
        <v>6.6878000000000002</v>
      </c>
      <c r="Q111" s="4">
        <v>1.1955</v>
      </c>
      <c r="R111" s="4">
        <v>0.6804</v>
      </c>
      <c r="T111" s="7">
        <v>0.78820000000000001</v>
      </c>
      <c r="U111" s="7">
        <v>0.80010000000000003</v>
      </c>
      <c r="V111" s="7">
        <v>0.69159999999999999</v>
      </c>
      <c r="W111" s="7">
        <v>0.753</v>
      </c>
      <c r="X111" s="7">
        <v>1.9693000000000001</v>
      </c>
      <c r="Y111" s="7">
        <v>6.6144999999999996</v>
      </c>
      <c r="Z111" s="7">
        <v>1.2902</v>
      </c>
      <c r="AA111" s="7">
        <v>0.69979999999999998</v>
      </c>
      <c r="AC111">
        <f t="shared" si="79"/>
        <v>6.9999999999992291E-4</v>
      </c>
      <c r="AD111">
        <f t="shared" si="79"/>
        <v>1.0000000000000009E-3</v>
      </c>
      <c r="AE111">
        <f t="shared" si="79"/>
        <v>-3.0999999999999917E-3</v>
      </c>
      <c r="AF111" s="4">
        <f t="shared" si="46"/>
        <v>-1.9000000000000128E-3</v>
      </c>
      <c r="AG111">
        <f t="shared" si="79"/>
        <v>-0.27269999999999994</v>
      </c>
      <c r="AH111">
        <f t="shared" si="79"/>
        <v>-2.7199999999999669E-2</v>
      </c>
      <c r="AI111">
        <f t="shared" si="43"/>
        <v>-9.099999999999886E-3</v>
      </c>
      <c r="AJ111">
        <f t="shared" si="43"/>
        <v>1.1099999999999999E-2</v>
      </c>
      <c r="AL111">
        <f t="shared" si="80"/>
        <v>8.600000000000052E-3</v>
      </c>
      <c r="AM111">
        <f t="shared" si="80"/>
        <v>1.3100000000000001E-2</v>
      </c>
      <c r="AN111">
        <f t="shared" si="80"/>
        <v>3.0200000000000005E-2</v>
      </c>
      <c r="AO111" s="4">
        <f t="shared" si="47"/>
        <v>2.1299999999999986E-2</v>
      </c>
      <c r="AP111">
        <f t="shared" si="80"/>
        <v>-8.329999999999993E-2</v>
      </c>
      <c r="AQ111">
        <f t="shared" si="80"/>
        <v>-7.3300000000000587E-2</v>
      </c>
      <c r="AR111">
        <f t="shared" si="80"/>
        <v>9.4700000000000006E-2</v>
      </c>
      <c r="AS111">
        <f t="shared" si="80"/>
        <v>1.9399999999999973E-2</v>
      </c>
      <c r="AU111" s="4">
        <f t="shared" si="81"/>
        <v>9.299999999999975E-3</v>
      </c>
      <c r="AV111" s="4">
        <f t="shared" si="81"/>
        <v>1.4100000000000001E-2</v>
      </c>
      <c r="AW111" s="4">
        <f t="shared" si="81"/>
        <v>2.7100000000000013E-2</v>
      </c>
      <c r="AX111" s="4">
        <f t="shared" si="48"/>
        <v>1.9399999999999973E-2</v>
      </c>
      <c r="AY111" s="4">
        <f t="shared" si="82"/>
        <v>-0.35599999999999987</v>
      </c>
      <c r="AZ111" s="4">
        <f t="shared" si="83"/>
        <v>-0.10050000000000026</v>
      </c>
      <c r="BA111" s="4">
        <f t="shared" si="84"/>
        <v>8.560000000000012E-2</v>
      </c>
      <c r="BB111" s="4">
        <f t="shared" si="85"/>
        <v>3.0499999999999972E-2</v>
      </c>
      <c r="BD111" s="8">
        <f t="shared" si="49"/>
        <v>8.9870329952487213E-2</v>
      </c>
      <c r="BE111" s="8">
        <f t="shared" si="50"/>
        <v>0.12722646310432581</v>
      </c>
      <c r="BF111" s="8">
        <f t="shared" si="51"/>
        <v>-0.46651617757712444</v>
      </c>
      <c r="BG111" s="8">
        <f t="shared" si="52"/>
        <v>-0.25899672846237903</v>
      </c>
      <c r="BH111" s="8">
        <f t="shared" si="53"/>
        <v>-11.727519029802604</v>
      </c>
      <c r="BI111" s="8">
        <f t="shared" si="54"/>
        <v>-0.40506329113923556</v>
      </c>
      <c r="BJ111" s="8">
        <f t="shared" si="55"/>
        <v>-0.75543748962310198</v>
      </c>
      <c r="BK111" s="8">
        <f t="shared" si="56"/>
        <v>1.6584491259524874</v>
      </c>
      <c r="BM111" s="8">
        <f t="shared" si="57"/>
        <v>1.1031298101590628</v>
      </c>
      <c r="BN111" s="8">
        <f t="shared" si="58"/>
        <v>1.6645489199491741</v>
      </c>
      <c r="BO111" s="8">
        <f t="shared" si="59"/>
        <v>4.5660719685515581</v>
      </c>
      <c r="BP111" s="8">
        <f t="shared" si="60"/>
        <v>2.9110291102911008</v>
      </c>
      <c r="BQ111" s="8">
        <f t="shared" si="61"/>
        <v>-4.0582675630907108</v>
      </c>
      <c r="BR111" s="8">
        <f t="shared" si="62"/>
        <v>-1.0960255988516492</v>
      </c>
      <c r="BS111" s="8">
        <f t="shared" si="63"/>
        <v>7.9213718109577584</v>
      </c>
      <c r="BT111" s="8">
        <f t="shared" si="64"/>
        <v>2.8512639623750697</v>
      </c>
      <c r="BV111" s="8">
        <f t="shared" si="65"/>
        <v>1.193991526511744</v>
      </c>
      <c r="BW111" s="8">
        <f t="shared" si="66"/>
        <v>1.7938931297709924</v>
      </c>
      <c r="BX111" s="8">
        <f t="shared" si="67"/>
        <v>4.0782543265613267</v>
      </c>
      <c r="BY111" s="8">
        <f t="shared" si="68"/>
        <v>2.6444929116684803</v>
      </c>
      <c r="BZ111" s="8">
        <f t="shared" si="69"/>
        <v>-15.309852492151546</v>
      </c>
      <c r="CA111" s="8">
        <f t="shared" si="70"/>
        <v>-1.4966492926284476</v>
      </c>
      <c r="CB111" s="8">
        <f t="shared" si="71"/>
        <v>7.1060933089822447</v>
      </c>
      <c r="CC111" s="8">
        <f t="shared" si="72"/>
        <v>4.5569998505901648</v>
      </c>
    </row>
    <row r="112" spans="1:81" x14ac:dyDescent="0.2">
      <c r="A112" t="s">
        <v>123</v>
      </c>
      <c r="B112" s="4">
        <v>0.80489999999999995</v>
      </c>
      <c r="C112" s="4">
        <v>0.80920000000000003</v>
      </c>
      <c r="D112" s="4">
        <v>0.72489999999999999</v>
      </c>
      <c r="E112" s="4">
        <v>0.77900000000000003</v>
      </c>
      <c r="F112" s="4">
        <v>2.4790000000000001</v>
      </c>
      <c r="G112" s="4">
        <v>6.3334000000000001</v>
      </c>
      <c r="H112" s="4">
        <v>1.1625000000000001</v>
      </c>
      <c r="I112" s="4">
        <v>0.72499999999999998</v>
      </c>
      <c r="K112" s="4">
        <v>0.80269999999999997</v>
      </c>
      <c r="L112" s="4">
        <v>0.80420000000000003</v>
      </c>
      <c r="M112" s="4">
        <v>0.66379999999999995</v>
      </c>
      <c r="N112" s="4">
        <v>0.76119999999999999</v>
      </c>
      <c r="O112" s="4">
        <v>2.5432000000000001</v>
      </c>
      <c r="P112" s="4">
        <v>6.3491</v>
      </c>
      <c r="Q112" s="4">
        <v>1.1342000000000001</v>
      </c>
      <c r="R112" s="4">
        <v>0.71630000000000005</v>
      </c>
      <c r="T112" s="7">
        <v>0.79900000000000004</v>
      </c>
      <c r="U112" s="7">
        <v>0.81369999999999998</v>
      </c>
      <c r="V112" s="7">
        <v>0.69740000000000002</v>
      </c>
      <c r="W112" s="7">
        <v>0.82150000000000001</v>
      </c>
      <c r="X112" s="7">
        <v>1.8505</v>
      </c>
      <c r="Y112" s="7">
        <v>6.2907000000000002</v>
      </c>
      <c r="Z112" s="7">
        <v>1.2336</v>
      </c>
      <c r="AA112" s="7">
        <v>0.7611</v>
      </c>
      <c r="AC112">
        <f t="shared" si="79"/>
        <v>-2.1999999999999797E-3</v>
      </c>
      <c r="AD112">
        <f t="shared" si="79"/>
        <v>-5.0000000000000044E-3</v>
      </c>
      <c r="AE112">
        <f t="shared" si="79"/>
        <v>-6.1100000000000043E-2</v>
      </c>
      <c r="AF112" s="4">
        <f t="shared" si="46"/>
        <v>-1.7800000000000038E-2</v>
      </c>
      <c r="AG112">
        <f t="shared" si="79"/>
        <v>6.4200000000000035E-2</v>
      </c>
      <c r="AH112">
        <f t="shared" si="79"/>
        <v>1.5699999999999825E-2</v>
      </c>
      <c r="AI112">
        <f t="shared" si="43"/>
        <v>-2.8299999999999992E-2</v>
      </c>
      <c r="AJ112">
        <f t="shared" si="43"/>
        <v>-8.69999999999993E-3</v>
      </c>
      <c r="AL112" s="4">
        <f>T112-K112</f>
        <v>-3.6999999999999256E-3</v>
      </c>
      <c r="AM112">
        <f t="shared" si="80"/>
        <v>9.4999999999999529E-3</v>
      </c>
      <c r="AN112">
        <f t="shared" si="80"/>
        <v>3.3600000000000074E-2</v>
      </c>
      <c r="AO112" s="4">
        <f t="shared" si="47"/>
        <v>6.030000000000002E-2</v>
      </c>
      <c r="AP112">
        <f t="shared" si="80"/>
        <v>-0.69270000000000009</v>
      </c>
      <c r="AQ112">
        <f t="shared" si="80"/>
        <v>-5.8399999999999785E-2</v>
      </c>
      <c r="AR112">
        <f t="shared" si="80"/>
        <v>9.9399999999999933E-2</v>
      </c>
      <c r="AS112">
        <f t="shared" si="80"/>
        <v>4.4799999999999951E-2</v>
      </c>
      <c r="AU112" s="4">
        <f t="shared" si="81"/>
        <v>-5.8999999999999053E-3</v>
      </c>
      <c r="AV112" s="4">
        <f t="shared" si="81"/>
        <v>4.4999999999999485E-3</v>
      </c>
      <c r="AW112" s="4">
        <f t="shared" si="81"/>
        <v>-2.7499999999999969E-2</v>
      </c>
      <c r="AX112" s="4">
        <f t="shared" si="48"/>
        <v>4.2499999999999982E-2</v>
      </c>
      <c r="AY112" s="4">
        <f t="shared" si="82"/>
        <v>-0.62850000000000006</v>
      </c>
      <c r="AZ112" s="4">
        <f t="shared" si="83"/>
        <v>-4.269999999999996E-2</v>
      </c>
      <c r="BA112" s="4">
        <f t="shared" si="84"/>
        <v>7.1099999999999941E-2</v>
      </c>
      <c r="BB112" s="4">
        <f t="shared" si="85"/>
        <v>3.6100000000000021E-2</v>
      </c>
      <c r="BD112" s="8">
        <f t="shared" si="49"/>
        <v>-0.27332587899117655</v>
      </c>
      <c r="BE112" s="8">
        <f t="shared" si="50"/>
        <v>-0.61789421651013399</v>
      </c>
      <c r="BF112" s="8">
        <f t="shared" si="51"/>
        <v>-8.4287487929369629</v>
      </c>
      <c r="BG112" s="8">
        <f t="shared" si="52"/>
        <v>-2.284980744544292</v>
      </c>
      <c r="BH112" s="8">
        <f t="shared" si="53"/>
        <v>2.5897539330375166</v>
      </c>
      <c r="BI112" s="8">
        <f t="shared" si="54"/>
        <v>0.24789212745128722</v>
      </c>
      <c r="BJ112" s="8">
        <f t="shared" si="55"/>
        <v>-2.4344086021505369</v>
      </c>
      <c r="BK112" s="8">
        <f t="shared" si="56"/>
        <v>-1.1999999999999904</v>
      </c>
      <c r="BM112" s="8">
        <f t="shared" si="57"/>
        <v>-0.46094431294380533</v>
      </c>
      <c r="BN112" s="8">
        <f t="shared" si="58"/>
        <v>1.1812981845312054</v>
      </c>
      <c r="BO112" s="8">
        <f t="shared" si="59"/>
        <v>5.0617655920458082</v>
      </c>
      <c r="BP112" s="8">
        <f t="shared" si="60"/>
        <v>7.9217025748817687</v>
      </c>
      <c r="BQ112" s="8">
        <f t="shared" si="61"/>
        <v>-27.237338785781695</v>
      </c>
      <c r="BR112" s="8">
        <f t="shared" si="62"/>
        <v>-0.91981540690806229</v>
      </c>
      <c r="BS112" s="8">
        <f t="shared" si="63"/>
        <v>8.7638864397813379</v>
      </c>
      <c r="BT112" s="8">
        <f t="shared" si="64"/>
        <v>6.2543626971939066</v>
      </c>
      <c r="BV112" s="8">
        <f t="shared" si="65"/>
        <v>-0.73301031183996845</v>
      </c>
      <c r="BW112" s="8">
        <f t="shared" si="66"/>
        <v>0.55610479485911379</v>
      </c>
      <c r="BX112" s="8">
        <f t="shared" si="67"/>
        <v>-3.793626707132014</v>
      </c>
      <c r="BY112" s="8">
        <f t="shared" si="68"/>
        <v>5.4557124518613582</v>
      </c>
      <c r="BZ112" s="8">
        <f t="shared" si="69"/>
        <v>-25.352964905203713</v>
      </c>
      <c r="CA112" s="8">
        <f t="shared" si="70"/>
        <v>-0.67420342943758427</v>
      </c>
      <c r="CB112" s="8">
        <f t="shared" si="71"/>
        <v>6.1161290322580584</v>
      </c>
      <c r="CC112" s="8">
        <f t="shared" si="72"/>
        <v>4.9793103448275895</v>
      </c>
    </row>
    <row r="113" spans="2:54" x14ac:dyDescent="0.2"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T113" s="7"/>
      <c r="U113" s="7"/>
      <c r="V113" s="7"/>
      <c r="W113" s="7"/>
      <c r="X113" s="7"/>
      <c r="Y113" s="7"/>
      <c r="Z113" s="7"/>
      <c r="AA113" s="7"/>
    </row>
    <row r="114" spans="2:54" x14ac:dyDescent="0.2"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</row>
    <row r="115" spans="2:54" x14ac:dyDescent="0.2">
      <c r="K115" s="4"/>
      <c r="L115" s="4"/>
      <c r="M115" s="4"/>
      <c r="N115" s="4"/>
      <c r="O115" s="4"/>
      <c r="P115" s="4"/>
      <c r="Q115" s="4"/>
      <c r="R115" s="4"/>
    </row>
    <row r="116" spans="2:54" x14ac:dyDescent="0.2">
      <c r="K116" s="4"/>
      <c r="L116" s="4"/>
      <c r="M116" s="4"/>
      <c r="N116" s="4"/>
      <c r="O116" s="4"/>
      <c r="P116" s="4"/>
      <c r="Q116" s="4"/>
      <c r="R116" s="4"/>
      <c r="AC116" s="77" t="s">
        <v>2</v>
      </c>
      <c r="AD116" s="78" t="s">
        <v>0</v>
      </c>
      <c r="AE116" s="79" t="s">
        <v>3</v>
      </c>
      <c r="AF116" s="80" t="s">
        <v>4</v>
      </c>
      <c r="AG116" s="81" t="s">
        <v>5</v>
      </c>
      <c r="AH116" s="82" t="s">
        <v>6</v>
      </c>
      <c r="AI116" s="83" t="s">
        <v>7</v>
      </c>
      <c r="AJ116" s="84" t="s">
        <v>8</v>
      </c>
      <c r="AL116" s="77" t="s">
        <v>2</v>
      </c>
      <c r="AM116" s="78" t="s">
        <v>0</v>
      </c>
      <c r="AN116" s="79" t="s">
        <v>3</v>
      </c>
      <c r="AO116" s="80" t="s">
        <v>4</v>
      </c>
      <c r="AP116" s="81" t="s">
        <v>5</v>
      </c>
      <c r="AQ116" s="82" t="s">
        <v>6</v>
      </c>
      <c r="AR116" s="83" t="s">
        <v>7</v>
      </c>
      <c r="AS116" s="84" t="s">
        <v>8</v>
      </c>
      <c r="AU116" s="77" t="s">
        <v>2</v>
      </c>
      <c r="AV116" s="78" t="s">
        <v>0</v>
      </c>
      <c r="AW116" s="79" t="s">
        <v>3</v>
      </c>
      <c r="AX116" s="80" t="s">
        <v>4</v>
      </c>
      <c r="AY116" s="81" t="s">
        <v>5</v>
      </c>
      <c r="AZ116" s="82" t="s">
        <v>6</v>
      </c>
      <c r="BA116" s="83" t="s">
        <v>7</v>
      </c>
      <c r="BB116" s="84" t="s">
        <v>8</v>
      </c>
    </row>
    <row r="117" spans="2:54" x14ac:dyDescent="0.2">
      <c r="AC117" s="85" t="s">
        <v>127</v>
      </c>
      <c r="AD117" s="85" t="s">
        <v>127</v>
      </c>
      <c r="AE117" s="85" t="s">
        <v>127</v>
      </c>
      <c r="AF117" s="85" t="s">
        <v>127</v>
      </c>
      <c r="AG117" s="85" t="s">
        <v>127</v>
      </c>
      <c r="AH117" s="85" t="s">
        <v>127</v>
      </c>
      <c r="AI117" s="85" t="s">
        <v>127</v>
      </c>
      <c r="AJ117" s="85" t="s">
        <v>127</v>
      </c>
      <c r="AL117" s="85" t="s">
        <v>130</v>
      </c>
      <c r="AM117" s="85" t="s">
        <v>130</v>
      </c>
      <c r="AN117" s="85" t="s">
        <v>130</v>
      </c>
      <c r="AO117" s="85" t="s">
        <v>130</v>
      </c>
      <c r="AP117" s="85" t="s">
        <v>130</v>
      </c>
      <c r="AQ117" s="85" t="s">
        <v>130</v>
      </c>
      <c r="AR117" s="85" t="s">
        <v>130</v>
      </c>
      <c r="AS117" s="85" t="s">
        <v>130</v>
      </c>
      <c r="AU117" s="85" t="s">
        <v>130</v>
      </c>
      <c r="AV117" s="85" t="s">
        <v>130</v>
      </c>
      <c r="AW117" s="85" t="s">
        <v>130</v>
      </c>
      <c r="AX117" s="85" t="s">
        <v>130</v>
      </c>
      <c r="AY117" s="85" t="s">
        <v>130</v>
      </c>
      <c r="AZ117" s="85" t="s">
        <v>130</v>
      </c>
      <c r="BA117" s="85" t="s">
        <v>130</v>
      </c>
      <c r="BB117" s="85" t="s">
        <v>130</v>
      </c>
    </row>
    <row r="118" spans="2:54" x14ac:dyDescent="0.2">
      <c r="AC118" s="86">
        <f>COUNTIF(AC3:AC112, "&gt;0")</f>
        <v>65</v>
      </c>
      <c r="AD118" s="86">
        <f t="shared" ref="AD118:AJ118" si="86">COUNTIF(AD3:AD112, "&gt;0")</f>
        <v>69</v>
      </c>
      <c r="AE118" s="86">
        <f t="shared" si="86"/>
        <v>57</v>
      </c>
      <c r="AF118" s="35">
        <f t="shared" si="86"/>
        <v>54</v>
      </c>
      <c r="AG118" s="33">
        <f t="shared" si="86"/>
        <v>50</v>
      </c>
      <c r="AH118" s="33">
        <f t="shared" si="86"/>
        <v>39</v>
      </c>
      <c r="AI118" s="86">
        <f t="shared" si="86"/>
        <v>65</v>
      </c>
      <c r="AJ118" s="86">
        <f t="shared" si="86"/>
        <v>57</v>
      </c>
      <c r="AL118" s="86">
        <f>COUNTIF(AL3:AL112,"&gt;0")</f>
        <v>91</v>
      </c>
      <c r="AM118" s="86">
        <f t="shared" ref="AM118:AS118" si="87">COUNTIF(AM3:AM112,"&gt;0")</f>
        <v>105</v>
      </c>
      <c r="AN118" s="86">
        <f t="shared" si="87"/>
        <v>88</v>
      </c>
      <c r="AO118" s="86">
        <f t="shared" si="87"/>
        <v>97</v>
      </c>
      <c r="AP118" s="33">
        <f t="shared" si="87"/>
        <v>4</v>
      </c>
      <c r="AQ118" s="33">
        <f t="shared" si="87"/>
        <v>5</v>
      </c>
      <c r="AR118" s="86">
        <f t="shared" si="87"/>
        <v>107</v>
      </c>
      <c r="AS118" s="86">
        <f t="shared" si="87"/>
        <v>95</v>
      </c>
      <c r="AU118" s="86">
        <f>COUNTIF(AU3:AU112,"&gt;0")</f>
        <v>90</v>
      </c>
      <c r="AV118" s="86">
        <f t="shared" ref="AV118:BB118" si="88">COUNTIF(AV3:AV112,"&gt;0")</f>
        <v>107</v>
      </c>
      <c r="AW118" s="86">
        <f t="shared" si="88"/>
        <v>83</v>
      </c>
      <c r="AX118" s="86">
        <f t="shared" si="88"/>
        <v>100</v>
      </c>
      <c r="AY118" s="33">
        <f t="shared" si="88"/>
        <v>4</v>
      </c>
      <c r="AZ118" s="33">
        <f t="shared" si="88"/>
        <v>1</v>
      </c>
      <c r="BA118" s="86">
        <f t="shared" si="88"/>
        <v>108</v>
      </c>
      <c r="BB118" s="86">
        <f t="shared" si="88"/>
        <v>94</v>
      </c>
    </row>
    <row r="119" spans="2:54" x14ac:dyDescent="0.2">
      <c r="AC119" s="87" t="s">
        <v>128</v>
      </c>
      <c r="AD119" s="87" t="s">
        <v>128</v>
      </c>
      <c r="AE119" s="87" t="s">
        <v>128</v>
      </c>
      <c r="AF119" s="87" t="s">
        <v>128</v>
      </c>
      <c r="AG119" s="87" t="s">
        <v>128</v>
      </c>
      <c r="AH119" s="87" t="s">
        <v>128</v>
      </c>
      <c r="AI119" s="87" t="s">
        <v>128</v>
      </c>
      <c r="AJ119" s="87" t="s">
        <v>128</v>
      </c>
      <c r="AL119" s="87" t="s">
        <v>127</v>
      </c>
      <c r="AM119" s="87" t="s">
        <v>127</v>
      </c>
      <c r="AN119" s="87" t="s">
        <v>127</v>
      </c>
      <c r="AO119" s="87" t="s">
        <v>127</v>
      </c>
      <c r="AP119" s="87" t="s">
        <v>127</v>
      </c>
      <c r="AQ119" s="87" t="s">
        <v>127</v>
      </c>
      <c r="AR119" s="87" t="s">
        <v>127</v>
      </c>
      <c r="AS119" s="87" t="s">
        <v>127</v>
      </c>
      <c r="AU119" s="87" t="s">
        <v>128</v>
      </c>
      <c r="AV119" s="87" t="s">
        <v>128</v>
      </c>
      <c r="AW119" s="87" t="s">
        <v>128</v>
      </c>
      <c r="AX119" s="87" t="s">
        <v>128</v>
      </c>
      <c r="AY119" s="87" t="s">
        <v>128</v>
      </c>
      <c r="AZ119" s="87" t="s">
        <v>128</v>
      </c>
      <c r="BA119" s="87" t="s">
        <v>128</v>
      </c>
      <c r="BB119" s="87" t="s">
        <v>128</v>
      </c>
    </row>
    <row r="120" spans="2:54" x14ac:dyDescent="0.2">
      <c r="AC120" s="33">
        <f>COUNTIF(AC3:AC112, "&lt;0")</f>
        <v>45</v>
      </c>
      <c r="AD120" s="33">
        <f t="shared" ref="AD120:AJ120" si="89">COUNTIF(AD3:AD112, "&lt;0")</f>
        <v>41</v>
      </c>
      <c r="AE120" s="33">
        <f t="shared" si="89"/>
        <v>53</v>
      </c>
      <c r="AF120" s="88">
        <f t="shared" si="89"/>
        <v>56</v>
      </c>
      <c r="AG120" s="88">
        <f t="shared" si="89"/>
        <v>60</v>
      </c>
      <c r="AH120" s="88">
        <f t="shared" si="89"/>
        <v>71</v>
      </c>
      <c r="AI120" s="33">
        <f t="shared" si="89"/>
        <v>45</v>
      </c>
      <c r="AJ120" s="33">
        <f t="shared" si="89"/>
        <v>53</v>
      </c>
      <c r="AL120" s="33">
        <f>COUNTIF(AL3:AL112,"&lt;0")</f>
        <v>19</v>
      </c>
      <c r="AM120" s="33">
        <f t="shared" ref="AM120:AS120" si="90">COUNTIF(AM3:AM112,"&lt;0")</f>
        <v>5</v>
      </c>
      <c r="AN120" s="33">
        <f t="shared" si="90"/>
        <v>22</v>
      </c>
      <c r="AO120" s="33">
        <f t="shared" si="90"/>
        <v>13</v>
      </c>
      <c r="AP120" s="91">
        <f t="shared" si="90"/>
        <v>106</v>
      </c>
      <c r="AQ120" s="88">
        <f t="shared" si="90"/>
        <v>105</v>
      </c>
      <c r="AR120" s="33">
        <f t="shared" si="90"/>
        <v>3</v>
      </c>
      <c r="AS120" s="33">
        <f t="shared" si="90"/>
        <v>15</v>
      </c>
      <c r="AU120" s="33">
        <f>COUNTIF(AU3:AU112,"&lt;0")</f>
        <v>20</v>
      </c>
      <c r="AV120" s="33">
        <f t="shared" ref="AV120:BB120" si="91">COUNTIF(AV3:AV112,"&lt;0")</f>
        <v>3</v>
      </c>
      <c r="AW120" s="33">
        <f t="shared" si="91"/>
        <v>27</v>
      </c>
      <c r="AX120" s="33">
        <f t="shared" si="91"/>
        <v>10</v>
      </c>
      <c r="AY120" s="88">
        <f t="shared" si="91"/>
        <v>106</v>
      </c>
      <c r="AZ120" s="88">
        <f t="shared" si="91"/>
        <v>109</v>
      </c>
      <c r="BA120" s="33">
        <f t="shared" si="91"/>
        <v>2</v>
      </c>
      <c r="BB120" s="33">
        <f t="shared" si="91"/>
        <v>15</v>
      </c>
    </row>
    <row r="121" spans="2:54" x14ac:dyDescent="0.2">
      <c r="AC121" s="89" t="s">
        <v>129</v>
      </c>
      <c r="AD121" s="89" t="s">
        <v>129</v>
      </c>
      <c r="AE121" s="89" t="s">
        <v>129</v>
      </c>
      <c r="AF121" s="89" t="s">
        <v>129</v>
      </c>
      <c r="AG121" s="89" t="s">
        <v>129</v>
      </c>
      <c r="AH121" s="89" t="s">
        <v>129</v>
      </c>
      <c r="AI121" s="89" t="s">
        <v>129</v>
      </c>
      <c r="AJ121" s="89" t="s">
        <v>129</v>
      </c>
      <c r="AL121" s="89" t="s">
        <v>129</v>
      </c>
      <c r="AM121" s="89" t="s">
        <v>129</v>
      </c>
      <c r="AN121" s="89" t="s">
        <v>129</v>
      </c>
      <c r="AO121" s="89" t="s">
        <v>129</v>
      </c>
      <c r="AP121" s="89" t="s">
        <v>129</v>
      </c>
      <c r="AQ121" s="89" t="s">
        <v>129</v>
      </c>
      <c r="AR121" s="89" t="s">
        <v>129</v>
      </c>
      <c r="AS121" s="89" t="s">
        <v>129</v>
      </c>
      <c r="AU121" s="89" t="s">
        <v>129</v>
      </c>
      <c r="AV121" s="89" t="s">
        <v>129</v>
      </c>
      <c r="AW121" s="89" t="s">
        <v>129</v>
      </c>
      <c r="AX121" s="89" t="s">
        <v>129</v>
      </c>
      <c r="AY121" s="89" t="s">
        <v>129</v>
      </c>
      <c r="AZ121" s="89" t="s">
        <v>129</v>
      </c>
      <c r="BA121" s="89" t="s">
        <v>129</v>
      </c>
      <c r="BB121" s="89" t="s">
        <v>129</v>
      </c>
    </row>
    <row r="122" spans="2:54" x14ac:dyDescent="0.2">
      <c r="AC122" s="33">
        <f>COUNTIF(AC3:AC112, "=0")</f>
        <v>0</v>
      </c>
      <c r="AD122" s="33">
        <f t="shared" ref="AD122:AJ122" si="92">COUNTIF(AD3:AD112, "=0")</f>
        <v>0</v>
      </c>
      <c r="AE122" s="33">
        <f t="shared" si="92"/>
        <v>0</v>
      </c>
      <c r="AF122" s="33">
        <f t="shared" si="92"/>
        <v>0</v>
      </c>
      <c r="AG122" s="33">
        <f t="shared" si="92"/>
        <v>0</v>
      </c>
      <c r="AH122" s="33">
        <f t="shared" si="92"/>
        <v>0</v>
      </c>
      <c r="AI122" s="33">
        <f t="shared" si="92"/>
        <v>0</v>
      </c>
      <c r="AJ122" s="33">
        <f t="shared" si="92"/>
        <v>0</v>
      </c>
      <c r="AL122" s="33">
        <f>COUNTIF(AL3:AL112,"=0")</f>
        <v>0</v>
      </c>
      <c r="AM122" s="33">
        <f t="shared" ref="AM122:AS122" si="93">COUNTIF(AM3:AM112,"=0")</f>
        <v>0</v>
      </c>
      <c r="AN122" s="33">
        <f t="shared" si="93"/>
        <v>0</v>
      </c>
      <c r="AO122" s="33">
        <f t="shared" si="93"/>
        <v>0</v>
      </c>
      <c r="AP122" s="33">
        <f t="shared" si="93"/>
        <v>0</v>
      </c>
      <c r="AQ122" s="33">
        <f t="shared" si="93"/>
        <v>0</v>
      </c>
      <c r="AR122" s="33">
        <f t="shared" si="93"/>
        <v>0</v>
      </c>
      <c r="AS122" s="33">
        <f t="shared" si="93"/>
        <v>0</v>
      </c>
      <c r="AU122" s="33">
        <f>COUNTIF(AU3:AU112,"=0")</f>
        <v>0</v>
      </c>
      <c r="AV122" s="33">
        <f t="shared" ref="AV122:BB122" si="94">COUNTIF(AV3:AV112,"=0")</f>
        <v>0</v>
      </c>
      <c r="AW122" s="33">
        <f t="shared" si="94"/>
        <v>0</v>
      </c>
      <c r="AX122" s="33">
        <f t="shared" si="94"/>
        <v>0</v>
      </c>
      <c r="AY122" s="33">
        <f t="shared" si="94"/>
        <v>0</v>
      </c>
      <c r="AZ122" s="33">
        <f t="shared" si="94"/>
        <v>0</v>
      </c>
      <c r="BA122" s="33">
        <f t="shared" si="94"/>
        <v>0</v>
      </c>
      <c r="BB122" s="33">
        <f t="shared" si="94"/>
        <v>1</v>
      </c>
    </row>
    <row r="123" spans="2:54" x14ac:dyDescent="0.2">
      <c r="AC123" s="90" t="s">
        <v>153</v>
      </c>
      <c r="AD123" s="90" t="s">
        <v>153</v>
      </c>
      <c r="AE123" s="90" t="s">
        <v>153</v>
      </c>
      <c r="AF123" s="90" t="s">
        <v>153</v>
      </c>
      <c r="AG123" s="90" t="s">
        <v>153</v>
      </c>
      <c r="AH123" s="90" t="s">
        <v>153</v>
      </c>
      <c r="AI123" s="90" t="s">
        <v>153</v>
      </c>
      <c r="AJ123" s="90" t="s">
        <v>153</v>
      </c>
      <c r="AL123" s="90" t="s">
        <v>154</v>
      </c>
      <c r="AM123" s="90" t="s">
        <v>154</v>
      </c>
      <c r="AN123" s="90" t="s">
        <v>154</v>
      </c>
      <c r="AO123" s="90" t="s">
        <v>154</v>
      </c>
      <c r="AP123" s="90" t="s">
        <v>154</v>
      </c>
      <c r="AQ123" s="90" t="s">
        <v>154</v>
      </c>
      <c r="AR123" s="90" t="s">
        <v>154</v>
      </c>
      <c r="AS123" s="90" t="s">
        <v>154</v>
      </c>
      <c r="AU123" s="90" t="s">
        <v>154</v>
      </c>
      <c r="AV123" s="90" t="s">
        <v>154</v>
      </c>
      <c r="AW123" s="90" t="s">
        <v>154</v>
      </c>
      <c r="AX123" s="90" t="s">
        <v>154</v>
      </c>
      <c r="AY123" s="90" t="s">
        <v>154</v>
      </c>
      <c r="AZ123" s="90" t="s">
        <v>154</v>
      </c>
      <c r="BA123" s="90" t="s">
        <v>154</v>
      </c>
      <c r="BB123" s="90" t="s">
        <v>154</v>
      </c>
    </row>
    <row r="124" spans="2:54" ht="16" customHeight="1" x14ac:dyDescent="0.2">
      <c r="B124" s="118" t="s">
        <v>131</v>
      </c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AC124" s="33">
        <f>AC118/(AC118+AC120+AC122)*100</f>
        <v>59.090909090909093</v>
      </c>
      <c r="AD124" s="33">
        <f t="shared" ref="AD124:AJ124" si="95">AD118/(AD118+AD120+AD122)*100</f>
        <v>62.727272727272734</v>
      </c>
      <c r="AE124" s="33">
        <f t="shared" si="95"/>
        <v>51.81818181818182</v>
      </c>
      <c r="AF124" s="33">
        <f t="shared" si="95"/>
        <v>49.090909090909093</v>
      </c>
      <c r="AG124" s="33">
        <f t="shared" si="95"/>
        <v>45.454545454545453</v>
      </c>
      <c r="AH124" s="33">
        <f t="shared" si="95"/>
        <v>35.454545454545453</v>
      </c>
      <c r="AI124" s="33">
        <f t="shared" si="95"/>
        <v>59.090909090909093</v>
      </c>
      <c r="AJ124" s="33">
        <f t="shared" si="95"/>
        <v>51.81818181818182</v>
      </c>
      <c r="AL124" s="92">
        <f>AL118/(AL118+AL120+AL122)*100</f>
        <v>82.727272727272734</v>
      </c>
      <c r="AM124" s="92">
        <f t="shared" ref="AM124:AS124" si="96">AM118/(AM118+AM120+AM122)*100</f>
        <v>95.454545454545453</v>
      </c>
      <c r="AN124" s="92">
        <f t="shared" si="96"/>
        <v>80</v>
      </c>
      <c r="AO124" s="92">
        <f t="shared" si="96"/>
        <v>88.181818181818187</v>
      </c>
      <c r="AP124" s="92">
        <f t="shared" si="96"/>
        <v>3.6363636363636362</v>
      </c>
      <c r="AQ124" s="92">
        <f t="shared" si="96"/>
        <v>4.5454545454545459</v>
      </c>
      <c r="AR124" s="92">
        <f t="shared" si="96"/>
        <v>97.27272727272728</v>
      </c>
      <c r="AS124" s="92">
        <f t="shared" si="96"/>
        <v>86.36363636363636</v>
      </c>
      <c r="AU124" s="33">
        <f>AU118/(AU118+AU120+AU122)*100</f>
        <v>81.818181818181827</v>
      </c>
      <c r="AV124" s="33">
        <f t="shared" ref="AV124:BB124" si="97">AV118/(AV118+AV120+AV122)*100</f>
        <v>97.27272727272728</v>
      </c>
      <c r="AW124" s="33">
        <f t="shared" si="97"/>
        <v>75.454545454545453</v>
      </c>
      <c r="AX124" s="33">
        <f t="shared" si="97"/>
        <v>90.909090909090907</v>
      </c>
      <c r="AY124" s="33">
        <f t="shared" si="97"/>
        <v>3.6363636363636362</v>
      </c>
      <c r="AZ124" s="33">
        <f t="shared" si="97"/>
        <v>0.90909090909090906</v>
      </c>
      <c r="BA124" s="33">
        <f t="shared" si="97"/>
        <v>98.181818181818187</v>
      </c>
      <c r="BB124" s="33">
        <f t="shared" si="97"/>
        <v>85.454545454545453</v>
      </c>
    </row>
    <row r="125" spans="2:54" ht="16" customHeight="1" x14ac:dyDescent="0.2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</row>
    <row r="126" spans="2:54" ht="16" customHeight="1" x14ac:dyDescent="0.2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</row>
    <row r="127" spans="2:54" ht="31" x14ac:dyDescent="0.35">
      <c r="B127" s="115" t="s">
        <v>64</v>
      </c>
      <c r="C127" s="116"/>
      <c r="D127" s="116"/>
      <c r="E127" s="116"/>
      <c r="F127" s="116"/>
      <c r="G127" s="116"/>
      <c r="H127" s="116"/>
      <c r="I127" s="116"/>
      <c r="K127" s="117" t="s">
        <v>65</v>
      </c>
      <c r="L127" s="117"/>
      <c r="M127" s="117"/>
      <c r="N127" s="117"/>
      <c r="O127" s="117"/>
      <c r="P127" s="117"/>
      <c r="Q127" s="117"/>
      <c r="R127" s="117"/>
      <c r="T127" s="117" t="s">
        <v>66</v>
      </c>
      <c r="U127" s="117"/>
      <c r="V127" s="117"/>
      <c r="W127" s="117"/>
      <c r="X127" s="117"/>
      <c r="Y127" s="117"/>
      <c r="Z127" s="117"/>
      <c r="AA127" s="117"/>
      <c r="AC127" s="114" t="s">
        <v>67</v>
      </c>
      <c r="AD127" s="114"/>
      <c r="AE127" s="114"/>
      <c r="AF127" s="114"/>
      <c r="AG127" s="114"/>
      <c r="AH127" s="114"/>
      <c r="AI127" s="114"/>
      <c r="AJ127" s="114"/>
      <c r="AL127" s="114" t="s">
        <v>68</v>
      </c>
      <c r="AM127" s="114"/>
      <c r="AN127" s="114"/>
      <c r="AO127" s="114"/>
      <c r="AP127" s="114"/>
      <c r="AQ127" s="114"/>
      <c r="AR127" s="114"/>
      <c r="AS127" s="114"/>
      <c r="AU127" s="114" t="s">
        <v>69</v>
      </c>
      <c r="AV127" s="114"/>
      <c r="AW127" s="114"/>
      <c r="AX127" s="114"/>
      <c r="AY127" s="114"/>
      <c r="AZ127" s="114"/>
      <c r="BA127" s="114"/>
      <c r="BB127" s="114"/>
    </row>
    <row r="128" spans="2:54" x14ac:dyDescent="0.2">
      <c r="B128" s="9" t="s">
        <v>2</v>
      </c>
      <c r="C128" s="10" t="s">
        <v>0</v>
      </c>
      <c r="D128" s="11" t="s">
        <v>3</v>
      </c>
      <c r="E128" s="12" t="s">
        <v>4</v>
      </c>
      <c r="F128" s="13" t="s">
        <v>5</v>
      </c>
      <c r="G128" s="14" t="s">
        <v>6</v>
      </c>
      <c r="H128" s="16" t="s">
        <v>7</v>
      </c>
      <c r="I128" s="15" t="s">
        <v>8</v>
      </c>
      <c r="K128" s="9" t="s">
        <v>2</v>
      </c>
      <c r="L128" s="10" t="s">
        <v>0</v>
      </c>
      <c r="M128" s="11" t="s">
        <v>3</v>
      </c>
      <c r="N128" s="12" t="s">
        <v>4</v>
      </c>
      <c r="O128" s="13" t="s">
        <v>5</v>
      </c>
      <c r="P128" s="14" t="s">
        <v>6</v>
      </c>
      <c r="Q128" s="16" t="s">
        <v>7</v>
      </c>
      <c r="R128" s="15" t="s">
        <v>8</v>
      </c>
      <c r="T128" s="9" t="s">
        <v>2</v>
      </c>
      <c r="U128" s="10" t="s">
        <v>0</v>
      </c>
      <c r="V128" s="11" t="s">
        <v>3</v>
      </c>
      <c r="W128" s="12" t="s">
        <v>4</v>
      </c>
      <c r="X128" s="13" t="s">
        <v>5</v>
      </c>
      <c r="Y128" s="14" t="s">
        <v>6</v>
      </c>
      <c r="Z128" s="16" t="s">
        <v>7</v>
      </c>
      <c r="AA128" s="15" t="s">
        <v>8</v>
      </c>
      <c r="AC128" s="9" t="s">
        <v>2</v>
      </c>
      <c r="AD128" s="10" t="s">
        <v>0</v>
      </c>
      <c r="AE128" s="11" t="s">
        <v>3</v>
      </c>
      <c r="AF128" s="12" t="s">
        <v>4</v>
      </c>
      <c r="AG128" s="13" t="s">
        <v>5</v>
      </c>
      <c r="AH128" s="14" t="s">
        <v>6</v>
      </c>
      <c r="AI128" s="16" t="s">
        <v>7</v>
      </c>
      <c r="AJ128" s="15" t="s">
        <v>8</v>
      </c>
      <c r="AL128" s="9" t="s">
        <v>2</v>
      </c>
      <c r="AM128" s="10" t="s">
        <v>0</v>
      </c>
      <c r="AN128" s="11" t="s">
        <v>3</v>
      </c>
      <c r="AO128" s="12" t="s">
        <v>4</v>
      </c>
      <c r="AP128" s="13" t="s">
        <v>5</v>
      </c>
      <c r="AQ128" s="14" t="s">
        <v>6</v>
      </c>
      <c r="AR128" s="16" t="s">
        <v>7</v>
      </c>
      <c r="AS128" s="15" t="s">
        <v>8</v>
      </c>
      <c r="AU128" s="9" t="s">
        <v>2</v>
      </c>
      <c r="AV128" s="10" t="s">
        <v>0</v>
      </c>
      <c r="AW128" s="11" t="s">
        <v>3</v>
      </c>
      <c r="AX128" s="12" t="s">
        <v>4</v>
      </c>
      <c r="AY128" s="13" t="s">
        <v>5</v>
      </c>
      <c r="AZ128" s="14" t="s">
        <v>6</v>
      </c>
      <c r="BA128" s="16" t="s">
        <v>7</v>
      </c>
      <c r="BB128" s="15" t="s">
        <v>8</v>
      </c>
    </row>
    <row r="129" spans="1:54" x14ac:dyDescent="0.2">
      <c r="A129" s="28" t="s">
        <v>132</v>
      </c>
      <c r="B129" s="4">
        <v>0.69869999999999999</v>
      </c>
      <c r="C129" s="4">
        <v>0.69920000000000004</v>
      </c>
      <c r="D129" s="4">
        <v>0.71550000000000002</v>
      </c>
      <c r="E129" s="4">
        <v>0.45419999999999999</v>
      </c>
      <c r="F129" s="4">
        <v>4.9142999999999999</v>
      </c>
      <c r="G129" s="4">
        <v>7.2214</v>
      </c>
      <c r="H129" s="4">
        <v>0.71379999999999999</v>
      </c>
      <c r="I129" s="4">
        <v>0.5585</v>
      </c>
      <c r="J129" s="4"/>
      <c r="K129" s="4">
        <v>0.70350000000000001</v>
      </c>
      <c r="L129" s="4">
        <v>0.70860000000000001</v>
      </c>
      <c r="M129" s="4">
        <v>0.72789999999999999</v>
      </c>
      <c r="N129" s="4">
        <v>0.46860000000000002</v>
      </c>
      <c r="O129" s="4">
        <v>5.2393999999999998</v>
      </c>
      <c r="P129" s="4">
        <v>7.2031999999999998</v>
      </c>
      <c r="Q129" s="4">
        <v>0.75</v>
      </c>
      <c r="R129" s="4">
        <v>0.57340000000000002</v>
      </c>
      <c r="S129" s="4"/>
      <c r="T129" s="4">
        <v>0.74129999999999996</v>
      </c>
      <c r="U129" s="4">
        <v>0.75519999999999998</v>
      </c>
      <c r="V129" s="4">
        <v>0.75109999999999999</v>
      </c>
      <c r="W129" s="4">
        <v>0.59919999999999995</v>
      </c>
      <c r="X129" s="4">
        <v>4.4077999999999999</v>
      </c>
      <c r="Y129" s="4">
        <v>7.0651000000000002</v>
      </c>
      <c r="Z129" s="4">
        <v>1.0234000000000001</v>
      </c>
      <c r="AA129" s="4">
        <v>0.61229999999999996</v>
      </c>
      <c r="AC129" s="4">
        <f>K129-B129</f>
        <v>4.8000000000000265E-3</v>
      </c>
      <c r="AD129" s="4">
        <f t="shared" ref="AD129:AJ129" si="98">L129-C129</f>
        <v>9.3999999999999639E-3</v>
      </c>
      <c r="AE129" s="4">
        <f t="shared" si="98"/>
        <v>1.2399999999999967E-2</v>
      </c>
      <c r="AF129" s="4">
        <f>ABS(N129)-ABS(E129)</f>
        <v>1.4400000000000024E-2</v>
      </c>
      <c r="AG129" s="4">
        <f t="shared" si="98"/>
        <v>0.32509999999999994</v>
      </c>
      <c r="AH129" s="4">
        <f t="shared" si="98"/>
        <v>-1.8200000000000216E-2</v>
      </c>
      <c r="AI129" s="4">
        <f t="shared" si="98"/>
        <v>3.620000000000001E-2</v>
      </c>
      <c r="AJ129" s="4">
        <f t="shared" si="98"/>
        <v>1.4900000000000024E-2</v>
      </c>
      <c r="AL129" s="4">
        <f>T129-K129</f>
        <v>3.7799999999999945E-2</v>
      </c>
      <c r="AM129" s="4">
        <f t="shared" ref="AM129:AS129" si="99">U129-L129</f>
        <v>4.6599999999999975E-2</v>
      </c>
      <c r="AN129" s="4">
        <f t="shared" si="99"/>
        <v>2.3199999999999998E-2</v>
      </c>
      <c r="AO129" s="4">
        <f>ABS(W129)-ABS(N129)</f>
        <v>0.13059999999999994</v>
      </c>
      <c r="AP129" s="4">
        <f t="shared" si="99"/>
        <v>-0.83159999999999989</v>
      </c>
      <c r="AQ129" s="4">
        <f t="shared" si="99"/>
        <v>-0.13809999999999967</v>
      </c>
      <c r="AR129" s="4">
        <f t="shared" si="99"/>
        <v>0.27340000000000009</v>
      </c>
      <c r="AS129" s="4">
        <f t="shared" si="99"/>
        <v>3.8899999999999935E-2</v>
      </c>
      <c r="AU129" s="4">
        <f>T129-B129</f>
        <v>4.2599999999999971E-2</v>
      </c>
      <c r="AV129" s="4">
        <f t="shared" ref="AV129:BB129" si="100">U129-C129</f>
        <v>5.5999999999999939E-2</v>
      </c>
      <c r="AW129" s="4">
        <f t="shared" si="100"/>
        <v>3.5599999999999965E-2</v>
      </c>
      <c r="AX129" s="4">
        <f>ABS(W129)-ABS(E129)</f>
        <v>0.14499999999999996</v>
      </c>
      <c r="AY129" s="4">
        <f t="shared" si="100"/>
        <v>-0.50649999999999995</v>
      </c>
      <c r="AZ129" s="4">
        <f t="shared" si="100"/>
        <v>-0.15629999999999988</v>
      </c>
      <c r="BA129" s="4">
        <f t="shared" si="100"/>
        <v>0.3096000000000001</v>
      </c>
      <c r="BB129" s="4">
        <f t="shared" si="100"/>
        <v>5.3799999999999959E-2</v>
      </c>
    </row>
    <row r="130" spans="1:54" x14ac:dyDescent="0.2">
      <c r="A130" s="23" t="s">
        <v>133</v>
      </c>
      <c r="B130" s="31">
        <f>B129-B19</f>
        <v>-5.6599999999999984E-2</v>
      </c>
      <c r="C130" s="31">
        <f t="shared" ref="C130:I130" si="101">C129-C19</f>
        <v>-6.579999999999997E-2</v>
      </c>
      <c r="D130" s="31">
        <f t="shared" si="101"/>
        <v>-3.4399999999999986E-2</v>
      </c>
      <c r="E130" s="31">
        <f t="shared" si="101"/>
        <v>-9.2000000000000026E-2</v>
      </c>
      <c r="F130" s="31">
        <f t="shared" si="101"/>
        <v>-1.1462000000000003</v>
      </c>
      <c r="G130" s="25">
        <f t="shared" si="101"/>
        <v>0.3785999999999996</v>
      </c>
      <c r="H130" s="31">
        <f t="shared" si="101"/>
        <v>-0.17379999999999995</v>
      </c>
      <c r="I130" s="31">
        <f t="shared" si="101"/>
        <v>-2.4499999999999966E-2</v>
      </c>
      <c r="J130" s="4"/>
      <c r="K130" s="31">
        <f>K129-K19</f>
        <v>-5.8400000000000007E-2</v>
      </c>
      <c r="L130" s="31">
        <f t="shared" ref="L130:R130" si="102">L129-L19</f>
        <v>-5.699999999999994E-2</v>
      </c>
      <c r="M130" s="31">
        <f t="shared" si="102"/>
        <v>-2.1900000000000031E-2</v>
      </c>
      <c r="N130" s="31">
        <f t="shared" si="102"/>
        <v>-8.6199999999999943E-2</v>
      </c>
      <c r="O130" s="31">
        <f t="shared" si="102"/>
        <v>-0.88729999999999976</v>
      </c>
      <c r="P130" s="26">
        <f t="shared" si="102"/>
        <v>0.4054000000000002</v>
      </c>
      <c r="Q130" s="31">
        <f t="shared" si="102"/>
        <v>-0.16139999999999999</v>
      </c>
      <c r="R130" s="31">
        <f t="shared" si="102"/>
        <v>-2.4699999999999944E-2</v>
      </c>
      <c r="S130" s="4"/>
      <c r="T130" s="31">
        <f>T129-T19</f>
        <v>-2.200000000000002E-2</v>
      </c>
      <c r="U130" s="31">
        <f t="shared" ref="U130:AA130" si="103">U129-U19</f>
        <v>-2.6499999999999968E-2</v>
      </c>
      <c r="V130" s="26">
        <f t="shared" si="103"/>
        <v>7.5999999999999401E-3</v>
      </c>
      <c r="W130" s="31">
        <f t="shared" si="103"/>
        <v>-3.7000000000000033E-2</v>
      </c>
      <c r="X130" s="31">
        <f t="shared" si="103"/>
        <v>-0.66429999999999989</v>
      </c>
      <c r="Y130" s="26">
        <f t="shared" si="103"/>
        <v>0.36929999999999996</v>
      </c>
      <c r="Z130" s="31">
        <f t="shared" si="103"/>
        <v>-5.3299999999999903E-2</v>
      </c>
      <c r="AA130" s="31">
        <f t="shared" si="103"/>
        <v>-3.1299999999999994E-2</v>
      </c>
      <c r="AF130" s="4"/>
      <c r="AO130" s="4"/>
      <c r="AX130" s="4"/>
    </row>
    <row r="131" spans="1:54" x14ac:dyDescent="0.2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F131" s="4"/>
      <c r="AO131" s="4"/>
      <c r="AX131" s="4"/>
    </row>
    <row r="132" spans="1:54" x14ac:dyDescent="0.2">
      <c r="A132" s="29" t="s">
        <v>134</v>
      </c>
      <c r="B132" s="4">
        <v>0.44979999999999998</v>
      </c>
      <c r="C132" s="4">
        <v>0.45689999999999997</v>
      </c>
      <c r="D132" s="4">
        <v>0.37419999999999998</v>
      </c>
      <c r="E132" s="4">
        <v>-0.17580000000000001</v>
      </c>
      <c r="F132" s="4">
        <v>6.3498999999999999</v>
      </c>
      <c r="G132" s="4">
        <v>8.1290999999999993</v>
      </c>
      <c r="H132" s="4">
        <v>-0.32300000000000001</v>
      </c>
      <c r="I132" s="4">
        <v>0.35120000000000001</v>
      </c>
      <c r="J132" s="4"/>
      <c r="K132" s="4">
        <v>0.44019999999999998</v>
      </c>
      <c r="L132" s="4">
        <v>0.4521</v>
      </c>
      <c r="M132" s="4">
        <v>0.37319999999999998</v>
      </c>
      <c r="N132" s="4">
        <v>-0.17019999999999999</v>
      </c>
      <c r="O132" s="4">
        <v>6.3764000000000003</v>
      </c>
      <c r="P132" s="4">
        <v>8.0873000000000008</v>
      </c>
      <c r="Q132" s="4">
        <v>-0.30840000000000001</v>
      </c>
      <c r="R132" s="4">
        <v>0.35899999999999999</v>
      </c>
      <c r="S132" s="4"/>
      <c r="T132" s="4">
        <v>0.72860000000000003</v>
      </c>
      <c r="U132" s="4">
        <v>0.72919999999999996</v>
      </c>
      <c r="V132" s="4">
        <v>0.63180000000000003</v>
      </c>
      <c r="W132" s="4">
        <v>0.502</v>
      </c>
      <c r="X132" s="4">
        <v>5.5453999999999999</v>
      </c>
      <c r="Y132" s="4">
        <v>7.2721</v>
      </c>
      <c r="Z132" s="4">
        <v>1.0969</v>
      </c>
      <c r="AA132" s="4">
        <v>0.52990000000000004</v>
      </c>
      <c r="AC132" s="4">
        <f>K132-B132</f>
        <v>-9.5999999999999974E-3</v>
      </c>
      <c r="AD132" s="4">
        <f t="shared" ref="AD132:AJ132" si="104">L132-C132</f>
        <v>-4.799999999999971E-3</v>
      </c>
      <c r="AE132" s="4">
        <f t="shared" si="104"/>
        <v>-1.0000000000000009E-3</v>
      </c>
      <c r="AF132" s="4">
        <f t="shared" ref="AF132:AF186" si="105">ABS(N132)-ABS(E132)</f>
        <v>-5.6000000000000216E-3</v>
      </c>
      <c r="AG132" s="4">
        <f t="shared" si="104"/>
        <v>2.6500000000000412E-2</v>
      </c>
      <c r="AH132" s="4">
        <f t="shared" si="104"/>
        <v>-4.1799999999998505E-2</v>
      </c>
      <c r="AI132" s="4">
        <f t="shared" si="104"/>
        <v>1.4600000000000002E-2</v>
      </c>
      <c r="AJ132" s="4">
        <f t="shared" si="104"/>
        <v>7.7999999999999736E-3</v>
      </c>
      <c r="AL132" s="4">
        <f>T132-K132</f>
        <v>0.28840000000000005</v>
      </c>
      <c r="AM132" s="4">
        <f t="shared" ref="AM132:AS132" si="106">U132-L132</f>
        <v>0.27709999999999996</v>
      </c>
      <c r="AN132" s="4">
        <f t="shared" si="106"/>
        <v>0.25860000000000005</v>
      </c>
      <c r="AO132" s="4">
        <f t="shared" ref="AO132:AO186" si="107">ABS(W132)-ABS(N132)</f>
        <v>0.33179999999999998</v>
      </c>
      <c r="AP132" s="4">
        <f t="shared" si="106"/>
        <v>-0.83100000000000041</v>
      </c>
      <c r="AQ132" s="4">
        <f t="shared" si="106"/>
        <v>-0.81520000000000081</v>
      </c>
      <c r="AR132" s="4">
        <f t="shared" si="106"/>
        <v>1.4053</v>
      </c>
      <c r="AS132" s="4">
        <f t="shared" si="106"/>
        <v>0.17090000000000005</v>
      </c>
      <c r="AU132" s="4">
        <f>T132-B132</f>
        <v>0.27880000000000005</v>
      </c>
      <c r="AV132" s="4">
        <f t="shared" ref="AV132:BB132" si="108">U132-C132</f>
        <v>0.27229999999999999</v>
      </c>
      <c r="AW132" s="4">
        <f t="shared" si="108"/>
        <v>0.25760000000000005</v>
      </c>
      <c r="AX132" s="4">
        <f t="shared" ref="AX132:AX186" si="109">ABS(W132)-ABS(E132)</f>
        <v>0.32619999999999999</v>
      </c>
      <c r="AY132" s="4">
        <f t="shared" si="108"/>
        <v>-0.80449999999999999</v>
      </c>
      <c r="AZ132" s="4">
        <f t="shared" si="108"/>
        <v>-0.85699999999999932</v>
      </c>
      <c r="BA132" s="4">
        <f t="shared" si="108"/>
        <v>1.4198999999999999</v>
      </c>
      <c r="BB132" s="4">
        <f t="shared" si="108"/>
        <v>0.17870000000000003</v>
      </c>
    </row>
    <row r="133" spans="1:54" x14ac:dyDescent="0.2">
      <c r="A133" s="23" t="s">
        <v>133</v>
      </c>
      <c r="B133" s="31">
        <f>B132-B28</f>
        <v>-1.8000000000000016E-2</v>
      </c>
      <c r="C133" s="31">
        <f t="shared" ref="C133:I133" si="110">C132-C28</f>
        <v>-1.5900000000000025E-2</v>
      </c>
      <c r="D133" s="31">
        <f t="shared" si="110"/>
        <v>-1.6600000000000004E-2</v>
      </c>
      <c r="E133" s="26">
        <f t="shared" si="110"/>
        <v>2.8399999999999981E-2</v>
      </c>
      <c r="F133" s="26">
        <f t="shared" si="110"/>
        <v>0.15090000000000003</v>
      </c>
      <c r="G133" s="26">
        <f t="shared" si="110"/>
        <v>0.28779999999999895</v>
      </c>
      <c r="H133" s="31">
        <f t="shared" si="110"/>
        <v>-2.8200000000000003E-2</v>
      </c>
      <c r="I133" s="31">
        <f t="shared" si="110"/>
        <v>-5.1999999999999824E-3</v>
      </c>
      <c r="J133" s="4"/>
      <c r="K133" s="31">
        <f>K132-K28</f>
        <v>-2.7000000000000024E-2</v>
      </c>
      <c r="L133" s="31">
        <f t="shared" ref="L133:R133" si="111">L132-L28</f>
        <v>-2.200000000000002E-2</v>
      </c>
      <c r="M133" s="26">
        <f t="shared" si="111"/>
        <v>2.9999999999996696E-4</v>
      </c>
      <c r="N133" s="26">
        <f t="shared" si="111"/>
        <v>2.3800000000000016E-2</v>
      </c>
      <c r="O133" s="26">
        <f t="shared" si="111"/>
        <v>0.21060000000000034</v>
      </c>
      <c r="P133" s="26">
        <f t="shared" si="111"/>
        <v>0.27410000000000068</v>
      </c>
      <c r="Q133" s="31">
        <f t="shared" si="111"/>
        <v>-3.2500000000000029E-2</v>
      </c>
      <c r="R133" s="31">
        <f t="shared" si="111"/>
        <v>-2.8000000000000247E-3</v>
      </c>
      <c r="S133" s="4"/>
      <c r="T133" s="26">
        <f>T132-T28</f>
        <v>4.5700000000000074E-2</v>
      </c>
      <c r="U133" s="26">
        <f t="shared" ref="U133:AA133" si="112">U132-U28</f>
        <v>4.7399999999999998E-2</v>
      </c>
      <c r="V133" s="31">
        <f t="shared" si="112"/>
        <v>-5.0999999999999934E-3</v>
      </c>
      <c r="W133" s="26">
        <f t="shared" si="112"/>
        <v>0.12780000000000002</v>
      </c>
      <c r="X133" s="26">
        <f t="shared" si="112"/>
        <v>1.0788000000000002</v>
      </c>
      <c r="Y133" s="26">
        <f t="shared" si="112"/>
        <v>0.12080000000000002</v>
      </c>
      <c r="Z133" s="26">
        <f t="shared" si="112"/>
        <v>0.36260000000000003</v>
      </c>
      <c r="AA133" s="31">
        <f t="shared" si="112"/>
        <v>-1.9000000000000128E-3</v>
      </c>
      <c r="AF133" s="4"/>
      <c r="AO133" s="4"/>
      <c r="AX133" s="4"/>
    </row>
    <row r="134" spans="1:54" x14ac:dyDescent="0.2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F134" s="4"/>
      <c r="AO134" s="4"/>
      <c r="AX134" s="4"/>
    </row>
    <row r="135" spans="1:54" x14ac:dyDescent="0.2">
      <c r="A135" s="29" t="s">
        <v>135</v>
      </c>
      <c r="B135" s="4">
        <v>0.44450000000000001</v>
      </c>
      <c r="C135" s="4">
        <v>0.45250000000000001</v>
      </c>
      <c r="D135" s="4">
        <v>0.3337</v>
      </c>
      <c r="E135" s="4">
        <v>-8.5199999999999998E-2</v>
      </c>
      <c r="F135" s="4">
        <v>7.3893000000000004</v>
      </c>
      <c r="G135" s="4">
        <v>8.4111999999999991</v>
      </c>
      <c r="H135" s="4">
        <v>-0.2092</v>
      </c>
      <c r="I135" s="4">
        <v>0.4279</v>
      </c>
      <c r="J135" s="4"/>
      <c r="K135" s="4">
        <v>0.45569999999999999</v>
      </c>
      <c r="L135" s="4">
        <v>0.46450000000000002</v>
      </c>
      <c r="M135" s="4">
        <v>0.37359999999999999</v>
      </c>
      <c r="N135" s="4">
        <v>-6.6000000000000003E-2</v>
      </c>
      <c r="O135" s="4">
        <v>7.3543000000000003</v>
      </c>
      <c r="P135" s="4">
        <v>8.3321000000000005</v>
      </c>
      <c r="Q135" s="4">
        <v>-0.16289999999999999</v>
      </c>
      <c r="R135" s="4">
        <v>0.43419999999999997</v>
      </c>
      <c r="S135" s="4"/>
      <c r="T135" s="4">
        <v>0.66379999999999995</v>
      </c>
      <c r="U135" s="4">
        <v>0.6653</v>
      </c>
      <c r="V135" s="4">
        <v>0.62880000000000003</v>
      </c>
      <c r="W135" s="4">
        <v>0.379</v>
      </c>
      <c r="X135" s="4">
        <v>5.4020000000000001</v>
      </c>
      <c r="Y135" s="4">
        <v>7.7450000000000001</v>
      </c>
      <c r="Z135" s="4">
        <v>0.86370000000000002</v>
      </c>
      <c r="AA135" s="4">
        <v>0.53800000000000003</v>
      </c>
      <c r="AC135" s="4">
        <f>K135-B135</f>
        <v>1.1199999999999988E-2</v>
      </c>
      <c r="AD135" s="4">
        <f t="shared" ref="AD135:AJ135" si="113">L135-C135</f>
        <v>1.2000000000000011E-2</v>
      </c>
      <c r="AE135" s="4">
        <f t="shared" si="113"/>
        <v>3.9899999999999991E-2</v>
      </c>
      <c r="AF135" s="4">
        <f t="shared" si="105"/>
        <v>-1.9199999999999995E-2</v>
      </c>
      <c r="AG135" s="4">
        <f t="shared" si="113"/>
        <v>-3.5000000000000142E-2</v>
      </c>
      <c r="AH135" s="4">
        <f t="shared" si="113"/>
        <v>-7.9099999999998616E-2</v>
      </c>
      <c r="AI135" s="4">
        <f t="shared" si="113"/>
        <v>4.6300000000000008E-2</v>
      </c>
      <c r="AJ135" s="4">
        <f t="shared" si="113"/>
        <v>6.2999999999999723E-3</v>
      </c>
      <c r="AL135" s="4">
        <f>T135-K135</f>
        <v>0.20809999999999995</v>
      </c>
      <c r="AM135" s="4">
        <f t="shared" ref="AM135:AS135" si="114">U135-L135</f>
        <v>0.20079999999999998</v>
      </c>
      <c r="AN135" s="4">
        <f t="shared" si="114"/>
        <v>0.25520000000000004</v>
      </c>
      <c r="AO135" s="4">
        <f t="shared" si="107"/>
        <v>0.313</v>
      </c>
      <c r="AP135" s="4">
        <f t="shared" si="114"/>
        <v>-1.9523000000000001</v>
      </c>
      <c r="AQ135" s="4">
        <f t="shared" si="114"/>
        <v>-0.5871000000000004</v>
      </c>
      <c r="AR135" s="4">
        <f t="shared" si="114"/>
        <v>1.0266</v>
      </c>
      <c r="AS135" s="4">
        <f t="shared" si="114"/>
        <v>0.10380000000000006</v>
      </c>
      <c r="AU135" s="4">
        <f>T135-B135</f>
        <v>0.21929999999999994</v>
      </c>
      <c r="AV135" s="4">
        <f t="shared" ref="AV135:BB135" si="115">U135-C135</f>
        <v>0.21279999999999999</v>
      </c>
      <c r="AW135" s="4">
        <f t="shared" si="115"/>
        <v>0.29510000000000003</v>
      </c>
      <c r="AX135" s="4">
        <f t="shared" si="109"/>
        <v>0.29380000000000001</v>
      </c>
      <c r="AY135" s="4">
        <f t="shared" si="115"/>
        <v>-1.9873000000000003</v>
      </c>
      <c r="AZ135" s="4">
        <f t="shared" si="115"/>
        <v>-0.66619999999999902</v>
      </c>
      <c r="BA135" s="4">
        <f t="shared" si="115"/>
        <v>1.0729</v>
      </c>
      <c r="BB135" s="4">
        <f t="shared" si="115"/>
        <v>0.11010000000000003</v>
      </c>
    </row>
    <row r="136" spans="1:54" x14ac:dyDescent="0.2">
      <c r="A136" s="23" t="s">
        <v>133</v>
      </c>
      <c r="B136" s="31">
        <f>B135-B28</f>
        <v>-2.3299999999999987E-2</v>
      </c>
      <c r="C136" s="31">
        <f t="shared" ref="C136:I136" si="116">C135-C28</f>
        <v>-2.0299999999999985E-2</v>
      </c>
      <c r="D136" s="31">
        <f t="shared" si="116"/>
        <v>-5.7099999999999984E-2</v>
      </c>
      <c r="E136" s="26">
        <f t="shared" si="116"/>
        <v>0.11899999999999999</v>
      </c>
      <c r="F136" s="26">
        <f t="shared" si="116"/>
        <v>1.1903000000000006</v>
      </c>
      <c r="G136" s="26">
        <f t="shared" si="116"/>
        <v>0.56989999999999874</v>
      </c>
      <c r="H136" s="26">
        <f t="shared" si="116"/>
        <v>8.5600000000000009E-2</v>
      </c>
      <c r="I136" s="26">
        <f t="shared" si="116"/>
        <v>7.1500000000000008E-2</v>
      </c>
      <c r="J136" s="4"/>
      <c r="K136" s="31">
        <f>K135-K28</f>
        <v>-1.150000000000001E-2</v>
      </c>
      <c r="L136" s="31">
        <f t="shared" ref="L136:R136" si="117">L135-L28</f>
        <v>-9.5999999999999974E-3</v>
      </c>
      <c r="M136" s="26">
        <f t="shared" si="117"/>
        <v>6.9999999999997842E-4</v>
      </c>
      <c r="N136" s="26">
        <f t="shared" si="117"/>
        <v>0.128</v>
      </c>
      <c r="O136" s="26">
        <f t="shared" si="117"/>
        <v>1.1885000000000003</v>
      </c>
      <c r="P136" s="26">
        <f t="shared" si="117"/>
        <v>0.51890000000000036</v>
      </c>
      <c r="Q136" s="26">
        <f t="shared" si="117"/>
        <v>0.11299999999999999</v>
      </c>
      <c r="R136" s="26">
        <f t="shared" si="117"/>
        <v>7.2399999999999964E-2</v>
      </c>
      <c r="S136" s="4"/>
      <c r="T136" s="31">
        <f>T135-T28</f>
        <v>-1.9100000000000006E-2</v>
      </c>
      <c r="U136" s="31">
        <f t="shared" ref="U136:AA136" si="118">U135-U28</f>
        <v>-1.6499999999999959E-2</v>
      </c>
      <c r="V136" s="31">
        <f t="shared" si="118"/>
        <v>-8.0999999999999961E-3</v>
      </c>
      <c r="W136" s="26">
        <f t="shared" si="118"/>
        <v>4.8000000000000265E-3</v>
      </c>
      <c r="X136" s="26">
        <f t="shared" si="118"/>
        <v>0.93540000000000045</v>
      </c>
      <c r="Y136" s="26">
        <f t="shared" si="118"/>
        <v>0.59370000000000012</v>
      </c>
      <c r="Z136" s="26">
        <f t="shared" si="118"/>
        <v>0.12940000000000007</v>
      </c>
      <c r="AA136" s="26">
        <f t="shared" si="118"/>
        <v>6.1999999999999833E-3</v>
      </c>
      <c r="AF136" s="4"/>
      <c r="AO136" s="4"/>
      <c r="AX136" s="4"/>
    </row>
    <row r="137" spans="1:54" x14ac:dyDescent="0.2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F137" s="4"/>
      <c r="AO137" s="4"/>
      <c r="AX137" s="4"/>
    </row>
    <row r="138" spans="1:54" x14ac:dyDescent="0.2">
      <c r="A138" s="29" t="s">
        <v>136</v>
      </c>
      <c r="B138" s="4">
        <v>0.46610000000000001</v>
      </c>
      <c r="C138" s="4">
        <v>0.46750000000000003</v>
      </c>
      <c r="D138" s="4">
        <v>0.36370000000000002</v>
      </c>
      <c r="E138" s="4">
        <v>5.8299999999999998E-2</v>
      </c>
      <c r="F138" s="4">
        <v>6.2474999999999996</v>
      </c>
      <c r="G138" s="4">
        <v>8.8726000000000003</v>
      </c>
      <c r="H138" s="4">
        <v>-9.5899999999999999E-2</v>
      </c>
      <c r="I138" s="4">
        <v>0.50090000000000001</v>
      </c>
      <c r="J138" s="4"/>
      <c r="K138" s="4">
        <v>0.46850000000000003</v>
      </c>
      <c r="L138" s="4">
        <v>0.47410000000000002</v>
      </c>
      <c r="M138" s="4">
        <v>0.38190000000000002</v>
      </c>
      <c r="N138" s="4">
        <v>6.3500000000000001E-2</v>
      </c>
      <c r="O138" s="4">
        <v>6.2390999999999996</v>
      </c>
      <c r="P138" s="4">
        <v>8.8244000000000007</v>
      </c>
      <c r="Q138" s="4">
        <v>-8.0199999999999994E-2</v>
      </c>
      <c r="R138" s="4">
        <v>0.50170000000000003</v>
      </c>
      <c r="S138" s="4"/>
      <c r="T138" s="4">
        <v>0.55059999999999998</v>
      </c>
      <c r="U138" s="4">
        <v>0.56210000000000004</v>
      </c>
      <c r="V138" s="4">
        <v>0.47870000000000001</v>
      </c>
      <c r="W138" s="4">
        <v>0.2094</v>
      </c>
      <c r="X138" s="4">
        <v>5.5869</v>
      </c>
      <c r="Y138" s="4">
        <v>8.5173000000000005</v>
      </c>
      <c r="Z138" s="4">
        <v>0.32979999999999998</v>
      </c>
      <c r="AA138" s="4">
        <v>0.54410000000000003</v>
      </c>
      <c r="AC138" s="4">
        <f>K138-B138</f>
        <v>2.4000000000000132E-3</v>
      </c>
      <c r="AD138" s="4">
        <f t="shared" ref="AD138:AJ138" si="119">L138-C138</f>
        <v>6.5999999999999948E-3</v>
      </c>
      <c r="AE138" s="4">
        <f t="shared" si="119"/>
        <v>1.8199999999999994E-2</v>
      </c>
      <c r="AF138" s="4">
        <f t="shared" si="105"/>
        <v>5.2000000000000032E-3</v>
      </c>
      <c r="AG138" s="4">
        <f t="shared" si="119"/>
        <v>-8.3999999999999631E-3</v>
      </c>
      <c r="AH138" s="4">
        <f t="shared" si="119"/>
        <v>-4.8199999999999577E-2</v>
      </c>
      <c r="AI138" s="4">
        <f t="shared" si="119"/>
        <v>1.5700000000000006E-2</v>
      </c>
      <c r="AJ138" s="4">
        <f t="shared" si="119"/>
        <v>8.0000000000002292E-4</v>
      </c>
      <c r="AL138" s="4">
        <f>T138-K138</f>
        <v>8.2099999999999951E-2</v>
      </c>
      <c r="AM138" s="4">
        <f t="shared" ref="AM138:AS138" si="120">U138-L138</f>
        <v>8.8000000000000023E-2</v>
      </c>
      <c r="AN138" s="4">
        <f t="shared" si="120"/>
        <v>9.6799999999999997E-2</v>
      </c>
      <c r="AO138" s="4">
        <f t="shared" si="107"/>
        <v>0.1459</v>
      </c>
      <c r="AP138" s="4">
        <f t="shared" si="120"/>
        <v>-0.65219999999999967</v>
      </c>
      <c r="AQ138" s="4">
        <f t="shared" si="120"/>
        <v>-0.30710000000000015</v>
      </c>
      <c r="AR138" s="4">
        <f t="shared" si="120"/>
        <v>0.41</v>
      </c>
      <c r="AS138" s="4">
        <f t="shared" si="120"/>
        <v>4.2399999999999993E-2</v>
      </c>
      <c r="AU138" s="4">
        <f>T138-B138</f>
        <v>8.4499999999999964E-2</v>
      </c>
      <c r="AV138" s="4">
        <f t="shared" ref="AV138:BB138" si="121">U138-C138</f>
        <v>9.4600000000000017E-2</v>
      </c>
      <c r="AW138" s="4">
        <f t="shared" si="121"/>
        <v>0.11499999999999999</v>
      </c>
      <c r="AX138" s="4">
        <f t="shared" si="109"/>
        <v>0.15110000000000001</v>
      </c>
      <c r="AY138" s="4">
        <f t="shared" si="121"/>
        <v>-0.66059999999999963</v>
      </c>
      <c r="AZ138" s="4">
        <f t="shared" si="121"/>
        <v>-0.35529999999999973</v>
      </c>
      <c r="BA138" s="4">
        <f t="shared" si="121"/>
        <v>0.42569999999999997</v>
      </c>
      <c r="BB138" s="4">
        <f t="shared" si="121"/>
        <v>4.3200000000000016E-2</v>
      </c>
    </row>
    <row r="139" spans="1:54" x14ac:dyDescent="0.2">
      <c r="A139" s="23" t="s">
        <v>133</v>
      </c>
      <c r="B139" s="31">
        <f>B138-B28</f>
        <v>-1.6999999999999793E-3</v>
      </c>
      <c r="C139" s="31">
        <f t="shared" ref="C139:I139" si="122">C138-C28</f>
        <v>-5.2999999999999714E-3</v>
      </c>
      <c r="D139" s="31">
        <f t="shared" si="122"/>
        <v>-2.7099999999999957E-2</v>
      </c>
      <c r="E139" s="26">
        <f t="shared" si="122"/>
        <v>0.26250000000000001</v>
      </c>
      <c r="F139" s="26">
        <f t="shared" si="122"/>
        <v>4.8499999999999766E-2</v>
      </c>
      <c r="G139" s="26">
        <f t="shared" si="122"/>
        <v>1.0312999999999999</v>
      </c>
      <c r="H139" s="26">
        <f t="shared" si="122"/>
        <v>0.19890000000000002</v>
      </c>
      <c r="I139" s="26">
        <f t="shared" si="122"/>
        <v>0.14450000000000002</v>
      </c>
      <c r="J139" s="4"/>
      <c r="K139" s="26">
        <f>K138-K28</f>
        <v>1.3000000000000234E-3</v>
      </c>
      <c r="L139" s="31">
        <f t="shared" ref="L139:R139" si="123">L138-L28</f>
        <v>0</v>
      </c>
      <c r="M139" s="26">
        <f t="shared" si="123"/>
        <v>9.000000000000008E-3</v>
      </c>
      <c r="N139" s="26">
        <f t="shared" si="123"/>
        <v>0.25750000000000001</v>
      </c>
      <c r="O139" s="26">
        <f t="shared" si="123"/>
        <v>7.3299999999999699E-2</v>
      </c>
      <c r="P139" s="26">
        <f t="shared" si="123"/>
        <v>1.0112000000000005</v>
      </c>
      <c r="Q139" s="26">
        <f t="shared" si="123"/>
        <v>0.19569999999999999</v>
      </c>
      <c r="R139" s="26">
        <f t="shared" si="123"/>
        <v>0.13990000000000002</v>
      </c>
      <c r="S139" s="4"/>
      <c r="T139" s="31">
        <f>T138-T28</f>
        <v>-0.13229999999999997</v>
      </c>
      <c r="U139" s="31">
        <f t="shared" ref="U139:AA139" si="124">U138-U28</f>
        <v>-0.11969999999999992</v>
      </c>
      <c r="V139" s="31">
        <f t="shared" si="124"/>
        <v>-0.15820000000000001</v>
      </c>
      <c r="W139" s="31">
        <f t="shared" si="124"/>
        <v>-0.16479999999999997</v>
      </c>
      <c r="X139" s="26">
        <f t="shared" si="124"/>
        <v>1.1203000000000003</v>
      </c>
      <c r="Y139" s="26">
        <f t="shared" si="124"/>
        <v>1.3660000000000005</v>
      </c>
      <c r="Z139" s="31">
        <f t="shared" si="124"/>
        <v>-0.40449999999999997</v>
      </c>
      <c r="AA139" s="26">
        <f t="shared" si="124"/>
        <v>1.2299999999999978E-2</v>
      </c>
      <c r="AF139" s="4"/>
      <c r="AO139" s="4"/>
      <c r="AX139" s="4"/>
    </row>
    <row r="140" spans="1:54" x14ac:dyDescent="0.2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F140" s="4"/>
      <c r="AO140" s="4"/>
      <c r="AX140" s="4"/>
    </row>
    <row r="141" spans="1:54" x14ac:dyDescent="0.2">
      <c r="A141" s="28" t="s">
        <v>137</v>
      </c>
      <c r="B141" s="4">
        <v>0.7258</v>
      </c>
      <c r="C141" s="4">
        <v>0.74029999999999996</v>
      </c>
      <c r="D141" s="4">
        <v>0.63519999999999999</v>
      </c>
      <c r="E141" s="4">
        <v>0.4249</v>
      </c>
      <c r="F141" s="4">
        <v>5.7786999999999997</v>
      </c>
      <c r="G141" s="4">
        <v>7.3510999999999997</v>
      </c>
      <c r="H141" s="4">
        <v>0.74339999999999995</v>
      </c>
      <c r="I141" s="4">
        <v>0.57730000000000004</v>
      </c>
      <c r="J141" s="4"/>
      <c r="K141" s="4">
        <v>0.72419999999999995</v>
      </c>
      <c r="L141" s="4">
        <v>0.74299999999999999</v>
      </c>
      <c r="M141" s="4">
        <v>0.67579999999999996</v>
      </c>
      <c r="N141" s="4">
        <v>0.435</v>
      </c>
      <c r="O141" s="4">
        <v>5.6032000000000002</v>
      </c>
      <c r="P141" s="4">
        <v>7.3312999999999997</v>
      </c>
      <c r="Q141" s="4">
        <v>0.76449999999999996</v>
      </c>
      <c r="R141" s="4">
        <v>0.58609999999999995</v>
      </c>
      <c r="S141" s="4"/>
      <c r="T141" s="4">
        <v>0.73770000000000002</v>
      </c>
      <c r="U141" s="4">
        <v>0.76580000000000004</v>
      </c>
      <c r="V141" s="4">
        <v>0.67979999999999996</v>
      </c>
      <c r="W141" s="4">
        <v>0.51690000000000003</v>
      </c>
      <c r="X141" s="4">
        <v>5.7807000000000004</v>
      </c>
      <c r="Y141" s="4">
        <v>7.2729999999999997</v>
      </c>
      <c r="Z141" s="4">
        <v>0.93930000000000002</v>
      </c>
      <c r="AA141" s="4">
        <v>0.5837</v>
      </c>
      <c r="AC141" s="4">
        <f>K141-B141</f>
        <v>-1.6000000000000458E-3</v>
      </c>
      <c r="AD141" s="4">
        <f t="shared" ref="AD141:AJ141" si="125">L141-C141</f>
        <v>2.7000000000000357E-3</v>
      </c>
      <c r="AE141" s="4">
        <f t="shared" si="125"/>
        <v>4.0599999999999969E-2</v>
      </c>
      <c r="AF141" s="4">
        <f t="shared" si="105"/>
        <v>1.0099999999999998E-2</v>
      </c>
      <c r="AG141" s="4">
        <f t="shared" si="125"/>
        <v>-0.17549999999999955</v>
      </c>
      <c r="AH141" s="4">
        <f t="shared" si="125"/>
        <v>-1.980000000000004E-2</v>
      </c>
      <c r="AI141" s="4">
        <f t="shared" si="125"/>
        <v>2.1100000000000008E-2</v>
      </c>
      <c r="AJ141" s="4">
        <f t="shared" si="125"/>
        <v>8.799999999999919E-3</v>
      </c>
      <c r="AL141" s="4">
        <f>T141-K141</f>
        <v>1.3500000000000068E-2</v>
      </c>
      <c r="AM141" s="4">
        <f t="shared" ref="AM141:AS141" si="126">U141-L141</f>
        <v>2.2800000000000042E-2</v>
      </c>
      <c r="AN141" s="4">
        <f t="shared" si="126"/>
        <v>4.0000000000000036E-3</v>
      </c>
      <c r="AO141" s="4">
        <f t="shared" si="107"/>
        <v>8.1900000000000028E-2</v>
      </c>
      <c r="AP141" s="4">
        <f t="shared" si="126"/>
        <v>0.17750000000000021</v>
      </c>
      <c r="AQ141" s="4">
        <f t="shared" si="126"/>
        <v>-5.8300000000000018E-2</v>
      </c>
      <c r="AR141" s="4">
        <f t="shared" si="126"/>
        <v>0.17480000000000007</v>
      </c>
      <c r="AS141" s="4">
        <f t="shared" si="126"/>
        <v>-2.3999999999999577E-3</v>
      </c>
      <c r="AU141" s="4">
        <f>T141-B141</f>
        <v>1.1900000000000022E-2</v>
      </c>
      <c r="AV141" s="4">
        <f t="shared" ref="AV141:BB141" si="127">U141-C141</f>
        <v>2.5500000000000078E-2</v>
      </c>
      <c r="AW141" s="4">
        <f t="shared" si="127"/>
        <v>4.4599999999999973E-2</v>
      </c>
      <c r="AX141" s="4">
        <f t="shared" si="109"/>
        <v>9.2000000000000026E-2</v>
      </c>
      <c r="AY141" s="4">
        <f t="shared" si="127"/>
        <v>2.0000000000006679E-3</v>
      </c>
      <c r="AZ141" s="4">
        <f t="shared" si="127"/>
        <v>-7.8100000000000058E-2</v>
      </c>
      <c r="BA141" s="4">
        <f t="shared" si="127"/>
        <v>0.19590000000000007</v>
      </c>
      <c r="BB141" s="4">
        <f t="shared" si="127"/>
        <v>6.3999999999999613E-3</v>
      </c>
    </row>
    <row r="142" spans="1:54" x14ac:dyDescent="0.2">
      <c r="A142" s="23" t="s">
        <v>133</v>
      </c>
      <c r="B142" s="31">
        <f>B141-B15</f>
        <v>-3.4299999999999997E-2</v>
      </c>
      <c r="C142" s="31">
        <f t="shared" ref="C142:I142" si="128">C141-C15</f>
        <v>-2.5000000000000022E-2</v>
      </c>
      <c r="D142" s="31">
        <f t="shared" si="128"/>
        <v>-5.5499999999999994E-2</v>
      </c>
      <c r="E142" s="31">
        <f t="shared" si="128"/>
        <v>-7.3599999999999999E-2</v>
      </c>
      <c r="F142" s="31">
        <f t="shared" si="128"/>
        <v>-0.14139999999999997</v>
      </c>
      <c r="G142" s="26">
        <f t="shared" si="128"/>
        <v>0.39909999999999979</v>
      </c>
      <c r="H142" s="31">
        <f t="shared" si="128"/>
        <v>-0.1139</v>
      </c>
      <c r="I142" s="31">
        <f t="shared" si="128"/>
        <v>-2.1799999999999931E-2</v>
      </c>
      <c r="J142" s="4"/>
      <c r="K142" s="31">
        <f>K141-K15</f>
        <v>-3.1299999999999994E-2</v>
      </c>
      <c r="L142" s="31">
        <f t="shared" ref="L142:R142" si="129">L141-L15</f>
        <v>-2.1599999999999953E-2</v>
      </c>
      <c r="M142" s="31">
        <f t="shared" si="129"/>
        <v>-9.099999999999997E-3</v>
      </c>
      <c r="N142" s="31">
        <f t="shared" si="129"/>
        <v>-8.929999999999999E-2</v>
      </c>
      <c r="O142" s="31">
        <f t="shared" si="129"/>
        <v>-0.30619999999999958</v>
      </c>
      <c r="P142" s="26">
        <f t="shared" si="129"/>
        <v>0.39829999999999988</v>
      </c>
      <c r="Q142" s="31">
        <f t="shared" si="129"/>
        <v>-0.13570000000000004</v>
      </c>
      <c r="R142" s="31">
        <f t="shared" si="129"/>
        <v>-2.1100000000000008E-2</v>
      </c>
      <c r="S142" s="4"/>
      <c r="T142" s="31">
        <f>T141-T15</f>
        <v>-2.8000000000000025E-2</v>
      </c>
      <c r="U142" s="31">
        <f t="shared" ref="U142:AA142" si="130">U141-U15</f>
        <v>-2.079999999999993E-2</v>
      </c>
      <c r="V142" s="31">
        <f t="shared" si="130"/>
        <v>-1.650000000000007E-2</v>
      </c>
      <c r="W142" s="31">
        <f t="shared" si="130"/>
        <v>-0.10039999999999993</v>
      </c>
      <c r="X142" s="26">
        <f t="shared" si="130"/>
        <v>0.38860000000000028</v>
      </c>
      <c r="Y142" s="26">
        <f t="shared" si="130"/>
        <v>0.43670000000000009</v>
      </c>
      <c r="Z142" s="31">
        <f t="shared" si="130"/>
        <v>-0.16949999999999998</v>
      </c>
      <c r="AA142" s="31">
        <f t="shared" si="130"/>
        <v>-5.6300000000000017E-2</v>
      </c>
      <c r="AF142" s="4"/>
      <c r="AO142" s="4"/>
      <c r="AX142" s="4"/>
    </row>
    <row r="143" spans="1:54" x14ac:dyDescent="0.2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F143" s="4"/>
      <c r="AO143" s="4"/>
      <c r="AX143" s="4"/>
    </row>
    <row r="144" spans="1:54" x14ac:dyDescent="0.2">
      <c r="A144" s="28" t="s">
        <v>138</v>
      </c>
      <c r="B144" s="4">
        <v>0.76529999999999998</v>
      </c>
      <c r="C144" s="4">
        <v>0.77800000000000002</v>
      </c>
      <c r="D144" s="4">
        <v>0.68640000000000001</v>
      </c>
      <c r="E144" s="4">
        <v>0.55889999999999995</v>
      </c>
      <c r="F144" s="4">
        <v>4.6562000000000001</v>
      </c>
      <c r="G144" s="4">
        <v>7.4320000000000004</v>
      </c>
      <c r="H144" s="4">
        <v>0.97040000000000004</v>
      </c>
      <c r="I144" s="4">
        <v>0.60360000000000003</v>
      </c>
      <c r="J144" s="4"/>
      <c r="K144" s="4">
        <v>0.76590000000000003</v>
      </c>
      <c r="L144" s="4">
        <v>0.78320000000000001</v>
      </c>
      <c r="M144" s="4">
        <v>0.67769999999999997</v>
      </c>
      <c r="N144" s="4">
        <v>0.56850000000000001</v>
      </c>
      <c r="O144" s="4">
        <v>4.5195999999999996</v>
      </c>
      <c r="P144" s="4">
        <v>7.4109999999999996</v>
      </c>
      <c r="Q144" s="4">
        <v>0.99160000000000004</v>
      </c>
      <c r="R144" s="4">
        <v>0.61329999999999996</v>
      </c>
      <c r="S144" s="4"/>
      <c r="T144" s="4">
        <v>0.74370000000000003</v>
      </c>
      <c r="U144" s="4">
        <v>0.79559999999999997</v>
      </c>
      <c r="V144" s="4">
        <v>0.69059999999999999</v>
      </c>
      <c r="W144" s="4">
        <v>0.58240000000000003</v>
      </c>
      <c r="X144" s="4">
        <v>4.3623000000000003</v>
      </c>
      <c r="Y144" s="4">
        <v>7.3735999999999997</v>
      </c>
      <c r="Z144" s="4">
        <v>1.1496</v>
      </c>
      <c r="AA144" s="4">
        <v>0.59319999999999995</v>
      </c>
      <c r="AC144" s="4">
        <f>K144-B144</f>
        <v>6.0000000000004494E-4</v>
      </c>
      <c r="AD144" s="4">
        <f t="shared" ref="AD144:AJ144" si="131">L144-C144</f>
        <v>5.1999999999999824E-3</v>
      </c>
      <c r="AE144" s="4">
        <f t="shared" si="131"/>
        <v>-8.700000000000041E-3</v>
      </c>
      <c r="AF144" s="4">
        <f t="shared" si="105"/>
        <v>9.6000000000000529E-3</v>
      </c>
      <c r="AG144" s="4">
        <f t="shared" si="131"/>
        <v>-0.1366000000000005</v>
      </c>
      <c r="AH144" s="4">
        <f t="shared" si="131"/>
        <v>-2.1000000000000796E-2</v>
      </c>
      <c r="AI144" s="4">
        <f t="shared" si="131"/>
        <v>2.1199999999999997E-2</v>
      </c>
      <c r="AJ144" s="4">
        <f t="shared" si="131"/>
        <v>9.6999999999999309E-3</v>
      </c>
      <c r="AL144" s="4">
        <f>T144-K144</f>
        <v>-2.2199999999999998E-2</v>
      </c>
      <c r="AM144" s="4">
        <f t="shared" ref="AM144:AS144" si="132">U144-L144</f>
        <v>1.2399999999999967E-2</v>
      </c>
      <c r="AN144" s="4">
        <f t="shared" si="132"/>
        <v>1.2900000000000023E-2</v>
      </c>
      <c r="AO144" s="4">
        <f t="shared" si="107"/>
        <v>1.3900000000000023E-2</v>
      </c>
      <c r="AP144" s="4">
        <f t="shared" si="132"/>
        <v>-0.15729999999999933</v>
      </c>
      <c r="AQ144" s="4">
        <f t="shared" si="132"/>
        <v>-3.7399999999999878E-2</v>
      </c>
      <c r="AR144" s="4">
        <f t="shared" si="132"/>
        <v>0.15799999999999992</v>
      </c>
      <c r="AS144" s="4">
        <f t="shared" si="132"/>
        <v>-2.0100000000000007E-2</v>
      </c>
      <c r="AU144" s="4">
        <f>T144-B144</f>
        <v>-2.1599999999999953E-2</v>
      </c>
      <c r="AV144" s="4">
        <f t="shared" ref="AV144:BB144" si="133">U144-C144</f>
        <v>1.7599999999999949E-2</v>
      </c>
      <c r="AW144" s="4">
        <f t="shared" si="133"/>
        <v>4.1999999999999815E-3</v>
      </c>
      <c r="AX144" s="4">
        <f t="shared" si="109"/>
        <v>2.3500000000000076E-2</v>
      </c>
      <c r="AY144" s="4">
        <f t="shared" si="133"/>
        <v>-0.29389999999999983</v>
      </c>
      <c r="AZ144" s="4">
        <f t="shared" si="133"/>
        <v>-5.8400000000000674E-2</v>
      </c>
      <c r="BA144" s="4">
        <f t="shared" si="133"/>
        <v>0.17919999999999991</v>
      </c>
      <c r="BB144" s="4">
        <f t="shared" si="133"/>
        <v>-1.0400000000000076E-2</v>
      </c>
    </row>
    <row r="145" spans="1:54" x14ac:dyDescent="0.2">
      <c r="A145" s="23" t="s">
        <v>133</v>
      </c>
      <c r="B145" s="26">
        <f>B144-B15</f>
        <v>5.1999999999999824E-3</v>
      </c>
      <c r="C145" s="26">
        <f t="shared" ref="C145:I145" si="134">C144-C15</f>
        <v>1.2700000000000045E-2</v>
      </c>
      <c r="D145" s="31">
        <f t="shared" si="134"/>
        <v>-4.2999999999999705E-3</v>
      </c>
      <c r="E145" s="26">
        <f t="shared" si="134"/>
        <v>6.0399999999999954E-2</v>
      </c>
      <c r="F145" s="31">
        <f t="shared" si="134"/>
        <v>-1.2638999999999996</v>
      </c>
      <c r="G145" s="26">
        <f t="shared" si="134"/>
        <v>0.48000000000000043</v>
      </c>
      <c r="H145" s="26">
        <f t="shared" si="134"/>
        <v>0.11310000000000009</v>
      </c>
      <c r="I145" s="26">
        <f t="shared" si="134"/>
        <v>4.5000000000000595E-3</v>
      </c>
      <c r="J145" s="4"/>
      <c r="K145" s="26">
        <f>K144-K15</f>
        <v>1.0400000000000076E-2</v>
      </c>
      <c r="L145" s="26">
        <f t="shared" ref="L145:R145" si="135">L144-L15</f>
        <v>1.8600000000000061E-2</v>
      </c>
      <c r="M145" s="31">
        <f t="shared" si="135"/>
        <v>-7.1999999999999842E-3</v>
      </c>
      <c r="N145" s="26">
        <f t="shared" si="135"/>
        <v>4.4200000000000017E-2</v>
      </c>
      <c r="O145" s="31">
        <f t="shared" si="135"/>
        <v>-1.3898000000000001</v>
      </c>
      <c r="P145" s="26">
        <f t="shared" si="135"/>
        <v>0.47799999999999976</v>
      </c>
      <c r="Q145" s="26">
        <f t="shared" si="135"/>
        <v>9.1400000000000037E-2</v>
      </c>
      <c r="R145" s="26">
        <f t="shared" si="135"/>
        <v>6.0999999999999943E-3</v>
      </c>
      <c r="S145" s="4"/>
      <c r="T145" s="31">
        <f>T144-T15</f>
        <v>-2.200000000000002E-2</v>
      </c>
      <c r="U145" s="26">
        <f t="shared" ref="U145:AA145" si="136">U144-U15</f>
        <v>9.000000000000008E-3</v>
      </c>
      <c r="V145" s="31">
        <f t="shared" si="136"/>
        <v>-5.7000000000000384E-3</v>
      </c>
      <c r="W145" s="31">
        <f t="shared" si="136"/>
        <v>-3.4899999999999931E-2</v>
      </c>
      <c r="X145" s="31">
        <f t="shared" si="136"/>
        <v>-1.0297999999999998</v>
      </c>
      <c r="Y145" s="26">
        <f t="shared" si="136"/>
        <v>0.53730000000000011</v>
      </c>
      <c r="Z145" s="26">
        <f t="shared" si="136"/>
        <v>4.0799999999999947E-2</v>
      </c>
      <c r="AA145" s="31">
        <f t="shared" si="136"/>
        <v>-4.6800000000000064E-2</v>
      </c>
      <c r="AF145" s="4"/>
      <c r="AO145" s="4"/>
      <c r="AX145" s="4"/>
    </row>
    <row r="146" spans="1:54" x14ac:dyDescent="0.2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F146" s="4"/>
      <c r="AO146" s="4"/>
      <c r="AX146" s="4"/>
    </row>
    <row r="147" spans="1:54" x14ac:dyDescent="0.2">
      <c r="A147" s="29" t="s">
        <v>139</v>
      </c>
      <c r="B147" s="4">
        <v>0.61580000000000001</v>
      </c>
      <c r="C147" s="4">
        <v>0.628</v>
      </c>
      <c r="D147" s="4">
        <v>0.57640000000000002</v>
      </c>
      <c r="E147" s="4">
        <v>0.2135</v>
      </c>
      <c r="F147" s="4">
        <v>5.0963000000000003</v>
      </c>
      <c r="G147" s="4">
        <v>7.1589</v>
      </c>
      <c r="H147" s="4">
        <v>0.26319999999999999</v>
      </c>
      <c r="I147" s="4">
        <v>0.53610000000000002</v>
      </c>
      <c r="J147" s="4"/>
      <c r="K147" s="4">
        <v>0.60909999999999997</v>
      </c>
      <c r="L147" s="4">
        <v>0.621</v>
      </c>
      <c r="M147" s="4">
        <v>0.57240000000000002</v>
      </c>
      <c r="N147" s="4">
        <v>0.19220000000000001</v>
      </c>
      <c r="O147" s="4">
        <v>5.2628000000000004</v>
      </c>
      <c r="P147" s="4">
        <v>7.1759000000000004</v>
      </c>
      <c r="Q147" s="4">
        <v>0.23519999999999999</v>
      </c>
      <c r="R147" s="4">
        <v>0.52710000000000001</v>
      </c>
      <c r="S147" s="4"/>
      <c r="T147" s="4">
        <v>0.72670000000000001</v>
      </c>
      <c r="U147" s="4">
        <v>0.74070000000000003</v>
      </c>
      <c r="V147" s="4">
        <v>0.67030000000000001</v>
      </c>
      <c r="W147" s="4">
        <v>0.56810000000000005</v>
      </c>
      <c r="X147" s="4">
        <v>3.1472000000000002</v>
      </c>
      <c r="Y147" s="4">
        <v>6.7689000000000004</v>
      </c>
      <c r="Z147" s="4">
        <v>0.83930000000000005</v>
      </c>
      <c r="AA147" s="4">
        <v>0.64649999999999996</v>
      </c>
      <c r="AC147" s="4">
        <f>K147-B147</f>
        <v>-6.7000000000000393E-3</v>
      </c>
      <c r="AD147" s="4">
        <f t="shared" ref="AD147:AJ147" si="137">L147-C147</f>
        <v>-7.0000000000000062E-3</v>
      </c>
      <c r="AE147" s="4">
        <f t="shared" si="137"/>
        <v>-4.0000000000000036E-3</v>
      </c>
      <c r="AF147" s="4">
        <f t="shared" si="105"/>
        <v>-2.1299999999999986E-2</v>
      </c>
      <c r="AG147" s="4">
        <f t="shared" si="137"/>
        <v>0.16650000000000009</v>
      </c>
      <c r="AH147" s="4">
        <f t="shared" si="137"/>
        <v>1.7000000000000348E-2</v>
      </c>
      <c r="AI147" s="4">
        <f t="shared" si="137"/>
        <v>-2.7999999999999997E-2</v>
      </c>
      <c r="AJ147" s="4">
        <f t="shared" si="137"/>
        <v>-9.000000000000008E-3</v>
      </c>
      <c r="AL147" s="4">
        <f>T147-K147</f>
        <v>0.11760000000000004</v>
      </c>
      <c r="AM147" s="4">
        <f t="shared" ref="AM147:AS147" si="138">U147-L147</f>
        <v>0.11970000000000003</v>
      </c>
      <c r="AN147" s="4">
        <f t="shared" si="138"/>
        <v>9.7899999999999987E-2</v>
      </c>
      <c r="AO147" s="4">
        <f t="shared" si="107"/>
        <v>0.37590000000000001</v>
      </c>
      <c r="AP147" s="4">
        <f t="shared" si="138"/>
        <v>-2.1156000000000001</v>
      </c>
      <c r="AQ147" s="4">
        <f t="shared" si="138"/>
        <v>-0.40700000000000003</v>
      </c>
      <c r="AR147" s="4">
        <f t="shared" si="138"/>
        <v>0.60410000000000008</v>
      </c>
      <c r="AS147" s="4">
        <f t="shared" si="138"/>
        <v>0.11939999999999995</v>
      </c>
      <c r="AU147" s="4">
        <f>T147-B147</f>
        <v>0.1109</v>
      </c>
      <c r="AV147" s="4">
        <f t="shared" ref="AV147:BB147" si="139">U147-C147</f>
        <v>0.11270000000000002</v>
      </c>
      <c r="AW147" s="4">
        <f t="shared" si="139"/>
        <v>9.3899999999999983E-2</v>
      </c>
      <c r="AX147" s="4">
        <f t="shared" si="109"/>
        <v>0.35460000000000003</v>
      </c>
      <c r="AY147" s="4">
        <f t="shared" si="139"/>
        <v>-1.9491000000000001</v>
      </c>
      <c r="AZ147" s="4">
        <f t="shared" si="139"/>
        <v>-0.38999999999999968</v>
      </c>
      <c r="BA147" s="4">
        <f t="shared" si="139"/>
        <v>0.57610000000000006</v>
      </c>
      <c r="BB147" s="4">
        <f t="shared" si="139"/>
        <v>0.11039999999999994</v>
      </c>
    </row>
    <row r="148" spans="1:54" x14ac:dyDescent="0.2">
      <c r="A148" s="23" t="s">
        <v>133</v>
      </c>
      <c r="B148" s="26">
        <f>B147-B33</f>
        <v>3.8000000000000256E-3</v>
      </c>
      <c r="C148" s="26">
        <f t="shared" ref="C148:I148" si="140">C147-C33</f>
        <v>1.1999999999999789E-3</v>
      </c>
      <c r="D148" s="26">
        <f t="shared" si="140"/>
        <v>1.7000000000000015E-2</v>
      </c>
      <c r="E148" s="31">
        <f t="shared" si="140"/>
        <v>-1.1899999999999994E-2</v>
      </c>
      <c r="F148" s="26">
        <f t="shared" si="140"/>
        <v>5.1300000000000345E-2</v>
      </c>
      <c r="G148" s="26">
        <f t="shared" si="140"/>
        <v>8.0600000000000449E-2</v>
      </c>
      <c r="H148" s="31">
        <f t="shared" si="140"/>
        <v>-1.2400000000000022E-2</v>
      </c>
      <c r="I148" s="31">
        <f t="shared" si="140"/>
        <v>-8.599999999999941E-3</v>
      </c>
      <c r="J148" s="4"/>
      <c r="K148" s="31">
        <f>K147-K33</f>
        <v>-1.0000000000000009E-2</v>
      </c>
      <c r="L148" s="31">
        <f t="shared" ref="L148:R148" si="141">L147-L33</f>
        <v>-9.8000000000000309E-3</v>
      </c>
      <c r="M148" s="31">
        <f t="shared" si="141"/>
        <v>8.2999999999999741E-3</v>
      </c>
      <c r="N148" s="31">
        <f t="shared" si="141"/>
        <v>-4.3999999999999984E-2</v>
      </c>
      <c r="O148" s="31">
        <f t="shared" si="141"/>
        <v>0.27640000000000065</v>
      </c>
      <c r="P148" s="31">
        <f t="shared" si="141"/>
        <v>0.11850000000000005</v>
      </c>
      <c r="Q148" s="31">
        <f t="shared" si="141"/>
        <v>-5.510000000000001E-2</v>
      </c>
      <c r="R148" s="31">
        <f t="shared" si="141"/>
        <v>-2.2499999999999964E-2</v>
      </c>
      <c r="S148" s="4"/>
      <c r="T148" s="26">
        <f>T147-T33</f>
        <v>8.1999999999999851E-3</v>
      </c>
      <c r="U148" s="26">
        <f t="shared" ref="U148:AA148" si="142">U147-U33</f>
        <v>5.1999999999999824E-3</v>
      </c>
      <c r="V148" s="26">
        <f t="shared" si="142"/>
        <v>5.0000000000005596E-4</v>
      </c>
      <c r="W148" s="26">
        <f t="shared" si="142"/>
        <v>4.1000000000000036E-2</v>
      </c>
      <c r="X148" s="31">
        <f t="shared" si="142"/>
        <v>-0.13379999999999992</v>
      </c>
      <c r="Y148" s="26">
        <f t="shared" si="142"/>
        <v>6.4400000000000013E-2</v>
      </c>
      <c r="Z148" s="26">
        <f t="shared" si="142"/>
        <v>6.2700000000000089E-2</v>
      </c>
      <c r="AA148" s="26">
        <f t="shared" si="142"/>
        <v>3.9999999999995595E-4</v>
      </c>
      <c r="AC148" s="27"/>
      <c r="AF148" s="4"/>
      <c r="AO148" s="4"/>
      <c r="AX148" s="4"/>
    </row>
    <row r="149" spans="1:54" x14ac:dyDescent="0.2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F149" s="4"/>
      <c r="AO149" s="4"/>
      <c r="AX149" s="4"/>
    </row>
    <row r="150" spans="1:54" x14ac:dyDescent="0.2">
      <c r="A150" s="29" t="s">
        <v>140</v>
      </c>
      <c r="B150" s="4">
        <v>0.66669999999999996</v>
      </c>
      <c r="C150" s="4">
        <v>0.71509999999999996</v>
      </c>
      <c r="D150" s="4">
        <v>0.63519999999999999</v>
      </c>
      <c r="E150" s="4">
        <v>0.36620000000000003</v>
      </c>
      <c r="F150" s="4">
        <v>6.4633000000000003</v>
      </c>
      <c r="G150" s="4">
        <v>7.5389999999999997</v>
      </c>
      <c r="H150" s="4">
        <v>0.54979999999999996</v>
      </c>
      <c r="I150" s="4">
        <v>0.57550000000000001</v>
      </c>
      <c r="J150" s="4"/>
      <c r="K150" s="4">
        <v>0.66669999999999996</v>
      </c>
      <c r="L150" s="4">
        <v>0.71460000000000001</v>
      </c>
      <c r="M150" s="4">
        <v>0.62239999999999995</v>
      </c>
      <c r="N150" s="4">
        <v>0.36020000000000002</v>
      </c>
      <c r="O150" s="4">
        <v>6.5915999999999997</v>
      </c>
      <c r="P150" s="4">
        <v>7.5465</v>
      </c>
      <c r="Q150" s="4">
        <v>0.54069999999999996</v>
      </c>
      <c r="R150" s="4">
        <v>0.56779999999999997</v>
      </c>
      <c r="S150" s="4"/>
      <c r="T150" s="4">
        <v>0.75839999999999996</v>
      </c>
      <c r="U150" s="4">
        <v>0.78979999999999995</v>
      </c>
      <c r="V150" s="4">
        <v>0.69879999999999998</v>
      </c>
      <c r="W150" s="4">
        <v>0.67920000000000003</v>
      </c>
      <c r="X150" s="4">
        <v>2.9081000000000001</v>
      </c>
      <c r="Y150" s="4">
        <v>7.2062999999999997</v>
      </c>
      <c r="Z150" s="4">
        <v>1.1478999999999999</v>
      </c>
      <c r="AA150" s="4">
        <v>0.64900000000000002</v>
      </c>
      <c r="AC150" s="4">
        <f>K150-B150</f>
        <v>0</v>
      </c>
      <c r="AD150" s="4">
        <f t="shared" ref="AD150:AJ150" si="143">L150-C150</f>
        <v>-4.9999999999994493E-4</v>
      </c>
      <c r="AE150" s="4">
        <f t="shared" si="143"/>
        <v>-1.2800000000000034E-2</v>
      </c>
      <c r="AF150" s="4">
        <f t="shared" si="105"/>
        <v>-6.0000000000000053E-3</v>
      </c>
      <c r="AG150" s="4">
        <f t="shared" si="143"/>
        <v>0.12829999999999941</v>
      </c>
      <c r="AH150" s="4">
        <f t="shared" si="143"/>
        <v>7.5000000000002842E-3</v>
      </c>
      <c r="AI150" s="4">
        <f t="shared" si="143"/>
        <v>-9.099999999999997E-3</v>
      </c>
      <c r="AJ150" s="4">
        <f t="shared" si="143"/>
        <v>-7.7000000000000401E-3</v>
      </c>
      <c r="AL150" s="4">
        <f>T150-K150</f>
        <v>9.1700000000000004E-2</v>
      </c>
      <c r="AM150" s="4">
        <f t="shared" ref="AM150:AS150" si="144">U150-L150</f>
        <v>7.5199999999999934E-2</v>
      </c>
      <c r="AN150" s="4">
        <f t="shared" si="144"/>
        <v>7.6400000000000023E-2</v>
      </c>
      <c r="AO150" s="4">
        <f t="shared" si="107"/>
        <v>0.31900000000000001</v>
      </c>
      <c r="AP150" s="4">
        <f t="shared" si="144"/>
        <v>-3.6834999999999996</v>
      </c>
      <c r="AQ150" s="4">
        <f t="shared" si="144"/>
        <v>-0.34020000000000028</v>
      </c>
      <c r="AR150" s="4">
        <f t="shared" si="144"/>
        <v>0.60719999999999996</v>
      </c>
      <c r="AS150" s="4">
        <f t="shared" si="144"/>
        <v>8.120000000000005E-2</v>
      </c>
      <c r="AU150" s="4">
        <f>T150-B150</f>
        <v>9.1700000000000004E-2</v>
      </c>
      <c r="AV150" s="4">
        <f t="shared" ref="AV150:BA150" si="145">U150-C150</f>
        <v>7.4699999999999989E-2</v>
      </c>
      <c r="AW150" s="4">
        <f t="shared" si="145"/>
        <v>6.359999999999999E-2</v>
      </c>
      <c r="AX150" s="4">
        <f t="shared" si="109"/>
        <v>0.313</v>
      </c>
      <c r="AY150" s="4">
        <f t="shared" si="145"/>
        <v>-3.5552000000000001</v>
      </c>
      <c r="AZ150" s="4">
        <f t="shared" si="145"/>
        <v>-0.3327</v>
      </c>
      <c r="BA150" s="4">
        <f t="shared" si="145"/>
        <v>0.59809999999999997</v>
      </c>
      <c r="BB150" s="4">
        <f>AA150-I150</f>
        <v>7.350000000000001E-2</v>
      </c>
    </row>
    <row r="151" spans="1:54" x14ac:dyDescent="0.2">
      <c r="A151" s="23" t="s">
        <v>133</v>
      </c>
      <c r="B151" s="26">
        <f>B150-B33</f>
        <v>5.4699999999999971E-2</v>
      </c>
      <c r="C151" s="26">
        <f t="shared" ref="C151:I151" si="146">C150-C33</f>
        <v>8.8299999999999934E-2</v>
      </c>
      <c r="D151" s="26">
        <f t="shared" si="146"/>
        <v>7.5799999999999979E-2</v>
      </c>
      <c r="E151" s="26">
        <f t="shared" si="146"/>
        <v>0.14080000000000004</v>
      </c>
      <c r="F151" s="26">
        <f t="shared" si="146"/>
        <v>1.4183000000000003</v>
      </c>
      <c r="G151" s="26">
        <f t="shared" si="146"/>
        <v>0.46070000000000011</v>
      </c>
      <c r="H151" s="26">
        <f t="shared" si="146"/>
        <v>0.27419999999999994</v>
      </c>
      <c r="I151" s="26">
        <f t="shared" si="146"/>
        <v>3.080000000000005E-2</v>
      </c>
      <c r="J151" s="4"/>
      <c r="K151" s="26">
        <f>K150-K33</f>
        <v>4.7599999999999976E-2</v>
      </c>
      <c r="L151" s="26">
        <f t="shared" ref="L151:R151" si="147">L150-L33</f>
        <v>8.3799999999999986E-2</v>
      </c>
      <c r="M151" s="26">
        <f t="shared" si="147"/>
        <v>5.8299999999999907E-2</v>
      </c>
      <c r="N151" s="26">
        <f t="shared" si="147"/>
        <v>0.12400000000000003</v>
      </c>
      <c r="O151" s="26">
        <f t="shared" si="147"/>
        <v>1.6052</v>
      </c>
      <c r="P151" s="26">
        <f t="shared" si="147"/>
        <v>0.48909999999999965</v>
      </c>
      <c r="Q151" s="26">
        <f t="shared" si="147"/>
        <v>0.25039999999999996</v>
      </c>
      <c r="R151" s="26">
        <f t="shared" si="147"/>
        <v>1.8199999999999994E-2</v>
      </c>
      <c r="S151" s="4"/>
      <c r="T151" s="26">
        <f>T150-T33</f>
        <v>3.9899999999999936E-2</v>
      </c>
      <c r="U151" s="26">
        <f t="shared" ref="U151:AA151" si="148">U150-U33</f>
        <v>5.4299999999999904E-2</v>
      </c>
      <c r="V151" s="26">
        <f t="shared" si="148"/>
        <v>2.9000000000000026E-2</v>
      </c>
      <c r="W151" s="26">
        <f t="shared" si="148"/>
        <v>0.15210000000000001</v>
      </c>
      <c r="X151" s="31">
        <f t="shared" si="148"/>
        <v>-0.37290000000000001</v>
      </c>
      <c r="Y151" s="26">
        <f t="shared" si="148"/>
        <v>0.50179999999999936</v>
      </c>
      <c r="Z151" s="26">
        <f t="shared" si="148"/>
        <v>0.37129999999999996</v>
      </c>
      <c r="AA151" s="26">
        <f t="shared" si="148"/>
        <v>2.9000000000000137E-3</v>
      </c>
      <c r="AF151" s="4"/>
      <c r="AO151" s="4"/>
      <c r="AX151" s="4"/>
    </row>
    <row r="152" spans="1:54" x14ac:dyDescent="0.2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F152" s="4"/>
      <c r="AO152" s="4"/>
      <c r="AX152" s="4"/>
    </row>
    <row r="153" spans="1:54" x14ac:dyDescent="0.2">
      <c r="A153" s="29" t="s">
        <v>141</v>
      </c>
      <c r="B153" s="4">
        <v>0.63470000000000004</v>
      </c>
      <c r="C153" s="4">
        <v>0.67989999999999995</v>
      </c>
      <c r="D153" s="4">
        <v>0.62719999999999998</v>
      </c>
      <c r="E153" s="4">
        <v>0.44400000000000001</v>
      </c>
      <c r="F153" s="4">
        <v>4.9234</v>
      </c>
      <c r="G153" s="4">
        <v>8.1574000000000009</v>
      </c>
      <c r="H153" s="4">
        <v>0.65090000000000003</v>
      </c>
      <c r="I153" s="4">
        <v>0.55789999999999995</v>
      </c>
      <c r="J153" s="4"/>
      <c r="K153" s="4">
        <v>0.64090000000000003</v>
      </c>
      <c r="L153" s="4">
        <v>0.6956</v>
      </c>
      <c r="M153" s="4">
        <v>0.62080000000000002</v>
      </c>
      <c r="N153" s="4">
        <v>0.45079999999999998</v>
      </c>
      <c r="O153" s="4">
        <v>4.9356999999999998</v>
      </c>
      <c r="P153" s="4">
        <v>8.1466999999999992</v>
      </c>
      <c r="Q153" s="4">
        <v>0.6643</v>
      </c>
      <c r="R153" s="4">
        <v>0.55840000000000001</v>
      </c>
      <c r="S153" s="4"/>
      <c r="T153" s="4">
        <v>0.67200000000000004</v>
      </c>
      <c r="U153" s="4">
        <v>0.73009999999999997</v>
      </c>
      <c r="V153" s="4">
        <v>0.65769999999999995</v>
      </c>
      <c r="W153" s="4">
        <v>0.49070000000000003</v>
      </c>
      <c r="X153" s="4">
        <v>4.5227000000000004</v>
      </c>
      <c r="Y153" s="4">
        <v>8.1184999999999992</v>
      </c>
      <c r="Z153" s="4">
        <v>0.81869999999999998</v>
      </c>
      <c r="AA153" s="4">
        <v>0.52490000000000003</v>
      </c>
      <c r="AC153" s="4">
        <f>K153-B153</f>
        <v>6.1999999999999833E-3</v>
      </c>
      <c r="AD153" s="4">
        <f t="shared" ref="AD153:AJ153" si="149">L153-C153</f>
        <v>1.5700000000000047E-2</v>
      </c>
      <c r="AE153" s="4">
        <f t="shared" si="149"/>
        <v>-6.3999999999999613E-3</v>
      </c>
      <c r="AF153" s="4">
        <f t="shared" si="105"/>
        <v>6.7999999999999727E-3</v>
      </c>
      <c r="AG153" s="4">
        <f t="shared" si="149"/>
        <v>1.2299999999999756E-2</v>
      </c>
      <c r="AH153" s="4">
        <f t="shared" si="149"/>
        <v>-1.0700000000001708E-2</v>
      </c>
      <c r="AI153" s="4">
        <f t="shared" si="149"/>
        <v>1.3399999999999967E-2</v>
      </c>
      <c r="AJ153" s="4">
        <f t="shared" si="149"/>
        <v>5.0000000000005596E-4</v>
      </c>
      <c r="AL153" s="4">
        <f>T153-K153</f>
        <v>3.1100000000000017E-2</v>
      </c>
      <c r="AM153" s="4">
        <f t="shared" ref="AM153:AS153" si="150">U153-L153</f>
        <v>3.4499999999999975E-2</v>
      </c>
      <c r="AN153" s="4">
        <f t="shared" si="150"/>
        <v>3.6899999999999933E-2</v>
      </c>
      <c r="AO153" s="4">
        <f t="shared" si="107"/>
        <v>3.9900000000000047E-2</v>
      </c>
      <c r="AP153" s="4">
        <f t="shared" si="150"/>
        <v>-0.41299999999999937</v>
      </c>
      <c r="AQ153" s="4">
        <f t="shared" si="150"/>
        <v>-2.8200000000000003E-2</v>
      </c>
      <c r="AR153" s="4">
        <f t="shared" si="150"/>
        <v>0.15439999999999998</v>
      </c>
      <c r="AS153" s="4">
        <f t="shared" si="150"/>
        <v>-3.3499999999999974E-2</v>
      </c>
      <c r="AU153" s="4">
        <f>T153-B153</f>
        <v>3.73E-2</v>
      </c>
      <c r="AV153" s="4">
        <f t="shared" ref="AV153:BB153" si="151">U153-C153</f>
        <v>5.0200000000000022E-2</v>
      </c>
      <c r="AW153" s="4">
        <f t="shared" si="151"/>
        <v>3.0499999999999972E-2</v>
      </c>
      <c r="AX153" s="4">
        <f t="shared" si="109"/>
        <v>4.6700000000000019E-2</v>
      </c>
      <c r="AY153" s="4">
        <f t="shared" si="151"/>
        <v>-0.40069999999999961</v>
      </c>
      <c r="AZ153" s="4">
        <f t="shared" si="151"/>
        <v>-3.8900000000001711E-2</v>
      </c>
      <c r="BA153" s="4">
        <f t="shared" si="151"/>
        <v>0.16779999999999995</v>
      </c>
      <c r="BB153" s="4">
        <f t="shared" si="151"/>
        <v>-3.2999999999999918E-2</v>
      </c>
    </row>
    <row r="154" spans="1:54" x14ac:dyDescent="0.2">
      <c r="A154" s="23" t="s">
        <v>133</v>
      </c>
      <c r="B154" s="26">
        <f>B153-B33</f>
        <v>2.2700000000000053E-2</v>
      </c>
      <c r="C154" s="26">
        <f t="shared" ref="C154:I154" si="152">C153-C33</f>
        <v>5.3099999999999925E-2</v>
      </c>
      <c r="D154" s="26">
        <f t="shared" si="152"/>
        <v>6.7799999999999971E-2</v>
      </c>
      <c r="E154" s="26">
        <f t="shared" si="152"/>
        <v>0.21860000000000002</v>
      </c>
      <c r="F154" s="31">
        <f t="shared" si="152"/>
        <v>-0.12159999999999993</v>
      </c>
      <c r="G154" s="26">
        <f t="shared" si="152"/>
        <v>1.0791000000000013</v>
      </c>
      <c r="H154" s="26">
        <f t="shared" si="152"/>
        <v>0.37530000000000002</v>
      </c>
      <c r="I154" s="26">
        <f t="shared" si="152"/>
        <v>1.319999999999999E-2</v>
      </c>
      <c r="J154" s="4"/>
      <c r="K154" s="26">
        <f>K153-K33</f>
        <v>2.1800000000000042E-2</v>
      </c>
      <c r="L154" s="26">
        <f t="shared" ref="L154:R154" si="153">L153-L33</f>
        <v>6.4799999999999969E-2</v>
      </c>
      <c r="M154" s="26">
        <f t="shared" si="153"/>
        <v>5.6699999999999973E-2</v>
      </c>
      <c r="N154" s="26">
        <f t="shared" si="153"/>
        <v>0.21459999999999999</v>
      </c>
      <c r="O154" s="31">
        <f t="shared" si="153"/>
        <v>-5.0699999999999967E-2</v>
      </c>
      <c r="P154" s="26">
        <f t="shared" si="153"/>
        <v>1.0892999999999988</v>
      </c>
      <c r="Q154" s="26">
        <f t="shared" si="153"/>
        <v>0.374</v>
      </c>
      <c r="R154" s="26">
        <f t="shared" si="153"/>
        <v>8.80000000000003E-3</v>
      </c>
      <c r="S154" s="4"/>
      <c r="T154" s="31">
        <f>T153-T33</f>
        <v>-4.6499999999999986E-2</v>
      </c>
      <c r="U154" s="31">
        <f t="shared" ref="U154:AA154" si="154">U153-U33</f>
        <v>-5.4000000000000714E-3</v>
      </c>
      <c r="V154" s="31">
        <f t="shared" si="154"/>
        <v>-1.21E-2</v>
      </c>
      <c r="W154" s="31">
        <f t="shared" si="154"/>
        <v>-3.6399999999999988E-2</v>
      </c>
      <c r="X154" s="26">
        <f t="shared" si="154"/>
        <v>1.2417000000000002</v>
      </c>
      <c r="Y154" s="26">
        <f t="shared" si="154"/>
        <v>1.4139999999999988</v>
      </c>
      <c r="Z154" s="26">
        <f t="shared" si="154"/>
        <v>4.2100000000000026E-2</v>
      </c>
      <c r="AA154" s="31">
        <f t="shared" si="154"/>
        <v>-0.12119999999999997</v>
      </c>
      <c r="AF154" s="4"/>
      <c r="AO154" s="4"/>
      <c r="AX154" s="4"/>
    </row>
    <row r="155" spans="1:54" x14ac:dyDescent="0.2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F155" s="4"/>
      <c r="AO155" s="4"/>
      <c r="AX155" s="4"/>
    </row>
    <row r="156" spans="1:54" x14ac:dyDescent="0.2">
      <c r="A156" s="28" t="s">
        <v>142</v>
      </c>
      <c r="B156" s="4">
        <v>0.73</v>
      </c>
      <c r="C156" s="4">
        <v>0.73309999999999997</v>
      </c>
      <c r="D156" s="4">
        <v>0.67490000000000006</v>
      </c>
      <c r="E156" s="4">
        <v>0.64380000000000004</v>
      </c>
      <c r="F156" s="4">
        <v>2.8384999999999998</v>
      </c>
      <c r="G156" s="4">
        <v>6.3468</v>
      </c>
      <c r="H156" s="4">
        <v>0.98719999999999997</v>
      </c>
      <c r="I156" s="4">
        <v>0.64770000000000005</v>
      </c>
      <c r="J156" s="4"/>
      <c r="K156" s="4">
        <v>0.7268</v>
      </c>
      <c r="L156" s="4">
        <v>0.72850000000000004</v>
      </c>
      <c r="M156" s="4">
        <v>0.65690000000000004</v>
      </c>
      <c r="N156" s="4">
        <v>0.62870000000000004</v>
      </c>
      <c r="O156" s="4">
        <v>2.9043999999999999</v>
      </c>
      <c r="P156" s="4">
        <v>6.3577000000000004</v>
      </c>
      <c r="Q156" s="4">
        <v>0.94730000000000003</v>
      </c>
      <c r="R156" s="4">
        <v>0.64759999999999995</v>
      </c>
      <c r="S156" s="4"/>
      <c r="T156" s="4">
        <v>0.71319999999999995</v>
      </c>
      <c r="U156" s="4">
        <v>0.72299999999999998</v>
      </c>
      <c r="V156" s="4">
        <v>0.66059999999999997</v>
      </c>
      <c r="W156" s="4">
        <v>0.58950000000000002</v>
      </c>
      <c r="X156" s="4">
        <v>2.9937999999999998</v>
      </c>
      <c r="Y156" s="4">
        <v>6.3116000000000003</v>
      </c>
      <c r="Z156" s="4">
        <v>1.0387999999999999</v>
      </c>
      <c r="AA156" s="4">
        <v>0.64500000000000002</v>
      </c>
      <c r="AC156" s="4">
        <f>K156-B156</f>
        <v>-3.1999999999999806E-3</v>
      </c>
      <c r="AD156" s="4">
        <f t="shared" ref="AD156:AJ156" si="155">L156-C156</f>
        <v>-4.5999999999999375E-3</v>
      </c>
      <c r="AE156" s="4">
        <f t="shared" si="155"/>
        <v>-1.8000000000000016E-2</v>
      </c>
      <c r="AF156" s="4">
        <f t="shared" si="105"/>
        <v>-1.5100000000000002E-2</v>
      </c>
      <c r="AG156" s="4">
        <f t="shared" si="155"/>
        <v>6.590000000000007E-2</v>
      </c>
      <c r="AH156" s="4">
        <f t="shared" si="155"/>
        <v>1.0900000000000354E-2</v>
      </c>
      <c r="AI156" s="4">
        <f t="shared" si="155"/>
        <v>-3.9899999999999936E-2</v>
      </c>
      <c r="AJ156" s="4">
        <f t="shared" si="155"/>
        <v>-1.0000000000010001E-4</v>
      </c>
      <c r="AL156" s="4">
        <f>T156-K156</f>
        <v>-1.3600000000000056E-2</v>
      </c>
      <c r="AM156" s="4">
        <f t="shared" ref="AM156:AS156" si="156">U156-L156</f>
        <v>-5.5000000000000604E-3</v>
      </c>
      <c r="AN156" s="4">
        <f t="shared" si="156"/>
        <v>3.6999999999999256E-3</v>
      </c>
      <c r="AO156" s="4">
        <f t="shared" si="107"/>
        <v>-3.9200000000000013E-2</v>
      </c>
      <c r="AP156" s="4">
        <f t="shared" si="156"/>
        <v>8.9399999999999924E-2</v>
      </c>
      <c r="AQ156" s="4">
        <f t="shared" si="156"/>
        <v>-4.610000000000003E-2</v>
      </c>
      <c r="AR156" s="4">
        <f t="shared" si="156"/>
        <v>9.1499999999999915E-2</v>
      </c>
      <c r="AS156" s="4">
        <f t="shared" si="156"/>
        <v>-2.5999999999999357E-3</v>
      </c>
      <c r="AU156" s="4">
        <f>T156-B156</f>
        <v>-1.6800000000000037E-2</v>
      </c>
      <c r="AV156" s="4">
        <f t="shared" ref="AV156:BB156" si="157">U156-C156</f>
        <v>-1.0099999999999998E-2</v>
      </c>
      <c r="AW156" s="4">
        <f t="shared" si="157"/>
        <v>-1.430000000000009E-2</v>
      </c>
      <c r="AX156" s="4">
        <f t="shared" si="109"/>
        <v>-5.4300000000000015E-2</v>
      </c>
      <c r="AY156" s="4">
        <f t="shared" si="157"/>
        <v>0.15529999999999999</v>
      </c>
      <c r="AZ156" s="4">
        <f t="shared" si="157"/>
        <v>-3.5199999999999676E-2</v>
      </c>
      <c r="BA156" s="4">
        <f t="shared" si="157"/>
        <v>5.1599999999999979E-2</v>
      </c>
      <c r="BB156" s="4">
        <f t="shared" si="157"/>
        <v>-2.7000000000000357E-3</v>
      </c>
    </row>
    <row r="157" spans="1:54" x14ac:dyDescent="0.2">
      <c r="A157" s="23" t="s">
        <v>133</v>
      </c>
      <c r="B157" s="26">
        <f>B156-B35</f>
        <v>9.299999999999975E-3</v>
      </c>
      <c r="C157" s="26">
        <f t="shared" ref="C157:I157" si="158">C156-C35</f>
        <v>1.0199999999999987E-2</v>
      </c>
      <c r="D157" s="26">
        <f t="shared" si="158"/>
        <v>1.1800000000000033E-2</v>
      </c>
      <c r="E157" s="26">
        <f t="shared" si="158"/>
        <v>2.8000000000000247E-3</v>
      </c>
      <c r="F157" s="26">
        <f t="shared" si="158"/>
        <v>0.63159999999999972</v>
      </c>
      <c r="G157" s="26">
        <f t="shared" si="158"/>
        <v>0.12439999999999962</v>
      </c>
      <c r="H157" s="26">
        <f t="shared" si="158"/>
        <v>3.9399999999999991E-2</v>
      </c>
      <c r="I157" s="31">
        <f t="shared" si="158"/>
        <v>-2.9699999999999949E-2</v>
      </c>
      <c r="J157" s="4"/>
      <c r="K157" s="31">
        <f>K156-K35</f>
        <v>-2.3999999999999577E-3</v>
      </c>
      <c r="L157" s="31">
        <f t="shared" ref="L157:R157" si="159">L156-L35</f>
        <v>-3.5999999999999366E-3</v>
      </c>
      <c r="M157" s="26">
        <f t="shared" si="159"/>
        <v>1.2199999999999989E-2</v>
      </c>
      <c r="N157" s="31">
        <f t="shared" si="159"/>
        <v>-2.4699999999999944E-2</v>
      </c>
      <c r="O157" s="26">
        <f t="shared" si="159"/>
        <v>0.74799999999999978</v>
      </c>
      <c r="P157" s="26">
        <f t="shared" si="159"/>
        <v>0.18130000000000024</v>
      </c>
      <c r="Q157" s="31">
        <f t="shared" si="159"/>
        <v>-2.3499999999999965E-2</v>
      </c>
      <c r="R157" s="31">
        <f t="shared" si="159"/>
        <v>-3.8100000000000023E-2</v>
      </c>
      <c r="S157" s="4"/>
      <c r="T157" s="31">
        <f>T156-T35</f>
        <v>-3.1100000000000017E-2</v>
      </c>
      <c r="U157" s="31">
        <f t="shared" ref="U157:AA157" si="160">U156-U35</f>
        <v>-4.0300000000000002E-2</v>
      </c>
      <c r="V157" s="26">
        <f t="shared" si="160"/>
        <v>4.0000000000000036E-3</v>
      </c>
      <c r="W157" s="31">
        <f t="shared" si="160"/>
        <v>-8.3099999999999952E-2</v>
      </c>
      <c r="X157" s="26">
        <f t="shared" si="160"/>
        <v>0.62759999999999971</v>
      </c>
      <c r="Y157" s="26">
        <f t="shared" si="160"/>
        <v>0.23859999999999992</v>
      </c>
      <c r="Z157" s="31">
        <f t="shared" si="160"/>
        <v>-5.5600000000000094E-2</v>
      </c>
      <c r="AA157" s="31">
        <f t="shared" si="160"/>
        <v>-4.8899999999999944E-2</v>
      </c>
      <c r="AF157" s="4"/>
      <c r="AO157" s="4"/>
      <c r="AX157" s="4"/>
    </row>
    <row r="158" spans="1:54" x14ac:dyDescent="0.2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F158" s="4"/>
      <c r="AO158" s="4"/>
      <c r="AX158" s="4"/>
    </row>
    <row r="159" spans="1:54" x14ac:dyDescent="0.2">
      <c r="A159" s="29" t="s">
        <v>143</v>
      </c>
      <c r="B159" s="4">
        <v>0.49609999999999999</v>
      </c>
      <c r="C159" s="4">
        <v>0.50249999999999995</v>
      </c>
      <c r="D159" s="4">
        <v>0.49830000000000002</v>
      </c>
      <c r="E159" s="4">
        <v>4.4299999999999999E-2</v>
      </c>
      <c r="F159" s="4">
        <v>3.3502000000000001</v>
      </c>
      <c r="G159" s="4">
        <v>7.2873999999999999</v>
      </c>
      <c r="H159" s="4">
        <v>-2.4899999999999999E-2</v>
      </c>
      <c r="I159" s="4">
        <v>0.53620000000000001</v>
      </c>
      <c r="J159" s="4"/>
      <c r="K159" s="4">
        <v>0.50439999999999996</v>
      </c>
      <c r="L159" s="4">
        <v>0.51319999999999999</v>
      </c>
      <c r="M159" s="4">
        <v>0.46489999999999998</v>
      </c>
      <c r="N159" s="4">
        <v>6.7100000000000007E-2</v>
      </c>
      <c r="O159" s="4">
        <v>3.3132000000000001</v>
      </c>
      <c r="P159" s="4">
        <v>7.2206999999999999</v>
      </c>
      <c r="Q159" s="4">
        <v>1.3100000000000001E-2</v>
      </c>
      <c r="R159" s="4">
        <v>0.54610000000000003</v>
      </c>
      <c r="S159" s="4"/>
      <c r="T159" s="4">
        <v>0.69450000000000001</v>
      </c>
      <c r="U159" s="4">
        <v>0.70250000000000001</v>
      </c>
      <c r="V159" s="4">
        <v>0.66949999999999998</v>
      </c>
      <c r="W159" s="4">
        <v>0.47199999999999998</v>
      </c>
      <c r="X159" s="4">
        <v>2.0482999999999998</v>
      </c>
      <c r="Y159" s="4">
        <v>6.6043000000000003</v>
      </c>
      <c r="Z159" s="4">
        <v>0.87270000000000003</v>
      </c>
      <c r="AA159" s="4">
        <v>0.65759999999999996</v>
      </c>
      <c r="AC159" s="4">
        <f>K159-B159</f>
        <v>8.2999999999999741E-3</v>
      </c>
      <c r="AD159" s="4">
        <f t="shared" ref="AD159:AJ159" si="161">L159-C159</f>
        <v>1.0700000000000043E-2</v>
      </c>
      <c r="AE159" s="4">
        <f t="shared" si="161"/>
        <v>-3.3400000000000041E-2</v>
      </c>
      <c r="AF159" s="4">
        <f t="shared" si="105"/>
        <v>2.2800000000000008E-2</v>
      </c>
      <c r="AG159" s="4">
        <f t="shared" si="161"/>
        <v>-3.6999999999999922E-2</v>
      </c>
      <c r="AH159" s="4">
        <f t="shared" si="161"/>
        <v>-6.6699999999999982E-2</v>
      </c>
      <c r="AI159" s="4">
        <f t="shared" si="161"/>
        <v>3.7999999999999999E-2</v>
      </c>
      <c r="AJ159" s="4">
        <f t="shared" si="161"/>
        <v>9.9000000000000199E-3</v>
      </c>
      <c r="AL159" s="4">
        <f>T159-K159</f>
        <v>0.19010000000000005</v>
      </c>
      <c r="AM159" s="4">
        <f t="shared" ref="AM159:AS159" si="162">U159-L159</f>
        <v>0.18930000000000002</v>
      </c>
      <c r="AN159" s="4">
        <f t="shared" si="162"/>
        <v>0.2046</v>
      </c>
      <c r="AO159" s="4">
        <f t="shared" si="107"/>
        <v>0.40489999999999998</v>
      </c>
      <c r="AP159" s="4">
        <f t="shared" si="162"/>
        <v>-1.2649000000000004</v>
      </c>
      <c r="AQ159" s="4">
        <f t="shared" si="162"/>
        <v>-0.61639999999999961</v>
      </c>
      <c r="AR159" s="4">
        <f t="shared" si="162"/>
        <v>0.85960000000000003</v>
      </c>
      <c r="AS159" s="4">
        <f t="shared" si="162"/>
        <v>0.11149999999999993</v>
      </c>
      <c r="AU159" s="4">
        <f>T159-B159</f>
        <v>0.19840000000000002</v>
      </c>
      <c r="AV159" s="4">
        <f t="shared" ref="AV159:BB159" si="163">U159-C159</f>
        <v>0.20000000000000007</v>
      </c>
      <c r="AW159" s="4">
        <f t="shared" si="163"/>
        <v>0.17119999999999996</v>
      </c>
      <c r="AX159" s="4">
        <f t="shared" si="109"/>
        <v>0.42769999999999997</v>
      </c>
      <c r="AY159" s="4">
        <f t="shared" si="163"/>
        <v>-1.3019000000000003</v>
      </c>
      <c r="AZ159" s="4">
        <f t="shared" si="163"/>
        <v>-0.6830999999999996</v>
      </c>
      <c r="BA159" s="4">
        <f t="shared" si="163"/>
        <v>0.89760000000000006</v>
      </c>
      <c r="BB159" s="4">
        <f t="shared" si="163"/>
        <v>0.12139999999999995</v>
      </c>
    </row>
    <row r="160" spans="1:54" x14ac:dyDescent="0.2">
      <c r="A160" s="23" t="s">
        <v>133</v>
      </c>
      <c r="B160" s="31">
        <f>B159-B32</f>
        <v>-0.15959999999999996</v>
      </c>
      <c r="C160" s="31">
        <f t="shared" ref="C160:I160" si="164">C159-C32</f>
        <v>-0.16150000000000009</v>
      </c>
      <c r="D160" s="31">
        <f t="shared" si="164"/>
        <v>-8.5100000000000009E-2</v>
      </c>
      <c r="E160" s="31">
        <f t="shared" si="164"/>
        <v>-0.31569999999999998</v>
      </c>
      <c r="F160" s="31">
        <f t="shared" si="164"/>
        <v>-0.14820000000000011</v>
      </c>
      <c r="G160" s="26">
        <f t="shared" si="164"/>
        <v>0.62530000000000019</v>
      </c>
      <c r="H160" s="31">
        <f t="shared" si="164"/>
        <v>-0.53870000000000007</v>
      </c>
      <c r="I160" s="31">
        <f t="shared" si="164"/>
        <v>-6.6099999999999937E-2</v>
      </c>
      <c r="J160" s="4"/>
      <c r="K160" s="31">
        <f>K159-K32</f>
        <v>-0.18100000000000005</v>
      </c>
      <c r="L160" s="31">
        <f t="shared" ref="L160:R160" si="165">L159-L32</f>
        <v>-0.17649999999999999</v>
      </c>
      <c r="M160" s="31">
        <f t="shared" si="165"/>
        <v>-0.11470000000000002</v>
      </c>
      <c r="N160" s="31">
        <f t="shared" si="165"/>
        <v>-0.39319999999999999</v>
      </c>
      <c r="O160" s="26">
        <f t="shared" si="165"/>
        <v>0.1532</v>
      </c>
      <c r="P160" s="26">
        <f t="shared" si="165"/>
        <v>0.62359999999999971</v>
      </c>
      <c r="Q160" s="31">
        <f t="shared" si="165"/>
        <v>-0.65359999999999996</v>
      </c>
      <c r="R160" s="31">
        <f t="shared" si="165"/>
        <v>-8.660000000000001E-2</v>
      </c>
      <c r="S160" s="4"/>
      <c r="T160" s="31">
        <f>T159-T32</f>
        <v>-3.3900000000000041E-2</v>
      </c>
      <c r="U160" s="31">
        <f t="shared" ref="U160:AA160" si="166">U159-U32</f>
        <v>-4.1100000000000025E-2</v>
      </c>
      <c r="V160" s="26">
        <f t="shared" si="166"/>
        <v>3.3100000000000018E-2</v>
      </c>
      <c r="W160" s="31">
        <f t="shared" si="166"/>
        <v>-0.19140000000000001</v>
      </c>
      <c r="X160" s="26">
        <f t="shared" si="166"/>
        <v>0.12659999999999982</v>
      </c>
      <c r="Y160" s="26">
        <f t="shared" si="166"/>
        <v>0.19050000000000011</v>
      </c>
      <c r="Z160" s="31">
        <f t="shared" si="166"/>
        <v>-0.19490000000000007</v>
      </c>
      <c r="AA160" s="31">
        <f t="shared" si="166"/>
        <v>-4.0800000000000058E-2</v>
      </c>
      <c r="AF160" s="4"/>
      <c r="AO160" s="4"/>
      <c r="AX160" s="4"/>
    </row>
    <row r="161" spans="1:54" x14ac:dyDescent="0.2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F161" s="4"/>
      <c r="AO161" s="4"/>
      <c r="AX161" s="4"/>
    </row>
    <row r="162" spans="1:54" x14ac:dyDescent="0.2">
      <c r="A162" s="29" t="s">
        <v>144</v>
      </c>
      <c r="B162" s="4">
        <v>0.52159999999999995</v>
      </c>
      <c r="C162" s="4">
        <v>0.51980000000000004</v>
      </c>
      <c r="D162" s="4">
        <v>0.49430000000000002</v>
      </c>
      <c r="E162" s="4">
        <v>0.1835</v>
      </c>
      <c r="F162" s="4">
        <v>2.2248999999999999</v>
      </c>
      <c r="G162" s="4">
        <v>7.4442000000000004</v>
      </c>
      <c r="H162" s="4">
        <v>5.5599999999999997E-2</v>
      </c>
      <c r="I162" s="4">
        <v>0.60260000000000002</v>
      </c>
      <c r="J162" s="4"/>
      <c r="K162" s="4">
        <v>0.52739999999999998</v>
      </c>
      <c r="L162" s="4">
        <v>0.52280000000000004</v>
      </c>
      <c r="M162" s="4">
        <v>0.5</v>
      </c>
      <c r="N162" s="4">
        <v>0.1835</v>
      </c>
      <c r="O162" s="4">
        <v>2.2332000000000001</v>
      </c>
      <c r="P162" s="4">
        <v>7.4322999999999997</v>
      </c>
      <c r="Q162" s="4">
        <v>6.3500000000000001E-2</v>
      </c>
      <c r="R162" s="4">
        <v>0.60299999999999998</v>
      </c>
      <c r="S162" s="4"/>
      <c r="T162" s="4">
        <v>0.58279999999999998</v>
      </c>
      <c r="U162" s="4">
        <v>0.57869999999999999</v>
      </c>
      <c r="V162" s="4">
        <v>0.5645</v>
      </c>
      <c r="W162" s="4">
        <v>0.21060000000000001</v>
      </c>
      <c r="X162" s="4">
        <v>2.0445000000000002</v>
      </c>
      <c r="Y162" s="4">
        <v>7.2519999999999998</v>
      </c>
      <c r="Z162" s="4">
        <v>0.31459999999999999</v>
      </c>
      <c r="AA162" s="4">
        <v>0.61209999999999998</v>
      </c>
      <c r="AC162" s="4">
        <f>K162-B162</f>
        <v>5.8000000000000274E-3</v>
      </c>
      <c r="AD162" s="4">
        <f t="shared" ref="AD162:AJ162" si="167">L162-C162</f>
        <v>3.0000000000000027E-3</v>
      </c>
      <c r="AE162" s="4">
        <f t="shared" si="167"/>
        <v>5.6999999999999829E-3</v>
      </c>
      <c r="AF162" s="4">
        <f t="shared" si="105"/>
        <v>0</v>
      </c>
      <c r="AG162" s="4">
        <f t="shared" si="167"/>
        <v>8.3000000000001961E-3</v>
      </c>
      <c r="AH162" s="4">
        <f t="shared" si="167"/>
        <v>-1.1900000000000688E-2</v>
      </c>
      <c r="AI162" s="4">
        <f t="shared" si="167"/>
        <v>7.9000000000000042E-3</v>
      </c>
      <c r="AJ162" s="4">
        <f t="shared" si="167"/>
        <v>3.9999999999995595E-4</v>
      </c>
      <c r="AL162" s="4">
        <f>T162-K162</f>
        <v>5.5400000000000005E-2</v>
      </c>
      <c r="AM162" s="4">
        <f t="shared" ref="AM162:AS162" si="168">U162-L162</f>
        <v>5.589999999999995E-2</v>
      </c>
      <c r="AN162" s="4">
        <f t="shared" si="168"/>
        <v>6.4500000000000002E-2</v>
      </c>
      <c r="AO162" s="4">
        <f t="shared" si="107"/>
        <v>2.7100000000000013E-2</v>
      </c>
      <c r="AP162" s="4">
        <f t="shared" si="168"/>
        <v>-0.18869999999999987</v>
      </c>
      <c r="AQ162" s="4">
        <f t="shared" si="168"/>
        <v>-0.1802999999999999</v>
      </c>
      <c r="AR162" s="4">
        <f t="shared" si="168"/>
        <v>0.25109999999999999</v>
      </c>
      <c r="AS162" s="4">
        <f t="shared" si="168"/>
        <v>9.099999999999997E-3</v>
      </c>
      <c r="AU162" s="4">
        <f>T162-B162</f>
        <v>6.1200000000000032E-2</v>
      </c>
      <c r="AV162" s="4">
        <f t="shared" ref="AV162:BB162" si="169">U162-C162</f>
        <v>5.8899999999999952E-2</v>
      </c>
      <c r="AW162" s="4">
        <f t="shared" si="169"/>
        <v>7.0199999999999985E-2</v>
      </c>
      <c r="AX162" s="4">
        <f t="shared" si="109"/>
        <v>2.7100000000000013E-2</v>
      </c>
      <c r="AY162" s="4">
        <f t="shared" si="169"/>
        <v>-0.18039999999999967</v>
      </c>
      <c r="AZ162" s="4">
        <f t="shared" si="169"/>
        <v>-0.19220000000000059</v>
      </c>
      <c r="BA162" s="4">
        <f t="shared" si="169"/>
        <v>0.25900000000000001</v>
      </c>
      <c r="BB162" s="4">
        <f t="shared" si="169"/>
        <v>9.4999999999999529E-3</v>
      </c>
    </row>
    <row r="163" spans="1:54" x14ac:dyDescent="0.2">
      <c r="A163" s="23" t="s">
        <v>133</v>
      </c>
      <c r="B163" s="31">
        <f>B162-B32</f>
        <v>-0.1341</v>
      </c>
      <c r="C163" s="31">
        <f t="shared" ref="C163:I163" si="170">C162-C32</f>
        <v>-0.14419999999999999</v>
      </c>
      <c r="D163" s="31">
        <f t="shared" si="170"/>
        <v>-8.9100000000000013E-2</v>
      </c>
      <c r="E163" s="31">
        <f t="shared" si="170"/>
        <v>-0.17649999999999999</v>
      </c>
      <c r="F163" s="31">
        <f t="shared" si="170"/>
        <v>-1.2735000000000003</v>
      </c>
      <c r="G163" s="26">
        <f t="shared" si="170"/>
        <v>0.78210000000000068</v>
      </c>
      <c r="H163" s="31">
        <f t="shared" si="170"/>
        <v>-0.45820000000000005</v>
      </c>
      <c r="I163" s="26">
        <f t="shared" si="170"/>
        <v>3.0000000000007798E-4</v>
      </c>
      <c r="J163" s="4"/>
      <c r="K163" s="31">
        <f>K162-K32</f>
        <v>-0.15800000000000003</v>
      </c>
      <c r="L163" s="31">
        <f t="shared" ref="L163:R163" si="171">L162-L32</f>
        <v>-0.16689999999999994</v>
      </c>
      <c r="M163" s="31">
        <f t="shared" si="171"/>
        <v>-7.9600000000000004E-2</v>
      </c>
      <c r="N163" s="31">
        <f t="shared" si="171"/>
        <v>-0.27679999999999999</v>
      </c>
      <c r="O163" s="31">
        <f t="shared" si="171"/>
        <v>-0.92680000000000007</v>
      </c>
      <c r="P163" s="26">
        <f t="shared" si="171"/>
        <v>0.8351999999999995</v>
      </c>
      <c r="Q163" s="31">
        <f t="shared" si="171"/>
        <v>-0.60319999999999996</v>
      </c>
      <c r="R163" s="31">
        <f t="shared" si="171"/>
        <v>-2.970000000000006E-2</v>
      </c>
      <c r="S163" s="4"/>
      <c r="T163" s="31">
        <f>T162-T32</f>
        <v>-0.14560000000000006</v>
      </c>
      <c r="U163" s="31">
        <f t="shared" ref="U163:AA163" si="172">U162-U32</f>
        <v>-0.16490000000000005</v>
      </c>
      <c r="V163" s="31">
        <f t="shared" si="172"/>
        <v>-7.1899999999999964E-2</v>
      </c>
      <c r="W163" s="31">
        <f t="shared" si="172"/>
        <v>-0.45279999999999998</v>
      </c>
      <c r="X163" s="26">
        <f t="shared" si="172"/>
        <v>0.12280000000000024</v>
      </c>
      <c r="Y163" s="26">
        <f t="shared" si="172"/>
        <v>0.83819999999999961</v>
      </c>
      <c r="Z163" s="31">
        <f t="shared" si="172"/>
        <v>-0.75300000000000011</v>
      </c>
      <c r="AA163" s="31">
        <f t="shared" si="172"/>
        <v>-8.6300000000000043E-2</v>
      </c>
      <c r="AF163" s="4"/>
      <c r="AO163" s="4"/>
      <c r="AX163" s="4"/>
    </row>
    <row r="164" spans="1:54" x14ac:dyDescent="0.2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F164" s="4"/>
      <c r="AO164" s="4"/>
      <c r="AX164" s="4"/>
    </row>
    <row r="165" spans="1:54" x14ac:dyDescent="0.2">
      <c r="A165" s="28" t="s">
        <v>145</v>
      </c>
      <c r="B165" s="4">
        <v>0.50639999999999996</v>
      </c>
      <c r="C165" s="4">
        <v>0.50880000000000003</v>
      </c>
      <c r="D165" s="4">
        <v>0.60809999999999997</v>
      </c>
      <c r="E165" s="4">
        <v>0.24279999999999999</v>
      </c>
      <c r="F165" s="4">
        <v>1.9219999999999999</v>
      </c>
      <c r="G165" s="4">
        <v>7.3796999999999997</v>
      </c>
      <c r="H165" s="4">
        <v>4.4999999999999997E-3</v>
      </c>
      <c r="I165" s="4">
        <v>0.7208</v>
      </c>
      <c r="J165" s="4"/>
      <c r="K165" s="4">
        <v>0.51629999999999998</v>
      </c>
      <c r="L165" s="4">
        <v>0.51759999999999995</v>
      </c>
      <c r="M165" s="4">
        <v>0.57289999999999996</v>
      </c>
      <c r="N165" s="4">
        <v>0.28410000000000002</v>
      </c>
      <c r="O165" s="4">
        <v>1.8868</v>
      </c>
      <c r="P165" s="4">
        <v>7.3533999999999997</v>
      </c>
      <c r="Q165" s="4">
        <v>4.1000000000000002E-2</v>
      </c>
      <c r="R165" s="4">
        <v>0.72989999999999999</v>
      </c>
      <c r="S165" s="4"/>
      <c r="T165" s="4">
        <v>0.51939999999999997</v>
      </c>
      <c r="U165" s="4">
        <v>0.50729999999999997</v>
      </c>
      <c r="V165" s="4">
        <v>0.57989999999999997</v>
      </c>
      <c r="W165" s="4">
        <v>0.15820000000000001</v>
      </c>
      <c r="X165" s="4">
        <v>2.3837000000000002</v>
      </c>
      <c r="Y165" s="4">
        <v>7.4686000000000003</v>
      </c>
      <c r="Z165" s="4">
        <v>4.7199999999999999E-2</v>
      </c>
      <c r="AA165" s="4">
        <v>0.66679999999999995</v>
      </c>
      <c r="AC165" s="4">
        <f>K165-B165</f>
        <v>9.9000000000000199E-3</v>
      </c>
      <c r="AD165" s="4">
        <f t="shared" ref="AD165:AJ165" si="173">L165-C165</f>
        <v>8.799999999999919E-3</v>
      </c>
      <c r="AE165" s="4">
        <f t="shared" si="173"/>
        <v>-3.5200000000000009E-2</v>
      </c>
      <c r="AF165" s="4">
        <f t="shared" si="105"/>
        <v>4.1300000000000031E-2</v>
      </c>
      <c r="AG165" s="4">
        <f t="shared" si="173"/>
        <v>-3.5199999999999898E-2</v>
      </c>
      <c r="AH165" s="4">
        <f t="shared" si="173"/>
        <v>-2.629999999999999E-2</v>
      </c>
      <c r="AI165" s="4">
        <f t="shared" si="173"/>
        <v>3.6500000000000005E-2</v>
      </c>
      <c r="AJ165" s="4">
        <f t="shared" si="173"/>
        <v>9.099999999999997E-3</v>
      </c>
      <c r="AL165" s="4">
        <f>T165-K165</f>
        <v>3.0999999999999917E-3</v>
      </c>
      <c r="AM165" s="4">
        <f t="shared" ref="AM165:AS165" si="174">U165-L165</f>
        <v>-1.0299999999999976E-2</v>
      </c>
      <c r="AN165" s="4">
        <f t="shared" si="174"/>
        <v>7.0000000000000062E-3</v>
      </c>
      <c r="AO165" s="4">
        <f t="shared" si="107"/>
        <v>-0.12590000000000001</v>
      </c>
      <c r="AP165" s="4">
        <f t="shared" si="174"/>
        <v>0.49690000000000012</v>
      </c>
      <c r="AQ165" s="4">
        <f t="shared" si="174"/>
        <v>0.11520000000000064</v>
      </c>
      <c r="AR165" s="4">
        <f t="shared" si="174"/>
        <v>6.1999999999999972E-3</v>
      </c>
      <c r="AS165" s="4">
        <f t="shared" si="174"/>
        <v>-6.3100000000000045E-2</v>
      </c>
      <c r="AU165" s="4">
        <f>T165-B165</f>
        <v>1.3000000000000012E-2</v>
      </c>
      <c r="AV165" s="4">
        <f t="shared" ref="AV165:BB165" si="175">U165-C165</f>
        <v>-1.5000000000000568E-3</v>
      </c>
      <c r="AW165" s="4">
        <f t="shared" si="175"/>
        <v>-2.8200000000000003E-2</v>
      </c>
      <c r="AX165" s="4">
        <f t="shared" si="109"/>
        <v>-8.4599999999999981E-2</v>
      </c>
      <c r="AY165" s="4">
        <f t="shared" si="175"/>
        <v>0.46170000000000022</v>
      </c>
      <c r="AZ165" s="4">
        <f t="shared" si="175"/>
        <v>8.8900000000000645E-2</v>
      </c>
      <c r="BA165" s="4">
        <f t="shared" si="175"/>
        <v>4.2700000000000002E-2</v>
      </c>
      <c r="BB165" s="4">
        <f t="shared" si="175"/>
        <v>-5.4000000000000048E-2</v>
      </c>
    </row>
    <row r="166" spans="1:54" x14ac:dyDescent="0.2">
      <c r="A166" s="23" t="s">
        <v>133</v>
      </c>
      <c r="B166" s="31">
        <f>B165-B44</f>
        <v>-5.5000000000000604E-3</v>
      </c>
      <c r="C166" s="31">
        <f t="shared" ref="C166:I166" si="176">C165-C44</f>
        <v>-8.900000000000019E-3</v>
      </c>
      <c r="D166" s="26">
        <f t="shared" si="176"/>
        <v>6.5999999999999392E-3</v>
      </c>
      <c r="E166" s="26">
        <f t="shared" si="176"/>
        <v>0.2329</v>
      </c>
      <c r="F166" s="31">
        <f t="shared" si="176"/>
        <v>-1.2037000000000002</v>
      </c>
      <c r="G166" s="26">
        <f t="shared" si="176"/>
        <v>0.50910000000000011</v>
      </c>
      <c r="H166" s="26">
        <f t="shared" si="176"/>
        <v>1.0200000000000001E-2</v>
      </c>
      <c r="I166" s="26">
        <f t="shared" si="176"/>
        <v>0.16300000000000003</v>
      </c>
      <c r="J166" s="4"/>
      <c r="K166" s="26">
        <f>K165-K44</f>
        <v>3.9999999999995595E-4</v>
      </c>
      <c r="L166" s="31">
        <f t="shared" ref="L166:R166" si="177">L165-L44</f>
        <v>-4.5000000000000595E-3</v>
      </c>
      <c r="M166" s="31">
        <f t="shared" si="177"/>
        <v>-1.1700000000000044E-2</v>
      </c>
      <c r="N166" s="26">
        <f t="shared" si="177"/>
        <v>0.25980000000000003</v>
      </c>
      <c r="O166" s="31">
        <f t="shared" si="177"/>
        <v>-1.2181999999999999</v>
      </c>
      <c r="P166" s="26">
        <f t="shared" si="177"/>
        <v>0.49709999999999965</v>
      </c>
      <c r="Q166" s="26">
        <f t="shared" si="177"/>
        <v>2.6200000000000001E-2</v>
      </c>
      <c r="R166" s="26">
        <f t="shared" si="177"/>
        <v>0.16800000000000004</v>
      </c>
      <c r="S166" s="4"/>
      <c r="T166" s="31">
        <f>T165-T44</f>
        <v>-0.1583</v>
      </c>
      <c r="U166" s="31">
        <f t="shared" ref="U166:AA166" si="178">U165-U44</f>
        <v>-0.17749999999999999</v>
      </c>
      <c r="V166" s="31">
        <f t="shared" si="178"/>
        <v>-0.14490000000000003</v>
      </c>
      <c r="W166" s="31">
        <f t="shared" si="178"/>
        <v>-0.32519999999999999</v>
      </c>
      <c r="X166" s="31">
        <f t="shared" si="178"/>
        <v>-0.13059999999999983</v>
      </c>
      <c r="Y166" s="26">
        <f t="shared" si="178"/>
        <v>1.0017000000000005</v>
      </c>
      <c r="Z166" s="31">
        <f t="shared" si="178"/>
        <v>-0.69719999999999993</v>
      </c>
      <c r="AA166" s="31">
        <f t="shared" si="178"/>
        <v>-8.0000000000000071E-3</v>
      </c>
      <c r="AF166" s="4"/>
      <c r="AO166" s="4"/>
      <c r="AX166" s="4"/>
    </row>
    <row r="167" spans="1:54" x14ac:dyDescent="0.2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F167" s="4"/>
      <c r="AO167" s="4"/>
      <c r="AX167" s="4"/>
    </row>
    <row r="168" spans="1:54" x14ac:dyDescent="0.2">
      <c r="A168" s="29" t="s">
        <v>146</v>
      </c>
      <c r="B168" s="4">
        <v>0.68100000000000005</v>
      </c>
      <c r="C168" s="4">
        <v>0.69210000000000005</v>
      </c>
      <c r="D168" s="4">
        <v>0.66110000000000002</v>
      </c>
      <c r="E168" s="4">
        <v>0.52339999999999998</v>
      </c>
      <c r="F168" s="4">
        <v>2.1682999999999999</v>
      </c>
      <c r="G168" s="4">
        <v>7.9111000000000002</v>
      </c>
      <c r="H168" s="4">
        <v>0.58209999999999995</v>
      </c>
      <c r="I168" s="4">
        <v>0.6542</v>
      </c>
      <c r="J168" s="4"/>
      <c r="K168" s="4">
        <v>0.68389999999999995</v>
      </c>
      <c r="L168" s="4">
        <v>0.69340000000000002</v>
      </c>
      <c r="M168" s="4">
        <v>0.65980000000000005</v>
      </c>
      <c r="N168" s="4">
        <v>0.52249999999999996</v>
      </c>
      <c r="O168" s="4">
        <v>2.1839</v>
      </c>
      <c r="P168" s="4">
        <v>7.9074999999999998</v>
      </c>
      <c r="Q168" s="4">
        <v>0.5968</v>
      </c>
      <c r="R168" s="4">
        <v>0.65559999999999996</v>
      </c>
      <c r="S168" s="4"/>
      <c r="T168" s="4">
        <v>0.64810000000000001</v>
      </c>
      <c r="U168" s="4">
        <v>0.70020000000000004</v>
      </c>
      <c r="V168" s="4">
        <v>0.64759999999999995</v>
      </c>
      <c r="W168" s="4">
        <v>0.4486</v>
      </c>
      <c r="X168" s="4">
        <v>2.3719000000000001</v>
      </c>
      <c r="Y168" s="4">
        <v>7.9248000000000003</v>
      </c>
      <c r="Z168" s="4">
        <v>0.64239999999999997</v>
      </c>
      <c r="AA168" s="4">
        <v>0.62929999999999997</v>
      </c>
      <c r="AC168" s="4">
        <f>K168-B168</f>
        <v>2.8999999999999027E-3</v>
      </c>
      <c r="AD168" s="4">
        <f t="shared" ref="AD168:AJ168" si="179">L168-C168</f>
        <v>1.2999999999999678E-3</v>
      </c>
      <c r="AE168" s="4">
        <f t="shared" si="179"/>
        <v>-1.2999999999999678E-3</v>
      </c>
      <c r="AF168" s="4">
        <f t="shared" si="105"/>
        <v>-9.000000000000119E-4</v>
      </c>
      <c r="AG168" s="4">
        <f t="shared" si="179"/>
        <v>1.5600000000000058E-2</v>
      </c>
      <c r="AH168" s="4">
        <f t="shared" si="179"/>
        <v>-3.6000000000004917E-3</v>
      </c>
      <c r="AI168" s="4">
        <f t="shared" si="179"/>
        <v>1.4700000000000046E-2</v>
      </c>
      <c r="AJ168" s="4">
        <f t="shared" si="179"/>
        <v>1.3999999999999568E-3</v>
      </c>
      <c r="AL168" s="4">
        <f>T168-K168</f>
        <v>-3.5799999999999943E-2</v>
      </c>
      <c r="AM168" s="4">
        <f t="shared" ref="AM168:AS168" si="180">U168-L168</f>
        <v>6.8000000000000282E-3</v>
      </c>
      <c r="AN168" s="4">
        <f t="shared" si="180"/>
        <v>-1.22000000000001E-2</v>
      </c>
      <c r="AO168" s="4">
        <f t="shared" si="107"/>
        <v>-7.3899999999999966E-2</v>
      </c>
      <c r="AP168" s="4">
        <f t="shared" si="180"/>
        <v>0.18800000000000017</v>
      </c>
      <c r="AQ168" s="4">
        <f t="shared" si="180"/>
        <v>1.7300000000000537E-2</v>
      </c>
      <c r="AR168" s="4">
        <f t="shared" si="180"/>
        <v>4.5599999999999974E-2</v>
      </c>
      <c r="AS168" s="4">
        <f t="shared" si="180"/>
        <v>-2.629999999999999E-2</v>
      </c>
      <c r="AU168" s="4">
        <f>T168-B168</f>
        <v>-3.290000000000004E-2</v>
      </c>
      <c r="AV168" s="4">
        <f t="shared" ref="AV168:BB168" si="181">U168-C168</f>
        <v>8.0999999999999961E-3</v>
      </c>
      <c r="AW168" s="4">
        <f t="shared" si="181"/>
        <v>-1.3500000000000068E-2</v>
      </c>
      <c r="AX168" s="4">
        <f t="shared" si="109"/>
        <v>-7.4799999999999978E-2</v>
      </c>
      <c r="AY168" s="4">
        <f t="shared" si="181"/>
        <v>0.20360000000000023</v>
      </c>
      <c r="AZ168" s="4">
        <f t="shared" si="181"/>
        <v>1.3700000000000045E-2</v>
      </c>
      <c r="BA168" s="4">
        <f t="shared" si="181"/>
        <v>6.030000000000002E-2</v>
      </c>
      <c r="BB168" s="4">
        <f t="shared" si="181"/>
        <v>-2.4900000000000033E-2</v>
      </c>
    </row>
    <row r="169" spans="1:54" x14ac:dyDescent="0.2">
      <c r="A169" s="23" t="s">
        <v>133</v>
      </c>
      <c r="B169" s="31">
        <f>B168-B56</f>
        <v>-2.6799999999999935E-2</v>
      </c>
      <c r="C169" s="31">
        <f t="shared" ref="C169:I169" si="182">C168-C56</f>
        <v>-2.2099999999999898E-2</v>
      </c>
      <c r="D169" s="31">
        <f t="shared" si="182"/>
        <v>-8.6699999999999999E-2</v>
      </c>
      <c r="E169" s="31">
        <f t="shared" si="182"/>
        <v>-2.8299999999999992E-2</v>
      </c>
      <c r="F169" s="31">
        <f t="shared" si="182"/>
        <v>-1.5742000000000003</v>
      </c>
      <c r="G169" s="26">
        <f t="shared" si="182"/>
        <v>0.67110000000000003</v>
      </c>
      <c r="H169" s="31">
        <f t="shared" si="182"/>
        <v>-5.5300000000000016E-2</v>
      </c>
      <c r="I169" s="31">
        <f t="shared" si="182"/>
        <v>-3.9000000000000146E-3</v>
      </c>
      <c r="J169" s="4"/>
      <c r="K169" s="31">
        <f>K168-K56</f>
        <v>-2.9000000000000026E-2</v>
      </c>
      <c r="L169" s="31">
        <f t="shared" ref="L169:R169" si="183">L168-L56</f>
        <v>-2.4499999999999966E-2</v>
      </c>
      <c r="M169" s="31">
        <f t="shared" si="183"/>
        <v>-8.439999999999992E-2</v>
      </c>
      <c r="N169" s="31">
        <f t="shared" si="183"/>
        <v>-4.1399999999999992E-2</v>
      </c>
      <c r="O169" s="31">
        <f t="shared" si="183"/>
        <v>-1.5819999999999999</v>
      </c>
      <c r="P169" s="26">
        <f t="shared" si="183"/>
        <v>0.68060000000000009</v>
      </c>
      <c r="Q169" s="31">
        <f t="shared" si="183"/>
        <v>-6.1499999999999999E-2</v>
      </c>
      <c r="R169" s="31">
        <f t="shared" si="183"/>
        <v>-6.7000000000000393E-3</v>
      </c>
      <c r="S169" s="4"/>
      <c r="T169" s="31">
        <f>T168-T56</f>
        <v>-7.3699999999999988E-2</v>
      </c>
      <c r="U169" s="31">
        <f t="shared" ref="U169:AA169" si="184">U168-U56</f>
        <v>-5.4199999999999915E-2</v>
      </c>
      <c r="V169" s="31">
        <f t="shared" si="184"/>
        <v>-0.11760000000000004</v>
      </c>
      <c r="W169" s="31">
        <f t="shared" si="184"/>
        <v>-0.17369999999999997</v>
      </c>
      <c r="X169" s="31">
        <f t="shared" si="184"/>
        <v>-1.6696</v>
      </c>
      <c r="Y169" s="26">
        <f t="shared" si="184"/>
        <v>0.75539999999999985</v>
      </c>
      <c r="Z169" s="31">
        <f t="shared" si="184"/>
        <v>-0.1744</v>
      </c>
      <c r="AA169" s="31">
        <f t="shared" si="184"/>
        <v>-1.6299999999999981E-2</v>
      </c>
      <c r="AF169" s="4"/>
      <c r="AO169" s="4"/>
      <c r="AX169" s="4"/>
    </row>
    <row r="170" spans="1:54" x14ac:dyDescent="0.2">
      <c r="A170" s="2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F170" s="4"/>
      <c r="AO170" s="4"/>
      <c r="AX170" s="4"/>
    </row>
    <row r="171" spans="1:54" x14ac:dyDescent="0.2">
      <c r="A171" s="28" t="s">
        <v>147</v>
      </c>
      <c r="B171" s="4">
        <v>0.51790000000000003</v>
      </c>
      <c r="C171" s="4">
        <v>0.53069999999999995</v>
      </c>
      <c r="D171" s="4">
        <v>0.58679999999999999</v>
      </c>
      <c r="E171" s="4">
        <v>0.15240000000000001</v>
      </c>
      <c r="F171" s="4">
        <v>3.1537000000000002</v>
      </c>
      <c r="G171" s="4">
        <v>7.5477999999999996</v>
      </c>
      <c r="H171" s="4">
        <v>4.8000000000000001E-2</v>
      </c>
      <c r="I171" s="4">
        <v>0.55640000000000001</v>
      </c>
      <c r="J171" s="4"/>
      <c r="K171" s="4">
        <v>0.51919999999999999</v>
      </c>
      <c r="L171" s="4">
        <v>0.53710000000000002</v>
      </c>
      <c r="M171" s="4">
        <v>0.60580000000000001</v>
      </c>
      <c r="N171" s="4">
        <v>0.1696</v>
      </c>
      <c r="O171" s="4">
        <v>3.2553000000000001</v>
      </c>
      <c r="P171" s="4">
        <v>7.5448000000000004</v>
      </c>
      <c r="Q171" s="4">
        <v>7.0900000000000005E-2</v>
      </c>
      <c r="R171" s="4">
        <v>0.55769999999999997</v>
      </c>
      <c r="S171" s="4"/>
      <c r="T171" s="4">
        <v>0.67410000000000003</v>
      </c>
      <c r="U171" s="4">
        <v>0.6875</v>
      </c>
      <c r="V171" s="4">
        <v>0.70120000000000005</v>
      </c>
      <c r="W171" s="4">
        <v>0.59899999999999998</v>
      </c>
      <c r="X171" s="4">
        <v>1.6548</v>
      </c>
      <c r="Y171" s="4">
        <v>7.1094999999999997</v>
      </c>
      <c r="Z171" s="4">
        <v>0.79390000000000005</v>
      </c>
      <c r="AA171" s="4">
        <v>0.66669999999999996</v>
      </c>
      <c r="AC171" s="4">
        <f>K171-B171</f>
        <v>1.2999999999999678E-3</v>
      </c>
      <c r="AD171" s="4">
        <f t="shared" ref="AD171:AJ171" si="185">L171-C171</f>
        <v>6.4000000000000723E-3</v>
      </c>
      <c r="AE171" s="4">
        <f t="shared" si="185"/>
        <v>1.9000000000000017E-2</v>
      </c>
      <c r="AF171" s="4">
        <f t="shared" si="105"/>
        <v>1.7199999999999993E-2</v>
      </c>
      <c r="AG171" s="4">
        <f t="shared" si="185"/>
        <v>0.10159999999999991</v>
      </c>
      <c r="AH171" s="4">
        <f t="shared" si="185"/>
        <v>-2.9999999999992255E-3</v>
      </c>
      <c r="AI171" s="4">
        <f t="shared" si="185"/>
        <v>2.2900000000000004E-2</v>
      </c>
      <c r="AJ171" s="4">
        <f t="shared" si="185"/>
        <v>1.2999999999999678E-3</v>
      </c>
      <c r="AL171" s="4">
        <f>T171-K171</f>
        <v>0.15490000000000004</v>
      </c>
      <c r="AM171" s="4">
        <f t="shared" ref="AM171:AS171" si="186">U171-L171</f>
        <v>0.15039999999999998</v>
      </c>
      <c r="AN171" s="4">
        <f t="shared" si="186"/>
        <v>9.540000000000004E-2</v>
      </c>
      <c r="AO171" s="4">
        <f t="shared" si="107"/>
        <v>0.4294</v>
      </c>
      <c r="AP171" s="4">
        <f t="shared" si="186"/>
        <v>-1.6005</v>
      </c>
      <c r="AQ171" s="4">
        <f t="shared" si="186"/>
        <v>-0.43530000000000069</v>
      </c>
      <c r="AR171" s="4">
        <f t="shared" si="186"/>
        <v>0.72300000000000009</v>
      </c>
      <c r="AS171" s="4">
        <f t="shared" si="186"/>
        <v>0.10899999999999999</v>
      </c>
      <c r="AU171" s="4">
        <f>T171-B171</f>
        <v>0.15620000000000001</v>
      </c>
      <c r="AV171" s="4">
        <f t="shared" ref="AV171:BB171" si="187">U171-C171</f>
        <v>0.15680000000000005</v>
      </c>
      <c r="AW171" s="4">
        <f t="shared" si="187"/>
        <v>0.11440000000000006</v>
      </c>
      <c r="AX171" s="4">
        <f t="shared" si="109"/>
        <v>0.4466</v>
      </c>
      <c r="AY171" s="4">
        <f t="shared" si="187"/>
        <v>-1.4989000000000001</v>
      </c>
      <c r="AZ171" s="4">
        <f t="shared" si="187"/>
        <v>-0.43829999999999991</v>
      </c>
      <c r="BA171" s="4">
        <f t="shared" si="187"/>
        <v>0.74590000000000001</v>
      </c>
      <c r="BB171" s="4">
        <f t="shared" si="187"/>
        <v>0.11029999999999995</v>
      </c>
    </row>
    <row r="172" spans="1:54" x14ac:dyDescent="0.2">
      <c r="A172" s="23" t="s">
        <v>133</v>
      </c>
      <c r="B172" s="26">
        <f>B171-B81</f>
        <v>2.5600000000000012E-2</v>
      </c>
      <c r="C172" s="26">
        <f t="shared" ref="C172:I172" si="188">C171-C81</f>
        <v>2.0599999999999952E-2</v>
      </c>
      <c r="D172" s="26">
        <f t="shared" si="188"/>
        <v>5.6400000000000006E-2</v>
      </c>
      <c r="E172" s="26">
        <f t="shared" si="188"/>
        <v>0.16550000000000001</v>
      </c>
      <c r="F172" s="31">
        <f t="shared" si="188"/>
        <v>-0.83659999999999979</v>
      </c>
      <c r="G172" s="26">
        <f t="shared" si="188"/>
        <v>0.27419999999999956</v>
      </c>
      <c r="H172" s="26">
        <f t="shared" si="188"/>
        <v>9.7299999999999998E-2</v>
      </c>
      <c r="I172" s="26">
        <f t="shared" si="188"/>
        <v>5.3799999999999959E-2</v>
      </c>
      <c r="J172" s="4"/>
      <c r="K172" s="26">
        <f>K171-K81</f>
        <v>2.360000000000001E-2</v>
      </c>
      <c r="L172" s="26">
        <f t="shared" ref="L172:R172" si="189">L171-L81</f>
        <v>2.0399999999999974E-2</v>
      </c>
      <c r="M172" s="26">
        <f t="shared" si="189"/>
        <v>5.1799999999999957E-2</v>
      </c>
      <c r="N172" s="26">
        <f t="shared" si="189"/>
        <v>0.1719</v>
      </c>
      <c r="O172" s="31">
        <f t="shared" si="189"/>
        <v>-0.85409999999999986</v>
      </c>
      <c r="P172" s="26">
        <f t="shared" si="189"/>
        <v>0.26860000000000017</v>
      </c>
      <c r="Q172" s="26">
        <f t="shared" si="189"/>
        <v>0.10580000000000001</v>
      </c>
      <c r="R172" s="26">
        <f t="shared" si="189"/>
        <v>5.8599999999999985E-2</v>
      </c>
      <c r="S172" s="4"/>
      <c r="T172" s="26">
        <f>T171-T81</f>
        <v>4.2200000000000015E-2</v>
      </c>
      <c r="U172" s="26">
        <f t="shared" ref="U172:AA172" si="190">U171-U81</f>
        <v>3.8300000000000001E-2</v>
      </c>
      <c r="V172" s="26">
        <f t="shared" si="190"/>
        <v>5.2000000000000046E-2</v>
      </c>
      <c r="W172" s="26">
        <f t="shared" si="190"/>
        <v>0.11459999999999998</v>
      </c>
      <c r="X172" s="31">
        <f t="shared" si="190"/>
        <v>-0.51629999999999998</v>
      </c>
      <c r="Y172" s="26">
        <f t="shared" si="190"/>
        <v>0.21899999999999942</v>
      </c>
      <c r="Z172" s="26">
        <f t="shared" si="190"/>
        <v>0.18510000000000004</v>
      </c>
      <c r="AA172" s="26">
        <f t="shared" si="190"/>
        <v>3.6499999999999977E-2</v>
      </c>
      <c r="AF172" s="4"/>
      <c r="AO172" s="4"/>
      <c r="AX172" s="4"/>
    </row>
    <row r="173" spans="1:54" x14ac:dyDescent="0.2">
      <c r="A173" s="2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F173" s="4"/>
      <c r="AO173" s="4"/>
      <c r="AX173" s="4"/>
    </row>
    <row r="174" spans="1:54" x14ac:dyDescent="0.2">
      <c r="A174" s="28" t="s">
        <v>148</v>
      </c>
      <c r="B174" s="4">
        <v>0.49</v>
      </c>
      <c r="C174" s="4">
        <v>0.49719999999999998</v>
      </c>
      <c r="D174" s="4">
        <v>0.57530000000000003</v>
      </c>
      <c r="E174" s="4">
        <v>0.1484</v>
      </c>
      <c r="F174" s="4">
        <v>3.0436999999999999</v>
      </c>
      <c r="G174" s="4">
        <v>7.8906999999999998</v>
      </c>
      <c r="H174" s="4">
        <v>-3.0200000000000001E-2</v>
      </c>
      <c r="I174" s="4">
        <v>0.57899999999999996</v>
      </c>
      <c r="J174" s="4"/>
      <c r="K174" s="4">
        <v>0.50239999999999996</v>
      </c>
      <c r="L174" s="4">
        <v>0.50919999999999999</v>
      </c>
      <c r="M174" s="4">
        <v>0.60499999999999998</v>
      </c>
      <c r="N174" s="4">
        <v>0.1845</v>
      </c>
      <c r="O174" s="4">
        <v>3.0695000000000001</v>
      </c>
      <c r="P174" s="4">
        <v>7.9401999999999999</v>
      </c>
      <c r="Q174" s="4">
        <v>9.9000000000000008E-3</v>
      </c>
      <c r="R174" s="4">
        <v>0.58179999999999998</v>
      </c>
      <c r="S174" s="4"/>
      <c r="T174" s="4">
        <v>0.62470000000000003</v>
      </c>
      <c r="U174" s="4">
        <v>0.62729999999999997</v>
      </c>
      <c r="V174" s="4">
        <v>0.68610000000000004</v>
      </c>
      <c r="W174" s="4">
        <v>0.4723</v>
      </c>
      <c r="X174" s="4">
        <v>1.7855000000000001</v>
      </c>
      <c r="Y174" s="4">
        <v>7.5575000000000001</v>
      </c>
      <c r="Z174" s="4">
        <v>0.58250000000000002</v>
      </c>
      <c r="AA174" s="4">
        <v>0.65090000000000003</v>
      </c>
      <c r="AC174" s="4">
        <f>K174-B174</f>
        <v>1.2399999999999967E-2</v>
      </c>
      <c r="AD174" s="4">
        <f t="shared" ref="AD174:AJ174" si="191">L174-C174</f>
        <v>1.2000000000000011E-2</v>
      </c>
      <c r="AE174" s="4">
        <f t="shared" si="191"/>
        <v>2.9699999999999949E-2</v>
      </c>
      <c r="AF174" s="4">
        <f t="shared" si="105"/>
        <v>3.6099999999999993E-2</v>
      </c>
      <c r="AG174" s="4">
        <f t="shared" si="191"/>
        <v>2.5800000000000267E-2</v>
      </c>
      <c r="AH174" s="4">
        <f t="shared" si="191"/>
        <v>4.9500000000000099E-2</v>
      </c>
      <c r="AI174" s="4">
        <f t="shared" si="191"/>
        <v>4.0100000000000004E-2</v>
      </c>
      <c r="AJ174" s="4">
        <f t="shared" si="191"/>
        <v>2.8000000000000247E-3</v>
      </c>
      <c r="AL174" s="4">
        <f>T174-K174</f>
        <v>0.12230000000000008</v>
      </c>
      <c r="AM174" s="4">
        <f t="shared" ref="AM174:AS174" si="192">U174-L174</f>
        <v>0.11809999999999998</v>
      </c>
      <c r="AN174" s="4">
        <f t="shared" si="192"/>
        <v>8.1100000000000061E-2</v>
      </c>
      <c r="AO174" s="4">
        <f t="shared" si="107"/>
        <v>0.2878</v>
      </c>
      <c r="AP174" s="4">
        <f t="shared" si="192"/>
        <v>-1.284</v>
      </c>
      <c r="AQ174" s="4">
        <f t="shared" si="192"/>
        <v>-0.38269999999999982</v>
      </c>
      <c r="AR174" s="4">
        <f t="shared" si="192"/>
        <v>0.5726</v>
      </c>
      <c r="AS174" s="4">
        <f t="shared" si="192"/>
        <v>6.910000000000005E-2</v>
      </c>
      <c r="AU174" s="4">
        <f>T174-B174</f>
        <v>0.13470000000000004</v>
      </c>
      <c r="AV174" s="4">
        <f t="shared" ref="AV174:BB174" si="193">U174-C174</f>
        <v>0.13009999999999999</v>
      </c>
      <c r="AW174" s="4">
        <f t="shared" si="193"/>
        <v>0.11080000000000001</v>
      </c>
      <c r="AX174" s="4">
        <f t="shared" si="109"/>
        <v>0.32389999999999997</v>
      </c>
      <c r="AY174" s="4">
        <f t="shared" si="193"/>
        <v>-1.2581999999999998</v>
      </c>
      <c r="AZ174" s="4">
        <f t="shared" si="193"/>
        <v>-0.33319999999999972</v>
      </c>
      <c r="BA174" s="4">
        <f t="shared" si="193"/>
        <v>0.61270000000000002</v>
      </c>
      <c r="BB174" s="4">
        <f t="shared" si="193"/>
        <v>7.1900000000000075E-2</v>
      </c>
    </row>
    <row r="175" spans="1:54" x14ac:dyDescent="0.2">
      <c r="A175" s="23" t="s">
        <v>133</v>
      </c>
      <c r="B175" s="31">
        <f>B174-B81</f>
        <v>-2.3000000000000242E-3</v>
      </c>
      <c r="C175" s="31">
        <f t="shared" ref="C175:I175" si="194">C174-C81</f>
        <v>-1.2900000000000023E-2</v>
      </c>
      <c r="D175" s="26">
        <f t="shared" si="194"/>
        <v>4.4900000000000051E-2</v>
      </c>
      <c r="E175" s="26">
        <f t="shared" si="194"/>
        <v>0.1615</v>
      </c>
      <c r="F175" s="31">
        <f t="shared" si="194"/>
        <v>-0.94660000000000011</v>
      </c>
      <c r="G175" s="26">
        <f t="shared" si="194"/>
        <v>0.61709999999999976</v>
      </c>
      <c r="H175" s="26">
        <f t="shared" si="194"/>
        <v>1.9099999999999995E-2</v>
      </c>
      <c r="I175" s="26">
        <f t="shared" si="194"/>
        <v>7.6399999999999912E-2</v>
      </c>
      <c r="J175" s="4"/>
      <c r="K175" s="26">
        <f>K174-K81</f>
        <v>6.7999999999999727E-3</v>
      </c>
      <c r="L175" s="31">
        <f t="shared" ref="L175:R175" si="195">L174-L81</f>
        <v>-7.5000000000000622E-3</v>
      </c>
      <c r="M175" s="26">
        <f t="shared" si="195"/>
        <v>5.0999999999999934E-2</v>
      </c>
      <c r="N175" s="26">
        <f t="shared" si="195"/>
        <v>0.18679999999999999</v>
      </c>
      <c r="O175" s="31">
        <f t="shared" si="195"/>
        <v>-1.0398999999999998</v>
      </c>
      <c r="P175" s="26">
        <f t="shared" si="195"/>
        <v>0.6639999999999997</v>
      </c>
      <c r="Q175" s="26">
        <f t="shared" si="195"/>
        <v>4.48E-2</v>
      </c>
      <c r="R175" s="26">
        <f t="shared" si="195"/>
        <v>8.2699999999999996E-2</v>
      </c>
      <c r="S175" s="4"/>
      <c r="T175" s="31">
        <f>T174-T81</f>
        <v>-7.1999999999999842E-3</v>
      </c>
      <c r="U175" s="31">
        <f t="shared" ref="U175:AA175" si="196">U174-U81</f>
        <v>-2.1900000000000031E-2</v>
      </c>
      <c r="V175" s="26">
        <f t="shared" si="196"/>
        <v>3.6900000000000044E-2</v>
      </c>
      <c r="W175" s="26">
        <f t="shared" si="196"/>
        <v>-1.21E-2</v>
      </c>
      <c r="X175" s="31">
        <f t="shared" si="196"/>
        <v>-0.38559999999999994</v>
      </c>
      <c r="Y175" s="26">
        <f t="shared" si="196"/>
        <v>0.66699999999999982</v>
      </c>
      <c r="Z175" s="31">
        <f t="shared" si="196"/>
        <v>-2.629999999999999E-2</v>
      </c>
      <c r="AA175" s="26">
        <f t="shared" si="196"/>
        <v>2.0700000000000052E-2</v>
      </c>
      <c r="AF175" s="4"/>
      <c r="AO175" s="4"/>
      <c r="AX175" s="4"/>
    </row>
    <row r="176" spans="1:54" x14ac:dyDescent="0.2">
      <c r="A176" s="2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27"/>
      <c r="R176" s="4"/>
      <c r="S176" s="4"/>
      <c r="T176" s="4"/>
      <c r="U176" s="4"/>
      <c r="V176" s="4"/>
      <c r="W176" s="4"/>
      <c r="X176" s="4"/>
      <c r="Y176" s="4"/>
      <c r="Z176" s="4"/>
      <c r="AA176" s="4"/>
      <c r="AF176" s="4"/>
      <c r="AO176" s="4"/>
      <c r="AX176" s="4"/>
    </row>
    <row r="177" spans="1:54" x14ac:dyDescent="0.2">
      <c r="A177" s="29" t="s">
        <v>149</v>
      </c>
      <c r="B177" s="4">
        <v>0.61639999999999995</v>
      </c>
      <c r="C177" s="4">
        <v>0.61699999999999999</v>
      </c>
      <c r="D177" s="4">
        <v>0.59740000000000004</v>
      </c>
      <c r="E177" s="4">
        <v>0.19869999999999999</v>
      </c>
      <c r="F177" s="4">
        <v>6.4739000000000004</v>
      </c>
      <c r="G177" s="4">
        <v>7.3182</v>
      </c>
      <c r="H177" s="4">
        <v>0.36480000000000001</v>
      </c>
      <c r="I177" s="4">
        <v>0.45069999999999999</v>
      </c>
      <c r="J177" s="4"/>
      <c r="K177" s="4">
        <v>0.62360000000000004</v>
      </c>
      <c r="L177" s="4">
        <v>0.62419999999999998</v>
      </c>
      <c r="M177" s="4">
        <v>0.63200000000000001</v>
      </c>
      <c r="N177" s="4">
        <v>0.2147</v>
      </c>
      <c r="O177" s="4">
        <v>6.4192999999999998</v>
      </c>
      <c r="P177" s="4">
        <v>7.2912999999999997</v>
      </c>
      <c r="Q177" s="4">
        <v>0.3992</v>
      </c>
      <c r="R177" s="4">
        <v>0.45610000000000001</v>
      </c>
      <c r="S177" s="4"/>
      <c r="T177" s="4">
        <v>0.75639999999999996</v>
      </c>
      <c r="U177" s="4">
        <v>0.76639999999999997</v>
      </c>
      <c r="V177" s="4">
        <v>0.75539999999999996</v>
      </c>
      <c r="W177" s="4">
        <v>0.60119999999999996</v>
      </c>
      <c r="X177" s="4">
        <v>5.1704999999999997</v>
      </c>
      <c r="Y177" s="4">
        <v>6.9238999999999997</v>
      </c>
      <c r="Z177" s="4">
        <v>1.3208</v>
      </c>
      <c r="AA177" s="4">
        <v>0.5595</v>
      </c>
      <c r="AC177" s="4">
        <f>K177-B177</f>
        <v>7.2000000000000952E-3</v>
      </c>
      <c r="AD177" s="4">
        <f t="shared" ref="AD177:AJ177" si="197">L177-C177</f>
        <v>7.1999999999999842E-3</v>
      </c>
      <c r="AE177" s="4">
        <f t="shared" si="197"/>
        <v>3.4599999999999964E-2</v>
      </c>
      <c r="AF177" s="4">
        <f t="shared" si="105"/>
        <v>1.6000000000000014E-2</v>
      </c>
      <c r="AG177" s="4">
        <f t="shared" si="197"/>
        <v>-5.4600000000000648E-2</v>
      </c>
      <c r="AH177" s="4">
        <f t="shared" si="197"/>
        <v>-2.6900000000000368E-2</v>
      </c>
      <c r="AI177" s="4">
        <f t="shared" si="197"/>
        <v>3.4399999999999986E-2</v>
      </c>
      <c r="AJ177" s="4">
        <f t="shared" si="197"/>
        <v>5.4000000000000159E-3</v>
      </c>
      <c r="AL177" s="4">
        <f>T177-K177</f>
        <v>0.13279999999999992</v>
      </c>
      <c r="AM177" s="4">
        <f t="shared" ref="AM177:AS177" si="198">U177-L177</f>
        <v>0.14219999999999999</v>
      </c>
      <c r="AN177" s="4">
        <f t="shared" si="198"/>
        <v>0.12339999999999995</v>
      </c>
      <c r="AO177" s="4">
        <f t="shared" si="107"/>
        <v>0.38649999999999995</v>
      </c>
      <c r="AP177" s="4">
        <f t="shared" si="198"/>
        <v>-1.2488000000000001</v>
      </c>
      <c r="AQ177" s="4">
        <f t="shared" si="198"/>
        <v>-0.36739999999999995</v>
      </c>
      <c r="AR177" s="4">
        <f t="shared" si="198"/>
        <v>0.92159999999999997</v>
      </c>
      <c r="AS177" s="4">
        <f t="shared" si="198"/>
        <v>0.10339999999999999</v>
      </c>
      <c r="AU177" s="4">
        <f>T177-B177</f>
        <v>0.14000000000000001</v>
      </c>
      <c r="AV177" s="4">
        <f t="shared" ref="AV177:BB177" si="199">U177-C177</f>
        <v>0.14939999999999998</v>
      </c>
      <c r="AW177" s="4">
        <f t="shared" si="199"/>
        <v>0.15799999999999992</v>
      </c>
      <c r="AX177" s="4">
        <f t="shared" si="109"/>
        <v>0.40249999999999997</v>
      </c>
      <c r="AY177" s="4">
        <f t="shared" si="199"/>
        <v>-1.3034000000000008</v>
      </c>
      <c r="AZ177" s="4">
        <f t="shared" si="199"/>
        <v>-0.39430000000000032</v>
      </c>
      <c r="BA177" s="4">
        <f t="shared" si="199"/>
        <v>0.95599999999999996</v>
      </c>
      <c r="BB177" s="4">
        <f t="shared" si="199"/>
        <v>0.10880000000000001</v>
      </c>
    </row>
    <row r="178" spans="1:54" x14ac:dyDescent="0.2">
      <c r="A178" s="23" t="s">
        <v>133</v>
      </c>
      <c r="B178" s="26">
        <f>B177-B92</f>
        <v>4.7199999999999909E-2</v>
      </c>
      <c r="C178" s="26">
        <f t="shared" ref="C178:I178" si="200">C177-C92</f>
        <v>4.1300000000000003E-2</v>
      </c>
      <c r="D178" s="26">
        <f t="shared" si="200"/>
        <v>3.3700000000000063E-2</v>
      </c>
      <c r="E178" s="26">
        <f t="shared" si="200"/>
        <v>0.10499999999999998</v>
      </c>
      <c r="F178" s="26">
        <f t="shared" si="200"/>
        <v>0.97830000000000084</v>
      </c>
      <c r="G178" s="26">
        <f t="shared" si="200"/>
        <v>0.28359999999999985</v>
      </c>
      <c r="H178" s="26">
        <f t="shared" si="200"/>
        <v>0.24860000000000002</v>
      </c>
      <c r="I178" s="26">
        <f t="shared" si="200"/>
        <v>7.2999999999999732E-3</v>
      </c>
      <c r="J178" s="4"/>
      <c r="K178" s="26">
        <f>K177-K92</f>
        <v>5.149999999999999E-2</v>
      </c>
      <c r="L178" s="26">
        <f t="shared" ref="L178:R178" si="201">L177-L92</f>
        <v>4.5699999999999963E-2</v>
      </c>
      <c r="M178" s="26">
        <f t="shared" si="201"/>
        <v>7.0400000000000018E-2</v>
      </c>
      <c r="N178" s="26">
        <f t="shared" si="201"/>
        <v>0.10880000000000001</v>
      </c>
      <c r="O178" s="26">
        <f t="shared" si="201"/>
        <v>0.95279999999999987</v>
      </c>
      <c r="P178" s="26">
        <f t="shared" si="201"/>
        <v>0.28549999999999986</v>
      </c>
      <c r="Q178" s="26">
        <f t="shared" si="201"/>
        <v>0.25850000000000001</v>
      </c>
      <c r="R178" s="26">
        <f t="shared" si="201"/>
        <v>6.1999999999999833E-3</v>
      </c>
      <c r="S178" s="4"/>
      <c r="T178" s="26">
        <f>T177-T92</f>
        <v>3.9300000000000002E-2</v>
      </c>
      <c r="U178" s="26">
        <f t="shared" ref="U178:AA178" si="202">U177-U92</f>
        <v>3.4499999999999975E-2</v>
      </c>
      <c r="V178" s="26">
        <f t="shared" si="202"/>
        <v>4.4499999999999984E-2</v>
      </c>
      <c r="W178" s="26">
        <f t="shared" si="202"/>
        <v>0.10849999999999993</v>
      </c>
      <c r="X178" s="26">
        <f t="shared" si="202"/>
        <v>0.95069999999999943</v>
      </c>
      <c r="Y178" s="26">
        <f t="shared" si="202"/>
        <v>0.32129999999999992</v>
      </c>
      <c r="Z178" s="26">
        <f t="shared" si="202"/>
        <v>0.37890000000000001</v>
      </c>
      <c r="AA178" s="31">
        <f t="shared" si="202"/>
        <v>-1.6800000000000037E-2</v>
      </c>
      <c r="AF178" s="4"/>
      <c r="AO178" s="4"/>
      <c r="AX178" s="4"/>
    </row>
    <row r="179" spans="1:54" x14ac:dyDescent="0.2">
      <c r="A179" s="2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F179" s="4"/>
      <c r="AO179" s="4"/>
      <c r="AX179" s="4"/>
    </row>
    <row r="180" spans="1:54" x14ac:dyDescent="0.2">
      <c r="A180" s="29" t="s">
        <v>150</v>
      </c>
      <c r="B180" s="4">
        <v>0.62329999999999997</v>
      </c>
      <c r="C180" s="4">
        <v>0.63019999999999998</v>
      </c>
      <c r="D180" s="4">
        <v>0.59150000000000003</v>
      </c>
      <c r="E180" s="4">
        <v>0.4602</v>
      </c>
      <c r="F180" s="4">
        <v>2.3166000000000002</v>
      </c>
      <c r="G180" s="4">
        <v>8.3025000000000002</v>
      </c>
      <c r="H180" s="4">
        <v>0.42249999999999999</v>
      </c>
      <c r="I180" s="4">
        <v>0.66190000000000004</v>
      </c>
      <c r="J180" s="4"/>
      <c r="K180" s="4">
        <v>0.62339999999999995</v>
      </c>
      <c r="L180" s="4">
        <v>0.63</v>
      </c>
      <c r="M180" s="4">
        <v>0.58850000000000002</v>
      </c>
      <c r="N180" s="4">
        <v>0.45960000000000001</v>
      </c>
      <c r="O180" s="4">
        <v>2.3159999999999998</v>
      </c>
      <c r="P180" s="4">
        <v>8.3019999999999996</v>
      </c>
      <c r="Q180" s="4">
        <v>0.42149999999999999</v>
      </c>
      <c r="R180" s="4">
        <v>0.66169999999999995</v>
      </c>
      <c r="S180" s="4"/>
      <c r="T180" s="4">
        <v>0.62570000000000003</v>
      </c>
      <c r="U180" s="4">
        <v>0.63</v>
      </c>
      <c r="V180" s="4">
        <v>0.5756</v>
      </c>
      <c r="W180" s="4">
        <v>0.45960000000000001</v>
      </c>
      <c r="X180" s="4">
        <v>2.3159999999999998</v>
      </c>
      <c r="Y180" s="4">
        <v>8.3019999999999996</v>
      </c>
      <c r="Z180" s="4">
        <v>0.42149999999999999</v>
      </c>
      <c r="AA180" s="4">
        <v>0.66169999999999995</v>
      </c>
      <c r="AC180" s="4">
        <f>K180-B180</f>
        <v>9.9999999999988987E-5</v>
      </c>
      <c r="AD180" s="4">
        <f t="shared" ref="AD180:AJ180" si="203">L180-C180</f>
        <v>-1.9999999999997797E-4</v>
      </c>
      <c r="AE180" s="4">
        <f t="shared" si="203"/>
        <v>-3.0000000000000027E-3</v>
      </c>
      <c r="AF180" s="4">
        <f t="shared" si="105"/>
        <v>-5.9999999999998943E-4</v>
      </c>
      <c r="AG180" s="4">
        <f t="shared" si="203"/>
        <v>-6.0000000000037801E-4</v>
      </c>
      <c r="AH180" s="4">
        <f t="shared" si="203"/>
        <v>-5.0000000000061107E-4</v>
      </c>
      <c r="AI180" s="4">
        <f t="shared" si="203"/>
        <v>-1.0000000000000009E-3</v>
      </c>
      <c r="AJ180" s="4">
        <f t="shared" si="203"/>
        <v>-2.00000000000089E-4</v>
      </c>
      <c r="AL180" s="4">
        <f>T180-K180</f>
        <v>2.3000000000000798E-3</v>
      </c>
      <c r="AM180" s="4">
        <f t="shared" ref="AM180:AS180" si="204">U180-L180</f>
        <v>0</v>
      </c>
      <c r="AN180" s="4">
        <f t="shared" si="204"/>
        <v>-1.2900000000000023E-2</v>
      </c>
      <c r="AO180" s="4">
        <f t="shared" si="107"/>
        <v>0</v>
      </c>
      <c r="AP180" s="4">
        <f t="shared" si="204"/>
        <v>0</v>
      </c>
      <c r="AQ180" s="4">
        <f t="shared" si="204"/>
        <v>0</v>
      </c>
      <c r="AR180" s="4">
        <f t="shared" si="204"/>
        <v>0</v>
      </c>
      <c r="AS180" s="4">
        <f t="shared" si="204"/>
        <v>0</v>
      </c>
      <c r="AU180" s="4">
        <f>T180-B180</f>
        <v>2.4000000000000687E-3</v>
      </c>
      <c r="AV180" s="4">
        <f t="shared" ref="AV180:BB180" si="205">U180-C180</f>
        <v>-1.9999999999997797E-4</v>
      </c>
      <c r="AW180" s="4">
        <f t="shared" si="205"/>
        <v>-1.5900000000000025E-2</v>
      </c>
      <c r="AX180" s="4">
        <f t="shared" si="109"/>
        <v>-5.9999999999998943E-4</v>
      </c>
      <c r="AY180" s="4">
        <f t="shared" si="205"/>
        <v>-6.0000000000037801E-4</v>
      </c>
      <c r="AZ180" s="4">
        <f t="shared" si="205"/>
        <v>-5.0000000000061107E-4</v>
      </c>
      <c r="BA180" s="4">
        <f t="shared" si="205"/>
        <v>-1.0000000000000009E-3</v>
      </c>
      <c r="BB180" s="4">
        <f t="shared" si="205"/>
        <v>-2.00000000000089E-4</v>
      </c>
    </row>
    <row r="181" spans="1:54" x14ac:dyDescent="0.2">
      <c r="A181" s="23" t="s">
        <v>133</v>
      </c>
      <c r="B181" s="26">
        <f>B180-B92</f>
        <v>5.4099999999999926E-2</v>
      </c>
      <c r="C181" s="26">
        <f t="shared" ref="C181:I181" si="206">C180-C92</f>
        <v>5.4499999999999993E-2</v>
      </c>
      <c r="D181" s="26">
        <f t="shared" si="206"/>
        <v>2.7800000000000047E-2</v>
      </c>
      <c r="E181" s="26">
        <f t="shared" si="206"/>
        <v>0.36649999999999999</v>
      </c>
      <c r="F181" s="31">
        <f t="shared" si="206"/>
        <v>-3.1789999999999994</v>
      </c>
      <c r="G181" s="26">
        <f t="shared" si="206"/>
        <v>1.2679</v>
      </c>
      <c r="H181" s="26">
        <f t="shared" si="206"/>
        <v>0.30630000000000002</v>
      </c>
      <c r="I181" s="26">
        <f t="shared" si="206"/>
        <v>0.21850000000000003</v>
      </c>
      <c r="J181" s="4"/>
      <c r="K181" s="26">
        <f>K180-K92</f>
        <v>5.1299999999999901E-2</v>
      </c>
      <c r="L181" s="26">
        <f t="shared" ref="L181:R181" si="207">L180-L92</f>
        <v>5.149999999999999E-2</v>
      </c>
      <c r="M181" s="26">
        <f t="shared" si="207"/>
        <v>2.6900000000000035E-2</v>
      </c>
      <c r="N181" s="26">
        <f t="shared" si="207"/>
        <v>0.35370000000000001</v>
      </c>
      <c r="O181" s="31">
        <f t="shared" si="207"/>
        <v>-3.1505000000000001</v>
      </c>
      <c r="P181" s="26">
        <f t="shared" si="207"/>
        <v>1.2961999999999998</v>
      </c>
      <c r="Q181" s="26">
        <f t="shared" si="207"/>
        <v>0.28079999999999999</v>
      </c>
      <c r="R181" s="26">
        <f t="shared" si="207"/>
        <v>0.21179999999999993</v>
      </c>
      <c r="S181" s="4"/>
      <c r="T181" s="31">
        <f>T180-T92</f>
        <v>-9.1399999999999926E-2</v>
      </c>
      <c r="U181" s="31">
        <f t="shared" ref="U181:AA181" si="208">U180-U92</f>
        <v>-0.10189999999999999</v>
      </c>
      <c r="V181" s="31">
        <f t="shared" si="208"/>
        <v>-0.13529999999999998</v>
      </c>
      <c r="W181" s="31">
        <f t="shared" si="208"/>
        <v>-3.3100000000000018E-2</v>
      </c>
      <c r="X181" s="31">
        <f t="shared" si="208"/>
        <v>-1.9038000000000004</v>
      </c>
      <c r="Y181" s="26">
        <f t="shared" si="208"/>
        <v>1.6993999999999998</v>
      </c>
      <c r="Z181" s="31">
        <f t="shared" si="208"/>
        <v>-0.52039999999999997</v>
      </c>
      <c r="AA181" s="26">
        <f t="shared" si="208"/>
        <v>8.539999999999992E-2</v>
      </c>
      <c r="AF181" s="4"/>
      <c r="AO181" s="4"/>
      <c r="AX181" s="4"/>
    </row>
    <row r="182" spans="1:54" x14ac:dyDescent="0.2">
      <c r="A182" s="2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F182" s="4"/>
      <c r="AO182" s="4"/>
      <c r="AX182" s="4"/>
    </row>
    <row r="183" spans="1:54" x14ac:dyDescent="0.2">
      <c r="A183" s="28" t="s">
        <v>151</v>
      </c>
      <c r="B183" s="4">
        <v>0.67820000000000003</v>
      </c>
      <c r="C183" s="4">
        <v>0.68259999999999998</v>
      </c>
      <c r="D183" s="4">
        <v>0.72599999999999998</v>
      </c>
      <c r="E183" s="4">
        <v>0.3629</v>
      </c>
      <c r="F183" s="4">
        <v>3.6343000000000001</v>
      </c>
      <c r="G183" s="4">
        <v>7.3696999999999999</v>
      </c>
      <c r="H183" s="4">
        <v>0.66710000000000003</v>
      </c>
      <c r="I183" s="4">
        <v>0.51549999999999996</v>
      </c>
      <c r="J183" s="4"/>
      <c r="K183" s="4">
        <v>0.69059999999999999</v>
      </c>
      <c r="L183" s="4">
        <v>0.6986</v>
      </c>
      <c r="M183" s="4">
        <v>0.75609999999999999</v>
      </c>
      <c r="N183" s="4">
        <v>0.36020000000000002</v>
      </c>
      <c r="O183" s="4">
        <v>3.9969999999999999</v>
      </c>
      <c r="P183" s="4">
        <v>7.3333000000000004</v>
      </c>
      <c r="Q183" s="4">
        <v>0.65100000000000002</v>
      </c>
      <c r="R183" s="4">
        <v>0.51359999999999995</v>
      </c>
      <c r="S183" s="4"/>
      <c r="T183" s="4">
        <v>0.74239999999999995</v>
      </c>
      <c r="U183" s="4">
        <v>0.75380000000000003</v>
      </c>
      <c r="V183" s="4">
        <v>0.78269999999999995</v>
      </c>
      <c r="W183" s="4">
        <v>0.49530000000000002</v>
      </c>
      <c r="X183" s="4">
        <v>3.843</v>
      </c>
      <c r="Y183" s="4">
        <v>7.1124999999999998</v>
      </c>
      <c r="Z183" s="4">
        <v>1.0404</v>
      </c>
      <c r="AA183" s="4">
        <v>0.5534</v>
      </c>
      <c r="AC183" s="4">
        <f>K183-B183</f>
        <v>1.2399999999999967E-2</v>
      </c>
      <c r="AD183" s="4">
        <f t="shared" ref="AD183:AJ183" si="209">L183-C183</f>
        <v>1.6000000000000014E-2</v>
      </c>
      <c r="AE183" s="4">
        <f t="shared" si="209"/>
        <v>3.0100000000000016E-2</v>
      </c>
      <c r="AF183" s="4">
        <f t="shared" si="105"/>
        <v>-2.6999999999999802E-3</v>
      </c>
      <c r="AG183" s="4">
        <f t="shared" si="209"/>
        <v>0.3626999999999998</v>
      </c>
      <c r="AH183" s="4">
        <f t="shared" si="209"/>
        <v>-3.6399999999999544E-2</v>
      </c>
      <c r="AI183" s="4">
        <f t="shared" si="209"/>
        <v>-1.6100000000000003E-2</v>
      </c>
      <c r="AJ183" s="4">
        <f t="shared" si="209"/>
        <v>-1.9000000000000128E-3</v>
      </c>
      <c r="AL183" s="4">
        <f>T183-K183</f>
        <v>5.1799999999999957E-2</v>
      </c>
      <c r="AM183" s="4">
        <f t="shared" ref="AM183:AS183" si="210">U183-L183</f>
        <v>5.5200000000000027E-2</v>
      </c>
      <c r="AN183" s="4">
        <f t="shared" si="210"/>
        <v>2.6599999999999957E-2</v>
      </c>
      <c r="AO183" s="4">
        <f t="shared" si="107"/>
        <v>0.1351</v>
      </c>
      <c r="AP183" s="4">
        <f t="shared" si="210"/>
        <v>-0.15399999999999991</v>
      </c>
      <c r="AQ183" s="4">
        <f t="shared" si="210"/>
        <v>-0.22080000000000055</v>
      </c>
      <c r="AR183" s="4">
        <f t="shared" si="210"/>
        <v>0.38939999999999997</v>
      </c>
      <c r="AS183" s="4">
        <f t="shared" si="210"/>
        <v>3.9800000000000058E-2</v>
      </c>
      <c r="AU183" s="4">
        <f>T183-B183</f>
        <v>6.4199999999999924E-2</v>
      </c>
      <c r="AV183" s="4">
        <f t="shared" ref="AV183:BB183" si="211">U183-C183</f>
        <v>7.1200000000000041E-2</v>
      </c>
      <c r="AW183" s="4">
        <f t="shared" si="211"/>
        <v>5.6699999999999973E-2</v>
      </c>
      <c r="AX183" s="4">
        <f t="shared" si="109"/>
        <v>0.13240000000000002</v>
      </c>
      <c r="AY183" s="4">
        <f t="shared" si="211"/>
        <v>0.20869999999999989</v>
      </c>
      <c r="AZ183" s="4">
        <f t="shared" si="211"/>
        <v>-0.2572000000000001</v>
      </c>
      <c r="BA183" s="4">
        <f t="shared" si="211"/>
        <v>0.37329999999999997</v>
      </c>
      <c r="BB183" s="4">
        <f t="shared" si="211"/>
        <v>3.7900000000000045E-2</v>
      </c>
    </row>
    <row r="184" spans="1:54" x14ac:dyDescent="0.2">
      <c r="A184" s="23" t="s">
        <v>133</v>
      </c>
      <c r="B184" s="31">
        <f>B183-B111</f>
        <v>-0.10070000000000001</v>
      </c>
      <c r="C184" s="31">
        <f t="shared" ref="C184:I184" si="212">C183-C111</f>
        <v>-0.10340000000000005</v>
      </c>
      <c r="D184" s="26">
        <f t="shared" si="212"/>
        <v>6.1499999999999999E-2</v>
      </c>
      <c r="E184" s="31">
        <f t="shared" si="212"/>
        <v>-0.37070000000000003</v>
      </c>
      <c r="F184" s="26">
        <f t="shared" si="212"/>
        <v>1.3090000000000002</v>
      </c>
      <c r="G184" s="26">
        <f t="shared" si="212"/>
        <v>0.65470000000000006</v>
      </c>
      <c r="H184" s="31">
        <f t="shared" si="212"/>
        <v>-0.53749999999999987</v>
      </c>
      <c r="I184" s="31">
        <f t="shared" si="212"/>
        <v>-0.15380000000000005</v>
      </c>
      <c r="J184" s="4"/>
      <c r="K184" s="31">
        <f>K183-K111</f>
        <v>-8.8999999999999968E-2</v>
      </c>
      <c r="L184" s="31">
        <f t="shared" ref="L184:R184" si="213">L183-L111</f>
        <v>-8.8400000000000034E-2</v>
      </c>
      <c r="M184" s="26">
        <f t="shared" si="213"/>
        <v>9.4700000000000006E-2</v>
      </c>
      <c r="N184" s="31">
        <f t="shared" si="213"/>
        <v>-0.3715</v>
      </c>
      <c r="O184" s="26">
        <f t="shared" si="213"/>
        <v>1.9443999999999999</v>
      </c>
      <c r="P184" s="26">
        <f t="shared" si="213"/>
        <v>0.64550000000000018</v>
      </c>
      <c r="Q184" s="31">
        <f t="shared" si="213"/>
        <v>-0.54449999999999998</v>
      </c>
      <c r="R184" s="31">
        <f t="shared" si="213"/>
        <v>-0.16680000000000006</v>
      </c>
      <c r="S184" s="4"/>
      <c r="T184" s="31">
        <f>T183-T111</f>
        <v>-4.5800000000000063E-2</v>
      </c>
      <c r="U184" s="31">
        <f t="shared" ref="U184:AA184" si="214">U183-U111</f>
        <v>-4.6300000000000008E-2</v>
      </c>
      <c r="V184" s="26">
        <f t="shared" si="214"/>
        <v>9.1099999999999959E-2</v>
      </c>
      <c r="W184" s="31">
        <f t="shared" si="214"/>
        <v>-0.25769999999999998</v>
      </c>
      <c r="X184" s="26">
        <f t="shared" si="214"/>
        <v>1.8736999999999999</v>
      </c>
      <c r="Y184" s="26">
        <f t="shared" si="214"/>
        <v>0.49800000000000022</v>
      </c>
      <c r="Z184" s="31">
        <f t="shared" si="214"/>
        <v>-0.24980000000000002</v>
      </c>
      <c r="AA184" s="31">
        <f t="shared" si="214"/>
        <v>-0.14639999999999997</v>
      </c>
      <c r="AF184" s="4"/>
      <c r="AO184" s="4"/>
      <c r="AX184" s="4"/>
    </row>
    <row r="185" spans="1:54" x14ac:dyDescent="0.2">
      <c r="A185" s="2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F185" s="4"/>
      <c r="AO185" s="4"/>
      <c r="AX185" s="4"/>
    </row>
    <row r="186" spans="1:54" x14ac:dyDescent="0.2">
      <c r="A186" s="28" t="s">
        <v>152</v>
      </c>
      <c r="B186" s="4">
        <v>0.4546</v>
      </c>
      <c r="C186" s="4">
        <v>0.4587</v>
      </c>
      <c r="D186" s="4">
        <v>0.4919</v>
      </c>
      <c r="E186" s="4">
        <v>-2.35E-2</v>
      </c>
      <c r="F186" s="4">
        <v>4.3086000000000002</v>
      </c>
      <c r="G186" s="4">
        <v>8.5904000000000007</v>
      </c>
      <c r="H186" s="4">
        <v>-0.1429</v>
      </c>
      <c r="I186" s="4">
        <v>0.49390000000000001</v>
      </c>
      <c r="J186" s="4"/>
      <c r="K186" s="4">
        <v>0.48899999999999999</v>
      </c>
      <c r="L186" s="4">
        <v>0.49230000000000002</v>
      </c>
      <c r="M186" s="4">
        <v>0.53920000000000001</v>
      </c>
      <c r="N186" s="4">
        <v>2.1700000000000001E-2</v>
      </c>
      <c r="O186" s="4">
        <v>4.4481000000000002</v>
      </c>
      <c r="P186" s="4">
        <v>8.5457000000000001</v>
      </c>
      <c r="Q186" s="4">
        <v>-6.0499999999999998E-2</v>
      </c>
      <c r="R186" s="4">
        <v>0.49780000000000002</v>
      </c>
      <c r="S186" s="4"/>
      <c r="T186" s="4">
        <v>0.56530000000000002</v>
      </c>
      <c r="U186" s="4">
        <v>0.5534</v>
      </c>
      <c r="V186" s="4">
        <v>0.57989999999999997</v>
      </c>
      <c r="W186" s="4">
        <v>0.2228</v>
      </c>
      <c r="X186" s="4">
        <v>4.3002000000000002</v>
      </c>
      <c r="Y186" s="4">
        <v>8.3302999999999994</v>
      </c>
      <c r="Z186" s="4">
        <v>0.42499999999999999</v>
      </c>
      <c r="AA186" s="4">
        <v>0.51690000000000003</v>
      </c>
      <c r="AC186" s="4">
        <f>K186-B186</f>
        <v>3.4399999999999986E-2</v>
      </c>
      <c r="AD186" s="4">
        <f t="shared" ref="AD186:AJ186" si="215">L186-C186</f>
        <v>3.3600000000000019E-2</v>
      </c>
      <c r="AE186" s="4">
        <f t="shared" si="215"/>
        <v>4.7300000000000009E-2</v>
      </c>
      <c r="AF186" s="4">
        <f t="shared" si="105"/>
        <v>-1.7999999999999995E-3</v>
      </c>
      <c r="AG186" s="4">
        <f t="shared" si="215"/>
        <v>0.13949999999999996</v>
      </c>
      <c r="AH186" s="4">
        <f t="shared" si="215"/>
        <v>-4.4700000000000628E-2</v>
      </c>
      <c r="AI186" s="4">
        <f t="shared" si="215"/>
        <v>8.2400000000000001E-2</v>
      </c>
      <c r="AJ186" s="4">
        <f t="shared" si="215"/>
        <v>3.9000000000000146E-3</v>
      </c>
      <c r="AL186" s="4">
        <f>T186-K186</f>
        <v>7.6300000000000034E-2</v>
      </c>
      <c r="AM186" s="4">
        <f t="shared" ref="AM186:AR186" si="216">U186-L186</f>
        <v>6.1099999999999988E-2</v>
      </c>
      <c r="AN186" s="4">
        <f t="shared" si="216"/>
        <v>4.0699999999999958E-2</v>
      </c>
      <c r="AO186" s="4">
        <f t="shared" si="107"/>
        <v>0.2011</v>
      </c>
      <c r="AP186" s="4">
        <f t="shared" si="216"/>
        <v>-0.14789999999999992</v>
      </c>
      <c r="AQ186" s="4">
        <f t="shared" si="216"/>
        <v>-0.2154000000000007</v>
      </c>
      <c r="AR186" s="4">
        <f t="shared" si="216"/>
        <v>0.48549999999999999</v>
      </c>
      <c r="AS186" s="4">
        <f>AA186-R186</f>
        <v>1.9100000000000006E-2</v>
      </c>
      <c r="AU186" s="4">
        <f>T186-B186</f>
        <v>0.11070000000000002</v>
      </c>
      <c r="AV186" s="4">
        <f t="shared" ref="AV186:BB186" si="217">U186-C186</f>
        <v>9.4700000000000006E-2</v>
      </c>
      <c r="AW186" s="4">
        <f t="shared" si="217"/>
        <v>8.7999999999999967E-2</v>
      </c>
      <c r="AX186" s="4">
        <f t="shared" si="109"/>
        <v>0.1993</v>
      </c>
      <c r="AY186" s="4">
        <f t="shared" si="217"/>
        <v>-8.3999999999999631E-3</v>
      </c>
      <c r="AZ186" s="4">
        <f t="shared" si="217"/>
        <v>-0.26010000000000133</v>
      </c>
      <c r="BA186" s="4">
        <f t="shared" si="217"/>
        <v>0.56789999999999996</v>
      </c>
      <c r="BB186" s="4">
        <f t="shared" si="217"/>
        <v>2.300000000000002E-2</v>
      </c>
    </row>
    <row r="187" spans="1:54" x14ac:dyDescent="0.2">
      <c r="A187" s="23" t="s">
        <v>133</v>
      </c>
      <c r="B187" s="31">
        <f>B186-B111</f>
        <v>-0.32430000000000003</v>
      </c>
      <c r="C187" s="31">
        <f t="shared" ref="C187:I187" si="218">C186-C111</f>
        <v>-0.32730000000000004</v>
      </c>
      <c r="D187" s="31">
        <f t="shared" si="218"/>
        <v>-0.17259999999999998</v>
      </c>
      <c r="E187" s="31">
        <f t="shared" si="218"/>
        <v>-0.7571</v>
      </c>
      <c r="F187" s="26">
        <f t="shared" si="218"/>
        <v>1.9833000000000003</v>
      </c>
      <c r="G187" s="26">
        <f t="shared" si="218"/>
        <v>1.8754000000000008</v>
      </c>
      <c r="H187" s="31">
        <f t="shared" si="218"/>
        <v>-1.3474999999999999</v>
      </c>
      <c r="I187" s="31">
        <f t="shared" si="218"/>
        <v>-0.1754</v>
      </c>
      <c r="K187" s="31">
        <f>K186-K111</f>
        <v>-0.29059999999999997</v>
      </c>
      <c r="L187" s="31">
        <f t="shared" ref="L187:R187" si="219">L186-L111</f>
        <v>-0.29470000000000002</v>
      </c>
      <c r="M187" s="31">
        <f t="shared" si="219"/>
        <v>-0.12219999999999998</v>
      </c>
      <c r="N187" s="31">
        <f t="shared" si="219"/>
        <v>-0.71</v>
      </c>
      <c r="O187" s="26">
        <f t="shared" si="219"/>
        <v>2.3955000000000002</v>
      </c>
      <c r="P187" s="26">
        <f t="shared" si="219"/>
        <v>1.8578999999999999</v>
      </c>
      <c r="Q187" s="31">
        <f t="shared" si="219"/>
        <v>-1.256</v>
      </c>
      <c r="R187" s="31">
        <f t="shared" si="219"/>
        <v>-0.18259999999999998</v>
      </c>
      <c r="T187" s="32">
        <f>T186-T111</f>
        <v>-0.22289999999999999</v>
      </c>
      <c r="U187" s="32">
        <f t="shared" ref="U187:AA187" si="220">U186-U111</f>
        <v>-0.24670000000000003</v>
      </c>
      <c r="V187" s="32">
        <f t="shared" si="220"/>
        <v>-0.11170000000000002</v>
      </c>
      <c r="W187" s="32">
        <f t="shared" si="220"/>
        <v>-0.5302</v>
      </c>
      <c r="X187" s="30">
        <f t="shared" si="220"/>
        <v>2.3309000000000002</v>
      </c>
      <c r="Y187" s="30">
        <f t="shared" si="220"/>
        <v>1.7157999999999998</v>
      </c>
      <c r="Z187" s="32">
        <f t="shared" si="220"/>
        <v>-0.86519999999999997</v>
      </c>
      <c r="AA187" s="32">
        <f t="shared" si="220"/>
        <v>-0.18289999999999995</v>
      </c>
    </row>
    <row r="190" spans="1:54" x14ac:dyDescent="0.2">
      <c r="AC190" s="77" t="s">
        <v>2</v>
      </c>
      <c r="AD190" s="78" t="s">
        <v>0</v>
      </c>
      <c r="AE190" s="79" t="s">
        <v>3</v>
      </c>
      <c r="AF190" s="80" t="s">
        <v>4</v>
      </c>
      <c r="AG190" s="81" t="s">
        <v>5</v>
      </c>
      <c r="AH190" s="82" t="s">
        <v>6</v>
      </c>
      <c r="AI190" s="83" t="s">
        <v>7</v>
      </c>
      <c r="AJ190" s="84" t="s">
        <v>8</v>
      </c>
      <c r="AL190" s="77" t="s">
        <v>2</v>
      </c>
      <c r="AM190" s="78" t="s">
        <v>0</v>
      </c>
      <c r="AN190" s="79" t="s">
        <v>3</v>
      </c>
      <c r="AO190" s="80" t="s">
        <v>4</v>
      </c>
      <c r="AP190" s="81" t="s">
        <v>5</v>
      </c>
      <c r="AQ190" s="82" t="s">
        <v>6</v>
      </c>
      <c r="AR190" s="83" t="s">
        <v>7</v>
      </c>
      <c r="AS190" s="84" t="s">
        <v>8</v>
      </c>
      <c r="AU190" s="77" t="s">
        <v>2</v>
      </c>
      <c r="AV190" s="78" t="s">
        <v>0</v>
      </c>
      <c r="AW190" s="79" t="s">
        <v>3</v>
      </c>
      <c r="AX190" s="80" t="s">
        <v>4</v>
      </c>
      <c r="AY190" s="81" t="s">
        <v>5</v>
      </c>
      <c r="AZ190" s="82" t="s">
        <v>6</v>
      </c>
      <c r="BA190" s="83" t="s">
        <v>7</v>
      </c>
      <c r="BB190" s="84" t="s">
        <v>8</v>
      </c>
    </row>
    <row r="191" spans="1:54" x14ac:dyDescent="0.2">
      <c r="AC191" s="85" t="s">
        <v>127</v>
      </c>
      <c r="AD191" s="85" t="s">
        <v>127</v>
      </c>
      <c r="AE191" s="85" t="s">
        <v>127</v>
      </c>
      <c r="AF191" s="85" t="s">
        <v>127</v>
      </c>
      <c r="AG191" s="85" t="s">
        <v>127</v>
      </c>
      <c r="AH191" s="85" t="s">
        <v>127</v>
      </c>
      <c r="AI191" s="85" t="s">
        <v>127</v>
      </c>
      <c r="AJ191" s="85" t="s">
        <v>127</v>
      </c>
      <c r="AL191" s="85" t="s">
        <v>130</v>
      </c>
      <c r="AM191" s="85" t="s">
        <v>130</v>
      </c>
      <c r="AN191" s="85" t="s">
        <v>130</v>
      </c>
      <c r="AO191" s="85" t="s">
        <v>130</v>
      </c>
      <c r="AP191" s="85" t="s">
        <v>130</v>
      </c>
      <c r="AQ191" s="85" t="s">
        <v>130</v>
      </c>
      <c r="AR191" s="85" t="s">
        <v>130</v>
      </c>
      <c r="AS191" s="85" t="s">
        <v>130</v>
      </c>
      <c r="AU191" s="85" t="s">
        <v>130</v>
      </c>
      <c r="AV191" s="85" t="s">
        <v>130</v>
      </c>
      <c r="AW191" s="85" t="s">
        <v>130</v>
      </c>
      <c r="AX191" s="85" t="s">
        <v>130</v>
      </c>
      <c r="AY191" s="85" t="s">
        <v>130</v>
      </c>
      <c r="AZ191" s="85" t="s">
        <v>130</v>
      </c>
      <c r="BA191" s="85" t="s">
        <v>130</v>
      </c>
      <c r="BB191" s="85" t="s">
        <v>130</v>
      </c>
    </row>
    <row r="192" spans="1:54" x14ac:dyDescent="0.2">
      <c r="AC192" s="86">
        <f t="shared" ref="AC192:AJ192" si="221">COUNTIF(AC129:AC186, "&gt;0")</f>
        <v>15</v>
      </c>
      <c r="AD192" s="86">
        <f t="shared" si="221"/>
        <v>15</v>
      </c>
      <c r="AE192" s="86">
        <f t="shared" si="221"/>
        <v>10</v>
      </c>
      <c r="AF192" s="86">
        <f t="shared" si="221"/>
        <v>10</v>
      </c>
      <c r="AG192" s="86">
        <f t="shared" si="221"/>
        <v>12</v>
      </c>
      <c r="AH192" s="33">
        <f t="shared" si="221"/>
        <v>4</v>
      </c>
      <c r="AI192" s="86">
        <f t="shared" si="221"/>
        <v>15</v>
      </c>
      <c r="AJ192" s="86">
        <f t="shared" si="221"/>
        <v>15</v>
      </c>
      <c r="AL192" s="86">
        <f t="shared" ref="AL192:AS192" si="222">COUNTIF(AL129:AL186, "&gt;0")</f>
        <v>17</v>
      </c>
      <c r="AM192" s="86">
        <f t="shared" si="222"/>
        <v>17</v>
      </c>
      <c r="AN192" s="86">
        <f t="shared" si="222"/>
        <v>18</v>
      </c>
      <c r="AO192" s="86">
        <f t="shared" si="222"/>
        <v>16</v>
      </c>
      <c r="AP192" s="33">
        <f t="shared" si="222"/>
        <v>4</v>
      </c>
      <c r="AQ192" s="33">
        <f t="shared" si="222"/>
        <v>2</v>
      </c>
      <c r="AR192" s="86">
        <f t="shared" si="222"/>
        <v>19</v>
      </c>
      <c r="AS192" s="86">
        <f t="shared" si="222"/>
        <v>13</v>
      </c>
      <c r="AU192" s="86">
        <f t="shared" ref="AU192:BB192" si="223">COUNTIF(AU129:AU186, "&gt;0")</f>
        <v>17</v>
      </c>
      <c r="AV192" s="86">
        <f t="shared" si="223"/>
        <v>17</v>
      </c>
      <c r="AW192" s="86">
        <f t="shared" si="223"/>
        <v>16</v>
      </c>
      <c r="AX192" s="86">
        <f t="shared" si="223"/>
        <v>16</v>
      </c>
      <c r="AY192" s="33">
        <f t="shared" si="223"/>
        <v>5</v>
      </c>
      <c r="AZ192" s="33">
        <f t="shared" si="223"/>
        <v>2</v>
      </c>
      <c r="BA192" s="86">
        <f t="shared" si="223"/>
        <v>19</v>
      </c>
      <c r="BB192" s="86">
        <f t="shared" si="223"/>
        <v>14</v>
      </c>
    </row>
    <row r="193" spans="1:54" x14ac:dyDescent="0.2">
      <c r="AC193" s="87" t="s">
        <v>128</v>
      </c>
      <c r="AD193" s="87" t="s">
        <v>128</v>
      </c>
      <c r="AE193" s="87" t="s">
        <v>128</v>
      </c>
      <c r="AF193" s="87" t="s">
        <v>128</v>
      </c>
      <c r="AG193" s="87" t="s">
        <v>128</v>
      </c>
      <c r="AH193" s="87" t="s">
        <v>128</v>
      </c>
      <c r="AI193" s="87" t="s">
        <v>128</v>
      </c>
      <c r="AJ193" s="87" t="s">
        <v>128</v>
      </c>
      <c r="AL193" s="87" t="s">
        <v>127</v>
      </c>
      <c r="AM193" s="87" t="s">
        <v>127</v>
      </c>
      <c r="AN193" s="87" t="s">
        <v>127</v>
      </c>
      <c r="AO193" s="87" t="s">
        <v>127</v>
      </c>
      <c r="AP193" s="87" t="s">
        <v>127</v>
      </c>
      <c r="AQ193" s="87" t="s">
        <v>127</v>
      </c>
      <c r="AR193" s="87" t="s">
        <v>127</v>
      </c>
      <c r="AS193" s="87" t="s">
        <v>127</v>
      </c>
      <c r="AU193" s="87" t="s">
        <v>128</v>
      </c>
      <c r="AV193" s="87" t="s">
        <v>128</v>
      </c>
      <c r="AW193" s="87" t="s">
        <v>128</v>
      </c>
      <c r="AX193" s="87" t="s">
        <v>128</v>
      </c>
      <c r="AY193" s="87" t="s">
        <v>128</v>
      </c>
      <c r="AZ193" s="87" t="s">
        <v>128</v>
      </c>
      <c r="BA193" s="87" t="s">
        <v>128</v>
      </c>
      <c r="BB193" s="87" t="s">
        <v>128</v>
      </c>
    </row>
    <row r="194" spans="1:54" x14ac:dyDescent="0.2">
      <c r="AC194" s="33">
        <f t="shared" ref="AC194:AJ194" si="224">COUNTIF(AC129:AC186, "&lt;0")</f>
        <v>4</v>
      </c>
      <c r="AD194" s="33">
        <f t="shared" si="224"/>
        <v>5</v>
      </c>
      <c r="AE194" s="88">
        <f t="shared" si="224"/>
        <v>10</v>
      </c>
      <c r="AF194" s="33">
        <f t="shared" si="224"/>
        <v>9</v>
      </c>
      <c r="AG194" s="35">
        <f t="shared" si="224"/>
        <v>8</v>
      </c>
      <c r="AH194" s="88">
        <f t="shared" si="224"/>
        <v>16</v>
      </c>
      <c r="AI194" s="33">
        <f t="shared" si="224"/>
        <v>5</v>
      </c>
      <c r="AJ194" s="33">
        <f t="shared" si="224"/>
        <v>5</v>
      </c>
      <c r="AL194" s="33">
        <f t="shared" ref="AL194:AS194" si="225">COUNTIF(AL129:AL186, "&lt;0")</f>
        <v>3</v>
      </c>
      <c r="AM194" s="33">
        <f t="shared" si="225"/>
        <v>2</v>
      </c>
      <c r="AN194" s="33">
        <f t="shared" si="225"/>
        <v>2</v>
      </c>
      <c r="AO194" s="33">
        <f t="shared" si="225"/>
        <v>3</v>
      </c>
      <c r="AP194" s="88">
        <f t="shared" si="225"/>
        <v>15</v>
      </c>
      <c r="AQ194" s="88">
        <f t="shared" si="225"/>
        <v>17</v>
      </c>
      <c r="AR194" s="33">
        <f t="shared" si="225"/>
        <v>0</v>
      </c>
      <c r="AS194" s="33">
        <f t="shared" si="225"/>
        <v>6</v>
      </c>
      <c r="AU194" s="33">
        <f t="shared" ref="AU194:BB194" si="226">COUNTIF(AU129:AU186, "&lt;0")</f>
        <v>3</v>
      </c>
      <c r="AV194" s="33">
        <f t="shared" si="226"/>
        <v>3</v>
      </c>
      <c r="AW194" s="33">
        <f t="shared" si="226"/>
        <v>4</v>
      </c>
      <c r="AX194" s="33">
        <f t="shared" si="226"/>
        <v>4</v>
      </c>
      <c r="AY194" s="88">
        <f t="shared" si="226"/>
        <v>15</v>
      </c>
      <c r="AZ194" s="88">
        <f t="shared" si="226"/>
        <v>18</v>
      </c>
      <c r="BA194" s="33">
        <f t="shared" si="226"/>
        <v>1</v>
      </c>
      <c r="BB194" s="33">
        <f t="shared" si="226"/>
        <v>6</v>
      </c>
    </row>
    <row r="195" spans="1:54" x14ac:dyDescent="0.2">
      <c r="AC195" s="89" t="s">
        <v>129</v>
      </c>
      <c r="AD195" s="89" t="s">
        <v>129</v>
      </c>
      <c r="AE195" s="89" t="s">
        <v>129</v>
      </c>
      <c r="AF195" s="89" t="s">
        <v>129</v>
      </c>
      <c r="AG195" s="89" t="s">
        <v>129</v>
      </c>
      <c r="AH195" s="89" t="s">
        <v>129</v>
      </c>
      <c r="AI195" s="89" t="s">
        <v>129</v>
      </c>
      <c r="AJ195" s="89" t="s">
        <v>129</v>
      </c>
      <c r="AL195" s="89" t="s">
        <v>129</v>
      </c>
      <c r="AM195" s="89" t="s">
        <v>129</v>
      </c>
      <c r="AN195" s="89" t="s">
        <v>129</v>
      </c>
      <c r="AO195" s="89" t="s">
        <v>129</v>
      </c>
      <c r="AP195" s="89" t="s">
        <v>129</v>
      </c>
      <c r="AQ195" s="89" t="s">
        <v>129</v>
      </c>
      <c r="AR195" s="89" t="s">
        <v>129</v>
      </c>
      <c r="AS195" s="89" t="s">
        <v>129</v>
      </c>
      <c r="AU195" s="89" t="s">
        <v>129</v>
      </c>
      <c r="AV195" s="89" t="s">
        <v>129</v>
      </c>
      <c r="AW195" s="89" t="s">
        <v>129</v>
      </c>
      <c r="AX195" s="89" t="s">
        <v>129</v>
      </c>
      <c r="AY195" s="89" t="s">
        <v>129</v>
      </c>
      <c r="AZ195" s="89" t="s">
        <v>129</v>
      </c>
      <c r="BA195" s="89" t="s">
        <v>129</v>
      </c>
      <c r="BB195" s="89" t="s">
        <v>129</v>
      </c>
    </row>
    <row r="196" spans="1:54" x14ac:dyDescent="0.2">
      <c r="AC196" s="33">
        <f t="shared" ref="AC196:AJ196" si="227">COUNTIF(AC129:AC186, "=0")</f>
        <v>1</v>
      </c>
      <c r="AD196" s="33">
        <f t="shared" si="227"/>
        <v>0</v>
      </c>
      <c r="AE196" s="33">
        <f t="shared" si="227"/>
        <v>0</v>
      </c>
      <c r="AF196" s="33">
        <f t="shared" si="227"/>
        <v>1</v>
      </c>
      <c r="AG196" s="33">
        <f t="shared" si="227"/>
        <v>0</v>
      </c>
      <c r="AH196" s="33">
        <f t="shared" si="227"/>
        <v>0</v>
      </c>
      <c r="AI196" s="33">
        <f t="shared" si="227"/>
        <v>0</v>
      </c>
      <c r="AJ196" s="33">
        <f t="shared" si="227"/>
        <v>0</v>
      </c>
      <c r="AL196" s="33">
        <f t="shared" ref="AL196:AS196" si="228">COUNTIF(AL129:AL186, "=0")</f>
        <v>0</v>
      </c>
      <c r="AM196" s="33">
        <f t="shared" si="228"/>
        <v>1</v>
      </c>
      <c r="AN196" s="33">
        <f t="shared" si="228"/>
        <v>0</v>
      </c>
      <c r="AO196" s="33">
        <f t="shared" si="228"/>
        <v>1</v>
      </c>
      <c r="AP196" s="33">
        <f t="shared" si="228"/>
        <v>1</v>
      </c>
      <c r="AQ196" s="33">
        <f t="shared" si="228"/>
        <v>1</v>
      </c>
      <c r="AR196" s="33">
        <f t="shared" si="228"/>
        <v>1</v>
      </c>
      <c r="AS196" s="33">
        <f t="shared" si="228"/>
        <v>1</v>
      </c>
      <c r="AU196" s="33">
        <f t="shared" ref="AU196:BB196" si="229">COUNTIF(AU129:AU186, "=0")</f>
        <v>0</v>
      </c>
      <c r="AV196" s="33">
        <f t="shared" si="229"/>
        <v>0</v>
      </c>
      <c r="AW196" s="33">
        <f t="shared" si="229"/>
        <v>0</v>
      </c>
      <c r="AX196" s="33">
        <f t="shared" si="229"/>
        <v>0</v>
      </c>
      <c r="AY196" s="33">
        <f t="shared" si="229"/>
        <v>0</v>
      </c>
      <c r="AZ196" s="33">
        <f t="shared" si="229"/>
        <v>0</v>
      </c>
      <c r="BA196" s="33">
        <f t="shared" si="229"/>
        <v>0</v>
      </c>
      <c r="BB196" s="33">
        <f t="shared" si="229"/>
        <v>0</v>
      </c>
    </row>
    <row r="197" spans="1:54" x14ac:dyDescent="0.2">
      <c r="AC197" s="90" t="s">
        <v>153</v>
      </c>
      <c r="AD197" s="90" t="s">
        <v>153</v>
      </c>
      <c r="AE197" s="90" t="s">
        <v>153</v>
      </c>
      <c r="AF197" s="90" t="s">
        <v>153</v>
      </c>
      <c r="AG197" s="90" t="s">
        <v>153</v>
      </c>
      <c r="AH197" s="90" t="s">
        <v>153</v>
      </c>
      <c r="AI197" s="90" t="s">
        <v>153</v>
      </c>
      <c r="AJ197" s="90" t="s">
        <v>153</v>
      </c>
      <c r="AL197" s="90" t="s">
        <v>154</v>
      </c>
      <c r="AM197" s="90" t="s">
        <v>154</v>
      </c>
      <c r="AN197" s="90" t="s">
        <v>154</v>
      </c>
      <c r="AO197" s="90" t="s">
        <v>154</v>
      </c>
      <c r="AP197" s="90" t="s">
        <v>154</v>
      </c>
      <c r="AQ197" s="90" t="s">
        <v>154</v>
      </c>
      <c r="AR197" s="90" t="s">
        <v>154</v>
      </c>
      <c r="AS197" s="90" t="s">
        <v>154</v>
      </c>
      <c r="AU197" s="90" t="s">
        <v>154</v>
      </c>
      <c r="AV197" s="90" t="s">
        <v>154</v>
      </c>
      <c r="AW197" s="90" t="s">
        <v>154</v>
      </c>
      <c r="AX197" s="90" t="s">
        <v>154</v>
      </c>
      <c r="AY197" s="90" t="s">
        <v>154</v>
      </c>
      <c r="AZ197" s="90" t="s">
        <v>154</v>
      </c>
      <c r="BA197" s="90" t="s">
        <v>154</v>
      </c>
      <c r="BB197" s="90" t="s">
        <v>154</v>
      </c>
    </row>
    <row r="198" spans="1:54" x14ac:dyDescent="0.2">
      <c r="AC198" s="93">
        <f>AC192/(AC192+AC194+AC196)*100</f>
        <v>75</v>
      </c>
      <c r="AD198" s="93">
        <f t="shared" ref="AD198:AJ198" si="230">AD192/(AD192+AD194+AD196)*100</f>
        <v>75</v>
      </c>
      <c r="AE198" s="93">
        <f t="shared" si="230"/>
        <v>50</v>
      </c>
      <c r="AF198" s="93">
        <f t="shared" si="230"/>
        <v>50</v>
      </c>
      <c r="AG198" s="93">
        <f t="shared" si="230"/>
        <v>60</v>
      </c>
      <c r="AH198" s="93">
        <f t="shared" si="230"/>
        <v>20</v>
      </c>
      <c r="AI198" s="93">
        <f t="shared" si="230"/>
        <v>75</v>
      </c>
      <c r="AJ198" s="93">
        <f t="shared" si="230"/>
        <v>75</v>
      </c>
      <c r="AL198" s="92">
        <f>AL192/(AL192+AL194+AL196)*100</f>
        <v>85</v>
      </c>
      <c r="AM198" s="92">
        <f t="shared" ref="AM198:AS198" si="231">AM192/(AM192+AM194+AM196)*100</f>
        <v>85</v>
      </c>
      <c r="AN198" s="92">
        <f t="shared" si="231"/>
        <v>90</v>
      </c>
      <c r="AO198" s="92">
        <f t="shared" si="231"/>
        <v>80</v>
      </c>
      <c r="AP198" s="92">
        <f t="shared" si="231"/>
        <v>20</v>
      </c>
      <c r="AQ198" s="92">
        <f t="shared" si="231"/>
        <v>10</v>
      </c>
      <c r="AR198" s="92">
        <f t="shared" si="231"/>
        <v>95</v>
      </c>
      <c r="AS198" s="92">
        <f t="shared" si="231"/>
        <v>65</v>
      </c>
      <c r="AU198" s="92">
        <f>AU192/(AU192+AU194+AU196)*100</f>
        <v>85</v>
      </c>
      <c r="AV198" s="92">
        <f t="shared" ref="AV198:BB198" si="232">AV192/(AV192+AV194+AV196)*100</f>
        <v>85</v>
      </c>
      <c r="AW198" s="92">
        <f t="shared" si="232"/>
        <v>80</v>
      </c>
      <c r="AX198" s="92">
        <f t="shared" si="232"/>
        <v>80</v>
      </c>
      <c r="AY198" s="92">
        <f t="shared" si="232"/>
        <v>25</v>
      </c>
      <c r="AZ198" s="92">
        <f t="shared" si="232"/>
        <v>10</v>
      </c>
      <c r="BA198" s="92">
        <f t="shared" si="232"/>
        <v>95</v>
      </c>
      <c r="BB198" s="92">
        <f t="shared" si="232"/>
        <v>70</v>
      </c>
    </row>
    <row r="199" spans="1:54" ht="24" x14ac:dyDescent="0.3">
      <c r="AC199" s="126" t="s">
        <v>155</v>
      </c>
      <c r="AD199" s="126"/>
      <c r="AE199" s="126"/>
      <c r="AF199" s="126"/>
      <c r="AG199" s="126"/>
      <c r="AH199" s="126"/>
      <c r="AI199" s="126"/>
      <c r="AJ199" s="126"/>
      <c r="AL199" s="126" t="s">
        <v>155</v>
      </c>
      <c r="AM199" s="126"/>
      <c r="AN199" s="126"/>
      <c r="AO199" s="126"/>
      <c r="AP199" s="126"/>
      <c r="AQ199" s="126"/>
      <c r="AR199" s="126"/>
      <c r="AS199" s="126"/>
      <c r="AU199" s="126" t="s">
        <v>155</v>
      </c>
      <c r="AV199" s="126"/>
      <c r="AW199" s="126"/>
      <c r="AX199" s="126"/>
      <c r="AY199" s="126"/>
      <c r="AZ199" s="126"/>
      <c r="BA199" s="126"/>
      <c r="BB199" s="126"/>
    </row>
    <row r="200" spans="1:54" x14ac:dyDescent="0.2">
      <c r="B200" s="118" t="s">
        <v>219</v>
      </c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AC200" s="94">
        <v>59.090909089999997</v>
      </c>
      <c r="AD200" s="94">
        <v>62.727272730000003</v>
      </c>
      <c r="AE200" s="94">
        <v>51.81818182</v>
      </c>
      <c r="AF200" s="94">
        <v>55.454545449999998</v>
      </c>
      <c r="AG200" s="94">
        <v>45.454545449999998</v>
      </c>
      <c r="AH200" s="94">
        <v>35.454545449999998</v>
      </c>
      <c r="AI200" s="94">
        <v>59.090909089999997</v>
      </c>
      <c r="AJ200" s="94">
        <v>51.81818182</v>
      </c>
      <c r="AL200" s="95">
        <v>82.727272729999996</v>
      </c>
      <c r="AM200" s="95">
        <v>95.454545449999998</v>
      </c>
      <c r="AN200" s="95">
        <v>80</v>
      </c>
      <c r="AO200" s="95">
        <v>88.181818179999993</v>
      </c>
      <c r="AP200" s="95">
        <v>3.6363636399999999</v>
      </c>
      <c r="AQ200" s="95">
        <v>4.5454545499999996</v>
      </c>
      <c r="AR200" s="95">
        <v>97.272727270000004</v>
      </c>
      <c r="AS200" s="95">
        <v>86.363636360000001</v>
      </c>
      <c r="AU200" s="94">
        <v>81.818181820000007</v>
      </c>
      <c r="AV200" s="94">
        <v>97.272727270000004</v>
      </c>
      <c r="AW200" s="94">
        <v>75.454545449999998</v>
      </c>
      <c r="AX200" s="94">
        <v>90.909090910000003</v>
      </c>
      <c r="AY200" s="94">
        <v>3.636363636</v>
      </c>
      <c r="AZ200" s="94">
        <v>0.909090909</v>
      </c>
      <c r="BA200" s="94">
        <v>98.181818179999993</v>
      </c>
      <c r="BB200" s="94">
        <v>85.454545449999998</v>
      </c>
    </row>
    <row r="201" spans="1:54" x14ac:dyDescent="0.2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</row>
    <row r="202" spans="1:54" x14ac:dyDescent="0.2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</row>
    <row r="203" spans="1:54" ht="31" x14ac:dyDescent="0.35">
      <c r="B203" s="115" t="s">
        <v>64</v>
      </c>
      <c r="C203" s="116"/>
      <c r="D203" s="116"/>
      <c r="E203" s="116"/>
      <c r="F203" s="116"/>
      <c r="G203" s="116"/>
      <c r="H203" s="116"/>
      <c r="I203" s="116"/>
      <c r="K203" s="117" t="s">
        <v>65</v>
      </c>
      <c r="L203" s="117"/>
      <c r="M203" s="117"/>
      <c r="N203" s="117"/>
      <c r="O203" s="117"/>
      <c r="P203" s="117"/>
      <c r="Q203" s="117"/>
      <c r="R203" s="117"/>
      <c r="T203" s="117" t="s">
        <v>66</v>
      </c>
      <c r="U203" s="117"/>
      <c r="V203" s="117"/>
      <c r="W203" s="117"/>
      <c r="X203" s="117"/>
      <c r="Y203" s="117"/>
      <c r="Z203" s="117"/>
      <c r="AA203" s="117"/>
      <c r="AC203" s="114" t="s">
        <v>67</v>
      </c>
      <c r="AD203" s="114"/>
      <c r="AE203" s="114"/>
      <c r="AF203" s="114"/>
      <c r="AG203" s="114"/>
      <c r="AH203" s="114"/>
      <c r="AI203" s="114"/>
      <c r="AJ203" s="114"/>
      <c r="AL203" s="114" t="s">
        <v>68</v>
      </c>
      <c r="AM203" s="114"/>
      <c r="AN203" s="114"/>
      <c r="AO203" s="114"/>
      <c r="AP203" s="114"/>
      <c r="AQ203" s="114"/>
      <c r="AR203" s="114"/>
      <c r="AS203" s="114"/>
      <c r="AU203" s="114" t="s">
        <v>69</v>
      </c>
      <c r="AV203" s="114"/>
      <c r="AW203" s="114"/>
      <c r="AX203" s="114"/>
      <c r="AY203" s="114"/>
      <c r="AZ203" s="114"/>
      <c r="BA203" s="114"/>
      <c r="BB203" s="114"/>
    </row>
    <row r="204" spans="1:54" x14ac:dyDescent="0.2">
      <c r="B204" s="9" t="s">
        <v>2</v>
      </c>
      <c r="C204" s="10" t="s">
        <v>0</v>
      </c>
      <c r="D204" s="11" t="s">
        <v>3</v>
      </c>
      <c r="E204" s="12" t="s">
        <v>4</v>
      </c>
      <c r="F204" s="13" t="s">
        <v>5</v>
      </c>
      <c r="G204" s="14" t="s">
        <v>6</v>
      </c>
      <c r="H204" s="16" t="s">
        <v>7</v>
      </c>
      <c r="I204" s="15" t="s">
        <v>8</v>
      </c>
      <c r="K204" s="9" t="s">
        <v>2</v>
      </c>
      <c r="L204" s="10" t="s">
        <v>0</v>
      </c>
      <c r="M204" s="11" t="s">
        <v>3</v>
      </c>
      <c r="N204" s="12" t="s">
        <v>4</v>
      </c>
      <c r="O204" s="13" t="s">
        <v>5</v>
      </c>
      <c r="P204" s="14" t="s">
        <v>6</v>
      </c>
      <c r="Q204" s="16" t="s">
        <v>7</v>
      </c>
      <c r="R204" s="15" t="s">
        <v>8</v>
      </c>
      <c r="T204" s="9" t="s">
        <v>2</v>
      </c>
      <c r="U204" s="10" t="s">
        <v>0</v>
      </c>
      <c r="V204" s="11" t="s">
        <v>3</v>
      </c>
      <c r="W204" s="12" t="s">
        <v>4</v>
      </c>
      <c r="X204" s="13" t="s">
        <v>5</v>
      </c>
      <c r="Y204" s="14" t="s">
        <v>6</v>
      </c>
      <c r="Z204" s="16" t="s">
        <v>7</v>
      </c>
      <c r="AA204" s="15" t="s">
        <v>8</v>
      </c>
      <c r="AC204" s="9" t="s">
        <v>2</v>
      </c>
      <c r="AD204" s="10" t="s">
        <v>0</v>
      </c>
      <c r="AE204" s="11" t="s">
        <v>3</v>
      </c>
      <c r="AF204" s="12" t="s">
        <v>4</v>
      </c>
      <c r="AG204" s="13" t="s">
        <v>5</v>
      </c>
      <c r="AH204" s="14" t="s">
        <v>6</v>
      </c>
      <c r="AI204" s="16" t="s">
        <v>7</v>
      </c>
      <c r="AJ204" s="15" t="s">
        <v>8</v>
      </c>
      <c r="AL204" s="9" t="s">
        <v>2</v>
      </c>
      <c r="AM204" s="10" t="s">
        <v>0</v>
      </c>
      <c r="AN204" s="11" t="s">
        <v>3</v>
      </c>
      <c r="AO204" s="12" t="s">
        <v>4</v>
      </c>
      <c r="AP204" s="13" t="s">
        <v>5</v>
      </c>
      <c r="AQ204" s="14" t="s">
        <v>6</v>
      </c>
      <c r="AR204" s="16" t="s">
        <v>7</v>
      </c>
      <c r="AS204" s="15" t="s">
        <v>8</v>
      </c>
      <c r="AU204" s="9" t="s">
        <v>2</v>
      </c>
      <c r="AV204" s="10" t="s">
        <v>0</v>
      </c>
      <c r="AW204" s="11" t="s">
        <v>3</v>
      </c>
      <c r="AX204" s="12" t="s">
        <v>4</v>
      </c>
      <c r="AY204" s="13" t="s">
        <v>5</v>
      </c>
      <c r="AZ204" s="14" t="s">
        <v>6</v>
      </c>
      <c r="BA204" s="16" t="s">
        <v>7</v>
      </c>
      <c r="BB204" s="15" t="s">
        <v>8</v>
      </c>
    </row>
    <row r="205" spans="1:54" ht="19" x14ac:dyDescent="0.25">
      <c r="A205" s="37" t="s">
        <v>156</v>
      </c>
      <c r="B205" s="4">
        <v>0.72989999999999999</v>
      </c>
      <c r="C205" s="4">
        <v>0.75060000000000004</v>
      </c>
      <c r="D205" s="4">
        <v>0.72960000000000003</v>
      </c>
      <c r="E205" s="4">
        <v>0.64900000000000002</v>
      </c>
      <c r="F205" s="4">
        <v>2.9721000000000002</v>
      </c>
      <c r="G205" s="4">
        <v>4.1219000000000001</v>
      </c>
      <c r="H205" s="4">
        <v>0.97889999999999999</v>
      </c>
      <c r="I205" s="4">
        <v>0.66049999999999998</v>
      </c>
      <c r="K205" s="4">
        <v>0.72729999999999995</v>
      </c>
      <c r="L205" s="4">
        <v>0.75070000000000003</v>
      </c>
      <c r="M205" s="4">
        <v>0.60099999999999998</v>
      </c>
      <c r="N205" s="4">
        <v>0.65149999999999997</v>
      </c>
      <c r="O205" s="4">
        <v>3.0150999999999999</v>
      </c>
      <c r="P205" s="4">
        <v>4.1125999999999996</v>
      </c>
      <c r="Q205" s="4">
        <v>1.0094000000000001</v>
      </c>
      <c r="R205" s="4">
        <v>0.65469999999999995</v>
      </c>
      <c r="T205" s="4">
        <v>0.66080000000000005</v>
      </c>
      <c r="U205" s="4">
        <v>0.75449999999999995</v>
      </c>
      <c r="V205" s="4">
        <v>0.65300000000000002</v>
      </c>
      <c r="W205" s="4">
        <v>0.69230000000000003</v>
      </c>
      <c r="X205" s="4">
        <v>2.4622999999999999</v>
      </c>
      <c r="Y205" s="4">
        <v>4.1189999999999998</v>
      </c>
      <c r="Z205" s="4">
        <v>1.1413</v>
      </c>
      <c r="AA205" s="4">
        <v>0.64800000000000002</v>
      </c>
      <c r="AC205">
        <f>K205-B205</f>
        <v>-2.6000000000000467E-3</v>
      </c>
      <c r="AD205">
        <f t="shared" ref="AD205:AJ220" si="233">L205-C205</f>
        <v>9.9999999999988987E-5</v>
      </c>
      <c r="AE205">
        <f t="shared" si="233"/>
        <v>-0.12860000000000005</v>
      </c>
      <c r="AF205" s="4">
        <f>ABS(N205)-ABS(E205)</f>
        <v>2.4999999999999467E-3</v>
      </c>
      <c r="AG205">
        <f t="shared" si="233"/>
        <v>4.2999999999999705E-2</v>
      </c>
      <c r="AH205">
        <f t="shared" si="233"/>
        <v>-9.3000000000005301E-3</v>
      </c>
      <c r="AI205">
        <f t="shared" si="233"/>
        <v>3.0500000000000083E-2</v>
      </c>
      <c r="AJ205">
        <f t="shared" si="233"/>
        <v>-5.8000000000000274E-3</v>
      </c>
      <c r="AL205">
        <f>T205-K205</f>
        <v>-6.6499999999999893E-2</v>
      </c>
      <c r="AM205">
        <f t="shared" ref="AM205:AS220" si="234">U205-L205</f>
        <v>3.7999999999999146E-3</v>
      </c>
      <c r="AN205">
        <f t="shared" si="234"/>
        <v>5.2000000000000046E-2</v>
      </c>
      <c r="AO205" s="4">
        <f>ABS(W205)-ABS(N205)</f>
        <v>4.0800000000000058E-2</v>
      </c>
      <c r="AP205">
        <f t="shared" si="234"/>
        <v>-0.55279999999999996</v>
      </c>
      <c r="AQ205">
        <f t="shared" si="234"/>
        <v>6.4000000000001833E-3</v>
      </c>
      <c r="AR205">
        <f t="shared" si="234"/>
        <v>0.13189999999999991</v>
      </c>
      <c r="AS205">
        <f t="shared" si="234"/>
        <v>-6.6999999999999282E-3</v>
      </c>
      <c r="AU205">
        <f>T205-B205</f>
        <v>-6.9099999999999939E-2</v>
      </c>
      <c r="AV205">
        <f t="shared" ref="AV205:BB220" si="235">U205-C205</f>
        <v>3.8999999999999035E-3</v>
      </c>
      <c r="AW205">
        <f t="shared" si="235"/>
        <v>-7.6600000000000001E-2</v>
      </c>
      <c r="AX205" s="4">
        <f>ABS(W205)-ABS(E205)</f>
        <v>4.3300000000000005E-2</v>
      </c>
      <c r="AY205">
        <f t="shared" si="235"/>
        <v>-0.50980000000000025</v>
      </c>
      <c r="AZ205">
        <f t="shared" si="235"/>
        <v>-2.9000000000003467E-3</v>
      </c>
      <c r="BA205">
        <f t="shared" si="235"/>
        <v>0.16239999999999999</v>
      </c>
      <c r="BB205">
        <f t="shared" si="235"/>
        <v>-1.2499999999999956E-2</v>
      </c>
    </row>
    <row r="206" spans="1:54" ht="19" x14ac:dyDescent="0.25">
      <c r="A206" s="38" t="s">
        <v>157</v>
      </c>
      <c r="B206" s="4">
        <v>0.75819999999999999</v>
      </c>
      <c r="C206" s="4">
        <v>0.77780000000000005</v>
      </c>
      <c r="D206" s="4">
        <v>0.68389999999999995</v>
      </c>
      <c r="E206" s="4">
        <v>0.65129999999999999</v>
      </c>
      <c r="F206" s="4">
        <v>3.5402</v>
      </c>
      <c r="G206" s="4">
        <v>3.9279999999999999</v>
      </c>
      <c r="H206" s="4">
        <v>1.0697000000000001</v>
      </c>
      <c r="I206" s="4">
        <v>0.65180000000000005</v>
      </c>
      <c r="K206" s="4">
        <v>0.75970000000000004</v>
      </c>
      <c r="L206" s="4">
        <v>0.78549999999999998</v>
      </c>
      <c r="M206" s="4">
        <v>0.65510000000000002</v>
      </c>
      <c r="N206" s="4">
        <v>0.65810000000000002</v>
      </c>
      <c r="O206" s="4">
        <v>3.7437999999999998</v>
      </c>
      <c r="P206" s="4">
        <v>3.9119000000000002</v>
      </c>
      <c r="Q206" s="4">
        <v>1.1097999999999999</v>
      </c>
      <c r="R206" s="4">
        <v>0.64790000000000003</v>
      </c>
      <c r="T206" s="4">
        <v>0.67630000000000001</v>
      </c>
      <c r="U206" s="4">
        <v>0.79239999999999999</v>
      </c>
      <c r="V206" s="4">
        <v>0.66249999999999998</v>
      </c>
      <c r="W206" s="4">
        <v>0.72850000000000004</v>
      </c>
      <c r="X206" s="4">
        <v>1.8039000000000001</v>
      </c>
      <c r="Y206" s="4">
        <v>3.8860999999999999</v>
      </c>
      <c r="Z206" s="4">
        <v>1.2929999999999999</v>
      </c>
      <c r="AA206" s="4">
        <v>0.65669999999999995</v>
      </c>
      <c r="AC206">
        <f t="shared" ref="AC206:AJ234" si="236">K206-B206</f>
        <v>1.5000000000000568E-3</v>
      </c>
      <c r="AD206">
        <f t="shared" si="233"/>
        <v>7.6999999999999291E-3</v>
      </c>
      <c r="AE206">
        <f t="shared" si="233"/>
        <v>-2.8799999999999937E-2</v>
      </c>
      <c r="AF206" s="4">
        <f t="shared" ref="AF206:AF234" si="237">ABS(N206)-ABS(E206)</f>
        <v>6.8000000000000282E-3</v>
      </c>
      <c r="AG206">
        <f t="shared" si="233"/>
        <v>0.20359999999999978</v>
      </c>
      <c r="AH206">
        <f t="shared" si="233"/>
        <v>-1.6099999999999781E-2</v>
      </c>
      <c r="AI206">
        <f t="shared" si="233"/>
        <v>4.0099999999999802E-2</v>
      </c>
      <c r="AJ206">
        <f t="shared" si="233"/>
        <v>-3.9000000000000146E-3</v>
      </c>
      <c r="AL206">
        <f t="shared" ref="AL206:AS234" si="238">T206-K206</f>
        <v>-8.340000000000003E-2</v>
      </c>
      <c r="AM206">
        <f t="shared" si="234"/>
        <v>6.9000000000000172E-3</v>
      </c>
      <c r="AN206">
        <f t="shared" si="234"/>
        <v>7.3999999999999622E-3</v>
      </c>
      <c r="AO206" s="4">
        <f t="shared" ref="AO206:AO234" si="239">ABS(W206)-ABS(N206)</f>
        <v>7.0400000000000018E-2</v>
      </c>
      <c r="AP206">
        <f t="shared" si="234"/>
        <v>-1.9398999999999997</v>
      </c>
      <c r="AQ206">
        <f t="shared" si="234"/>
        <v>-2.5800000000000267E-2</v>
      </c>
      <c r="AR206">
        <f t="shared" si="234"/>
        <v>0.18320000000000003</v>
      </c>
      <c r="AS206">
        <f t="shared" si="234"/>
        <v>8.799999999999919E-3</v>
      </c>
      <c r="AU206">
        <f t="shared" ref="AU206:BB234" si="240">T206-B206</f>
        <v>-8.1899999999999973E-2</v>
      </c>
      <c r="AV206">
        <f t="shared" si="235"/>
        <v>1.4599999999999946E-2</v>
      </c>
      <c r="AW206">
        <f t="shared" si="235"/>
        <v>-2.1399999999999975E-2</v>
      </c>
      <c r="AX206" s="4">
        <f t="shared" ref="AX206:AX234" si="241">ABS(W206)-ABS(E206)</f>
        <v>7.7200000000000046E-2</v>
      </c>
      <c r="AY206">
        <f t="shared" si="235"/>
        <v>-1.7363</v>
      </c>
      <c r="AZ206">
        <f t="shared" si="235"/>
        <v>-4.1900000000000048E-2</v>
      </c>
      <c r="BA206">
        <f t="shared" si="235"/>
        <v>0.22329999999999983</v>
      </c>
      <c r="BB206">
        <f t="shared" si="235"/>
        <v>4.8999999999999044E-3</v>
      </c>
    </row>
    <row r="207" spans="1:54" ht="19" x14ac:dyDescent="0.25">
      <c r="A207" s="36" t="s">
        <v>158</v>
      </c>
      <c r="B207" s="4">
        <v>0.72770000000000001</v>
      </c>
      <c r="C207" s="4">
        <v>0.75070000000000003</v>
      </c>
      <c r="D207" s="4">
        <v>0.7409</v>
      </c>
      <c r="E207" s="4">
        <v>0.3619</v>
      </c>
      <c r="F207" s="4">
        <v>4.9240000000000004</v>
      </c>
      <c r="G207" s="4">
        <v>3.9563000000000001</v>
      </c>
      <c r="H207" s="4">
        <v>0.86599999999999999</v>
      </c>
      <c r="I207" s="4">
        <v>0.57130000000000003</v>
      </c>
      <c r="K207" s="4">
        <v>0.72599999999999998</v>
      </c>
      <c r="L207" s="4">
        <v>0.72599999999999998</v>
      </c>
      <c r="M207" s="4">
        <v>0.71940000000000004</v>
      </c>
      <c r="N207" s="4">
        <v>0.35649999999999998</v>
      </c>
      <c r="O207" s="4">
        <v>5.0099</v>
      </c>
      <c r="P207" s="4">
        <v>3.9759000000000002</v>
      </c>
      <c r="Q207" s="4">
        <v>0.85670000000000002</v>
      </c>
      <c r="R207" s="4">
        <v>0.56899999999999995</v>
      </c>
      <c r="T207" s="4">
        <v>0.71940000000000004</v>
      </c>
      <c r="U207" s="4">
        <v>0.78820000000000001</v>
      </c>
      <c r="V207" s="4">
        <v>0.70950000000000002</v>
      </c>
      <c r="W207" s="4">
        <v>0.51370000000000005</v>
      </c>
      <c r="X207" s="4">
        <v>4.5267999999999997</v>
      </c>
      <c r="Y207" s="4">
        <v>3.7863000000000002</v>
      </c>
      <c r="Z207" s="4">
        <v>1.4206000000000001</v>
      </c>
      <c r="AA207" s="4">
        <v>0.61380000000000001</v>
      </c>
      <c r="AC207">
        <f t="shared" si="236"/>
        <v>-1.7000000000000348E-3</v>
      </c>
      <c r="AD207">
        <f t="shared" si="233"/>
        <v>-2.4700000000000055E-2</v>
      </c>
      <c r="AE207">
        <f t="shared" si="233"/>
        <v>-2.1499999999999964E-2</v>
      </c>
      <c r="AF207" s="4">
        <f t="shared" si="237"/>
        <v>-5.4000000000000159E-3</v>
      </c>
      <c r="AG207">
        <f t="shared" si="233"/>
        <v>8.5899999999999643E-2</v>
      </c>
      <c r="AH207">
        <f t="shared" si="233"/>
        <v>1.9600000000000062E-2</v>
      </c>
      <c r="AI207">
        <f t="shared" si="233"/>
        <v>-9.299999999999975E-3</v>
      </c>
      <c r="AJ207">
        <f t="shared" si="233"/>
        <v>-2.3000000000000798E-3</v>
      </c>
      <c r="AL207">
        <f t="shared" si="238"/>
        <v>-6.5999999999999392E-3</v>
      </c>
      <c r="AM207">
        <f t="shared" si="234"/>
        <v>6.2200000000000033E-2</v>
      </c>
      <c r="AN207">
        <f t="shared" si="234"/>
        <v>-9.9000000000000199E-3</v>
      </c>
      <c r="AO207" s="4">
        <f t="shared" si="239"/>
        <v>0.15720000000000006</v>
      </c>
      <c r="AP207">
        <f t="shared" si="234"/>
        <v>-0.48310000000000031</v>
      </c>
      <c r="AQ207">
        <f t="shared" si="234"/>
        <v>-0.18959999999999999</v>
      </c>
      <c r="AR207">
        <f t="shared" si="234"/>
        <v>0.56390000000000007</v>
      </c>
      <c r="AS207">
        <f t="shared" si="234"/>
        <v>4.4800000000000062E-2</v>
      </c>
      <c r="AU207">
        <f t="shared" si="240"/>
        <v>-8.2999999999999741E-3</v>
      </c>
      <c r="AV207">
        <f t="shared" si="235"/>
        <v>3.7499999999999978E-2</v>
      </c>
      <c r="AW207">
        <f t="shared" si="235"/>
        <v>-3.1399999999999983E-2</v>
      </c>
      <c r="AX207" s="4">
        <f t="shared" si="241"/>
        <v>0.15180000000000005</v>
      </c>
      <c r="AY207">
        <f t="shared" si="235"/>
        <v>-0.39720000000000066</v>
      </c>
      <c r="AZ207">
        <f t="shared" si="235"/>
        <v>-0.16999999999999993</v>
      </c>
      <c r="BA207">
        <f t="shared" si="235"/>
        <v>0.55460000000000009</v>
      </c>
      <c r="BB207">
        <f t="shared" si="235"/>
        <v>4.2499999999999982E-2</v>
      </c>
    </row>
    <row r="208" spans="1:54" ht="19" x14ac:dyDescent="0.25">
      <c r="A208" s="36" t="s">
        <v>159</v>
      </c>
      <c r="B208" s="4">
        <v>0.75260000000000005</v>
      </c>
      <c r="C208" s="4">
        <v>0.77059999999999995</v>
      </c>
      <c r="D208" s="4">
        <v>0.72850000000000004</v>
      </c>
      <c r="E208" s="4">
        <v>0.46870000000000001</v>
      </c>
      <c r="F208" s="4">
        <v>3.9782999999999999</v>
      </c>
      <c r="G208" s="4">
        <v>3.8936999999999999</v>
      </c>
      <c r="H208" s="4">
        <v>1.0707</v>
      </c>
      <c r="I208" s="4">
        <v>0.50619999999999998</v>
      </c>
      <c r="K208" s="4">
        <v>0.74980000000000002</v>
      </c>
      <c r="L208" s="4">
        <v>0.76819999999999999</v>
      </c>
      <c r="M208" s="4">
        <v>0.72440000000000004</v>
      </c>
      <c r="N208" s="4">
        <v>0.4511</v>
      </c>
      <c r="O208" s="4">
        <v>4.0610999999999997</v>
      </c>
      <c r="P208" s="4">
        <v>3.9278</v>
      </c>
      <c r="Q208" s="4">
        <v>1.0348999999999999</v>
      </c>
      <c r="R208" s="4">
        <v>0.49859999999999999</v>
      </c>
      <c r="T208" s="4">
        <v>0.76959999999999995</v>
      </c>
      <c r="U208" s="4">
        <v>0.80049999999999999</v>
      </c>
      <c r="V208" s="4">
        <v>0.76290000000000002</v>
      </c>
      <c r="W208" s="4">
        <v>0.62860000000000005</v>
      </c>
      <c r="X208" s="4">
        <v>3.4813999999999998</v>
      </c>
      <c r="Y208" s="4">
        <v>3.7223000000000002</v>
      </c>
      <c r="Z208" s="4">
        <v>1.6088</v>
      </c>
      <c r="AA208" s="4">
        <v>0.56659999999999999</v>
      </c>
      <c r="AC208">
        <f t="shared" si="236"/>
        <v>-2.8000000000000247E-3</v>
      </c>
      <c r="AD208">
        <f t="shared" si="233"/>
        <v>-2.3999999999999577E-3</v>
      </c>
      <c r="AE208">
        <f t="shared" si="233"/>
        <v>-4.0999999999999925E-3</v>
      </c>
      <c r="AF208" s="4">
        <f t="shared" si="237"/>
        <v>-1.7600000000000005E-2</v>
      </c>
      <c r="AG208">
        <f t="shared" si="233"/>
        <v>8.2799999999999763E-2</v>
      </c>
      <c r="AH208">
        <f t="shared" si="233"/>
        <v>3.4100000000000019E-2</v>
      </c>
      <c r="AI208">
        <f t="shared" si="233"/>
        <v>-3.5800000000000054E-2</v>
      </c>
      <c r="AJ208">
        <f t="shared" si="233"/>
        <v>-7.5999999999999956E-3</v>
      </c>
      <c r="AL208">
        <f t="shared" si="238"/>
        <v>1.9799999999999929E-2</v>
      </c>
      <c r="AM208">
        <f t="shared" si="234"/>
        <v>3.2299999999999995E-2</v>
      </c>
      <c r="AN208">
        <f t="shared" si="234"/>
        <v>3.8499999999999979E-2</v>
      </c>
      <c r="AO208" s="4">
        <f t="shared" si="239"/>
        <v>0.17750000000000005</v>
      </c>
      <c r="AP208">
        <f t="shared" si="234"/>
        <v>-0.57969999999999988</v>
      </c>
      <c r="AQ208">
        <f t="shared" si="234"/>
        <v>-0.20549999999999979</v>
      </c>
      <c r="AR208">
        <f t="shared" si="234"/>
        <v>0.57390000000000008</v>
      </c>
      <c r="AS208">
        <f t="shared" si="234"/>
        <v>6.8000000000000005E-2</v>
      </c>
      <c r="AU208">
        <f t="shared" si="240"/>
        <v>1.6999999999999904E-2</v>
      </c>
      <c r="AV208">
        <f t="shared" si="235"/>
        <v>2.9900000000000038E-2</v>
      </c>
      <c r="AW208">
        <f t="shared" si="235"/>
        <v>3.4399999999999986E-2</v>
      </c>
      <c r="AX208" s="4">
        <f t="shared" si="241"/>
        <v>0.15990000000000004</v>
      </c>
      <c r="AY208">
        <f t="shared" si="235"/>
        <v>-0.49690000000000012</v>
      </c>
      <c r="AZ208">
        <f t="shared" si="235"/>
        <v>-0.17139999999999977</v>
      </c>
      <c r="BA208">
        <f t="shared" si="235"/>
        <v>0.53810000000000002</v>
      </c>
      <c r="BB208">
        <f t="shared" si="235"/>
        <v>6.0400000000000009E-2</v>
      </c>
    </row>
    <row r="209" spans="1:54" ht="19" x14ac:dyDescent="0.25">
      <c r="A209" s="48" t="s">
        <v>160</v>
      </c>
      <c r="B209" s="4">
        <v>0.65669999999999995</v>
      </c>
      <c r="C209" s="4">
        <v>0.68700000000000006</v>
      </c>
      <c r="D209" s="4">
        <v>0.60089999999999999</v>
      </c>
      <c r="E209" s="4">
        <v>0.36730000000000002</v>
      </c>
      <c r="F209" s="4">
        <v>5.4081000000000001</v>
      </c>
      <c r="G209" s="4">
        <v>4.2739000000000003</v>
      </c>
      <c r="H209" s="4">
        <v>0.57079999999999997</v>
      </c>
      <c r="I209" s="4">
        <v>0.54579999999999995</v>
      </c>
      <c r="K209" s="4">
        <v>0.65990000000000004</v>
      </c>
      <c r="L209" s="4">
        <v>0.68659999999999999</v>
      </c>
      <c r="M209" s="4">
        <v>0.60070000000000001</v>
      </c>
      <c r="N209" s="4">
        <v>0.37540000000000001</v>
      </c>
      <c r="O209" s="4">
        <v>5.3140000000000001</v>
      </c>
      <c r="P209" s="4">
        <v>4.2382</v>
      </c>
      <c r="Q209" s="4">
        <v>0.59150000000000003</v>
      </c>
      <c r="R209" s="4">
        <v>0.55759999999999998</v>
      </c>
      <c r="T209" s="4">
        <v>0.65149999999999997</v>
      </c>
      <c r="U209" s="4">
        <v>0.7177</v>
      </c>
      <c r="V209" s="4">
        <v>0.60250000000000004</v>
      </c>
      <c r="W209" s="4">
        <v>0.54590000000000005</v>
      </c>
      <c r="X209" s="4">
        <v>4.1577000000000002</v>
      </c>
      <c r="Y209" s="4">
        <v>4.1448999999999998</v>
      </c>
      <c r="Z209" s="4">
        <v>0.80920000000000003</v>
      </c>
      <c r="AA209" s="4">
        <v>0.61470000000000002</v>
      </c>
      <c r="AC209">
        <f t="shared" si="236"/>
        <v>3.2000000000000917E-3</v>
      </c>
      <c r="AD209">
        <f t="shared" si="233"/>
        <v>-4.0000000000006697E-4</v>
      </c>
      <c r="AE209">
        <f t="shared" si="233"/>
        <v>-1.9999999999997797E-4</v>
      </c>
      <c r="AF209" s="4">
        <f t="shared" si="237"/>
        <v>8.0999999999999961E-3</v>
      </c>
      <c r="AG209">
        <f t="shared" si="233"/>
        <v>-9.4100000000000072E-2</v>
      </c>
      <c r="AH209">
        <f t="shared" si="233"/>
        <v>-3.5700000000000287E-2</v>
      </c>
      <c r="AI209">
        <f t="shared" si="233"/>
        <v>2.0700000000000052E-2</v>
      </c>
      <c r="AJ209">
        <f t="shared" si="233"/>
        <v>1.1800000000000033E-2</v>
      </c>
      <c r="AL209">
        <f t="shared" si="238"/>
        <v>-8.4000000000000741E-3</v>
      </c>
      <c r="AM209">
        <f t="shared" si="234"/>
        <v>3.1100000000000017E-2</v>
      </c>
      <c r="AN209">
        <f t="shared" si="234"/>
        <v>1.8000000000000238E-3</v>
      </c>
      <c r="AO209" s="4">
        <f t="shared" si="239"/>
        <v>0.17050000000000004</v>
      </c>
      <c r="AP209">
        <f t="shared" si="234"/>
        <v>-1.1562999999999999</v>
      </c>
      <c r="AQ209">
        <f t="shared" si="234"/>
        <v>-9.3300000000000161E-2</v>
      </c>
      <c r="AR209">
        <f t="shared" si="234"/>
        <v>0.2177</v>
      </c>
      <c r="AS209">
        <f t="shared" si="234"/>
        <v>5.710000000000004E-2</v>
      </c>
      <c r="AU209">
        <f t="shared" si="240"/>
        <v>-5.1999999999999824E-3</v>
      </c>
      <c r="AV209">
        <f t="shared" si="235"/>
        <v>3.069999999999995E-2</v>
      </c>
      <c r="AW209">
        <f t="shared" si="235"/>
        <v>1.6000000000000458E-3</v>
      </c>
      <c r="AX209" s="4">
        <f t="shared" si="241"/>
        <v>0.17860000000000004</v>
      </c>
      <c r="AY209">
        <f t="shared" si="235"/>
        <v>-1.2504</v>
      </c>
      <c r="AZ209">
        <f t="shared" si="235"/>
        <v>-0.12900000000000045</v>
      </c>
      <c r="BA209">
        <f t="shared" si="235"/>
        <v>0.23840000000000006</v>
      </c>
      <c r="BB209">
        <f t="shared" si="235"/>
        <v>6.8900000000000072E-2</v>
      </c>
    </row>
    <row r="210" spans="1:54" ht="19" x14ac:dyDescent="0.25">
      <c r="A210" s="48" t="s">
        <v>161</v>
      </c>
      <c r="B210" s="4">
        <v>0.63970000000000005</v>
      </c>
      <c r="C210" s="4">
        <v>0.67390000000000005</v>
      </c>
      <c r="D210" s="4">
        <v>0.61280000000000001</v>
      </c>
      <c r="E210" s="4">
        <v>0.27039999999999997</v>
      </c>
      <c r="F210" s="4">
        <v>6.0620000000000003</v>
      </c>
      <c r="G210" s="4">
        <v>4.2365000000000004</v>
      </c>
      <c r="H210" s="4">
        <v>0.43590000000000001</v>
      </c>
      <c r="I210" s="4">
        <v>0.49330000000000002</v>
      </c>
      <c r="K210" s="4">
        <v>0.64480000000000004</v>
      </c>
      <c r="L210" s="4">
        <v>0.6724</v>
      </c>
      <c r="M210" s="4">
        <v>0.62819999999999998</v>
      </c>
      <c r="N210" s="4">
        <v>0.2777</v>
      </c>
      <c r="O210" s="4">
        <v>5.7413999999999996</v>
      </c>
      <c r="P210" s="4">
        <v>4.2083000000000004</v>
      </c>
      <c r="Q210" s="4">
        <v>0.4516</v>
      </c>
      <c r="R210" s="4">
        <v>0.50160000000000005</v>
      </c>
      <c r="T210" s="4">
        <v>0.63339999999999996</v>
      </c>
      <c r="U210" s="4">
        <v>0.70109999999999995</v>
      </c>
      <c r="V210" s="4">
        <v>0.58450000000000002</v>
      </c>
      <c r="W210" s="4">
        <v>0.4708</v>
      </c>
      <c r="X210" s="4">
        <v>4.7130999999999998</v>
      </c>
      <c r="Y210" s="4">
        <v>4.0980999999999996</v>
      </c>
      <c r="Z210" s="4">
        <v>0.7712</v>
      </c>
      <c r="AA210" s="4">
        <v>0.55840000000000001</v>
      </c>
      <c r="AC210">
        <f t="shared" si="236"/>
        <v>5.0999999999999934E-3</v>
      </c>
      <c r="AD210">
        <f t="shared" si="233"/>
        <v>-1.5000000000000568E-3</v>
      </c>
      <c r="AE210">
        <f t="shared" si="233"/>
        <v>1.5399999999999969E-2</v>
      </c>
      <c r="AF210" s="4">
        <f t="shared" si="237"/>
        <v>7.3000000000000287E-3</v>
      </c>
      <c r="AG210">
        <f t="shared" si="233"/>
        <v>-0.32060000000000066</v>
      </c>
      <c r="AH210">
        <f t="shared" si="233"/>
        <v>-2.8200000000000003E-2</v>
      </c>
      <c r="AI210">
        <f t="shared" si="233"/>
        <v>1.5699999999999992E-2</v>
      </c>
      <c r="AJ210">
        <f t="shared" si="233"/>
        <v>8.3000000000000296E-3</v>
      </c>
      <c r="AL210">
        <f t="shared" si="238"/>
        <v>-1.1400000000000077E-2</v>
      </c>
      <c r="AM210">
        <f t="shared" si="234"/>
        <v>2.8699999999999948E-2</v>
      </c>
      <c r="AN210">
        <f t="shared" si="234"/>
        <v>-4.3699999999999961E-2</v>
      </c>
      <c r="AO210" s="4">
        <f t="shared" si="239"/>
        <v>0.19309999999999999</v>
      </c>
      <c r="AP210">
        <f t="shared" si="234"/>
        <v>-1.0282999999999998</v>
      </c>
      <c r="AQ210">
        <f t="shared" si="234"/>
        <v>-0.11020000000000074</v>
      </c>
      <c r="AR210">
        <f t="shared" si="234"/>
        <v>0.3196</v>
      </c>
      <c r="AS210">
        <f t="shared" si="234"/>
        <v>5.6799999999999962E-2</v>
      </c>
      <c r="AU210">
        <f t="shared" si="240"/>
        <v>-6.3000000000000833E-3</v>
      </c>
      <c r="AV210">
        <f t="shared" si="235"/>
        <v>2.7199999999999891E-2</v>
      </c>
      <c r="AW210">
        <f t="shared" si="235"/>
        <v>-2.8299999999999992E-2</v>
      </c>
      <c r="AX210" s="4">
        <f t="shared" si="241"/>
        <v>0.20040000000000002</v>
      </c>
      <c r="AY210">
        <f t="shared" si="235"/>
        <v>-1.3489000000000004</v>
      </c>
      <c r="AZ210">
        <f t="shared" si="235"/>
        <v>-0.13840000000000074</v>
      </c>
      <c r="BA210">
        <f t="shared" si="235"/>
        <v>0.33529999999999999</v>
      </c>
      <c r="BB210">
        <f t="shared" si="235"/>
        <v>6.5099999999999991E-2</v>
      </c>
    </row>
    <row r="211" spans="1:54" ht="19" x14ac:dyDescent="0.25">
      <c r="A211" s="36" t="s">
        <v>162</v>
      </c>
      <c r="B211" s="4">
        <v>0.6542</v>
      </c>
      <c r="C211" s="4">
        <v>0.68379999999999996</v>
      </c>
      <c r="D211" s="4">
        <v>0.57740000000000002</v>
      </c>
      <c r="E211" s="4">
        <v>0.33210000000000001</v>
      </c>
      <c r="F211" s="4">
        <v>4.3512000000000004</v>
      </c>
      <c r="G211" s="4">
        <v>4.1863999999999999</v>
      </c>
      <c r="H211" s="4">
        <v>0.48130000000000001</v>
      </c>
      <c r="I211" s="4">
        <v>0.52490000000000003</v>
      </c>
      <c r="K211" s="4">
        <v>0.6492</v>
      </c>
      <c r="L211" s="4">
        <v>0.6865</v>
      </c>
      <c r="M211" s="4">
        <v>0.59</v>
      </c>
      <c r="N211" s="4">
        <v>0.32129999999999997</v>
      </c>
      <c r="O211" s="4">
        <v>4.5776000000000003</v>
      </c>
      <c r="P211" s="4">
        <v>4.2590000000000003</v>
      </c>
      <c r="Q211" s="4">
        <v>0.46589999999999998</v>
      </c>
      <c r="R211" s="4">
        <v>0.50760000000000005</v>
      </c>
      <c r="T211" s="4">
        <v>0.65869999999999995</v>
      </c>
      <c r="U211" s="4">
        <v>0.72789999999999999</v>
      </c>
      <c r="V211" s="4">
        <v>0.58679999999999999</v>
      </c>
      <c r="W211" s="4">
        <v>0.50980000000000003</v>
      </c>
      <c r="X211" s="4">
        <v>2.6699000000000002</v>
      </c>
      <c r="Y211" s="4">
        <v>4.1018999999999997</v>
      </c>
      <c r="Z211" s="4">
        <v>0.90939999999999999</v>
      </c>
      <c r="AA211" s="4">
        <v>0.58919999999999995</v>
      </c>
      <c r="AC211">
        <f t="shared" si="236"/>
        <v>-5.0000000000000044E-3</v>
      </c>
      <c r="AD211">
        <f t="shared" si="233"/>
        <v>2.7000000000000357E-3</v>
      </c>
      <c r="AE211">
        <f t="shared" si="233"/>
        <v>1.2599999999999945E-2</v>
      </c>
      <c r="AF211" s="4">
        <f t="shared" si="237"/>
        <v>-1.0800000000000032E-2</v>
      </c>
      <c r="AG211">
        <f t="shared" si="233"/>
        <v>0.22639999999999993</v>
      </c>
      <c r="AH211">
        <f t="shared" si="233"/>
        <v>7.2600000000000442E-2</v>
      </c>
      <c r="AI211">
        <f t="shared" si="233"/>
        <v>-1.5400000000000025E-2</v>
      </c>
      <c r="AJ211">
        <f t="shared" si="233"/>
        <v>-1.7299999999999982E-2</v>
      </c>
      <c r="AL211">
        <f t="shared" si="238"/>
        <v>9.4999999999999529E-3</v>
      </c>
      <c r="AM211">
        <f t="shared" si="234"/>
        <v>4.1399999999999992E-2</v>
      </c>
      <c r="AN211">
        <f t="shared" si="234"/>
        <v>-3.1999999999999806E-3</v>
      </c>
      <c r="AO211" s="4">
        <f t="shared" si="239"/>
        <v>0.18850000000000006</v>
      </c>
      <c r="AP211">
        <f t="shared" si="234"/>
        <v>-1.9077000000000002</v>
      </c>
      <c r="AQ211">
        <f t="shared" si="234"/>
        <v>-0.15710000000000068</v>
      </c>
      <c r="AR211">
        <f t="shared" si="234"/>
        <v>0.44350000000000001</v>
      </c>
      <c r="AS211">
        <f t="shared" si="234"/>
        <v>8.1599999999999895E-2</v>
      </c>
      <c r="AU211">
        <f t="shared" si="240"/>
        <v>4.4999999999999485E-3</v>
      </c>
      <c r="AV211">
        <f t="shared" si="235"/>
        <v>4.4100000000000028E-2</v>
      </c>
      <c r="AW211">
        <f t="shared" si="235"/>
        <v>9.3999999999999639E-3</v>
      </c>
      <c r="AX211" s="4">
        <f t="shared" si="241"/>
        <v>0.17770000000000002</v>
      </c>
      <c r="AY211">
        <f t="shared" si="235"/>
        <v>-1.6813000000000002</v>
      </c>
      <c r="AZ211">
        <f t="shared" si="235"/>
        <v>-8.4500000000000242E-2</v>
      </c>
      <c r="BA211">
        <f t="shared" si="235"/>
        <v>0.42809999999999998</v>
      </c>
      <c r="BB211">
        <f t="shared" si="235"/>
        <v>6.4299999999999913E-2</v>
      </c>
    </row>
    <row r="212" spans="1:54" ht="19" x14ac:dyDescent="0.25">
      <c r="A212" s="36" t="s">
        <v>163</v>
      </c>
      <c r="B212" s="4">
        <v>0.61050000000000004</v>
      </c>
      <c r="C212" s="4">
        <v>0.65439999999999998</v>
      </c>
      <c r="D212" s="4">
        <v>0.54859999999999998</v>
      </c>
      <c r="E212" s="4">
        <v>0.2402</v>
      </c>
      <c r="F212" s="4">
        <v>5.0076000000000001</v>
      </c>
      <c r="G212" s="4">
        <v>4.3316999999999997</v>
      </c>
      <c r="H212" s="4">
        <v>0.30830000000000002</v>
      </c>
      <c r="I212" s="4">
        <v>0.49980000000000002</v>
      </c>
      <c r="K212" s="4">
        <v>0.60660000000000003</v>
      </c>
      <c r="L212" s="4">
        <v>0.66</v>
      </c>
      <c r="M212" s="4">
        <v>0.54159999999999997</v>
      </c>
      <c r="N212" s="4">
        <v>0.2319</v>
      </c>
      <c r="O212" s="4">
        <v>5.306</v>
      </c>
      <c r="P212" s="4">
        <v>4.4297000000000004</v>
      </c>
      <c r="Q212" s="4">
        <v>0.3034</v>
      </c>
      <c r="R212" s="4">
        <v>0.48110000000000003</v>
      </c>
      <c r="T212" s="4">
        <v>0.63419999999999999</v>
      </c>
      <c r="U212" s="4">
        <v>0.70409999999999995</v>
      </c>
      <c r="V212" s="4">
        <v>0.57620000000000005</v>
      </c>
      <c r="W212" s="4">
        <v>0.42880000000000001</v>
      </c>
      <c r="X212" s="4">
        <v>3.0676999999999999</v>
      </c>
      <c r="Y212" s="4">
        <v>4.2716000000000003</v>
      </c>
      <c r="Z212" s="4">
        <v>0.77869999999999995</v>
      </c>
      <c r="AA212" s="4">
        <v>0.55769999999999997</v>
      </c>
      <c r="AC212">
        <f t="shared" si="236"/>
        <v>-3.9000000000000146E-3</v>
      </c>
      <c r="AD212">
        <f t="shared" si="233"/>
        <v>5.6000000000000494E-3</v>
      </c>
      <c r="AE212">
        <f t="shared" si="233"/>
        <v>-7.0000000000000062E-3</v>
      </c>
      <c r="AF212" s="4">
        <f t="shared" si="237"/>
        <v>-8.3000000000000018E-3</v>
      </c>
      <c r="AG212">
        <f t="shared" si="233"/>
        <v>0.2984</v>
      </c>
      <c r="AH212">
        <f t="shared" si="233"/>
        <v>9.8000000000000753E-2</v>
      </c>
      <c r="AI212">
        <f t="shared" si="233"/>
        <v>-4.9000000000000155E-3</v>
      </c>
      <c r="AJ212">
        <f t="shared" si="233"/>
        <v>-1.8699999999999994E-2</v>
      </c>
      <c r="AL212">
        <f t="shared" si="238"/>
        <v>2.7599999999999958E-2</v>
      </c>
      <c r="AM212">
        <f t="shared" si="234"/>
        <v>4.4099999999999917E-2</v>
      </c>
      <c r="AN212">
        <f t="shared" si="234"/>
        <v>3.4600000000000075E-2</v>
      </c>
      <c r="AO212" s="4">
        <f t="shared" si="239"/>
        <v>0.19690000000000002</v>
      </c>
      <c r="AP212">
        <f t="shared" si="234"/>
        <v>-2.2383000000000002</v>
      </c>
      <c r="AQ212">
        <f t="shared" si="234"/>
        <v>-0.15810000000000013</v>
      </c>
      <c r="AR212">
        <f t="shared" si="234"/>
        <v>0.47529999999999994</v>
      </c>
      <c r="AS212">
        <f t="shared" si="234"/>
        <v>7.6599999999999946E-2</v>
      </c>
      <c r="AU212">
        <f t="shared" si="240"/>
        <v>2.3699999999999943E-2</v>
      </c>
      <c r="AV212">
        <f t="shared" si="235"/>
        <v>4.9699999999999966E-2</v>
      </c>
      <c r="AW212">
        <f t="shared" si="235"/>
        <v>2.7600000000000069E-2</v>
      </c>
      <c r="AX212" s="4">
        <f t="shared" si="241"/>
        <v>0.18860000000000002</v>
      </c>
      <c r="AY212">
        <f t="shared" si="235"/>
        <v>-1.9399000000000002</v>
      </c>
      <c r="AZ212">
        <f t="shared" si="235"/>
        <v>-6.0099999999999376E-2</v>
      </c>
      <c r="BA212">
        <f t="shared" si="235"/>
        <v>0.47039999999999993</v>
      </c>
      <c r="BB212">
        <f t="shared" si="235"/>
        <v>5.7899999999999952E-2</v>
      </c>
    </row>
    <row r="213" spans="1:54" ht="19" x14ac:dyDescent="0.25">
      <c r="A213" s="47" t="s">
        <v>164</v>
      </c>
      <c r="B213" s="4">
        <v>0.76600000000000001</v>
      </c>
      <c r="C213" s="4">
        <v>0.80330000000000001</v>
      </c>
      <c r="D213" s="4">
        <v>0.79810000000000003</v>
      </c>
      <c r="E213" s="4">
        <v>0.58689999999999998</v>
      </c>
      <c r="F213" s="4">
        <v>4.3555999999999999</v>
      </c>
      <c r="G213" s="4">
        <v>3.8098000000000001</v>
      </c>
      <c r="H213" s="4">
        <v>1.2607999999999999</v>
      </c>
      <c r="I213" s="4">
        <v>0.57499999999999996</v>
      </c>
      <c r="K213" s="4">
        <v>0.76449999999999996</v>
      </c>
      <c r="L213" s="4">
        <v>0.80189999999999995</v>
      </c>
      <c r="M213" s="4">
        <v>0.80420000000000003</v>
      </c>
      <c r="N213" s="4">
        <v>0.57650000000000001</v>
      </c>
      <c r="O213" s="4">
        <v>4.3436000000000003</v>
      </c>
      <c r="P213" s="4">
        <v>3.806</v>
      </c>
      <c r="Q213" s="4">
        <v>1.2272000000000001</v>
      </c>
      <c r="R213" s="4">
        <v>0.57440000000000002</v>
      </c>
      <c r="T213" s="4">
        <v>0.76429999999999998</v>
      </c>
      <c r="U213" s="4">
        <v>0.80189999999999995</v>
      </c>
      <c r="V213" s="4">
        <v>0.75080000000000002</v>
      </c>
      <c r="W213" s="4">
        <v>0.57650000000000001</v>
      </c>
      <c r="X213" s="4">
        <v>4.3436000000000003</v>
      </c>
      <c r="Y213" s="4">
        <v>3.806</v>
      </c>
      <c r="Z213" s="4">
        <v>1.2272000000000001</v>
      </c>
      <c r="AA213" s="4">
        <v>0.57440000000000002</v>
      </c>
      <c r="AC213">
        <f t="shared" si="236"/>
        <v>-1.5000000000000568E-3</v>
      </c>
      <c r="AD213">
        <f t="shared" si="233"/>
        <v>-1.4000000000000679E-3</v>
      </c>
      <c r="AE213">
        <f t="shared" si="233"/>
        <v>6.0999999999999943E-3</v>
      </c>
      <c r="AF213" s="4">
        <f t="shared" si="237"/>
        <v>-1.0399999999999965E-2</v>
      </c>
      <c r="AG213">
        <f t="shared" si="233"/>
        <v>-1.1999999999999567E-2</v>
      </c>
      <c r="AH213">
        <f t="shared" si="233"/>
        <v>-3.8000000000000256E-3</v>
      </c>
      <c r="AI213">
        <f t="shared" si="233"/>
        <v>-3.3599999999999852E-2</v>
      </c>
      <c r="AJ213">
        <f t="shared" si="233"/>
        <v>-5.9999999999993392E-4</v>
      </c>
      <c r="AL213">
        <f t="shared" si="238"/>
        <v>-1.9999999999997797E-4</v>
      </c>
      <c r="AM213">
        <f t="shared" si="234"/>
        <v>0</v>
      </c>
      <c r="AN213">
        <f t="shared" si="234"/>
        <v>-5.3400000000000003E-2</v>
      </c>
      <c r="AO213" s="4">
        <f t="shared" si="239"/>
        <v>0</v>
      </c>
      <c r="AP213">
        <f t="shared" si="234"/>
        <v>0</v>
      </c>
      <c r="AQ213">
        <f t="shared" si="234"/>
        <v>0</v>
      </c>
      <c r="AR213">
        <f t="shared" si="234"/>
        <v>0</v>
      </c>
      <c r="AS213">
        <f t="shared" si="234"/>
        <v>0</v>
      </c>
      <c r="AU213">
        <f t="shared" si="240"/>
        <v>-1.7000000000000348E-3</v>
      </c>
      <c r="AV213">
        <f t="shared" si="235"/>
        <v>-1.4000000000000679E-3</v>
      </c>
      <c r="AW213">
        <f t="shared" si="235"/>
        <v>-4.7300000000000009E-2</v>
      </c>
      <c r="AX213" s="4">
        <f t="shared" si="241"/>
        <v>-1.0399999999999965E-2</v>
      </c>
      <c r="AY213">
        <f t="shared" si="235"/>
        <v>-1.1999999999999567E-2</v>
      </c>
      <c r="AZ213">
        <f t="shared" si="235"/>
        <v>-3.8000000000000256E-3</v>
      </c>
      <c r="BA213">
        <f t="shared" si="235"/>
        <v>-3.3599999999999852E-2</v>
      </c>
      <c r="BB213">
        <f t="shared" si="235"/>
        <v>-5.9999999999993392E-4</v>
      </c>
    </row>
    <row r="214" spans="1:54" ht="19" x14ac:dyDescent="0.25">
      <c r="A214" s="38" t="s">
        <v>165</v>
      </c>
      <c r="B214" s="4">
        <v>0.78180000000000005</v>
      </c>
      <c r="C214" s="4">
        <v>0.79339999999999999</v>
      </c>
      <c r="D214" s="4">
        <v>0.71840000000000004</v>
      </c>
      <c r="E214" s="4">
        <v>0.68100000000000005</v>
      </c>
      <c r="F214" s="4">
        <v>1.8764000000000001</v>
      </c>
      <c r="G214" s="4">
        <v>3.9437000000000002</v>
      </c>
      <c r="H214" s="4">
        <v>1.1311</v>
      </c>
      <c r="I214" s="4">
        <v>0.69210000000000005</v>
      </c>
      <c r="K214" s="4">
        <v>0.78320000000000001</v>
      </c>
      <c r="L214" s="4">
        <v>0.79490000000000005</v>
      </c>
      <c r="M214" s="4">
        <v>0.74270000000000003</v>
      </c>
      <c r="N214" s="4">
        <v>0.68600000000000005</v>
      </c>
      <c r="O214" s="4">
        <v>2.2067999999999999</v>
      </c>
      <c r="P214" s="4">
        <v>3.9405000000000001</v>
      </c>
      <c r="Q214" s="4">
        <v>1.1673</v>
      </c>
      <c r="R214" s="4">
        <v>0.6895</v>
      </c>
      <c r="T214" s="4">
        <v>0.72799999999999998</v>
      </c>
      <c r="U214" s="4">
        <v>0.79769999999999996</v>
      </c>
      <c r="V214" s="4">
        <v>0.71079999999999999</v>
      </c>
      <c r="W214" s="4">
        <v>0.69550000000000001</v>
      </c>
      <c r="X214" s="4">
        <v>2.004</v>
      </c>
      <c r="Y214" s="4">
        <v>3.9314</v>
      </c>
      <c r="Z214" s="4">
        <v>1.244</v>
      </c>
      <c r="AA214" s="4">
        <v>0.68630000000000002</v>
      </c>
      <c r="AC214">
        <f t="shared" si="236"/>
        <v>1.3999999999999568E-3</v>
      </c>
      <c r="AD214">
        <f t="shared" si="233"/>
        <v>1.5000000000000568E-3</v>
      </c>
      <c r="AE214">
        <f t="shared" si="233"/>
        <v>2.4299999999999988E-2</v>
      </c>
      <c r="AF214" s="4">
        <f t="shared" si="237"/>
        <v>5.0000000000000044E-3</v>
      </c>
      <c r="AG214">
        <f t="shared" si="233"/>
        <v>0.3303999999999998</v>
      </c>
      <c r="AH214">
        <f t="shared" si="233"/>
        <v>-3.2000000000000917E-3</v>
      </c>
      <c r="AI214">
        <f t="shared" si="233"/>
        <v>3.620000000000001E-2</v>
      </c>
      <c r="AJ214">
        <f t="shared" si="233"/>
        <v>-2.6000000000000467E-3</v>
      </c>
      <c r="AL214">
        <f t="shared" si="238"/>
        <v>-5.5200000000000027E-2</v>
      </c>
      <c r="AM214">
        <f t="shared" si="234"/>
        <v>2.7999999999999137E-3</v>
      </c>
      <c r="AN214">
        <f t="shared" si="234"/>
        <v>-3.1900000000000039E-2</v>
      </c>
      <c r="AO214" s="4">
        <f t="shared" si="239"/>
        <v>9.4999999999999529E-3</v>
      </c>
      <c r="AP214">
        <f t="shared" si="234"/>
        <v>-0.20279999999999987</v>
      </c>
      <c r="AQ214">
        <f t="shared" si="234"/>
        <v>-9.100000000000108E-3</v>
      </c>
      <c r="AR214">
        <f t="shared" si="234"/>
        <v>7.669999999999999E-2</v>
      </c>
      <c r="AS214">
        <f t="shared" si="234"/>
        <v>-3.1999999999999806E-3</v>
      </c>
      <c r="AU214">
        <f t="shared" si="240"/>
        <v>-5.380000000000007E-2</v>
      </c>
      <c r="AV214">
        <f t="shared" si="235"/>
        <v>4.2999999999999705E-3</v>
      </c>
      <c r="AW214">
        <f t="shared" si="235"/>
        <v>-7.6000000000000512E-3</v>
      </c>
      <c r="AX214" s="4">
        <f t="shared" si="241"/>
        <v>1.4499999999999957E-2</v>
      </c>
      <c r="AY214">
        <f t="shared" si="235"/>
        <v>0.12759999999999994</v>
      </c>
      <c r="AZ214">
        <f t="shared" si="235"/>
        <v>-1.23000000000002E-2</v>
      </c>
      <c r="BA214">
        <f t="shared" si="235"/>
        <v>0.1129</v>
      </c>
      <c r="BB214">
        <f t="shared" si="235"/>
        <v>-5.8000000000000274E-3</v>
      </c>
    </row>
    <row r="215" spans="1:54" ht="19" x14ac:dyDescent="0.25">
      <c r="A215" s="38" t="s">
        <v>166</v>
      </c>
      <c r="B215" s="4">
        <v>0.77270000000000005</v>
      </c>
      <c r="C215" s="4">
        <v>0.79120000000000001</v>
      </c>
      <c r="D215" s="4">
        <v>0.7278</v>
      </c>
      <c r="E215" s="4">
        <v>0.68169999999999997</v>
      </c>
      <c r="F215" s="4">
        <v>2.1983999999999999</v>
      </c>
      <c r="G215" s="4">
        <v>3.9258000000000002</v>
      </c>
      <c r="H215" s="4">
        <v>1.1107</v>
      </c>
      <c r="I215" s="4">
        <v>0.68600000000000005</v>
      </c>
      <c r="K215" s="4">
        <v>0.78339999999999999</v>
      </c>
      <c r="L215" s="4">
        <v>0.80149999999999999</v>
      </c>
      <c r="M215" s="4">
        <v>0.74519999999999997</v>
      </c>
      <c r="N215" s="4">
        <v>0.70350000000000001</v>
      </c>
      <c r="O215" s="4">
        <v>2.4668000000000001</v>
      </c>
      <c r="P215" s="4">
        <v>3.8816999999999999</v>
      </c>
      <c r="Q215" s="4">
        <v>1.1914</v>
      </c>
      <c r="R215" s="4">
        <v>0.6966</v>
      </c>
      <c r="T215" s="4">
        <v>0.74790000000000001</v>
      </c>
      <c r="U215" s="4">
        <v>0.81230000000000002</v>
      </c>
      <c r="V215" s="4">
        <v>0.68840000000000001</v>
      </c>
      <c r="W215" s="4">
        <v>0.77129999999999999</v>
      </c>
      <c r="X215" s="4">
        <v>1.7226999999999999</v>
      </c>
      <c r="Y215" s="4">
        <v>3.8233999999999999</v>
      </c>
      <c r="Z215" s="4">
        <v>1.3672</v>
      </c>
      <c r="AA215" s="4">
        <v>0.71430000000000005</v>
      </c>
      <c r="AC215">
        <f t="shared" si="236"/>
        <v>1.0699999999999932E-2</v>
      </c>
      <c r="AD215">
        <f t="shared" si="233"/>
        <v>1.0299999999999976E-2</v>
      </c>
      <c r="AE215">
        <f t="shared" si="233"/>
        <v>1.7399999999999971E-2</v>
      </c>
      <c r="AF215" s="4">
        <f t="shared" si="237"/>
        <v>2.1800000000000042E-2</v>
      </c>
      <c r="AG215">
        <f t="shared" si="233"/>
        <v>0.26840000000000019</v>
      </c>
      <c r="AH215">
        <f t="shared" si="233"/>
        <v>-4.410000000000025E-2</v>
      </c>
      <c r="AI215">
        <f t="shared" si="233"/>
        <v>8.0699999999999994E-2</v>
      </c>
      <c r="AJ215">
        <f t="shared" si="233"/>
        <v>1.0599999999999943E-2</v>
      </c>
      <c r="AL215">
        <f t="shared" si="238"/>
        <v>-3.5499999999999976E-2</v>
      </c>
      <c r="AM215">
        <f t="shared" si="234"/>
        <v>1.0800000000000032E-2</v>
      </c>
      <c r="AN215">
        <f t="shared" si="234"/>
        <v>-5.6799999999999962E-2</v>
      </c>
      <c r="AO215" s="4">
        <f t="shared" si="239"/>
        <v>6.7799999999999971E-2</v>
      </c>
      <c r="AP215">
        <f t="shared" si="234"/>
        <v>-0.74410000000000021</v>
      </c>
      <c r="AQ215">
        <f t="shared" si="234"/>
        <v>-5.8300000000000018E-2</v>
      </c>
      <c r="AR215">
        <f t="shared" si="234"/>
        <v>0.17579999999999996</v>
      </c>
      <c r="AS215">
        <f t="shared" si="234"/>
        <v>1.7700000000000049E-2</v>
      </c>
      <c r="AU215">
        <f t="shared" si="240"/>
        <v>-2.4800000000000044E-2</v>
      </c>
      <c r="AV215">
        <f t="shared" si="235"/>
        <v>2.1100000000000008E-2</v>
      </c>
      <c r="AW215">
        <f t="shared" si="235"/>
        <v>-3.9399999999999991E-2</v>
      </c>
      <c r="AX215" s="4">
        <f t="shared" si="241"/>
        <v>8.9600000000000013E-2</v>
      </c>
      <c r="AY215">
        <f t="shared" si="235"/>
        <v>-0.47570000000000001</v>
      </c>
      <c r="AZ215">
        <f t="shared" si="235"/>
        <v>-0.10240000000000027</v>
      </c>
      <c r="BA215">
        <f t="shared" si="235"/>
        <v>0.25649999999999995</v>
      </c>
      <c r="BB215">
        <f t="shared" si="235"/>
        <v>2.8299999999999992E-2</v>
      </c>
    </row>
    <row r="216" spans="1:54" ht="19" x14ac:dyDescent="0.25">
      <c r="A216" s="36" t="s">
        <v>167</v>
      </c>
      <c r="B216" s="4">
        <v>0.72550000000000003</v>
      </c>
      <c r="C216" s="4">
        <v>0.7369</v>
      </c>
      <c r="D216" s="4">
        <v>0.62890000000000001</v>
      </c>
      <c r="E216" s="4">
        <v>0.34279999999999999</v>
      </c>
      <c r="F216" s="4">
        <v>4.3167</v>
      </c>
      <c r="G216" s="4">
        <v>3.8487</v>
      </c>
      <c r="H216" s="4">
        <v>0.76749999999999996</v>
      </c>
      <c r="I216" s="4">
        <v>0.49359999999999998</v>
      </c>
      <c r="K216" s="4">
        <v>0.72399999999999998</v>
      </c>
      <c r="L216" s="4">
        <v>0.73450000000000004</v>
      </c>
      <c r="M216" s="4">
        <v>0.67079999999999995</v>
      </c>
      <c r="N216" s="4">
        <v>0.34389999999999998</v>
      </c>
      <c r="O216" s="4">
        <v>4.3311000000000002</v>
      </c>
      <c r="P216" s="4">
        <v>3.8452999999999999</v>
      </c>
      <c r="Q216" s="4">
        <v>0.77129999999999999</v>
      </c>
      <c r="R216" s="4">
        <v>0.49540000000000001</v>
      </c>
      <c r="T216" s="4">
        <v>0.77610000000000001</v>
      </c>
      <c r="U216" s="4">
        <v>0.8075</v>
      </c>
      <c r="V216" s="4">
        <v>0.74480000000000002</v>
      </c>
      <c r="W216" s="4">
        <v>0.58220000000000005</v>
      </c>
      <c r="X216" s="4">
        <v>3.7519999999999998</v>
      </c>
      <c r="Y216" s="4">
        <v>3.5579999999999998</v>
      </c>
      <c r="Z216" s="4">
        <v>1.5548999999999999</v>
      </c>
      <c r="AA216" s="4">
        <v>0.56840000000000002</v>
      </c>
      <c r="AC216">
        <f t="shared" si="236"/>
        <v>-1.5000000000000568E-3</v>
      </c>
      <c r="AD216">
        <f t="shared" si="233"/>
        <v>-2.3999999999999577E-3</v>
      </c>
      <c r="AE216">
        <f t="shared" si="233"/>
        <v>4.1899999999999937E-2</v>
      </c>
      <c r="AF216" s="4">
        <f t="shared" si="237"/>
        <v>1.0999999999999899E-3</v>
      </c>
      <c r="AG216">
        <f t="shared" si="233"/>
        <v>1.440000000000019E-2</v>
      </c>
      <c r="AH216">
        <f t="shared" si="233"/>
        <v>-3.4000000000000696E-3</v>
      </c>
      <c r="AI216">
        <f t="shared" si="233"/>
        <v>3.8000000000000256E-3</v>
      </c>
      <c r="AJ216">
        <f t="shared" si="233"/>
        <v>1.8000000000000238E-3</v>
      </c>
      <c r="AL216">
        <f t="shared" si="238"/>
        <v>5.2100000000000035E-2</v>
      </c>
      <c r="AM216">
        <f t="shared" si="234"/>
        <v>7.2999999999999954E-2</v>
      </c>
      <c r="AN216">
        <f t="shared" si="234"/>
        <v>7.4000000000000066E-2</v>
      </c>
      <c r="AO216" s="4">
        <f t="shared" si="239"/>
        <v>0.23830000000000007</v>
      </c>
      <c r="AP216">
        <f t="shared" si="234"/>
        <v>-0.57910000000000039</v>
      </c>
      <c r="AQ216">
        <f t="shared" si="234"/>
        <v>-0.28730000000000011</v>
      </c>
      <c r="AR216">
        <f t="shared" si="234"/>
        <v>0.78359999999999996</v>
      </c>
      <c r="AS216">
        <f t="shared" si="234"/>
        <v>7.3000000000000009E-2</v>
      </c>
      <c r="AU216">
        <f t="shared" si="240"/>
        <v>5.0599999999999978E-2</v>
      </c>
      <c r="AV216">
        <f t="shared" si="235"/>
        <v>7.0599999999999996E-2</v>
      </c>
      <c r="AW216">
        <f t="shared" si="235"/>
        <v>0.1159</v>
      </c>
      <c r="AX216" s="4">
        <f t="shared" si="241"/>
        <v>0.23940000000000006</v>
      </c>
      <c r="AY216">
        <f t="shared" si="235"/>
        <v>-0.5647000000000002</v>
      </c>
      <c r="AZ216">
        <f t="shared" si="235"/>
        <v>-0.29070000000000018</v>
      </c>
      <c r="BA216">
        <f t="shared" si="235"/>
        <v>0.78739999999999999</v>
      </c>
      <c r="BB216">
        <f t="shared" si="235"/>
        <v>7.4800000000000033E-2</v>
      </c>
    </row>
    <row r="217" spans="1:54" ht="19" x14ac:dyDescent="0.25">
      <c r="A217" s="36" t="s">
        <v>168</v>
      </c>
      <c r="B217" s="4">
        <v>0.72450000000000003</v>
      </c>
      <c r="C217" s="4">
        <v>0.73309999999999997</v>
      </c>
      <c r="D217" s="4">
        <v>0.6593</v>
      </c>
      <c r="E217" s="4">
        <v>0.33040000000000003</v>
      </c>
      <c r="F217" s="4">
        <v>4.5884999999999998</v>
      </c>
      <c r="G217" s="4">
        <v>3.8932000000000002</v>
      </c>
      <c r="H217" s="4">
        <v>0.76700000000000002</v>
      </c>
      <c r="I217" s="4">
        <v>0.48139999999999999</v>
      </c>
      <c r="K217" s="4">
        <v>0.72199999999999998</v>
      </c>
      <c r="L217" s="4">
        <v>0.73129999999999995</v>
      </c>
      <c r="M217" s="4">
        <v>0.6351</v>
      </c>
      <c r="N217" s="4">
        <v>0.32979999999999998</v>
      </c>
      <c r="O217" s="4">
        <v>4.5709999999999997</v>
      </c>
      <c r="P217" s="4">
        <v>3.895</v>
      </c>
      <c r="Q217" s="4">
        <v>0.76739999999999997</v>
      </c>
      <c r="R217" s="4">
        <v>0.48110000000000003</v>
      </c>
      <c r="T217" s="4">
        <v>0.77700000000000002</v>
      </c>
      <c r="U217" s="4">
        <v>0.80259999999999998</v>
      </c>
      <c r="V217" s="4">
        <v>0.73770000000000002</v>
      </c>
      <c r="W217" s="4">
        <v>0.56610000000000005</v>
      </c>
      <c r="X217" s="4">
        <v>3.9634</v>
      </c>
      <c r="Y217" s="4">
        <v>3.5954999999999999</v>
      </c>
      <c r="Z217" s="4">
        <v>1.6136999999999999</v>
      </c>
      <c r="AA217" s="4">
        <v>0.55469999999999997</v>
      </c>
      <c r="AC217">
        <f t="shared" si="236"/>
        <v>-2.5000000000000577E-3</v>
      </c>
      <c r="AD217">
        <f t="shared" si="233"/>
        <v>-1.8000000000000238E-3</v>
      </c>
      <c r="AE217">
        <f t="shared" si="233"/>
        <v>-2.4199999999999999E-2</v>
      </c>
      <c r="AF217" s="4">
        <f t="shared" si="237"/>
        <v>-6.0000000000004494E-4</v>
      </c>
      <c r="AG217">
        <f t="shared" si="233"/>
        <v>-1.7500000000000071E-2</v>
      </c>
      <c r="AH217">
        <f t="shared" si="233"/>
        <v>1.7999999999998018E-3</v>
      </c>
      <c r="AI217">
        <f t="shared" si="233"/>
        <v>3.9999999999995595E-4</v>
      </c>
      <c r="AJ217">
        <f t="shared" si="233"/>
        <v>-2.9999999999996696E-4</v>
      </c>
      <c r="AL217">
        <f t="shared" si="238"/>
        <v>5.5000000000000049E-2</v>
      </c>
      <c r="AM217">
        <f t="shared" si="234"/>
        <v>7.130000000000003E-2</v>
      </c>
      <c r="AN217">
        <f t="shared" si="234"/>
        <v>0.10260000000000002</v>
      </c>
      <c r="AO217" s="4">
        <f t="shared" si="239"/>
        <v>0.23630000000000007</v>
      </c>
      <c r="AP217">
        <f t="shared" si="234"/>
        <v>-0.6075999999999997</v>
      </c>
      <c r="AQ217">
        <f t="shared" si="234"/>
        <v>-0.2995000000000001</v>
      </c>
      <c r="AR217">
        <f t="shared" si="234"/>
        <v>0.84629999999999994</v>
      </c>
      <c r="AS217">
        <f t="shared" si="234"/>
        <v>7.3599999999999943E-2</v>
      </c>
      <c r="AU217">
        <f t="shared" si="240"/>
        <v>5.2499999999999991E-2</v>
      </c>
      <c r="AV217">
        <f t="shared" si="235"/>
        <v>6.9500000000000006E-2</v>
      </c>
      <c r="AW217">
        <f t="shared" si="235"/>
        <v>7.8400000000000025E-2</v>
      </c>
      <c r="AX217" s="4">
        <f t="shared" si="241"/>
        <v>0.23570000000000002</v>
      </c>
      <c r="AY217">
        <f t="shared" si="235"/>
        <v>-0.62509999999999977</v>
      </c>
      <c r="AZ217">
        <f t="shared" si="235"/>
        <v>-0.2977000000000003</v>
      </c>
      <c r="BA217">
        <f t="shared" si="235"/>
        <v>0.8466999999999999</v>
      </c>
      <c r="BB217">
        <f t="shared" si="235"/>
        <v>7.3299999999999976E-2</v>
      </c>
    </row>
    <row r="218" spans="1:54" ht="19" x14ac:dyDescent="0.25">
      <c r="A218" s="48" t="s">
        <v>169</v>
      </c>
      <c r="B218" s="4">
        <v>0.72009999999999996</v>
      </c>
      <c r="C218" s="4">
        <v>0.73519999999999996</v>
      </c>
      <c r="D218" s="4">
        <v>0.61929999999999996</v>
      </c>
      <c r="E218" s="4">
        <v>0.39179999999999998</v>
      </c>
      <c r="F218" s="4">
        <v>4.0269000000000004</v>
      </c>
      <c r="G218" s="4">
        <v>3.9373</v>
      </c>
      <c r="H218" s="4">
        <v>0.7258</v>
      </c>
      <c r="I218" s="4">
        <v>0.55559999999999998</v>
      </c>
      <c r="K218" s="4">
        <v>0.72419999999999995</v>
      </c>
      <c r="L218" s="4">
        <v>0.73519999999999996</v>
      </c>
      <c r="M218" s="4">
        <v>0.59870000000000001</v>
      </c>
      <c r="N218" s="4">
        <v>0.40160000000000001</v>
      </c>
      <c r="O218" s="4">
        <v>3.8136999999999999</v>
      </c>
      <c r="P218" s="4">
        <v>3.9108000000000001</v>
      </c>
      <c r="Q218" s="4">
        <v>0.74470000000000003</v>
      </c>
      <c r="R218" s="4">
        <v>0.56200000000000006</v>
      </c>
      <c r="T218" s="4">
        <v>0.73150000000000004</v>
      </c>
      <c r="U218" s="4">
        <v>0.77249999999999996</v>
      </c>
      <c r="V218" s="4">
        <v>0.64749999999999996</v>
      </c>
      <c r="W218" s="4">
        <v>0.55769999999999997</v>
      </c>
      <c r="X218" s="4">
        <v>3.2328999999999999</v>
      </c>
      <c r="Y218" s="4">
        <v>3.7968000000000002</v>
      </c>
      <c r="Z218" s="4">
        <v>1.0276000000000001</v>
      </c>
      <c r="AA218" s="4">
        <v>0.61609999999999998</v>
      </c>
      <c r="AC218">
        <f t="shared" si="236"/>
        <v>4.0999999999999925E-3</v>
      </c>
      <c r="AD218">
        <f t="shared" si="233"/>
        <v>0</v>
      </c>
      <c r="AE218">
        <f t="shared" si="233"/>
        <v>-2.0599999999999952E-2</v>
      </c>
      <c r="AF218" s="4">
        <f t="shared" si="237"/>
        <v>9.8000000000000309E-3</v>
      </c>
      <c r="AG218">
        <f t="shared" si="233"/>
        <v>-0.2132000000000005</v>
      </c>
      <c r="AH218">
        <f t="shared" si="233"/>
        <v>-2.6499999999999968E-2</v>
      </c>
      <c r="AI218">
        <f t="shared" si="233"/>
        <v>1.8900000000000028E-2</v>
      </c>
      <c r="AJ218">
        <f t="shared" si="233"/>
        <v>6.4000000000000723E-3</v>
      </c>
      <c r="AL218">
        <f t="shared" si="238"/>
        <v>7.3000000000000842E-3</v>
      </c>
      <c r="AM218">
        <f t="shared" si="234"/>
        <v>3.73E-2</v>
      </c>
      <c r="AN218">
        <f t="shared" si="234"/>
        <v>4.8799999999999955E-2</v>
      </c>
      <c r="AO218" s="4">
        <f t="shared" si="239"/>
        <v>0.15609999999999996</v>
      </c>
      <c r="AP218">
        <f t="shared" si="234"/>
        <v>-0.58079999999999998</v>
      </c>
      <c r="AQ218">
        <f t="shared" si="234"/>
        <v>-0.11399999999999988</v>
      </c>
      <c r="AR218">
        <f t="shared" si="234"/>
        <v>0.28290000000000004</v>
      </c>
      <c r="AS218">
        <f t="shared" si="234"/>
        <v>5.4099999999999926E-2</v>
      </c>
      <c r="AU218">
        <f t="shared" si="240"/>
        <v>1.1400000000000077E-2</v>
      </c>
      <c r="AV218">
        <f t="shared" si="235"/>
        <v>3.73E-2</v>
      </c>
      <c r="AW218">
        <f t="shared" si="235"/>
        <v>2.8200000000000003E-2</v>
      </c>
      <c r="AX218" s="4">
        <f t="shared" si="241"/>
        <v>0.16589999999999999</v>
      </c>
      <c r="AY218">
        <f t="shared" si="235"/>
        <v>-0.79400000000000048</v>
      </c>
      <c r="AZ218">
        <f t="shared" si="235"/>
        <v>-0.14049999999999985</v>
      </c>
      <c r="BA218">
        <f t="shared" si="235"/>
        <v>0.30180000000000007</v>
      </c>
      <c r="BB218">
        <f t="shared" si="235"/>
        <v>6.0499999999999998E-2</v>
      </c>
    </row>
    <row r="219" spans="1:54" ht="19" x14ac:dyDescent="0.25">
      <c r="A219" s="48" t="s">
        <v>170</v>
      </c>
      <c r="B219" s="4">
        <v>0.7016</v>
      </c>
      <c r="C219" s="4">
        <v>0.71950000000000003</v>
      </c>
      <c r="D219" s="4">
        <v>0.64490000000000003</v>
      </c>
      <c r="E219" s="4">
        <v>0.38069999999999998</v>
      </c>
      <c r="F219" s="4">
        <v>3.4956999999999998</v>
      </c>
      <c r="G219" s="4">
        <v>4.0587</v>
      </c>
      <c r="H219" s="4">
        <v>0.67600000000000005</v>
      </c>
      <c r="I219" s="4">
        <v>0.54100000000000004</v>
      </c>
      <c r="K219" s="4">
        <v>0.70330000000000004</v>
      </c>
      <c r="L219" s="4">
        <v>0.71870000000000001</v>
      </c>
      <c r="M219" s="4">
        <v>0.62180000000000002</v>
      </c>
      <c r="N219" s="4">
        <v>0.38700000000000001</v>
      </c>
      <c r="O219" s="4">
        <v>3.5636999999999999</v>
      </c>
      <c r="P219" s="4">
        <v>4.0296000000000003</v>
      </c>
      <c r="Q219" s="4">
        <v>0.69240000000000002</v>
      </c>
      <c r="R219" s="4">
        <v>0.54420000000000002</v>
      </c>
      <c r="T219" s="4">
        <v>0.69610000000000005</v>
      </c>
      <c r="U219" s="4">
        <v>0.74380000000000002</v>
      </c>
      <c r="V219" s="4">
        <v>0.64749999999999996</v>
      </c>
      <c r="W219" s="4">
        <v>0.54110000000000003</v>
      </c>
      <c r="X219" s="4">
        <v>2.9815</v>
      </c>
      <c r="Y219" s="4">
        <v>3.9426000000000001</v>
      </c>
      <c r="Z219" s="4">
        <v>0.95679999999999998</v>
      </c>
      <c r="AA219" s="4">
        <v>0.59989999999999999</v>
      </c>
      <c r="AC219">
        <f t="shared" si="236"/>
        <v>1.7000000000000348E-3</v>
      </c>
      <c r="AD219">
        <f t="shared" si="233"/>
        <v>-8.0000000000002292E-4</v>
      </c>
      <c r="AE219">
        <f t="shared" si="233"/>
        <v>-2.3100000000000009E-2</v>
      </c>
      <c r="AF219" s="4">
        <f t="shared" si="237"/>
        <v>6.3000000000000278E-3</v>
      </c>
      <c r="AG219">
        <f t="shared" si="233"/>
        <v>6.800000000000006E-2</v>
      </c>
      <c r="AH219">
        <f t="shared" si="233"/>
        <v>-2.9099999999999682E-2</v>
      </c>
      <c r="AI219">
        <f t="shared" si="233"/>
        <v>1.639999999999997E-2</v>
      </c>
      <c r="AJ219">
        <f t="shared" si="233"/>
        <v>3.1999999999999806E-3</v>
      </c>
      <c r="AL219">
        <f t="shared" si="238"/>
        <v>-7.1999999999999842E-3</v>
      </c>
      <c r="AM219">
        <f t="shared" si="234"/>
        <v>2.5100000000000011E-2</v>
      </c>
      <c r="AN219">
        <f t="shared" si="234"/>
        <v>2.5699999999999945E-2</v>
      </c>
      <c r="AO219" s="4">
        <f t="shared" si="239"/>
        <v>0.15410000000000001</v>
      </c>
      <c r="AP219">
        <f t="shared" si="234"/>
        <v>-0.58219999999999983</v>
      </c>
      <c r="AQ219">
        <f t="shared" si="234"/>
        <v>-8.7000000000000188E-2</v>
      </c>
      <c r="AR219">
        <f t="shared" si="234"/>
        <v>0.26439999999999997</v>
      </c>
      <c r="AS219">
        <f t="shared" si="234"/>
        <v>5.5699999999999972E-2</v>
      </c>
      <c r="AU219">
        <f t="shared" si="240"/>
        <v>-5.4999999999999494E-3</v>
      </c>
      <c r="AV219">
        <f t="shared" si="235"/>
        <v>2.4299999999999988E-2</v>
      </c>
      <c r="AW219">
        <f t="shared" si="235"/>
        <v>2.5999999999999357E-3</v>
      </c>
      <c r="AX219" s="4">
        <f t="shared" si="241"/>
        <v>0.16040000000000004</v>
      </c>
      <c r="AY219">
        <f t="shared" si="235"/>
        <v>-0.51419999999999977</v>
      </c>
      <c r="AZ219">
        <f t="shared" si="235"/>
        <v>-0.11609999999999987</v>
      </c>
      <c r="BA219">
        <f t="shared" si="235"/>
        <v>0.28079999999999994</v>
      </c>
      <c r="BB219">
        <f t="shared" si="235"/>
        <v>5.8899999999999952E-2</v>
      </c>
    </row>
    <row r="220" spans="1:54" ht="19" x14ac:dyDescent="0.25">
      <c r="A220" s="36" t="s">
        <v>171</v>
      </c>
      <c r="B220" s="4">
        <v>0.70950000000000002</v>
      </c>
      <c r="C220" s="4">
        <v>0.73719999999999997</v>
      </c>
      <c r="D220" s="4">
        <v>0.64970000000000006</v>
      </c>
      <c r="E220" s="4">
        <v>0.4073</v>
      </c>
      <c r="F220" s="4">
        <v>4.585</v>
      </c>
      <c r="G220" s="4">
        <v>3.9161000000000001</v>
      </c>
      <c r="H220" s="4">
        <v>0.75070000000000003</v>
      </c>
      <c r="I220" s="4">
        <v>0.52980000000000005</v>
      </c>
      <c r="K220" s="4">
        <v>0.71220000000000006</v>
      </c>
      <c r="L220" s="4">
        <v>0.74050000000000005</v>
      </c>
      <c r="M220" s="4">
        <v>0.61470000000000002</v>
      </c>
      <c r="N220" s="4">
        <v>0.41089999999999999</v>
      </c>
      <c r="O220" s="4">
        <v>4.4745999999999997</v>
      </c>
      <c r="P220" s="4">
        <v>3.9171</v>
      </c>
      <c r="Q220" s="4">
        <v>0.75409999999999999</v>
      </c>
      <c r="R220" s="4">
        <v>0.53100000000000003</v>
      </c>
      <c r="T220" s="4">
        <v>0.73040000000000005</v>
      </c>
      <c r="U220" s="4">
        <v>0.77759999999999996</v>
      </c>
      <c r="V220" s="4">
        <v>0.63759999999999994</v>
      </c>
      <c r="W220" s="4">
        <v>0.49130000000000001</v>
      </c>
      <c r="X220" s="4">
        <v>3.9001000000000001</v>
      </c>
      <c r="Y220" s="4">
        <v>3.7987000000000002</v>
      </c>
      <c r="Z220" s="4">
        <v>0.98929999999999996</v>
      </c>
      <c r="AA220" s="4">
        <v>0.58330000000000004</v>
      </c>
      <c r="AC220">
        <f t="shared" si="236"/>
        <v>2.7000000000000357E-3</v>
      </c>
      <c r="AD220">
        <f t="shared" si="233"/>
        <v>3.3000000000000806E-3</v>
      </c>
      <c r="AE220">
        <f t="shared" si="233"/>
        <v>-3.5000000000000031E-2</v>
      </c>
      <c r="AF220" s="4">
        <f t="shared" si="237"/>
        <v>3.5999999999999921E-3</v>
      </c>
      <c r="AG220">
        <f t="shared" si="233"/>
        <v>-0.11040000000000028</v>
      </c>
      <c r="AH220">
        <f t="shared" si="233"/>
        <v>9.9999999999988987E-4</v>
      </c>
      <c r="AI220">
        <f t="shared" si="233"/>
        <v>3.3999999999999586E-3</v>
      </c>
      <c r="AJ220">
        <f t="shared" si="233"/>
        <v>1.1999999999999789E-3</v>
      </c>
      <c r="AL220">
        <f t="shared" si="238"/>
        <v>1.8199999999999994E-2</v>
      </c>
      <c r="AM220">
        <f t="shared" si="234"/>
        <v>3.7099999999999911E-2</v>
      </c>
      <c r="AN220">
        <f t="shared" si="234"/>
        <v>2.289999999999992E-2</v>
      </c>
      <c r="AO220" s="4">
        <f t="shared" si="239"/>
        <v>8.0400000000000027E-2</v>
      </c>
      <c r="AP220">
        <f t="shared" si="234"/>
        <v>-0.57449999999999957</v>
      </c>
      <c r="AQ220">
        <f t="shared" si="234"/>
        <v>-0.11839999999999984</v>
      </c>
      <c r="AR220">
        <f t="shared" si="234"/>
        <v>0.23519999999999996</v>
      </c>
      <c r="AS220">
        <f t="shared" si="234"/>
        <v>5.2300000000000013E-2</v>
      </c>
      <c r="AU220">
        <f t="shared" si="240"/>
        <v>2.090000000000003E-2</v>
      </c>
      <c r="AV220">
        <f t="shared" si="235"/>
        <v>4.0399999999999991E-2</v>
      </c>
      <c r="AW220">
        <f t="shared" si="235"/>
        <v>-1.2100000000000111E-2</v>
      </c>
      <c r="AX220" s="4">
        <f t="shared" si="241"/>
        <v>8.4000000000000019E-2</v>
      </c>
      <c r="AY220">
        <f t="shared" si="235"/>
        <v>-0.68489999999999984</v>
      </c>
      <c r="AZ220">
        <f t="shared" si="235"/>
        <v>-0.11739999999999995</v>
      </c>
      <c r="BA220">
        <f t="shared" si="235"/>
        <v>0.23859999999999992</v>
      </c>
      <c r="BB220">
        <f t="shared" si="235"/>
        <v>5.3499999999999992E-2</v>
      </c>
    </row>
    <row r="221" spans="1:54" ht="19" x14ac:dyDescent="0.25">
      <c r="A221" s="36" t="s">
        <v>172</v>
      </c>
      <c r="B221" s="4">
        <v>0.6905</v>
      </c>
      <c r="C221" s="4">
        <v>0.72450000000000003</v>
      </c>
      <c r="D221" s="4">
        <v>0.57689999999999997</v>
      </c>
      <c r="E221" s="4">
        <v>0.39240000000000003</v>
      </c>
      <c r="F221" s="4">
        <v>4.8516000000000004</v>
      </c>
      <c r="G221" s="4">
        <v>3.9489999999999998</v>
      </c>
      <c r="H221" s="4">
        <v>0.68379999999999996</v>
      </c>
      <c r="I221" s="4">
        <v>0.51649999999999996</v>
      </c>
      <c r="K221" s="4">
        <v>0.6885</v>
      </c>
      <c r="L221" s="4">
        <v>0.72850000000000004</v>
      </c>
      <c r="M221" s="4">
        <v>0.62319999999999998</v>
      </c>
      <c r="N221" s="4">
        <v>0.4002</v>
      </c>
      <c r="O221" s="4">
        <v>4.7789000000000001</v>
      </c>
      <c r="P221" s="4">
        <v>3.9657</v>
      </c>
      <c r="Q221" s="4">
        <v>0.69279999999999997</v>
      </c>
      <c r="R221" s="4">
        <v>0.51639999999999997</v>
      </c>
      <c r="T221" s="4">
        <v>0.7248</v>
      </c>
      <c r="U221" s="4">
        <v>0.76659999999999995</v>
      </c>
      <c r="V221" s="4">
        <v>0.63590000000000002</v>
      </c>
      <c r="W221" s="4">
        <v>0.49340000000000001</v>
      </c>
      <c r="X221" s="4">
        <v>3.5577000000000001</v>
      </c>
      <c r="Y221" s="4">
        <v>3.8511000000000002</v>
      </c>
      <c r="Z221" s="4">
        <v>0.93720000000000003</v>
      </c>
      <c r="AA221" s="4">
        <v>0.57140000000000002</v>
      </c>
      <c r="AC221">
        <f t="shared" si="236"/>
        <v>-2.0000000000000018E-3</v>
      </c>
      <c r="AD221">
        <f t="shared" si="236"/>
        <v>4.0000000000000036E-3</v>
      </c>
      <c r="AE221">
        <f t="shared" si="236"/>
        <v>4.6300000000000008E-2</v>
      </c>
      <c r="AF221" s="4">
        <f t="shared" si="237"/>
        <v>7.7999999999999736E-3</v>
      </c>
      <c r="AG221">
        <f t="shared" si="236"/>
        <v>-7.2700000000000209E-2</v>
      </c>
      <c r="AH221">
        <f t="shared" si="236"/>
        <v>1.6700000000000159E-2</v>
      </c>
      <c r="AI221">
        <f t="shared" si="236"/>
        <v>9.000000000000008E-3</v>
      </c>
      <c r="AJ221">
        <f t="shared" si="236"/>
        <v>-9.9999999999988987E-5</v>
      </c>
      <c r="AL221">
        <f t="shared" si="238"/>
        <v>3.6299999999999999E-2</v>
      </c>
      <c r="AM221">
        <f t="shared" si="238"/>
        <v>3.8099999999999912E-2</v>
      </c>
      <c r="AN221">
        <f t="shared" si="238"/>
        <v>1.2700000000000045E-2</v>
      </c>
      <c r="AO221" s="4">
        <f t="shared" si="239"/>
        <v>9.3200000000000005E-2</v>
      </c>
      <c r="AP221">
        <f t="shared" si="238"/>
        <v>-1.2212000000000001</v>
      </c>
      <c r="AQ221">
        <f t="shared" si="238"/>
        <v>-0.11459999999999981</v>
      </c>
      <c r="AR221">
        <f t="shared" si="238"/>
        <v>0.24440000000000006</v>
      </c>
      <c r="AS221">
        <f t="shared" si="238"/>
        <v>5.5000000000000049E-2</v>
      </c>
      <c r="AU221">
        <f t="shared" si="240"/>
        <v>3.4299999999999997E-2</v>
      </c>
      <c r="AV221">
        <f t="shared" si="240"/>
        <v>4.2099999999999915E-2</v>
      </c>
      <c r="AW221">
        <f t="shared" si="240"/>
        <v>5.9000000000000052E-2</v>
      </c>
      <c r="AX221" s="4">
        <f t="shared" si="241"/>
        <v>0.10099999999999998</v>
      </c>
      <c r="AY221">
        <f t="shared" si="240"/>
        <v>-1.2939000000000003</v>
      </c>
      <c r="AZ221">
        <f t="shared" si="240"/>
        <v>-9.7899999999999654E-2</v>
      </c>
      <c r="BA221">
        <f t="shared" si="240"/>
        <v>0.25340000000000007</v>
      </c>
      <c r="BB221">
        <f t="shared" si="240"/>
        <v>5.490000000000006E-2</v>
      </c>
    </row>
    <row r="222" spans="1:54" ht="19" x14ac:dyDescent="0.25">
      <c r="A222" s="47" t="s">
        <v>173</v>
      </c>
      <c r="B222" s="4">
        <v>0.74590000000000001</v>
      </c>
      <c r="C222" s="4">
        <v>0.77939999999999998</v>
      </c>
      <c r="D222" s="4">
        <v>0.71899999999999997</v>
      </c>
      <c r="E222" s="4">
        <v>0.58899999999999997</v>
      </c>
      <c r="F222" s="4">
        <v>3.6118999999999999</v>
      </c>
      <c r="G222" s="4">
        <v>3.9344000000000001</v>
      </c>
      <c r="H222" s="4">
        <v>1.0174000000000001</v>
      </c>
      <c r="I222" s="4">
        <v>0.62849999999999995</v>
      </c>
      <c r="K222" s="4">
        <v>0.746</v>
      </c>
      <c r="L222" s="4">
        <v>0.78010000000000002</v>
      </c>
      <c r="M222" s="4">
        <v>0.68059999999999998</v>
      </c>
      <c r="N222" s="4">
        <v>0.59409999999999996</v>
      </c>
      <c r="O222" s="4">
        <v>3.5589</v>
      </c>
      <c r="P222" s="4">
        <v>3.9203000000000001</v>
      </c>
      <c r="Q222" s="4">
        <v>1.0203</v>
      </c>
      <c r="R222" s="4">
        <v>0.63280000000000003</v>
      </c>
      <c r="T222" s="4">
        <v>0.74639999999999995</v>
      </c>
      <c r="U222" s="4">
        <v>0.78010000000000002</v>
      </c>
      <c r="V222" s="4">
        <v>0.70530000000000004</v>
      </c>
      <c r="W222" s="4">
        <v>0.59409999999999996</v>
      </c>
      <c r="X222" s="4">
        <v>3.5589</v>
      </c>
      <c r="Y222" s="4">
        <v>3.9203000000000001</v>
      </c>
      <c r="Z222" s="4">
        <v>1.0203</v>
      </c>
      <c r="AA222" s="4">
        <v>0.63280000000000003</v>
      </c>
      <c r="AC222">
        <f t="shared" si="236"/>
        <v>9.9999999999988987E-5</v>
      </c>
      <c r="AD222">
        <f t="shared" si="236"/>
        <v>7.0000000000003393E-4</v>
      </c>
      <c r="AE222">
        <f t="shared" si="236"/>
        <v>-3.839999999999999E-2</v>
      </c>
      <c r="AF222" s="4">
        <f t="shared" si="237"/>
        <v>5.0999999999999934E-3</v>
      </c>
      <c r="AG222">
        <f t="shared" si="236"/>
        <v>-5.2999999999999936E-2</v>
      </c>
      <c r="AH222">
        <f t="shared" si="236"/>
        <v>-1.4100000000000001E-2</v>
      </c>
      <c r="AI222">
        <f t="shared" si="236"/>
        <v>2.8999999999999027E-3</v>
      </c>
      <c r="AJ222">
        <f t="shared" si="236"/>
        <v>4.3000000000000815E-3</v>
      </c>
      <c r="AL222">
        <f t="shared" si="238"/>
        <v>3.9999999999995595E-4</v>
      </c>
      <c r="AM222">
        <f t="shared" si="238"/>
        <v>0</v>
      </c>
      <c r="AN222">
        <f t="shared" si="238"/>
        <v>2.4700000000000055E-2</v>
      </c>
      <c r="AO222" s="4">
        <f t="shared" si="239"/>
        <v>0</v>
      </c>
      <c r="AP222">
        <f t="shared" si="238"/>
        <v>0</v>
      </c>
      <c r="AQ222">
        <f t="shared" si="238"/>
        <v>0</v>
      </c>
      <c r="AR222">
        <f t="shared" si="238"/>
        <v>0</v>
      </c>
      <c r="AS222">
        <f t="shared" si="238"/>
        <v>0</v>
      </c>
      <c r="AU222">
        <f t="shared" si="240"/>
        <v>4.9999999999994493E-4</v>
      </c>
      <c r="AV222">
        <f t="shared" si="240"/>
        <v>7.0000000000003393E-4</v>
      </c>
      <c r="AW222">
        <f t="shared" si="240"/>
        <v>-1.3699999999999934E-2</v>
      </c>
      <c r="AX222" s="4">
        <f t="shared" si="241"/>
        <v>5.0999999999999934E-3</v>
      </c>
      <c r="AY222">
        <f t="shared" si="240"/>
        <v>-5.2999999999999936E-2</v>
      </c>
      <c r="AZ222">
        <f t="shared" si="240"/>
        <v>-1.4100000000000001E-2</v>
      </c>
      <c r="BA222">
        <f t="shared" si="240"/>
        <v>2.8999999999999027E-3</v>
      </c>
      <c r="BB222">
        <f t="shared" si="240"/>
        <v>4.3000000000000815E-3</v>
      </c>
    </row>
    <row r="223" spans="1:54" ht="19" x14ac:dyDescent="0.25">
      <c r="A223" s="38" t="s">
        <v>174</v>
      </c>
      <c r="B223" s="4">
        <v>0.71330000000000005</v>
      </c>
      <c r="C223" s="4">
        <v>0.72119999999999995</v>
      </c>
      <c r="D223" s="4">
        <v>0.69710000000000005</v>
      </c>
      <c r="E223" s="4">
        <v>0.53249999999999997</v>
      </c>
      <c r="F223" s="4">
        <v>5.1967999999999996</v>
      </c>
      <c r="G223" s="4">
        <v>4.1882000000000001</v>
      </c>
      <c r="H223" s="4">
        <v>0.82909999999999995</v>
      </c>
      <c r="I223" s="4">
        <v>0.60980000000000001</v>
      </c>
      <c r="K223" s="4">
        <v>0.72070000000000001</v>
      </c>
      <c r="L223" s="4">
        <v>0.72729999999999995</v>
      </c>
      <c r="M223" s="4">
        <v>0.69979999999999998</v>
      </c>
      <c r="N223" s="4">
        <v>0.55210000000000004</v>
      </c>
      <c r="O223" s="4">
        <v>5.1006999999999998</v>
      </c>
      <c r="P223" s="4">
        <v>4.1623999999999999</v>
      </c>
      <c r="Q223" s="4">
        <v>0.87490000000000001</v>
      </c>
      <c r="R223" s="4">
        <v>0.61439999999999995</v>
      </c>
      <c r="T223" s="4">
        <v>0.69910000000000005</v>
      </c>
      <c r="U223" s="4">
        <v>0.74670000000000003</v>
      </c>
      <c r="V223" s="4">
        <v>0.67279999999999995</v>
      </c>
      <c r="W223" s="4">
        <v>0.72470000000000001</v>
      </c>
      <c r="X223" s="4">
        <v>2.9916</v>
      </c>
      <c r="Y223" s="4">
        <v>4.0608000000000004</v>
      </c>
      <c r="Z223" s="4">
        <v>1.2538</v>
      </c>
      <c r="AA223" s="4">
        <v>0.65849999999999997</v>
      </c>
      <c r="AC223">
        <f t="shared" si="236"/>
        <v>7.3999999999999622E-3</v>
      </c>
      <c r="AD223">
        <f t="shared" si="236"/>
        <v>6.0999999999999943E-3</v>
      </c>
      <c r="AE223">
        <f t="shared" si="236"/>
        <v>2.6999999999999247E-3</v>
      </c>
      <c r="AF223" s="4">
        <f t="shared" si="237"/>
        <v>1.9600000000000062E-2</v>
      </c>
      <c r="AG223">
        <f t="shared" si="236"/>
        <v>-9.6099999999999852E-2</v>
      </c>
      <c r="AH223">
        <f t="shared" si="236"/>
        <v>-2.5800000000000267E-2</v>
      </c>
      <c r="AI223">
        <f t="shared" si="236"/>
        <v>4.5800000000000063E-2</v>
      </c>
      <c r="AJ223">
        <f t="shared" si="236"/>
        <v>4.5999999999999375E-3</v>
      </c>
      <c r="AL223">
        <f t="shared" si="238"/>
        <v>-2.1599999999999953E-2</v>
      </c>
      <c r="AM223">
        <f t="shared" si="238"/>
        <v>1.9400000000000084E-2</v>
      </c>
      <c r="AN223">
        <f t="shared" si="238"/>
        <v>-2.7000000000000024E-2</v>
      </c>
      <c r="AO223" s="4">
        <f t="shared" si="239"/>
        <v>0.17259999999999998</v>
      </c>
      <c r="AP223">
        <f t="shared" si="238"/>
        <v>-2.1090999999999998</v>
      </c>
      <c r="AQ223">
        <f t="shared" si="238"/>
        <v>-0.10159999999999947</v>
      </c>
      <c r="AR223">
        <f t="shared" si="238"/>
        <v>0.37890000000000001</v>
      </c>
      <c r="AS223">
        <f t="shared" si="238"/>
        <v>4.4100000000000028E-2</v>
      </c>
      <c r="AU223">
        <f t="shared" si="240"/>
        <v>-1.419999999999999E-2</v>
      </c>
      <c r="AV223">
        <f t="shared" si="240"/>
        <v>2.5500000000000078E-2</v>
      </c>
      <c r="AW223">
        <f t="shared" si="240"/>
        <v>-2.4300000000000099E-2</v>
      </c>
      <c r="AX223" s="4">
        <f t="shared" si="241"/>
        <v>0.19220000000000004</v>
      </c>
      <c r="AY223">
        <f t="shared" si="240"/>
        <v>-2.2051999999999996</v>
      </c>
      <c r="AZ223">
        <f t="shared" si="240"/>
        <v>-0.12739999999999974</v>
      </c>
      <c r="BA223">
        <f t="shared" si="240"/>
        <v>0.42470000000000008</v>
      </c>
      <c r="BB223">
        <f t="shared" si="240"/>
        <v>4.8699999999999966E-2</v>
      </c>
    </row>
    <row r="224" spans="1:54" ht="19" x14ac:dyDescent="0.25">
      <c r="A224" s="36" t="s">
        <v>175</v>
      </c>
      <c r="B224" s="4">
        <v>0.72950000000000004</v>
      </c>
      <c r="C224" s="4">
        <v>0.76759999999999995</v>
      </c>
      <c r="D224" s="4">
        <v>0.71030000000000004</v>
      </c>
      <c r="E224" s="4">
        <v>0.32429999999999998</v>
      </c>
      <c r="F224" s="4">
        <v>5.1433</v>
      </c>
      <c r="G224" s="4">
        <v>3.8929999999999998</v>
      </c>
      <c r="H224" s="4">
        <v>0.85450000000000004</v>
      </c>
      <c r="I224" s="4">
        <v>0.51790000000000003</v>
      </c>
      <c r="K224" s="4">
        <v>0.7409</v>
      </c>
      <c r="L224" s="4">
        <v>0.77270000000000005</v>
      </c>
      <c r="M224" s="4">
        <v>0.69989999999999997</v>
      </c>
      <c r="N224" s="4">
        <v>0.35699999999999998</v>
      </c>
      <c r="O224" s="4">
        <v>4.8616000000000001</v>
      </c>
      <c r="P224" s="4">
        <v>3.8755999999999999</v>
      </c>
      <c r="Q224" s="4">
        <v>0.94950000000000001</v>
      </c>
      <c r="R224" s="4">
        <v>0.54059999999999997</v>
      </c>
      <c r="T224" s="4">
        <v>0.746</v>
      </c>
      <c r="U224" s="4">
        <v>0.80549999999999999</v>
      </c>
      <c r="V224" s="4">
        <v>0.74229999999999996</v>
      </c>
      <c r="W224" s="4">
        <v>0.53669999999999995</v>
      </c>
      <c r="X224" s="4">
        <v>4.2720000000000002</v>
      </c>
      <c r="Y224" s="4">
        <v>3.6709999999999998</v>
      </c>
      <c r="Z224" s="4">
        <v>1.5901000000000001</v>
      </c>
      <c r="AA224" s="4">
        <v>0.58950000000000002</v>
      </c>
      <c r="AC224">
        <f t="shared" si="236"/>
        <v>1.1399999999999966E-2</v>
      </c>
      <c r="AD224">
        <f t="shared" si="236"/>
        <v>5.1000000000001044E-3</v>
      </c>
      <c r="AE224">
        <f t="shared" si="236"/>
        <v>-1.0400000000000076E-2</v>
      </c>
      <c r="AF224" s="4">
        <f t="shared" si="237"/>
        <v>3.2700000000000007E-2</v>
      </c>
      <c r="AG224">
        <f t="shared" si="236"/>
        <v>-0.28169999999999984</v>
      </c>
      <c r="AH224">
        <f t="shared" si="236"/>
        <v>-1.739999999999986E-2</v>
      </c>
      <c r="AI224">
        <f t="shared" si="236"/>
        <v>9.4999999999999973E-2</v>
      </c>
      <c r="AJ224">
        <f t="shared" si="236"/>
        <v>2.2699999999999942E-2</v>
      </c>
      <c r="AL224">
        <f t="shared" si="238"/>
        <v>5.0999999999999934E-3</v>
      </c>
      <c r="AM224">
        <f t="shared" si="238"/>
        <v>3.279999999999994E-2</v>
      </c>
      <c r="AN224">
        <f t="shared" si="238"/>
        <v>4.2399999999999993E-2</v>
      </c>
      <c r="AO224" s="4">
        <f t="shared" si="239"/>
        <v>0.17969999999999997</v>
      </c>
      <c r="AP224">
        <f t="shared" si="238"/>
        <v>-0.5895999999999999</v>
      </c>
      <c r="AQ224">
        <f t="shared" si="238"/>
        <v>-0.20460000000000012</v>
      </c>
      <c r="AR224">
        <f t="shared" si="238"/>
        <v>0.64060000000000006</v>
      </c>
      <c r="AS224">
        <f t="shared" si="238"/>
        <v>4.8900000000000055E-2</v>
      </c>
      <c r="AU224">
        <f t="shared" si="240"/>
        <v>1.6499999999999959E-2</v>
      </c>
      <c r="AV224">
        <f t="shared" si="240"/>
        <v>3.7900000000000045E-2</v>
      </c>
      <c r="AW224">
        <f t="shared" si="240"/>
        <v>3.1999999999999917E-2</v>
      </c>
      <c r="AX224" s="4">
        <f t="shared" si="241"/>
        <v>0.21239999999999998</v>
      </c>
      <c r="AY224">
        <f t="shared" si="240"/>
        <v>-0.87129999999999974</v>
      </c>
      <c r="AZ224">
        <f t="shared" si="240"/>
        <v>-0.22199999999999998</v>
      </c>
      <c r="BA224">
        <f t="shared" si="240"/>
        <v>0.73560000000000003</v>
      </c>
      <c r="BB224">
        <f t="shared" si="240"/>
        <v>7.1599999999999997E-2</v>
      </c>
    </row>
    <row r="225" spans="1:54" ht="19" x14ac:dyDescent="0.25">
      <c r="A225" s="48" t="s">
        <v>176</v>
      </c>
      <c r="B225" s="4">
        <v>0.69630000000000003</v>
      </c>
      <c r="C225" s="4">
        <v>0.74029999999999996</v>
      </c>
      <c r="D225" s="4">
        <v>0.64480000000000004</v>
      </c>
      <c r="E225" s="4">
        <v>0.30009999999999998</v>
      </c>
      <c r="F225" s="4">
        <v>7.2680999999999996</v>
      </c>
      <c r="G225" s="4">
        <v>4.0820999999999996</v>
      </c>
      <c r="H225" s="4">
        <v>0.60270000000000001</v>
      </c>
      <c r="I225" s="4">
        <v>0.4793</v>
      </c>
      <c r="K225" s="4">
        <v>0.68959999999999999</v>
      </c>
      <c r="L225" s="4">
        <v>0.72940000000000005</v>
      </c>
      <c r="M225" s="4">
        <v>0.67820000000000003</v>
      </c>
      <c r="N225" s="4">
        <v>0.30520000000000003</v>
      </c>
      <c r="O225" s="4">
        <v>7.0179999999999998</v>
      </c>
      <c r="P225" s="4">
        <v>4.1018999999999997</v>
      </c>
      <c r="Q225" s="4">
        <v>0.59599999999999997</v>
      </c>
      <c r="R225" s="4">
        <v>0.48270000000000002</v>
      </c>
      <c r="T225" s="4">
        <v>0.66159999999999997</v>
      </c>
      <c r="U225" s="4">
        <v>0.74829999999999997</v>
      </c>
      <c r="V225" s="4">
        <v>0.60729999999999995</v>
      </c>
      <c r="W225" s="4">
        <v>0.49009999999999998</v>
      </c>
      <c r="X225" s="4">
        <v>5.3822000000000001</v>
      </c>
      <c r="Y225" s="4">
        <v>4.0282999999999998</v>
      </c>
      <c r="Z225" s="4">
        <v>0.877</v>
      </c>
      <c r="AA225" s="4">
        <v>0.54159999999999997</v>
      </c>
      <c r="AC225">
        <f t="shared" si="236"/>
        <v>-6.7000000000000393E-3</v>
      </c>
      <c r="AD225">
        <f t="shared" si="236"/>
        <v>-1.089999999999991E-2</v>
      </c>
      <c r="AE225">
        <f t="shared" si="236"/>
        <v>3.3399999999999985E-2</v>
      </c>
      <c r="AF225" s="4">
        <f t="shared" si="237"/>
        <v>5.1000000000000489E-3</v>
      </c>
      <c r="AG225">
        <f t="shared" si="236"/>
        <v>-0.25009999999999977</v>
      </c>
      <c r="AH225">
        <f t="shared" si="236"/>
        <v>1.980000000000004E-2</v>
      </c>
      <c r="AI225">
        <f t="shared" si="236"/>
        <v>-6.7000000000000393E-3</v>
      </c>
      <c r="AJ225">
        <f t="shared" si="236"/>
        <v>3.4000000000000141E-3</v>
      </c>
      <c r="AL225">
        <f t="shared" si="238"/>
        <v>-2.8000000000000025E-2</v>
      </c>
      <c r="AM225">
        <f t="shared" si="238"/>
        <v>1.8899999999999917E-2</v>
      </c>
      <c r="AN225">
        <f t="shared" si="238"/>
        <v>-7.0900000000000074E-2</v>
      </c>
      <c r="AO225" s="4">
        <f t="shared" si="239"/>
        <v>0.18489999999999995</v>
      </c>
      <c r="AP225">
        <f t="shared" si="238"/>
        <v>-1.6357999999999997</v>
      </c>
      <c r="AQ225">
        <f t="shared" si="238"/>
        <v>-7.3599999999999888E-2</v>
      </c>
      <c r="AR225">
        <f t="shared" si="238"/>
        <v>0.28100000000000003</v>
      </c>
      <c r="AS225">
        <f t="shared" si="238"/>
        <v>5.8899999999999952E-2</v>
      </c>
      <c r="AU225">
        <f t="shared" si="240"/>
        <v>-3.4700000000000064E-2</v>
      </c>
      <c r="AV225">
        <f t="shared" si="240"/>
        <v>8.0000000000000071E-3</v>
      </c>
      <c r="AW225">
        <f t="shared" si="240"/>
        <v>-3.7500000000000089E-2</v>
      </c>
      <c r="AX225" s="4">
        <f t="shared" si="241"/>
        <v>0.19</v>
      </c>
      <c r="AY225">
        <f t="shared" si="240"/>
        <v>-1.8858999999999995</v>
      </c>
      <c r="AZ225">
        <f t="shared" si="240"/>
        <v>-5.3799999999999848E-2</v>
      </c>
      <c r="BA225">
        <f t="shared" si="240"/>
        <v>0.27429999999999999</v>
      </c>
      <c r="BB225">
        <f t="shared" si="240"/>
        <v>6.2299999999999967E-2</v>
      </c>
    </row>
    <row r="226" spans="1:54" ht="19" x14ac:dyDescent="0.25">
      <c r="A226" s="36" t="s">
        <v>177</v>
      </c>
      <c r="B226" s="4">
        <v>0.66790000000000005</v>
      </c>
      <c r="C226" s="4">
        <v>0.73060000000000003</v>
      </c>
      <c r="D226" s="4">
        <v>0.63880000000000003</v>
      </c>
      <c r="E226" s="4">
        <v>0.42130000000000001</v>
      </c>
      <c r="F226" s="4">
        <v>3.5869</v>
      </c>
      <c r="G226" s="4">
        <v>4.0053000000000001</v>
      </c>
      <c r="H226" s="4">
        <v>0.66720000000000002</v>
      </c>
      <c r="I226" s="4">
        <v>0.56389999999999996</v>
      </c>
      <c r="K226" s="4">
        <v>0.69530000000000003</v>
      </c>
      <c r="L226" s="4">
        <v>0.71970000000000001</v>
      </c>
      <c r="M226" s="4">
        <v>0.59140000000000004</v>
      </c>
      <c r="N226" s="4">
        <v>0.42980000000000002</v>
      </c>
      <c r="O226" s="4">
        <v>3.1413000000000002</v>
      </c>
      <c r="P226" s="4">
        <v>3.9921000000000002</v>
      </c>
      <c r="Q226" s="4">
        <v>0.67259999999999998</v>
      </c>
      <c r="R226" s="4">
        <v>0.57579999999999998</v>
      </c>
      <c r="T226" s="4">
        <v>0.63660000000000005</v>
      </c>
      <c r="U226" s="4">
        <v>0.7198</v>
      </c>
      <c r="V226" s="4">
        <v>0.5736</v>
      </c>
      <c r="W226" s="4">
        <v>0.4239</v>
      </c>
      <c r="X226" s="4">
        <v>3.7658999999999998</v>
      </c>
      <c r="Y226" s="4">
        <v>4.0731999999999999</v>
      </c>
      <c r="Z226" s="4">
        <v>0.74539999999999995</v>
      </c>
      <c r="AA226" s="4">
        <v>0.55689999999999995</v>
      </c>
      <c r="AC226">
        <f t="shared" si="236"/>
        <v>2.739999999999998E-2</v>
      </c>
      <c r="AD226">
        <f t="shared" si="236"/>
        <v>-1.0900000000000021E-2</v>
      </c>
      <c r="AE226">
        <f t="shared" si="236"/>
        <v>-4.7399999999999998E-2</v>
      </c>
      <c r="AF226" s="4">
        <f t="shared" si="237"/>
        <v>8.5000000000000075E-3</v>
      </c>
      <c r="AG226">
        <f t="shared" si="236"/>
        <v>-0.44559999999999977</v>
      </c>
      <c r="AH226">
        <f t="shared" si="236"/>
        <v>-1.3199999999999878E-2</v>
      </c>
      <c r="AI226">
        <f t="shared" si="236"/>
        <v>5.3999999999999604E-3</v>
      </c>
      <c r="AJ226">
        <f t="shared" si="236"/>
        <v>1.1900000000000022E-2</v>
      </c>
      <c r="AL226">
        <f t="shared" si="238"/>
        <v>-5.8699999999999974E-2</v>
      </c>
      <c r="AM226">
        <f t="shared" si="238"/>
        <v>9.9999999999988987E-5</v>
      </c>
      <c r="AN226">
        <f t="shared" si="238"/>
        <v>-1.7800000000000038E-2</v>
      </c>
      <c r="AO226" s="4">
        <f t="shared" si="239"/>
        <v>-5.9000000000000163E-3</v>
      </c>
      <c r="AP226">
        <f t="shared" si="238"/>
        <v>0.6245999999999996</v>
      </c>
      <c r="AQ226">
        <f t="shared" si="238"/>
        <v>8.1099999999999728E-2</v>
      </c>
      <c r="AR226">
        <f t="shared" si="238"/>
        <v>7.2799999999999976E-2</v>
      </c>
      <c r="AS226">
        <f t="shared" si="238"/>
        <v>-1.8900000000000028E-2</v>
      </c>
      <c r="AU226">
        <f t="shared" si="240"/>
        <v>-3.1299999999999994E-2</v>
      </c>
      <c r="AV226">
        <f t="shared" si="240"/>
        <v>-1.0800000000000032E-2</v>
      </c>
      <c r="AW226">
        <f t="shared" si="240"/>
        <v>-6.5200000000000036E-2</v>
      </c>
      <c r="AX226" s="4">
        <f t="shared" si="241"/>
        <v>2.5999999999999912E-3</v>
      </c>
      <c r="AY226">
        <f t="shared" si="240"/>
        <v>0.17899999999999983</v>
      </c>
      <c r="AZ226">
        <f t="shared" si="240"/>
        <v>6.7899999999999849E-2</v>
      </c>
      <c r="BA226">
        <f t="shared" si="240"/>
        <v>7.8199999999999936E-2</v>
      </c>
      <c r="BB226">
        <f t="shared" si="240"/>
        <v>-7.0000000000000062E-3</v>
      </c>
    </row>
    <row r="227" spans="1:54" ht="19" x14ac:dyDescent="0.25">
      <c r="A227" s="47" t="s">
        <v>178</v>
      </c>
      <c r="B227" s="4">
        <v>0.7218</v>
      </c>
      <c r="C227" s="4">
        <v>0.74039999999999995</v>
      </c>
      <c r="D227" s="4">
        <v>0.71699999999999997</v>
      </c>
      <c r="E227" s="4">
        <v>0.4229</v>
      </c>
      <c r="F227" s="4">
        <v>5.8453999999999997</v>
      </c>
      <c r="G227" s="4">
        <v>3.8411</v>
      </c>
      <c r="H227" s="4">
        <v>0.76590000000000003</v>
      </c>
      <c r="I227" s="4">
        <v>0.57779999999999998</v>
      </c>
      <c r="K227" s="4">
        <v>0.72150000000000003</v>
      </c>
      <c r="L227" s="4">
        <v>0.7389</v>
      </c>
      <c r="M227" s="4">
        <v>0.75619999999999998</v>
      </c>
      <c r="N227" s="4">
        <v>0.4163</v>
      </c>
      <c r="O227" s="4">
        <v>5.7652000000000001</v>
      </c>
      <c r="P227" s="4">
        <v>3.8464999999999998</v>
      </c>
      <c r="Q227" s="4">
        <v>0.74480000000000002</v>
      </c>
      <c r="R227" s="4">
        <v>0.57820000000000005</v>
      </c>
      <c r="T227" s="4">
        <v>0.69879999999999998</v>
      </c>
      <c r="U227" s="4">
        <v>0.73870000000000002</v>
      </c>
      <c r="V227" s="4">
        <v>0.66800000000000004</v>
      </c>
      <c r="W227" s="4">
        <v>0.4012</v>
      </c>
      <c r="X227" s="4">
        <v>5.6760000000000002</v>
      </c>
      <c r="Y227" s="4">
        <v>3.8552</v>
      </c>
      <c r="Z227" s="4">
        <v>0.73319999999999996</v>
      </c>
      <c r="AA227" s="4">
        <v>0.57350000000000001</v>
      </c>
      <c r="AC227">
        <f t="shared" si="236"/>
        <v>-2.9999999999996696E-4</v>
      </c>
      <c r="AD227">
        <f t="shared" si="236"/>
        <v>-1.4999999999999458E-3</v>
      </c>
      <c r="AE227">
        <f t="shared" si="236"/>
        <v>3.9200000000000013E-2</v>
      </c>
      <c r="AF227" s="4">
        <f t="shared" si="237"/>
        <v>-6.5999999999999948E-3</v>
      </c>
      <c r="AG227">
        <f t="shared" si="236"/>
        <v>-8.0199999999999605E-2</v>
      </c>
      <c r="AH227">
        <f t="shared" si="236"/>
        <v>5.3999999999998494E-3</v>
      </c>
      <c r="AI227">
        <f t="shared" si="236"/>
        <v>-2.1100000000000008E-2</v>
      </c>
      <c r="AJ227">
        <f t="shared" si="236"/>
        <v>4.0000000000006697E-4</v>
      </c>
      <c r="AL227">
        <f t="shared" si="238"/>
        <v>-2.2700000000000053E-2</v>
      </c>
      <c r="AM227">
        <f t="shared" si="238"/>
        <v>-1.9999999999997797E-4</v>
      </c>
      <c r="AN227">
        <f t="shared" si="238"/>
        <v>-8.8199999999999945E-2</v>
      </c>
      <c r="AO227" s="4">
        <f t="shared" si="239"/>
        <v>-1.5100000000000002E-2</v>
      </c>
      <c r="AP227">
        <f t="shared" si="238"/>
        <v>-8.9199999999999946E-2</v>
      </c>
      <c r="AQ227">
        <f t="shared" si="238"/>
        <v>8.7000000000001521E-3</v>
      </c>
      <c r="AR227">
        <f t="shared" si="238"/>
        <v>-1.1600000000000055E-2</v>
      </c>
      <c r="AS227">
        <f t="shared" si="238"/>
        <v>-4.7000000000000375E-3</v>
      </c>
      <c r="AU227">
        <f t="shared" si="240"/>
        <v>-2.300000000000002E-2</v>
      </c>
      <c r="AV227">
        <f t="shared" si="240"/>
        <v>-1.6999999999999238E-3</v>
      </c>
      <c r="AW227">
        <f t="shared" si="240"/>
        <v>-4.8999999999999932E-2</v>
      </c>
      <c r="AX227" s="4">
        <f t="shared" si="241"/>
        <v>-2.1699999999999997E-2</v>
      </c>
      <c r="AY227">
        <f t="shared" si="240"/>
        <v>-0.16939999999999955</v>
      </c>
      <c r="AZ227">
        <f t="shared" si="240"/>
        <v>1.4100000000000001E-2</v>
      </c>
      <c r="BA227">
        <f t="shared" si="240"/>
        <v>-3.2700000000000062E-2</v>
      </c>
      <c r="BB227">
        <f t="shared" si="240"/>
        <v>-4.2999999999999705E-3</v>
      </c>
    </row>
    <row r="228" spans="1:54" ht="19" x14ac:dyDescent="0.25">
      <c r="A228" s="47" t="s">
        <v>179</v>
      </c>
      <c r="B228" s="4">
        <v>0.79949999999999999</v>
      </c>
      <c r="C228" s="4">
        <v>0.81110000000000004</v>
      </c>
      <c r="D228" s="4">
        <v>0.80120000000000002</v>
      </c>
      <c r="E228" s="4">
        <v>0.55740000000000001</v>
      </c>
      <c r="F228" s="4">
        <v>4.1959</v>
      </c>
      <c r="G228" s="4">
        <v>3.589</v>
      </c>
      <c r="H228" s="4">
        <v>1.1996</v>
      </c>
      <c r="I228" s="4">
        <v>0.62880000000000003</v>
      </c>
      <c r="K228" s="4">
        <v>0.80789999999999995</v>
      </c>
      <c r="L228" s="4">
        <v>0.81869999999999998</v>
      </c>
      <c r="M228" s="4">
        <v>0.7792</v>
      </c>
      <c r="N228" s="4">
        <v>0.57850000000000001</v>
      </c>
      <c r="O228" s="4">
        <v>4.0425000000000004</v>
      </c>
      <c r="P228" s="4">
        <v>3.5937999999999999</v>
      </c>
      <c r="Q228" s="4">
        <v>1.2432000000000001</v>
      </c>
      <c r="R228" s="4">
        <v>0.63329999999999997</v>
      </c>
      <c r="T228" s="4">
        <v>0.80840000000000001</v>
      </c>
      <c r="U228" s="4">
        <v>0.81869999999999998</v>
      </c>
      <c r="V228" s="4">
        <v>0.78169999999999995</v>
      </c>
      <c r="W228" s="4">
        <v>0.57850000000000001</v>
      </c>
      <c r="X228" s="4">
        <v>4.0425000000000004</v>
      </c>
      <c r="Y228" s="4">
        <v>3.5937999999999999</v>
      </c>
      <c r="Z228" s="4">
        <v>1.2432000000000001</v>
      </c>
      <c r="AA228" s="4">
        <v>0.63329999999999997</v>
      </c>
      <c r="AC228">
        <f t="shared" si="236"/>
        <v>8.3999999999999631E-3</v>
      </c>
      <c r="AD228">
        <f t="shared" si="236"/>
        <v>7.5999999999999401E-3</v>
      </c>
      <c r="AE228">
        <f t="shared" si="236"/>
        <v>-2.200000000000002E-2</v>
      </c>
      <c r="AF228" s="4">
        <f t="shared" si="237"/>
        <v>2.1100000000000008E-2</v>
      </c>
      <c r="AG228">
        <f t="shared" si="236"/>
        <v>-0.15339999999999954</v>
      </c>
      <c r="AH228">
        <f t="shared" si="236"/>
        <v>4.7999999999999154E-3</v>
      </c>
      <c r="AI228">
        <f t="shared" si="236"/>
        <v>4.3600000000000083E-2</v>
      </c>
      <c r="AJ228">
        <f t="shared" si="236"/>
        <v>4.4999999999999485E-3</v>
      </c>
      <c r="AL228">
        <f t="shared" si="238"/>
        <v>5.0000000000005596E-4</v>
      </c>
      <c r="AM228">
        <f t="shared" si="238"/>
        <v>0</v>
      </c>
      <c r="AN228">
        <f t="shared" si="238"/>
        <v>2.4999999999999467E-3</v>
      </c>
      <c r="AO228" s="4">
        <f t="shared" si="239"/>
        <v>0</v>
      </c>
      <c r="AP228">
        <f t="shared" si="238"/>
        <v>0</v>
      </c>
      <c r="AQ228">
        <f t="shared" si="238"/>
        <v>0</v>
      </c>
      <c r="AR228">
        <f t="shared" si="238"/>
        <v>0</v>
      </c>
      <c r="AS228">
        <f t="shared" si="238"/>
        <v>0</v>
      </c>
      <c r="AU228">
        <f t="shared" si="240"/>
        <v>8.900000000000019E-3</v>
      </c>
      <c r="AV228">
        <f t="shared" si="240"/>
        <v>7.5999999999999401E-3</v>
      </c>
      <c r="AW228">
        <f t="shared" si="240"/>
        <v>-1.9500000000000073E-2</v>
      </c>
      <c r="AX228" s="4">
        <f t="shared" si="241"/>
        <v>2.1100000000000008E-2</v>
      </c>
      <c r="AY228">
        <f t="shared" si="240"/>
        <v>-0.15339999999999954</v>
      </c>
      <c r="AZ228">
        <f t="shared" si="240"/>
        <v>4.7999999999999154E-3</v>
      </c>
      <c r="BA228">
        <f t="shared" si="240"/>
        <v>4.3600000000000083E-2</v>
      </c>
      <c r="BB228">
        <f t="shared" si="240"/>
        <v>4.4999999999999485E-3</v>
      </c>
    </row>
    <row r="229" spans="1:54" s="21" customFormat="1" ht="19" x14ac:dyDescent="0.25">
      <c r="A229" s="38" t="s">
        <v>180</v>
      </c>
      <c r="B229" s="49">
        <v>0.75380000000000003</v>
      </c>
      <c r="C229" s="49">
        <v>0.76339999999999997</v>
      </c>
      <c r="D229" s="49">
        <v>0.68369999999999997</v>
      </c>
      <c r="E229" s="49">
        <v>0.56320000000000003</v>
      </c>
      <c r="F229" s="49">
        <v>5.2972000000000001</v>
      </c>
      <c r="G229" s="49">
        <v>3.9544000000000001</v>
      </c>
      <c r="H229" s="49">
        <v>0.9466</v>
      </c>
      <c r="I229" s="49">
        <v>0.64039999999999997</v>
      </c>
      <c r="K229" s="49">
        <v>0.76049999999999995</v>
      </c>
      <c r="L229" s="49">
        <v>0.76880000000000004</v>
      </c>
      <c r="M229" s="49">
        <v>0.69730000000000003</v>
      </c>
      <c r="N229" s="49">
        <v>0.57969999999999999</v>
      </c>
      <c r="O229" s="49">
        <v>5.157</v>
      </c>
      <c r="P229" s="49">
        <v>3.9352999999999998</v>
      </c>
      <c r="Q229" s="49">
        <v>0.97989999999999999</v>
      </c>
      <c r="R229" s="49">
        <v>0.64590000000000003</v>
      </c>
      <c r="T229" s="49">
        <v>0.77829999999999999</v>
      </c>
      <c r="U229" s="49">
        <v>0.80249999999999999</v>
      </c>
      <c r="V229" s="49">
        <v>0.66320000000000001</v>
      </c>
      <c r="W229" s="49">
        <v>0.74409999999999998</v>
      </c>
      <c r="X229" s="49">
        <v>3.2665999999999999</v>
      </c>
      <c r="Y229" s="49">
        <v>3.8043999999999998</v>
      </c>
      <c r="Z229" s="49">
        <v>1.3305</v>
      </c>
      <c r="AA229" s="49">
        <v>0.68889999999999996</v>
      </c>
      <c r="AC229" s="21">
        <f t="shared" si="236"/>
        <v>6.6999999999999282E-3</v>
      </c>
      <c r="AD229" s="21">
        <f t="shared" si="236"/>
        <v>5.4000000000000714E-3</v>
      </c>
      <c r="AE229" s="21">
        <f t="shared" si="236"/>
        <v>1.3600000000000056E-2</v>
      </c>
      <c r="AF229" s="49">
        <f t="shared" si="237"/>
        <v>1.6499999999999959E-2</v>
      </c>
      <c r="AG229" s="21">
        <f t="shared" si="236"/>
        <v>-0.1402000000000001</v>
      </c>
      <c r="AH229" s="21">
        <f t="shared" si="236"/>
        <v>-1.9100000000000339E-2</v>
      </c>
      <c r="AI229" s="21">
        <f t="shared" si="236"/>
        <v>3.3299999999999996E-2</v>
      </c>
      <c r="AJ229" s="21">
        <f t="shared" si="236"/>
        <v>5.5000000000000604E-3</v>
      </c>
      <c r="AL229" s="21">
        <f t="shared" si="238"/>
        <v>1.7800000000000038E-2</v>
      </c>
      <c r="AM229" s="21">
        <f t="shared" si="238"/>
        <v>3.3699999999999952E-2</v>
      </c>
      <c r="AN229" s="21">
        <f t="shared" si="238"/>
        <v>-3.4100000000000019E-2</v>
      </c>
      <c r="AO229" s="49">
        <f t="shared" si="239"/>
        <v>0.16439999999999999</v>
      </c>
      <c r="AP229" s="21">
        <f t="shared" si="238"/>
        <v>-1.8904000000000001</v>
      </c>
      <c r="AQ229" s="21">
        <f t="shared" si="238"/>
        <v>-0.13090000000000002</v>
      </c>
      <c r="AR229" s="21">
        <f t="shared" si="238"/>
        <v>0.35060000000000002</v>
      </c>
      <c r="AS229" s="21">
        <f t="shared" si="238"/>
        <v>4.2999999999999927E-2</v>
      </c>
      <c r="AU229" s="21">
        <f t="shared" si="240"/>
        <v>2.4499999999999966E-2</v>
      </c>
      <c r="AV229" s="21">
        <f t="shared" si="240"/>
        <v>3.9100000000000024E-2</v>
      </c>
      <c r="AW229" s="21">
        <f t="shared" si="240"/>
        <v>-2.0499999999999963E-2</v>
      </c>
      <c r="AX229" s="49">
        <f t="shared" si="241"/>
        <v>0.18089999999999995</v>
      </c>
      <c r="AY229" s="21">
        <f t="shared" si="240"/>
        <v>-2.0306000000000002</v>
      </c>
      <c r="AZ229" s="21">
        <f t="shared" si="240"/>
        <v>-0.15000000000000036</v>
      </c>
      <c r="BA229" s="21">
        <f t="shared" si="240"/>
        <v>0.38390000000000002</v>
      </c>
      <c r="BB229" s="21">
        <f t="shared" si="240"/>
        <v>4.8499999999999988E-2</v>
      </c>
    </row>
    <row r="230" spans="1:54" ht="19" x14ac:dyDescent="0.25">
      <c r="A230" s="36" t="s">
        <v>181</v>
      </c>
      <c r="B230" s="4">
        <v>0.74660000000000004</v>
      </c>
      <c r="C230" s="4">
        <v>0.77180000000000004</v>
      </c>
      <c r="D230" s="4">
        <v>0.71089999999999998</v>
      </c>
      <c r="E230" s="4">
        <v>0.34689999999999999</v>
      </c>
      <c r="F230" s="4">
        <v>4.4480000000000004</v>
      </c>
      <c r="G230" s="4">
        <v>3.8098000000000001</v>
      </c>
      <c r="H230" s="4">
        <v>0.74909999999999999</v>
      </c>
      <c r="I230" s="4">
        <v>0.52229999999999999</v>
      </c>
      <c r="K230" s="4">
        <v>0.75139999999999996</v>
      </c>
      <c r="L230" s="4">
        <v>0.77110000000000001</v>
      </c>
      <c r="M230" s="4">
        <v>0.67779999999999996</v>
      </c>
      <c r="N230" s="4">
        <v>0.37709999999999999</v>
      </c>
      <c r="O230" s="4">
        <v>4.2557</v>
      </c>
      <c r="P230" s="4">
        <v>3.7751999999999999</v>
      </c>
      <c r="Q230" s="4">
        <v>0.82089999999999996</v>
      </c>
      <c r="R230" s="4">
        <v>0.53739999999999999</v>
      </c>
      <c r="T230" s="4">
        <v>0.76170000000000004</v>
      </c>
      <c r="U230" s="4">
        <v>0.81169999999999998</v>
      </c>
      <c r="V230" s="4">
        <v>0.72460000000000002</v>
      </c>
      <c r="W230" s="4">
        <v>0.61329999999999996</v>
      </c>
      <c r="X230" s="4">
        <v>3.4236</v>
      </c>
      <c r="Y230" s="4">
        <v>3.5451000000000001</v>
      </c>
      <c r="Z230" s="4">
        <v>1.5166999999999999</v>
      </c>
      <c r="AA230" s="4">
        <v>0.60870000000000002</v>
      </c>
      <c r="AC230">
        <f t="shared" si="236"/>
        <v>4.7999999999999154E-3</v>
      </c>
      <c r="AD230">
        <f t="shared" si="236"/>
        <v>-7.0000000000003393E-4</v>
      </c>
      <c r="AE230">
        <f t="shared" si="236"/>
        <v>-3.3100000000000018E-2</v>
      </c>
      <c r="AF230" s="4">
        <f t="shared" si="237"/>
        <v>3.0200000000000005E-2</v>
      </c>
      <c r="AG230">
        <f t="shared" si="236"/>
        <v>-0.19230000000000036</v>
      </c>
      <c r="AH230">
        <f t="shared" si="236"/>
        <v>-3.4600000000000186E-2</v>
      </c>
      <c r="AI230">
        <f t="shared" si="236"/>
        <v>7.1799999999999975E-2</v>
      </c>
      <c r="AJ230">
        <f t="shared" si="236"/>
        <v>1.5100000000000002E-2</v>
      </c>
      <c r="AL230">
        <f t="shared" si="238"/>
        <v>1.0300000000000087E-2</v>
      </c>
      <c r="AM230">
        <f t="shared" si="238"/>
        <v>4.0599999999999969E-2</v>
      </c>
      <c r="AN230">
        <f t="shared" si="238"/>
        <v>4.6800000000000064E-2</v>
      </c>
      <c r="AO230" s="4">
        <f t="shared" si="239"/>
        <v>0.23619999999999997</v>
      </c>
      <c r="AP230">
        <f t="shared" si="238"/>
        <v>-0.83210000000000006</v>
      </c>
      <c r="AQ230">
        <f t="shared" si="238"/>
        <v>-0.23009999999999975</v>
      </c>
      <c r="AR230">
        <f t="shared" si="238"/>
        <v>0.69579999999999997</v>
      </c>
      <c r="AS230">
        <f t="shared" si="238"/>
        <v>7.130000000000003E-2</v>
      </c>
      <c r="AU230">
        <f t="shared" si="240"/>
        <v>1.5100000000000002E-2</v>
      </c>
      <c r="AV230">
        <f t="shared" si="240"/>
        <v>3.9899999999999936E-2</v>
      </c>
      <c r="AW230">
        <f t="shared" si="240"/>
        <v>1.3700000000000045E-2</v>
      </c>
      <c r="AX230" s="4">
        <f t="shared" si="241"/>
        <v>0.26639999999999997</v>
      </c>
      <c r="AY230">
        <f t="shared" si="240"/>
        <v>-1.0244000000000004</v>
      </c>
      <c r="AZ230">
        <f t="shared" si="240"/>
        <v>-0.26469999999999994</v>
      </c>
      <c r="BA230">
        <f t="shared" si="240"/>
        <v>0.76759999999999995</v>
      </c>
      <c r="BB230">
        <f t="shared" si="240"/>
        <v>8.6400000000000032E-2</v>
      </c>
    </row>
    <row r="231" spans="1:54" ht="19" x14ac:dyDescent="0.25">
      <c r="A231" s="48" t="s">
        <v>182</v>
      </c>
      <c r="B231" s="4">
        <v>0.71899999999999997</v>
      </c>
      <c r="C231" s="4">
        <v>0.75370000000000004</v>
      </c>
      <c r="D231" s="4">
        <v>0.63329999999999997</v>
      </c>
      <c r="E231" s="4">
        <v>0.40939999999999999</v>
      </c>
      <c r="F231" s="4">
        <v>3.8717999999999999</v>
      </c>
      <c r="G231" s="4">
        <v>3.9701</v>
      </c>
      <c r="H231" s="4">
        <v>0.74439999999999995</v>
      </c>
      <c r="I231" s="4">
        <v>0.5333</v>
      </c>
      <c r="K231" s="4">
        <v>0.71640000000000004</v>
      </c>
      <c r="L231" s="4">
        <v>0.74709999999999999</v>
      </c>
      <c r="M231" s="4">
        <v>0.62119999999999997</v>
      </c>
      <c r="N231" s="4">
        <v>0.43</v>
      </c>
      <c r="O231" s="4">
        <v>3.7663000000000002</v>
      </c>
      <c r="P231" s="4">
        <v>3.9569999999999999</v>
      </c>
      <c r="Q231" s="4">
        <v>0.76649999999999996</v>
      </c>
      <c r="R231" s="4">
        <v>0.54390000000000005</v>
      </c>
      <c r="T231" s="4">
        <v>0.69130000000000003</v>
      </c>
      <c r="U231" s="4">
        <v>0.76770000000000005</v>
      </c>
      <c r="V231" s="4">
        <v>0.62509999999999999</v>
      </c>
      <c r="W231" s="4">
        <v>0.5605</v>
      </c>
      <c r="X231" s="4">
        <v>3.2037</v>
      </c>
      <c r="Y231" s="4">
        <v>3.8809999999999998</v>
      </c>
      <c r="Z231" s="4">
        <v>0.9466</v>
      </c>
      <c r="AA231" s="4">
        <v>0.58879999999999999</v>
      </c>
      <c r="AC231">
        <f t="shared" si="236"/>
        <v>-2.5999999999999357E-3</v>
      </c>
      <c r="AD231">
        <f t="shared" si="236"/>
        <v>-6.6000000000000503E-3</v>
      </c>
      <c r="AE231">
        <f t="shared" si="236"/>
        <v>-1.21E-2</v>
      </c>
      <c r="AF231" s="4">
        <f t="shared" si="237"/>
        <v>2.0600000000000007E-2</v>
      </c>
      <c r="AG231">
        <f t="shared" si="236"/>
        <v>-0.10549999999999971</v>
      </c>
      <c r="AH231">
        <f t="shared" si="236"/>
        <v>-1.3100000000000112E-2</v>
      </c>
      <c r="AI231">
        <f t="shared" si="236"/>
        <v>2.2100000000000009E-2</v>
      </c>
      <c r="AJ231">
        <f t="shared" si="236"/>
        <v>1.0600000000000054E-2</v>
      </c>
      <c r="AL231">
        <f t="shared" si="238"/>
        <v>-2.5100000000000011E-2</v>
      </c>
      <c r="AM231">
        <f t="shared" si="238"/>
        <v>2.0600000000000063E-2</v>
      </c>
      <c r="AN231">
        <f t="shared" si="238"/>
        <v>3.9000000000000146E-3</v>
      </c>
      <c r="AO231" s="4">
        <f t="shared" si="239"/>
        <v>0.1305</v>
      </c>
      <c r="AP231">
        <f t="shared" si="238"/>
        <v>-0.56260000000000021</v>
      </c>
      <c r="AQ231">
        <f t="shared" si="238"/>
        <v>-7.6000000000000068E-2</v>
      </c>
      <c r="AR231">
        <f t="shared" si="238"/>
        <v>0.18010000000000004</v>
      </c>
      <c r="AS231">
        <f t="shared" si="238"/>
        <v>4.489999999999994E-2</v>
      </c>
      <c r="AU231">
        <f t="shared" si="240"/>
        <v>-2.7699999999999947E-2</v>
      </c>
      <c r="AV231">
        <f t="shared" si="240"/>
        <v>1.4000000000000012E-2</v>
      </c>
      <c r="AW231">
        <f t="shared" si="240"/>
        <v>-8.1999999999999851E-3</v>
      </c>
      <c r="AX231" s="4">
        <f t="shared" si="241"/>
        <v>0.15110000000000001</v>
      </c>
      <c r="AY231">
        <f t="shared" si="240"/>
        <v>-0.66809999999999992</v>
      </c>
      <c r="AZ231">
        <f t="shared" si="240"/>
        <v>-8.9100000000000179E-2</v>
      </c>
      <c r="BA231">
        <f t="shared" si="240"/>
        <v>0.20220000000000005</v>
      </c>
      <c r="BB231">
        <f t="shared" si="240"/>
        <v>5.5499999999999994E-2</v>
      </c>
    </row>
    <row r="232" spans="1:54" ht="19" x14ac:dyDescent="0.25">
      <c r="A232" s="36" t="s">
        <v>183</v>
      </c>
      <c r="B232" s="6">
        <v>0.75990000000000002</v>
      </c>
      <c r="C232" s="6">
        <v>0.79700000000000004</v>
      </c>
      <c r="D232" s="6">
        <v>0.66639999999999999</v>
      </c>
      <c r="E232" s="6">
        <v>0.57809999999999995</v>
      </c>
      <c r="F232" s="6">
        <v>2.0893999999999999</v>
      </c>
      <c r="G232" s="6">
        <v>3.6623999999999999</v>
      </c>
      <c r="H232" s="6">
        <v>1.0778000000000001</v>
      </c>
      <c r="I232" s="6">
        <v>0.63890000000000002</v>
      </c>
      <c r="K232" s="4">
        <v>0.77990000000000004</v>
      </c>
      <c r="L232" s="4">
        <v>0.79379999999999995</v>
      </c>
      <c r="M232" s="4">
        <v>0.70489999999999997</v>
      </c>
      <c r="N232" s="4">
        <v>0.61109999999999998</v>
      </c>
      <c r="O232" s="4">
        <v>2.1263999999999998</v>
      </c>
      <c r="P232" s="4">
        <v>3.6596000000000002</v>
      </c>
      <c r="Q232" s="4">
        <v>1.1273</v>
      </c>
      <c r="R232" s="4">
        <v>0.64400000000000002</v>
      </c>
      <c r="T232" s="4">
        <v>0.71750000000000003</v>
      </c>
      <c r="U232" s="4">
        <v>0.78600000000000003</v>
      </c>
      <c r="V232" s="4">
        <v>0.64290000000000003</v>
      </c>
      <c r="W232" s="4">
        <v>0.53349999999999997</v>
      </c>
      <c r="X232" s="4">
        <v>2.1886000000000001</v>
      </c>
      <c r="Y232" s="4">
        <v>3.7162999999999999</v>
      </c>
      <c r="Z232" s="4">
        <v>1.0147999999999999</v>
      </c>
      <c r="AA232" s="4">
        <v>0.62209999999999999</v>
      </c>
      <c r="AC232">
        <f t="shared" si="236"/>
        <v>2.0000000000000018E-2</v>
      </c>
      <c r="AD232">
        <f t="shared" si="236"/>
        <v>-3.2000000000000917E-3</v>
      </c>
      <c r="AE232">
        <f t="shared" si="236"/>
        <v>3.8499999999999979E-2</v>
      </c>
      <c r="AF232" s="4">
        <f t="shared" si="237"/>
        <v>3.3000000000000029E-2</v>
      </c>
      <c r="AG232">
        <f t="shared" si="236"/>
        <v>3.6999999999999922E-2</v>
      </c>
      <c r="AH232">
        <f t="shared" si="236"/>
        <v>-2.7999999999996916E-3</v>
      </c>
      <c r="AI232">
        <f t="shared" si="236"/>
        <v>4.9499999999999877E-2</v>
      </c>
      <c r="AJ232">
        <f t="shared" si="236"/>
        <v>5.0999999999999934E-3</v>
      </c>
      <c r="AL232">
        <f t="shared" si="238"/>
        <v>-6.2400000000000011E-2</v>
      </c>
      <c r="AM232">
        <f t="shared" si="238"/>
        <v>-7.7999999999999181E-3</v>
      </c>
      <c r="AN232">
        <f t="shared" si="238"/>
        <v>-6.1999999999999944E-2</v>
      </c>
      <c r="AO232" s="4">
        <f t="shared" si="239"/>
        <v>-7.7600000000000002E-2</v>
      </c>
      <c r="AP232">
        <f t="shared" si="238"/>
        <v>6.2200000000000255E-2</v>
      </c>
      <c r="AQ232">
        <f t="shared" si="238"/>
        <v>5.6699999999999751E-2</v>
      </c>
      <c r="AR232">
        <f t="shared" si="238"/>
        <v>-0.11250000000000004</v>
      </c>
      <c r="AS232">
        <f t="shared" si="238"/>
        <v>-2.1900000000000031E-2</v>
      </c>
      <c r="AU232">
        <f t="shared" si="240"/>
        <v>-4.2399999999999993E-2</v>
      </c>
      <c r="AV232">
        <f t="shared" si="240"/>
        <v>-1.100000000000001E-2</v>
      </c>
      <c r="AW232">
        <f t="shared" si="240"/>
        <v>-2.3499999999999965E-2</v>
      </c>
      <c r="AX232" s="4">
        <f t="shared" si="241"/>
        <v>-4.4599999999999973E-2</v>
      </c>
      <c r="AY232">
        <f t="shared" si="240"/>
        <v>9.9200000000000177E-2</v>
      </c>
      <c r="AZ232">
        <f t="shared" si="240"/>
        <v>5.3900000000000059E-2</v>
      </c>
      <c r="BA232">
        <f t="shared" si="240"/>
        <v>-6.3000000000000167E-2</v>
      </c>
      <c r="BB232">
        <f t="shared" si="240"/>
        <v>-1.6800000000000037E-2</v>
      </c>
    </row>
    <row r="233" spans="1:54" ht="19" x14ac:dyDescent="0.25">
      <c r="A233" s="47" t="s">
        <v>184</v>
      </c>
      <c r="B233" s="6">
        <v>0.72330000000000005</v>
      </c>
      <c r="C233" s="6">
        <v>0.74209999999999998</v>
      </c>
      <c r="D233" s="6">
        <v>0.70540000000000003</v>
      </c>
      <c r="E233" s="6">
        <v>0.54790000000000005</v>
      </c>
      <c r="F233" s="6">
        <v>4.8502999999999998</v>
      </c>
      <c r="G233" s="6">
        <v>3.9264000000000001</v>
      </c>
      <c r="H233" s="6">
        <v>0.82730000000000004</v>
      </c>
      <c r="I233" s="6">
        <v>0.61470000000000002</v>
      </c>
      <c r="K233" s="4">
        <v>0.72519999999999996</v>
      </c>
      <c r="L233" s="4">
        <v>0.7429</v>
      </c>
      <c r="M233" s="4">
        <v>0.66349999999999998</v>
      </c>
      <c r="N233" s="4">
        <v>0.55569999999999997</v>
      </c>
      <c r="O233" s="4">
        <v>4.7503000000000002</v>
      </c>
      <c r="P233" s="4">
        <v>3.9243000000000001</v>
      </c>
      <c r="Q233" s="4">
        <v>0.83120000000000005</v>
      </c>
      <c r="R233" s="4">
        <v>0.62180000000000002</v>
      </c>
      <c r="T233" s="4">
        <v>0.71530000000000005</v>
      </c>
      <c r="U233" s="4">
        <v>0.74280000000000002</v>
      </c>
      <c r="V233" s="4">
        <v>0.68320000000000003</v>
      </c>
      <c r="W233" s="4">
        <v>0.54730000000000001</v>
      </c>
      <c r="X233" s="4">
        <v>4.6121999999999996</v>
      </c>
      <c r="Y233" s="4">
        <v>3.9317000000000002</v>
      </c>
      <c r="Z233" s="4">
        <v>0.81269999999999998</v>
      </c>
      <c r="AA233" s="4">
        <v>0.61739999999999995</v>
      </c>
      <c r="AC233">
        <f t="shared" si="236"/>
        <v>1.8999999999999018E-3</v>
      </c>
      <c r="AD233">
        <f t="shared" si="236"/>
        <v>8.0000000000002292E-4</v>
      </c>
      <c r="AE233">
        <f t="shared" si="236"/>
        <v>-4.1900000000000048E-2</v>
      </c>
      <c r="AF233" s="4">
        <f t="shared" si="237"/>
        <v>7.7999999999999181E-3</v>
      </c>
      <c r="AG233">
        <f t="shared" si="236"/>
        <v>-9.9999999999999645E-2</v>
      </c>
      <c r="AH233">
        <f t="shared" si="236"/>
        <v>-2.0999999999999908E-3</v>
      </c>
      <c r="AI233">
        <f t="shared" si="236"/>
        <v>3.9000000000000146E-3</v>
      </c>
      <c r="AJ233">
        <f t="shared" si="236"/>
        <v>7.0999999999999952E-3</v>
      </c>
      <c r="AL233">
        <f t="shared" si="238"/>
        <v>-9.8999999999999089E-3</v>
      </c>
      <c r="AM233">
        <f t="shared" si="238"/>
        <v>-9.9999999999988987E-5</v>
      </c>
      <c r="AN233">
        <f t="shared" si="238"/>
        <v>1.9700000000000051E-2</v>
      </c>
      <c r="AO233" s="4">
        <f t="shared" si="239"/>
        <v>-8.3999999999999631E-3</v>
      </c>
      <c r="AP233">
        <f t="shared" si="238"/>
        <v>-0.13810000000000056</v>
      </c>
      <c r="AQ233">
        <f t="shared" si="238"/>
        <v>7.4000000000000732E-3</v>
      </c>
      <c r="AR233">
        <f t="shared" si="238"/>
        <v>-1.8500000000000072E-2</v>
      </c>
      <c r="AS233">
        <f t="shared" si="238"/>
        <v>-4.4000000000000705E-3</v>
      </c>
      <c r="AU233">
        <f t="shared" si="240"/>
        <v>-8.0000000000000071E-3</v>
      </c>
      <c r="AV233">
        <f t="shared" si="240"/>
        <v>7.0000000000003393E-4</v>
      </c>
      <c r="AW233">
        <f t="shared" si="240"/>
        <v>-2.2199999999999998E-2</v>
      </c>
      <c r="AX233" s="4">
        <f t="shared" si="241"/>
        <v>-6.0000000000004494E-4</v>
      </c>
      <c r="AY233">
        <f t="shared" si="240"/>
        <v>-0.2381000000000002</v>
      </c>
      <c r="AZ233">
        <f t="shared" si="240"/>
        <v>5.3000000000000824E-3</v>
      </c>
      <c r="BA233">
        <f t="shared" si="240"/>
        <v>-1.4600000000000057E-2</v>
      </c>
      <c r="BB233">
        <f t="shared" si="240"/>
        <v>2.6999999999999247E-3</v>
      </c>
    </row>
    <row r="234" spans="1:54" ht="19" x14ac:dyDescent="0.25">
      <c r="A234" s="47" t="s">
        <v>185</v>
      </c>
      <c r="B234" s="6">
        <v>0.77729999999999999</v>
      </c>
      <c r="C234" s="6">
        <v>0.8347</v>
      </c>
      <c r="D234" s="6">
        <v>0.75309999999999999</v>
      </c>
      <c r="E234" s="6">
        <v>0.84189999999999998</v>
      </c>
      <c r="F234" s="6">
        <v>3.1722000000000001</v>
      </c>
      <c r="G234" s="6">
        <v>3.4194</v>
      </c>
      <c r="H234" s="6">
        <v>1.5317000000000001</v>
      </c>
      <c r="I234" s="6">
        <v>0.72899999999999998</v>
      </c>
      <c r="K234" s="4">
        <v>0.80389999999999995</v>
      </c>
      <c r="L234" s="4">
        <v>0.83750000000000002</v>
      </c>
      <c r="M234" s="4">
        <v>0.76029999999999998</v>
      </c>
      <c r="N234" s="4">
        <v>0.83799999999999997</v>
      </c>
      <c r="O234" s="4">
        <v>2.6718999999999999</v>
      </c>
      <c r="P234" s="4">
        <v>3.548</v>
      </c>
      <c r="Q234" s="4">
        <v>1.5178</v>
      </c>
      <c r="R234" s="4">
        <v>0.72060000000000002</v>
      </c>
      <c r="T234" s="4">
        <v>0.80400000000000005</v>
      </c>
      <c r="U234" s="4">
        <v>0.83750000000000002</v>
      </c>
      <c r="V234" s="4">
        <v>0.79420000000000002</v>
      </c>
      <c r="W234" s="4">
        <v>0.83799999999999997</v>
      </c>
      <c r="X234" s="4">
        <v>2.6718999999999999</v>
      </c>
      <c r="Y234" s="4">
        <v>3.548</v>
      </c>
      <c r="Z234" s="4">
        <v>1.5178</v>
      </c>
      <c r="AA234" s="4">
        <v>0.72060000000000002</v>
      </c>
      <c r="AC234">
        <f t="shared" si="236"/>
        <v>2.6599999999999957E-2</v>
      </c>
      <c r="AD234">
        <f t="shared" si="236"/>
        <v>2.8000000000000247E-3</v>
      </c>
      <c r="AE234">
        <f t="shared" si="236"/>
        <v>7.1999999999999842E-3</v>
      </c>
      <c r="AF234" s="4">
        <f t="shared" si="237"/>
        <v>-3.9000000000000146E-3</v>
      </c>
      <c r="AG234">
        <f t="shared" si="236"/>
        <v>-0.50030000000000019</v>
      </c>
      <c r="AH234">
        <f t="shared" si="236"/>
        <v>0.12860000000000005</v>
      </c>
      <c r="AI234">
        <f t="shared" si="236"/>
        <v>-1.3900000000000023E-2</v>
      </c>
      <c r="AJ234">
        <f t="shared" si="236"/>
        <v>-8.3999999999999631E-3</v>
      </c>
      <c r="AL234">
        <f t="shared" si="238"/>
        <v>1.0000000000010001E-4</v>
      </c>
      <c r="AM234">
        <f t="shared" si="238"/>
        <v>0</v>
      </c>
      <c r="AN234">
        <f t="shared" si="238"/>
        <v>3.3900000000000041E-2</v>
      </c>
      <c r="AO234" s="4">
        <f t="shared" si="239"/>
        <v>0</v>
      </c>
      <c r="AP234">
        <f t="shared" si="238"/>
        <v>0</v>
      </c>
      <c r="AQ234">
        <f t="shared" si="238"/>
        <v>0</v>
      </c>
      <c r="AR234">
        <f t="shared" si="238"/>
        <v>0</v>
      </c>
      <c r="AS234">
        <f t="shared" si="238"/>
        <v>0</v>
      </c>
      <c r="AU234">
        <f t="shared" si="240"/>
        <v>2.6700000000000057E-2</v>
      </c>
      <c r="AV234">
        <f t="shared" si="240"/>
        <v>2.8000000000000247E-3</v>
      </c>
      <c r="AW234">
        <f t="shared" si="240"/>
        <v>4.1100000000000025E-2</v>
      </c>
      <c r="AX234" s="4">
        <f t="shared" si="241"/>
        <v>-3.9000000000000146E-3</v>
      </c>
      <c r="AY234">
        <f t="shared" si="240"/>
        <v>-0.50030000000000019</v>
      </c>
      <c r="AZ234">
        <f t="shared" si="240"/>
        <v>0.12860000000000005</v>
      </c>
      <c r="BA234">
        <f t="shared" si="240"/>
        <v>-1.3900000000000023E-2</v>
      </c>
      <c r="BB234">
        <f t="shared" si="240"/>
        <v>-8.3999999999999631E-3</v>
      </c>
    </row>
    <row r="237" spans="1:54" x14ac:dyDescent="0.2">
      <c r="AC237" s="77" t="s">
        <v>2</v>
      </c>
      <c r="AD237" s="78" t="s">
        <v>0</v>
      </c>
      <c r="AE237" s="79" t="s">
        <v>3</v>
      </c>
      <c r="AF237" s="80" t="s">
        <v>4</v>
      </c>
      <c r="AG237" s="81" t="s">
        <v>5</v>
      </c>
      <c r="AH237" s="82" t="s">
        <v>6</v>
      </c>
      <c r="AI237" s="83" t="s">
        <v>7</v>
      </c>
      <c r="AJ237" s="84" t="s">
        <v>8</v>
      </c>
      <c r="AL237" s="77" t="s">
        <v>2</v>
      </c>
      <c r="AM237" s="78" t="s">
        <v>0</v>
      </c>
      <c r="AN237" s="79" t="s">
        <v>3</v>
      </c>
      <c r="AO237" s="80" t="s">
        <v>4</v>
      </c>
      <c r="AP237" s="81" t="s">
        <v>5</v>
      </c>
      <c r="AQ237" s="82" t="s">
        <v>6</v>
      </c>
      <c r="AR237" s="83" t="s">
        <v>7</v>
      </c>
      <c r="AS237" s="84" t="s">
        <v>8</v>
      </c>
      <c r="AU237" s="77" t="s">
        <v>2</v>
      </c>
      <c r="AV237" s="78" t="s">
        <v>0</v>
      </c>
      <c r="AW237" s="79" t="s">
        <v>3</v>
      </c>
      <c r="AX237" s="80" t="s">
        <v>4</v>
      </c>
      <c r="AY237" s="81" t="s">
        <v>5</v>
      </c>
      <c r="AZ237" s="82" t="s">
        <v>6</v>
      </c>
      <c r="BA237" s="83" t="s">
        <v>7</v>
      </c>
      <c r="BB237" s="84" t="s">
        <v>8</v>
      </c>
    </row>
    <row r="238" spans="1:54" x14ac:dyDescent="0.2">
      <c r="S238" t="s">
        <v>220</v>
      </c>
      <c r="T238" s="50">
        <v>0.68289999999999995</v>
      </c>
      <c r="U238" s="50">
        <v>0.68179999999999996</v>
      </c>
      <c r="V238" s="50">
        <v>0.63690000000000002</v>
      </c>
      <c r="W238" s="50">
        <v>0.37419999999999998</v>
      </c>
      <c r="X238" s="50">
        <v>4.4665999999999997</v>
      </c>
      <c r="Y238" s="50">
        <v>7.1513</v>
      </c>
      <c r="Z238" s="50">
        <v>0.73429999999999995</v>
      </c>
      <c r="AA238" s="50">
        <v>0.53180000000000005</v>
      </c>
      <c r="AC238" s="85" t="s">
        <v>127</v>
      </c>
      <c r="AD238" s="85" t="s">
        <v>127</v>
      </c>
      <c r="AE238" s="85" t="s">
        <v>127</v>
      </c>
      <c r="AF238" s="85" t="s">
        <v>127</v>
      </c>
      <c r="AG238" s="85" t="s">
        <v>127</v>
      </c>
      <c r="AH238" s="85" t="s">
        <v>127</v>
      </c>
      <c r="AI238" s="85" t="s">
        <v>127</v>
      </c>
      <c r="AJ238" s="85" t="s">
        <v>127</v>
      </c>
      <c r="AL238" s="85" t="s">
        <v>130</v>
      </c>
      <c r="AM238" s="85" t="s">
        <v>130</v>
      </c>
      <c r="AN238" s="85" t="s">
        <v>130</v>
      </c>
      <c r="AO238" s="85" t="s">
        <v>130</v>
      </c>
      <c r="AP238" s="85" t="s">
        <v>130</v>
      </c>
      <c r="AQ238" s="85" t="s">
        <v>130</v>
      </c>
      <c r="AR238" s="85" t="s">
        <v>130</v>
      </c>
      <c r="AS238" s="85" t="s">
        <v>130</v>
      </c>
      <c r="AU238" s="85" t="s">
        <v>130</v>
      </c>
      <c r="AV238" s="85" t="s">
        <v>130</v>
      </c>
      <c r="AW238" s="85" t="s">
        <v>130</v>
      </c>
      <c r="AX238" s="85" t="s">
        <v>130</v>
      </c>
      <c r="AY238" s="85" t="s">
        <v>130</v>
      </c>
      <c r="AZ238" s="85" t="s">
        <v>130</v>
      </c>
      <c r="BA238" s="85" t="s">
        <v>130</v>
      </c>
      <c r="BB238" s="85" t="s">
        <v>130</v>
      </c>
    </row>
    <row r="239" spans="1:54" x14ac:dyDescent="0.2">
      <c r="A239" s="113" t="s">
        <v>215</v>
      </c>
      <c r="B239" s="113"/>
      <c r="AC239" s="86">
        <f>COUNTIF(AC205:AC234, "&gt;0")</f>
        <v>18</v>
      </c>
      <c r="AD239" s="86">
        <f t="shared" ref="AD239:AJ239" si="242">COUNTIF(AD205:AD234, "&gt;0")</f>
        <v>15</v>
      </c>
      <c r="AE239" s="33">
        <f t="shared" si="242"/>
        <v>13</v>
      </c>
      <c r="AF239" s="86">
        <f t="shared" si="242"/>
        <v>22</v>
      </c>
      <c r="AG239" s="33">
        <f t="shared" si="242"/>
        <v>11</v>
      </c>
      <c r="AH239" s="33">
        <f t="shared" si="242"/>
        <v>11</v>
      </c>
      <c r="AI239" s="86">
        <f t="shared" si="242"/>
        <v>22</v>
      </c>
      <c r="AJ239" s="86">
        <f t="shared" si="242"/>
        <v>19</v>
      </c>
      <c r="AL239" s="33">
        <f>COUNTIF(AL205:AL234, "&gt;0")</f>
        <v>14</v>
      </c>
      <c r="AM239" s="86">
        <f t="shared" ref="AM239:AS239" si="243">COUNTIF(AM205:AM234, "&gt;0")</f>
        <v>23</v>
      </c>
      <c r="AN239" s="86">
        <f t="shared" si="243"/>
        <v>18</v>
      </c>
      <c r="AO239" s="86">
        <f t="shared" si="243"/>
        <v>22</v>
      </c>
      <c r="AP239" s="33">
        <f t="shared" si="243"/>
        <v>2</v>
      </c>
      <c r="AQ239" s="33">
        <f t="shared" si="243"/>
        <v>5</v>
      </c>
      <c r="AR239" s="86">
        <f t="shared" si="243"/>
        <v>23</v>
      </c>
      <c r="AS239" s="86">
        <f t="shared" si="243"/>
        <v>20</v>
      </c>
      <c r="AU239" s="33">
        <f>COUNTIF(AU205:AU234, "&gt;0")</f>
        <v>14</v>
      </c>
      <c r="AV239" s="86">
        <f t="shared" ref="AV239:BB239" si="244">COUNTIF(AV205:AV234, "&gt;0")</f>
        <v>26</v>
      </c>
      <c r="AW239" s="33">
        <f t="shared" si="244"/>
        <v>12</v>
      </c>
      <c r="AX239" s="86">
        <f t="shared" si="244"/>
        <v>25</v>
      </c>
      <c r="AY239" s="33">
        <f t="shared" si="244"/>
        <v>3</v>
      </c>
      <c r="AZ239" s="33">
        <f t="shared" si="244"/>
        <v>6</v>
      </c>
      <c r="BA239" s="86">
        <f t="shared" si="244"/>
        <v>25</v>
      </c>
      <c r="BB239" s="86">
        <f t="shared" si="244"/>
        <v>23</v>
      </c>
    </row>
    <row r="240" spans="1:54" ht="16" customHeight="1" x14ac:dyDescent="0.2">
      <c r="A240" s="113"/>
      <c r="B240" s="113"/>
      <c r="AC240" s="87" t="s">
        <v>128</v>
      </c>
      <c r="AD240" s="87" t="s">
        <v>128</v>
      </c>
      <c r="AE240" s="87" t="s">
        <v>128</v>
      </c>
      <c r="AF240" s="87" t="s">
        <v>128</v>
      </c>
      <c r="AG240" s="87" t="s">
        <v>128</v>
      </c>
      <c r="AH240" s="87" t="s">
        <v>128</v>
      </c>
      <c r="AI240" s="87" t="s">
        <v>128</v>
      </c>
      <c r="AJ240" s="87" t="s">
        <v>128</v>
      </c>
      <c r="AL240" s="87" t="s">
        <v>127</v>
      </c>
      <c r="AM240" s="87" t="s">
        <v>127</v>
      </c>
      <c r="AN240" s="87" t="s">
        <v>127</v>
      </c>
      <c r="AO240" s="87" t="s">
        <v>127</v>
      </c>
      <c r="AP240" s="87" t="s">
        <v>127</v>
      </c>
      <c r="AQ240" s="87" t="s">
        <v>127</v>
      </c>
      <c r="AR240" s="87" t="s">
        <v>127</v>
      </c>
      <c r="AS240" s="87" t="s">
        <v>127</v>
      </c>
      <c r="AU240" s="87" t="s">
        <v>128</v>
      </c>
      <c r="AV240" s="87" t="s">
        <v>128</v>
      </c>
      <c r="AW240" s="87" t="s">
        <v>128</v>
      </c>
      <c r="AX240" s="87" t="s">
        <v>128</v>
      </c>
      <c r="AY240" s="87" t="s">
        <v>128</v>
      </c>
      <c r="AZ240" s="87" t="s">
        <v>128</v>
      </c>
      <c r="BA240" s="87" t="s">
        <v>128</v>
      </c>
      <c r="BB240" s="87" t="s">
        <v>128</v>
      </c>
    </row>
    <row r="241" spans="1:54" ht="16" customHeight="1" x14ac:dyDescent="0.2">
      <c r="A241" s="43"/>
      <c r="B241" s="44" t="s">
        <v>212</v>
      </c>
      <c r="C241">
        <v>6</v>
      </c>
      <c r="AC241" s="33">
        <f>COUNTIF(AC205:AC234, "&lt;0")</f>
        <v>12</v>
      </c>
      <c r="AD241" s="33">
        <f t="shared" ref="AD241:AJ241" si="245">COUNTIF(AD205:AD234, "&lt;0")</f>
        <v>14</v>
      </c>
      <c r="AE241" s="88">
        <f t="shared" si="245"/>
        <v>17</v>
      </c>
      <c r="AF241" s="33">
        <f t="shared" si="245"/>
        <v>8</v>
      </c>
      <c r="AG241" s="88">
        <f t="shared" si="245"/>
        <v>19</v>
      </c>
      <c r="AH241" s="88">
        <f t="shared" si="245"/>
        <v>19</v>
      </c>
      <c r="AI241" s="33">
        <f t="shared" si="245"/>
        <v>8</v>
      </c>
      <c r="AJ241" s="33">
        <f t="shared" si="245"/>
        <v>11</v>
      </c>
      <c r="AL241" s="88">
        <f>COUNTIF(AL205:AL234, "&lt;0")</f>
        <v>16</v>
      </c>
      <c r="AM241" s="33">
        <f t="shared" ref="AM241:AS241" si="246">COUNTIF(AM205:AM234, "&lt;0")</f>
        <v>3</v>
      </c>
      <c r="AN241" s="33">
        <f t="shared" si="246"/>
        <v>12</v>
      </c>
      <c r="AO241" s="33">
        <f t="shared" si="246"/>
        <v>4</v>
      </c>
      <c r="AP241" s="88">
        <f t="shared" si="246"/>
        <v>24</v>
      </c>
      <c r="AQ241" s="88">
        <f t="shared" si="246"/>
        <v>21</v>
      </c>
      <c r="AR241" s="33">
        <f t="shared" si="246"/>
        <v>3</v>
      </c>
      <c r="AS241" s="33">
        <f t="shared" si="246"/>
        <v>6</v>
      </c>
      <c r="AU241" s="88">
        <f>COUNTIF(AU205:AU234, "&lt;0")</f>
        <v>16</v>
      </c>
      <c r="AV241" s="33">
        <f t="shared" ref="AV241:BB241" si="247">COUNTIF(AV205:AV234, "&lt;0")</f>
        <v>4</v>
      </c>
      <c r="AW241" s="88">
        <f t="shared" si="247"/>
        <v>18</v>
      </c>
      <c r="AX241" s="33">
        <f t="shared" si="247"/>
        <v>5</v>
      </c>
      <c r="AY241" s="88">
        <f t="shared" si="247"/>
        <v>27</v>
      </c>
      <c r="AZ241" s="88">
        <f t="shared" si="247"/>
        <v>24</v>
      </c>
      <c r="BA241" s="33">
        <f t="shared" si="247"/>
        <v>5</v>
      </c>
      <c r="BB241" s="33">
        <f t="shared" si="247"/>
        <v>7</v>
      </c>
    </row>
    <row r="242" spans="1:54" ht="21" x14ac:dyDescent="0.2">
      <c r="A242" s="45"/>
      <c r="B242" s="44" t="s">
        <v>213</v>
      </c>
      <c r="C242">
        <v>6</v>
      </c>
      <c r="AC242" s="89" t="s">
        <v>129</v>
      </c>
      <c r="AD242" s="89" t="s">
        <v>129</v>
      </c>
      <c r="AE242" s="89" t="s">
        <v>129</v>
      </c>
      <c r="AF242" s="89" t="s">
        <v>129</v>
      </c>
      <c r="AG242" s="89" t="s">
        <v>129</v>
      </c>
      <c r="AH242" s="89" t="s">
        <v>129</v>
      </c>
      <c r="AI242" s="89" t="s">
        <v>129</v>
      </c>
      <c r="AJ242" s="89" t="s">
        <v>129</v>
      </c>
      <c r="AL242" s="89" t="s">
        <v>129</v>
      </c>
      <c r="AM242" s="89" t="s">
        <v>129</v>
      </c>
      <c r="AN242" s="89" t="s">
        <v>129</v>
      </c>
      <c r="AO242" s="89" t="s">
        <v>129</v>
      </c>
      <c r="AP242" s="89" t="s">
        <v>129</v>
      </c>
      <c r="AQ242" s="89" t="s">
        <v>129</v>
      </c>
      <c r="AR242" s="89" t="s">
        <v>129</v>
      </c>
      <c r="AS242" s="89" t="s">
        <v>129</v>
      </c>
      <c r="AU242" s="89" t="s">
        <v>129</v>
      </c>
      <c r="AV242" s="89" t="s">
        <v>129</v>
      </c>
      <c r="AW242" s="89" t="s">
        <v>129</v>
      </c>
      <c r="AX242" s="89" t="s">
        <v>129</v>
      </c>
      <c r="AY242" s="89" t="s">
        <v>129</v>
      </c>
      <c r="AZ242" s="89" t="s">
        <v>129</v>
      </c>
      <c r="BA242" s="89" t="s">
        <v>129</v>
      </c>
      <c r="BB242" s="89" t="s">
        <v>129</v>
      </c>
    </row>
    <row r="243" spans="1:54" ht="21" x14ac:dyDescent="0.2">
      <c r="A243" s="46"/>
      <c r="B243" s="44" t="s">
        <v>214</v>
      </c>
      <c r="C243">
        <v>6</v>
      </c>
      <c r="AC243" s="33">
        <f>COUNTIF(AC205:AC234, "=0")</f>
        <v>0</v>
      </c>
      <c r="AD243" s="33">
        <f t="shared" ref="AD243:AJ243" si="248">COUNTIF(AD205:AD234, "=0")</f>
        <v>1</v>
      </c>
      <c r="AE243" s="33">
        <f t="shared" si="248"/>
        <v>0</v>
      </c>
      <c r="AF243" s="33">
        <f t="shared" si="248"/>
        <v>0</v>
      </c>
      <c r="AG243" s="33">
        <f t="shared" si="248"/>
        <v>0</v>
      </c>
      <c r="AH243" s="33">
        <f t="shared" si="248"/>
        <v>0</v>
      </c>
      <c r="AI243" s="33">
        <f t="shared" si="248"/>
        <v>0</v>
      </c>
      <c r="AJ243" s="33">
        <f t="shared" si="248"/>
        <v>0</v>
      </c>
      <c r="AL243" s="33">
        <f>COUNTIF(AL205:AL234, "=0")</f>
        <v>0</v>
      </c>
      <c r="AM243" s="33">
        <f t="shared" ref="AM243:AS243" si="249">COUNTIF(AM205:AM234, "=0")</f>
        <v>4</v>
      </c>
      <c r="AN243" s="33">
        <f t="shared" si="249"/>
        <v>0</v>
      </c>
      <c r="AO243" s="33">
        <f t="shared" si="249"/>
        <v>4</v>
      </c>
      <c r="AP243" s="33">
        <f t="shared" si="249"/>
        <v>4</v>
      </c>
      <c r="AQ243" s="33">
        <f t="shared" si="249"/>
        <v>4</v>
      </c>
      <c r="AR243" s="33">
        <f t="shared" si="249"/>
        <v>4</v>
      </c>
      <c r="AS243" s="33">
        <f t="shared" si="249"/>
        <v>4</v>
      </c>
      <c r="AU243" s="33">
        <f>COUNTIF(AU205:AU234, "=0")</f>
        <v>0</v>
      </c>
      <c r="AV243" s="33">
        <f t="shared" ref="AV243:BB243" si="250">COUNTIF(AV205:AV234, "=0")</f>
        <v>0</v>
      </c>
      <c r="AW243" s="33">
        <f t="shared" si="250"/>
        <v>0</v>
      </c>
      <c r="AX243" s="33">
        <f t="shared" si="250"/>
        <v>0</v>
      </c>
      <c r="AY243" s="33">
        <f t="shared" si="250"/>
        <v>0</v>
      </c>
      <c r="AZ243" s="33">
        <f t="shared" si="250"/>
        <v>0</v>
      </c>
      <c r="BA243" s="33">
        <f t="shared" si="250"/>
        <v>0</v>
      </c>
      <c r="BB243" s="33">
        <f t="shared" si="250"/>
        <v>0</v>
      </c>
    </row>
    <row r="244" spans="1:54" x14ac:dyDescent="0.2">
      <c r="AC244" s="85" t="s">
        <v>251</v>
      </c>
      <c r="AD244" s="85" t="s">
        <v>251</v>
      </c>
      <c r="AE244" s="85" t="s">
        <v>251</v>
      </c>
      <c r="AF244" s="85" t="s">
        <v>251</v>
      </c>
      <c r="AG244" s="85" t="s">
        <v>251</v>
      </c>
      <c r="AH244" s="85" t="s">
        <v>251</v>
      </c>
      <c r="AI244" s="85" t="s">
        <v>251</v>
      </c>
      <c r="AJ244" s="85" t="s">
        <v>251</v>
      </c>
      <c r="AL244" s="85" t="s">
        <v>252</v>
      </c>
      <c r="AM244" s="85" t="s">
        <v>252</v>
      </c>
      <c r="AN244" s="85" t="s">
        <v>252</v>
      </c>
      <c r="AO244" s="85" t="s">
        <v>252</v>
      </c>
      <c r="AP244" s="85" t="s">
        <v>252</v>
      </c>
      <c r="AQ244" s="85" t="s">
        <v>252</v>
      </c>
      <c r="AR244" s="85" t="s">
        <v>252</v>
      </c>
      <c r="AS244" s="85" t="s">
        <v>252</v>
      </c>
      <c r="AU244" s="85" t="s">
        <v>252</v>
      </c>
      <c r="AV244" s="85" t="s">
        <v>252</v>
      </c>
      <c r="AW244" s="85" t="s">
        <v>252</v>
      </c>
      <c r="AX244" s="85" t="s">
        <v>252</v>
      </c>
      <c r="AY244" s="85" t="s">
        <v>252</v>
      </c>
      <c r="AZ244" s="85" t="s">
        <v>252</v>
      </c>
      <c r="BA244" s="85" t="s">
        <v>252</v>
      </c>
      <c r="BB244" s="85" t="s">
        <v>252</v>
      </c>
    </row>
    <row r="245" spans="1:54" x14ac:dyDescent="0.2">
      <c r="AC245" s="96">
        <f t="shared" ref="AC245:AJ245" si="251">(AC239/30)*100</f>
        <v>60</v>
      </c>
      <c r="AD245" s="96">
        <f t="shared" si="251"/>
        <v>50</v>
      </c>
      <c r="AE245" s="96">
        <f t="shared" si="251"/>
        <v>43.333333333333336</v>
      </c>
      <c r="AF245" s="96">
        <f t="shared" si="251"/>
        <v>73.333333333333329</v>
      </c>
      <c r="AG245" s="96">
        <f t="shared" si="251"/>
        <v>36.666666666666664</v>
      </c>
      <c r="AH245" s="96">
        <f t="shared" si="251"/>
        <v>36.666666666666664</v>
      </c>
      <c r="AI245" s="96">
        <f t="shared" si="251"/>
        <v>73.333333333333329</v>
      </c>
      <c r="AJ245" s="96">
        <f t="shared" si="251"/>
        <v>63.333333333333329</v>
      </c>
      <c r="AL245" s="96">
        <f t="shared" ref="AL245:AS245" si="252">(AL239/30)*100</f>
        <v>46.666666666666664</v>
      </c>
      <c r="AM245" s="96">
        <f t="shared" si="252"/>
        <v>76.666666666666671</v>
      </c>
      <c r="AN245" s="96">
        <f t="shared" si="252"/>
        <v>60</v>
      </c>
      <c r="AO245" s="96">
        <f t="shared" si="252"/>
        <v>73.333333333333329</v>
      </c>
      <c r="AP245" s="96">
        <f t="shared" si="252"/>
        <v>6.666666666666667</v>
      </c>
      <c r="AQ245" s="96">
        <f t="shared" si="252"/>
        <v>16.666666666666664</v>
      </c>
      <c r="AR245" s="96">
        <f t="shared" si="252"/>
        <v>76.666666666666671</v>
      </c>
      <c r="AS245" s="96">
        <f t="shared" si="252"/>
        <v>66.666666666666657</v>
      </c>
      <c r="AU245" s="96">
        <f t="shared" ref="AU245:BB245" si="253">(AU239/30)*100</f>
        <v>46.666666666666664</v>
      </c>
      <c r="AV245" s="96">
        <f t="shared" si="253"/>
        <v>86.666666666666671</v>
      </c>
      <c r="AW245" s="96">
        <f t="shared" si="253"/>
        <v>40</v>
      </c>
      <c r="AX245" s="96">
        <f t="shared" si="253"/>
        <v>83.333333333333343</v>
      </c>
      <c r="AY245" s="96">
        <f t="shared" si="253"/>
        <v>10</v>
      </c>
      <c r="AZ245" s="96">
        <f t="shared" si="253"/>
        <v>20</v>
      </c>
      <c r="BA245" s="96">
        <f t="shared" si="253"/>
        <v>83.333333333333343</v>
      </c>
      <c r="BB245" s="96">
        <f t="shared" si="253"/>
        <v>76.666666666666671</v>
      </c>
    </row>
    <row r="246" spans="1:54" ht="16" customHeight="1" x14ac:dyDescent="0.2">
      <c r="AC246" s="127" t="s">
        <v>253</v>
      </c>
      <c r="AD246" s="127"/>
      <c r="AE246" s="127"/>
      <c r="AF246" s="127"/>
      <c r="AG246" s="127"/>
      <c r="AH246" s="127"/>
      <c r="AI246" s="127"/>
      <c r="AJ246" s="127"/>
      <c r="AL246" s="127" t="s">
        <v>253</v>
      </c>
      <c r="AM246" s="127"/>
      <c r="AN246" s="127"/>
      <c r="AO246" s="127"/>
      <c r="AP246" s="127"/>
      <c r="AQ246" s="127"/>
      <c r="AR246" s="127"/>
      <c r="AS246" s="127"/>
      <c r="AU246" s="127" t="s">
        <v>253</v>
      </c>
      <c r="AV246" s="127"/>
      <c r="AW246" s="127"/>
      <c r="AX246" s="127"/>
      <c r="AY246" s="127"/>
      <c r="AZ246" s="127"/>
      <c r="BA246" s="127"/>
      <c r="BB246" s="127"/>
    </row>
    <row r="247" spans="1:54" ht="16" customHeight="1" x14ac:dyDescent="0.2">
      <c r="AC247" s="127"/>
      <c r="AD247" s="127"/>
      <c r="AE247" s="127"/>
      <c r="AF247" s="127"/>
      <c r="AG247" s="127"/>
      <c r="AH247" s="127"/>
      <c r="AI247" s="127"/>
      <c r="AJ247" s="127"/>
      <c r="AL247" s="127"/>
      <c r="AM247" s="127"/>
      <c r="AN247" s="127"/>
      <c r="AO247" s="127"/>
      <c r="AP247" s="127"/>
      <c r="AQ247" s="127"/>
      <c r="AR247" s="127"/>
      <c r="AS247" s="127"/>
      <c r="AU247" s="127"/>
      <c r="AV247" s="127"/>
      <c r="AW247" s="127"/>
      <c r="AX247" s="127"/>
      <c r="AY247" s="127"/>
      <c r="AZ247" s="127"/>
      <c r="BA247" s="127"/>
      <c r="BB247" s="127"/>
    </row>
    <row r="248" spans="1:54" x14ac:dyDescent="0.2">
      <c r="AC248" s="85" t="s">
        <v>127</v>
      </c>
      <c r="AD248" s="85" t="s">
        <v>127</v>
      </c>
      <c r="AE248" s="85" t="s">
        <v>127</v>
      </c>
      <c r="AF248" s="85" t="s">
        <v>127</v>
      </c>
      <c r="AG248" s="85" t="s">
        <v>127</v>
      </c>
      <c r="AH248" s="85" t="s">
        <v>127</v>
      </c>
      <c r="AI248" s="85" t="s">
        <v>127</v>
      </c>
      <c r="AJ248" s="85" t="s">
        <v>127</v>
      </c>
      <c r="AL248" s="85" t="s">
        <v>130</v>
      </c>
      <c r="AM248" s="85" t="s">
        <v>130</v>
      </c>
      <c r="AN248" s="85" t="s">
        <v>130</v>
      </c>
      <c r="AO248" s="85" t="s">
        <v>130</v>
      </c>
      <c r="AP248" s="85" t="s">
        <v>130</v>
      </c>
      <c r="AQ248" s="85" t="s">
        <v>130</v>
      </c>
      <c r="AR248" s="85" t="s">
        <v>130</v>
      </c>
      <c r="AS248" s="85" t="s">
        <v>130</v>
      </c>
      <c r="AU248" s="85" t="s">
        <v>130</v>
      </c>
      <c r="AV248" s="85" t="s">
        <v>130</v>
      </c>
      <c r="AW248" s="85" t="s">
        <v>130</v>
      </c>
      <c r="AX248" s="85" t="s">
        <v>130</v>
      </c>
      <c r="AY248" s="85" t="s">
        <v>130</v>
      </c>
      <c r="AZ248" s="85" t="s">
        <v>130</v>
      </c>
      <c r="BA248" s="85" t="s">
        <v>130</v>
      </c>
      <c r="BB248" s="85" t="s">
        <v>130</v>
      </c>
    </row>
    <row r="249" spans="1:54" x14ac:dyDescent="0.2">
      <c r="AC249" s="97">
        <f t="shared" ref="AC249:AJ249" si="254">COUNTIF(AC207:AC213, "&gt;0")+COUNTIF(AC216:AC222, "&gt;0")+COUNTIF(AC224:AC228, "&gt;0")+COUNTIF(AC230:AC234, "&gt;0")</f>
        <v>13</v>
      </c>
      <c r="AD249" s="98">
        <f t="shared" si="254"/>
        <v>9</v>
      </c>
      <c r="AE249" s="99">
        <f t="shared" si="254"/>
        <v>9</v>
      </c>
      <c r="AF249" s="97">
        <f t="shared" si="254"/>
        <v>16</v>
      </c>
      <c r="AG249" s="99">
        <f t="shared" si="254"/>
        <v>7</v>
      </c>
      <c r="AH249" s="99">
        <f t="shared" si="254"/>
        <v>11</v>
      </c>
      <c r="AI249" s="97">
        <f t="shared" si="254"/>
        <v>16</v>
      </c>
      <c r="AJ249" s="97">
        <f t="shared" si="254"/>
        <v>16</v>
      </c>
      <c r="AL249" s="102">
        <f>COUNTIF(AL207:AL213, "&gt;0")+COUNTIF(AL216:AL222, "&gt;0")+COUNTIF(AL224:AL228, "&gt;0")+COUNTIF(AL230:AL234, "&gt;0")</f>
        <v>13</v>
      </c>
      <c r="AM249" s="102">
        <f t="shared" ref="AM249:AS249" si="255">COUNTIF(AM207:AM213, "&gt;0")+COUNTIF(AM216:AM222, "&gt;0")+COUNTIF(AM224:AM228, "&gt;0")+COUNTIF(AM230:AM234, "&gt;0")</f>
        <v>17</v>
      </c>
      <c r="AN249" s="102">
        <f t="shared" si="255"/>
        <v>16</v>
      </c>
      <c r="AO249" s="102">
        <f t="shared" si="255"/>
        <v>16</v>
      </c>
      <c r="AP249" s="103">
        <f t="shared" si="255"/>
        <v>2</v>
      </c>
      <c r="AQ249" s="103">
        <f t="shared" si="255"/>
        <v>4</v>
      </c>
      <c r="AR249" s="102">
        <f t="shared" si="255"/>
        <v>17</v>
      </c>
      <c r="AS249" s="102">
        <f t="shared" si="255"/>
        <v>16</v>
      </c>
      <c r="AU249" s="97">
        <f>COUNTIF(AU207:AU213, "&gt;0")+COUNTIF(AU216:AU222, "&gt;0")+COUNTIF(AU224:AU228, "&gt;0")+COUNTIF(AU230:AU234, "&gt;0")</f>
        <v>13</v>
      </c>
      <c r="AV249" s="97">
        <f t="shared" ref="AV249:BB249" si="256">COUNTIF(AV207:AV213, "&gt;0")+COUNTIF(AV216:AV222, "&gt;0")+COUNTIF(AV224:AV228, "&gt;0")+COUNTIF(AV230:AV234, "&gt;0")</f>
        <v>20</v>
      </c>
      <c r="AW249" s="97">
        <f t="shared" si="256"/>
        <v>12</v>
      </c>
      <c r="AX249" s="97">
        <f t="shared" si="256"/>
        <v>19</v>
      </c>
      <c r="AY249" s="99">
        <f t="shared" si="256"/>
        <v>2</v>
      </c>
      <c r="AZ249" s="99">
        <f t="shared" si="256"/>
        <v>6</v>
      </c>
      <c r="BA249" s="97">
        <f t="shared" si="256"/>
        <v>19</v>
      </c>
      <c r="BB249" s="97">
        <f t="shared" si="256"/>
        <v>19</v>
      </c>
    </row>
    <row r="250" spans="1:54" x14ac:dyDescent="0.2">
      <c r="AC250" s="87" t="s">
        <v>128</v>
      </c>
      <c r="AD250" s="87" t="s">
        <v>128</v>
      </c>
      <c r="AE250" s="87" t="s">
        <v>128</v>
      </c>
      <c r="AF250" s="87" t="s">
        <v>128</v>
      </c>
      <c r="AG250" s="87" t="s">
        <v>128</v>
      </c>
      <c r="AH250" s="87" t="s">
        <v>128</v>
      </c>
      <c r="AI250" s="87" t="s">
        <v>128</v>
      </c>
      <c r="AJ250" s="87" t="s">
        <v>128</v>
      </c>
      <c r="AL250" s="87" t="s">
        <v>127</v>
      </c>
      <c r="AM250" s="87" t="s">
        <v>127</v>
      </c>
      <c r="AN250" s="87" t="s">
        <v>127</v>
      </c>
      <c r="AO250" s="87" t="s">
        <v>127</v>
      </c>
      <c r="AP250" s="87" t="s">
        <v>127</v>
      </c>
      <c r="AQ250" s="87" t="s">
        <v>127</v>
      </c>
      <c r="AR250" s="87" t="s">
        <v>127</v>
      </c>
      <c r="AS250" s="87" t="s">
        <v>127</v>
      </c>
      <c r="AU250" s="87" t="s">
        <v>128</v>
      </c>
      <c r="AV250" s="87" t="s">
        <v>128</v>
      </c>
      <c r="AW250" s="87" t="s">
        <v>128</v>
      </c>
      <c r="AX250" s="87" t="s">
        <v>128</v>
      </c>
      <c r="AY250" s="87" t="s">
        <v>128</v>
      </c>
      <c r="AZ250" s="87" t="s">
        <v>128</v>
      </c>
      <c r="BA250" s="87" t="s">
        <v>128</v>
      </c>
      <c r="BB250" s="87" t="s">
        <v>128</v>
      </c>
    </row>
    <row r="251" spans="1:54" x14ac:dyDescent="0.2">
      <c r="AC251" s="99">
        <f>COUNTIF(AC207:AC213, "&lt;0")+COUNTIF(AC216:AC222, "&lt;0")+COUNTIF(AC224:AC228, "&lt;0")+COUNTIF(AC230:AC234, "&lt;0")</f>
        <v>11</v>
      </c>
      <c r="AD251" s="100">
        <f t="shared" ref="AD251:AJ251" si="257">COUNTIF(AD207:AD213, "&lt;0")+COUNTIF(AD216:AD222, "&lt;0")+COUNTIF(AD224:AD228, "&lt;0")+COUNTIF(AD230:AD234, "&lt;0")</f>
        <v>14</v>
      </c>
      <c r="AE251" s="100">
        <f t="shared" si="257"/>
        <v>15</v>
      </c>
      <c r="AF251" s="99">
        <f t="shared" si="257"/>
        <v>8</v>
      </c>
      <c r="AG251" s="100">
        <f t="shared" si="257"/>
        <v>17</v>
      </c>
      <c r="AH251" s="100">
        <f t="shared" si="257"/>
        <v>13</v>
      </c>
      <c r="AI251" s="99">
        <f t="shared" si="257"/>
        <v>8</v>
      </c>
      <c r="AJ251" s="99">
        <f t="shared" si="257"/>
        <v>8</v>
      </c>
      <c r="AL251" s="99">
        <f>COUNTIF(AL207:AL213, "&lt;0")+COUNTIF(AL216:AL222, "&lt;0")+COUNTIF(AL224:AL228, "&lt;0")+COUNTIF(AL230:AL234, "&lt;0")</f>
        <v>11</v>
      </c>
      <c r="AM251" s="99">
        <f t="shared" ref="AM251:AS251" si="258">COUNTIF(AM207:AM213, "&lt;0")+COUNTIF(AM216:AM222, "&lt;0")+COUNTIF(AM224:AM228, "&lt;0")+COUNTIF(AM230:AM234, "&lt;0")</f>
        <v>3</v>
      </c>
      <c r="AN251" s="99">
        <f t="shared" si="258"/>
        <v>8</v>
      </c>
      <c r="AO251" s="99">
        <f t="shared" si="258"/>
        <v>4</v>
      </c>
      <c r="AP251" s="100">
        <f t="shared" si="258"/>
        <v>18</v>
      </c>
      <c r="AQ251" s="100">
        <f t="shared" si="258"/>
        <v>16</v>
      </c>
      <c r="AR251" s="99">
        <f t="shared" si="258"/>
        <v>3</v>
      </c>
      <c r="AS251" s="99">
        <f t="shared" si="258"/>
        <v>4</v>
      </c>
      <c r="AU251" s="99">
        <f>COUNTIF(AU207:AU213, "&lt;0")+COUNTIF(AU216:AU222, "&lt;0")+COUNTIF(AU224:AU228, "&lt;0")+COUNTIF(AU230:AU234, "&lt;0")</f>
        <v>11</v>
      </c>
      <c r="AV251" s="99">
        <f t="shared" ref="AV251:BB251" si="259">COUNTIF(AV207:AV213, "&lt;0")+COUNTIF(AV216:AV222, "&lt;0")+COUNTIF(AV224:AV228, "&lt;0")+COUNTIF(AV230:AV234, "&lt;0")</f>
        <v>4</v>
      </c>
      <c r="AW251" s="100">
        <f t="shared" si="259"/>
        <v>12</v>
      </c>
      <c r="AX251" s="99">
        <f t="shared" si="259"/>
        <v>5</v>
      </c>
      <c r="AY251" s="100">
        <f t="shared" si="259"/>
        <v>22</v>
      </c>
      <c r="AZ251" s="100">
        <f t="shared" si="259"/>
        <v>18</v>
      </c>
      <c r="BA251" s="99">
        <f t="shared" si="259"/>
        <v>5</v>
      </c>
      <c r="BB251" s="99">
        <f t="shared" si="259"/>
        <v>5</v>
      </c>
    </row>
    <row r="252" spans="1:54" x14ac:dyDescent="0.2">
      <c r="AC252" s="89" t="s">
        <v>129</v>
      </c>
      <c r="AD252" s="89" t="s">
        <v>129</v>
      </c>
      <c r="AE252" s="89" t="s">
        <v>129</v>
      </c>
      <c r="AF252" s="89" t="s">
        <v>129</v>
      </c>
      <c r="AG252" s="89" t="s">
        <v>129</v>
      </c>
      <c r="AH252" s="89" t="s">
        <v>129</v>
      </c>
      <c r="AI252" s="89" t="s">
        <v>129</v>
      </c>
      <c r="AJ252" s="89" t="s">
        <v>129</v>
      </c>
      <c r="AL252" s="89" t="s">
        <v>129</v>
      </c>
      <c r="AM252" s="89" t="s">
        <v>129</v>
      </c>
      <c r="AN252" s="89" t="s">
        <v>129</v>
      </c>
      <c r="AO252" s="89" t="s">
        <v>129</v>
      </c>
      <c r="AP252" s="89" t="s">
        <v>129</v>
      </c>
      <c r="AQ252" s="89" t="s">
        <v>129</v>
      </c>
      <c r="AR252" s="89" t="s">
        <v>129</v>
      </c>
      <c r="AS252" s="89" t="s">
        <v>129</v>
      </c>
      <c r="AU252" s="89" t="s">
        <v>129</v>
      </c>
      <c r="AV252" s="89" t="s">
        <v>129</v>
      </c>
      <c r="AW252" s="89" t="s">
        <v>129</v>
      </c>
      <c r="AX252" s="89" t="s">
        <v>129</v>
      </c>
      <c r="AY252" s="89" t="s">
        <v>129</v>
      </c>
      <c r="AZ252" s="89" t="s">
        <v>129</v>
      </c>
      <c r="BA252" s="89" t="s">
        <v>129</v>
      </c>
      <c r="BB252" s="89" t="s">
        <v>129</v>
      </c>
    </row>
    <row r="253" spans="1:54" x14ac:dyDescent="0.2">
      <c r="AC253" s="99">
        <f>COUNTIF(AC207:AC213, "=0")+COUNTIF(AC216:AC222, "=0")+COUNTIF(AC224:AC228, "=0")+COUNTIF(AC230:AC234, "=0")</f>
        <v>0</v>
      </c>
      <c r="AD253" s="99">
        <f t="shared" ref="AD253:AJ253" si="260">COUNTIF(AD207:AD213, "=0")+COUNTIF(AD216:AD222, "=0")+COUNTIF(AD224:AD228, "=0")+COUNTIF(AD230:AD234, "=0")</f>
        <v>1</v>
      </c>
      <c r="AE253" s="99">
        <f t="shared" si="260"/>
        <v>0</v>
      </c>
      <c r="AF253" s="99">
        <f t="shared" si="260"/>
        <v>0</v>
      </c>
      <c r="AG253" s="99">
        <f t="shared" si="260"/>
        <v>0</v>
      </c>
      <c r="AH253" s="99">
        <f t="shared" si="260"/>
        <v>0</v>
      </c>
      <c r="AI253" s="99">
        <f t="shared" si="260"/>
        <v>0</v>
      </c>
      <c r="AJ253" s="99">
        <f t="shared" si="260"/>
        <v>0</v>
      </c>
      <c r="AL253" s="99">
        <f>COUNTIF(AL207:AL213, "=0")+COUNTIF(AL216:AL222, "=0")+COUNTIF(AL224:AL228, "=0")+COUNTIF(AL230:AL234, "=0")</f>
        <v>0</v>
      </c>
      <c r="AM253" s="99">
        <f t="shared" ref="AM253:AS253" si="261">COUNTIF(AM207:AM213, "=0")+COUNTIF(AM216:AM222, "=0")+COUNTIF(AM224:AM228, "=0")+COUNTIF(AM230:AM234, "=0")</f>
        <v>4</v>
      </c>
      <c r="AN253" s="99">
        <f t="shared" si="261"/>
        <v>0</v>
      </c>
      <c r="AO253" s="99">
        <f t="shared" si="261"/>
        <v>4</v>
      </c>
      <c r="AP253" s="99">
        <f t="shared" si="261"/>
        <v>4</v>
      </c>
      <c r="AQ253" s="99">
        <f t="shared" si="261"/>
        <v>4</v>
      </c>
      <c r="AR253" s="99">
        <f t="shared" si="261"/>
        <v>4</v>
      </c>
      <c r="AS253" s="99">
        <f t="shared" si="261"/>
        <v>4</v>
      </c>
      <c r="AU253" s="99">
        <f>COUNTIF(AU207:AU213, "=0")+COUNTIF(AU216:AU222, "=0")+COUNTIF(AU224:AU228, "=0")+COUNTIF(AU230:AU234, "=0")</f>
        <v>0</v>
      </c>
      <c r="AV253" s="99">
        <f t="shared" ref="AV253:BB253" si="262">COUNTIF(AV207:AV213, "=0")+COUNTIF(AV216:AV222, "=0")+COUNTIF(AV224:AV228, "=0")+COUNTIF(AV230:AV234, "=0")</f>
        <v>0</v>
      </c>
      <c r="AW253" s="99">
        <f t="shared" si="262"/>
        <v>0</v>
      </c>
      <c r="AX253" s="99">
        <f t="shared" si="262"/>
        <v>0</v>
      </c>
      <c r="AY253" s="99">
        <f t="shared" si="262"/>
        <v>0</v>
      </c>
      <c r="AZ253" s="99">
        <f t="shared" si="262"/>
        <v>0</v>
      </c>
      <c r="BA253" s="99">
        <f t="shared" si="262"/>
        <v>0</v>
      </c>
      <c r="BB253" s="99">
        <f t="shared" si="262"/>
        <v>0</v>
      </c>
    </row>
    <row r="254" spans="1:54" x14ac:dyDescent="0.2">
      <c r="AC254" s="85" t="s">
        <v>251</v>
      </c>
      <c r="AD254" s="85" t="s">
        <v>251</v>
      </c>
      <c r="AE254" s="85" t="s">
        <v>251</v>
      </c>
      <c r="AF254" s="85" t="s">
        <v>251</v>
      </c>
      <c r="AG254" s="85" t="s">
        <v>251</v>
      </c>
      <c r="AH254" s="85" t="s">
        <v>251</v>
      </c>
      <c r="AI254" s="85" t="s">
        <v>251</v>
      </c>
      <c r="AJ254" s="85" t="s">
        <v>251</v>
      </c>
      <c r="AL254" s="85" t="s">
        <v>252</v>
      </c>
      <c r="AM254" s="85" t="s">
        <v>252</v>
      </c>
      <c r="AN254" s="85" t="s">
        <v>252</v>
      </c>
      <c r="AO254" s="85" t="s">
        <v>252</v>
      </c>
      <c r="AP254" s="85" t="s">
        <v>252</v>
      </c>
      <c r="AQ254" s="85" t="s">
        <v>252</v>
      </c>
      <c r="AR254" s="85" t="s">
        <v>252</v>
      </c>
      <c r="AS254" s="85" t="s">
        <v>252</v>
      </c>
      <c r="AU254" s="85" t="s">
        <v>252</v>
      </c>
      <c r="AV254" s="85" t="s">
        <v>252</v>
      </c>
      <c r="AW254" s="85" t="s">
        <v>252</v>
      </c>
      <c r="AX254" s="85" t="s">
        <v>252</v>
      </c>
      <c r="AY254" s="85" t="s">
        <v>252</v>
      </c>
      <c r="AZ254" s="85" t="s">
        <v>252</v>
      </c>
      <c r="BA254" s="85" t="s">
        <v>252</v>
      </c>
      <c r="BB254" s="85" t="s">
        <v>252</v>
      </c>
    </row>
    <row r="255" spans="1:54" x14ac:dyDescent="0.2">
      <c r="AC255" s="96">
        <f>(AC249/24)*100</f>
        <v>54.166666666666664</v>
      </c>
      <c r="AD255" s="96">
        <f t="shared" ref="AD255:AJ255" si="263">(AD249/24)*100</f>
        <v>37.5</v>
      </c>
      <c r="AE255" s="96">
        <f t="shared" si="263"/>
        <v>37.5</v>
      </c>
      <c r="AF255" s="96">
        <f t="shared" si="263"/>
        <v>66.666666666666657</v>
      </c>
      <c r="AG255" s="96">
        <f t="shared" si="263"/>
        <v>29.166666666666668</v>
      </c>
      <c r="AH255" s="96">
        <f t="shared" si="263"/>
        <v>45.833333333333329</v>
      </c>
      <c r="AI255" s="96">
        <f t="shared" si="263"/>
        <v>66.666666666666657</v>
      </c>
      <c r="AJ255" s="96">
        <f t="shared" si="263"/>
        <v>66.666666666666657</v>
      </c>
      <c r="AL255" s="96">
        <f>(AL249/24)*100</f>
        <v>54.166666666666664</v>
      </c>
      <c r="AM255" s="96">
        <f t="shared" ref="AM255:AS255" si="264">(AM249/24)*100</f>
        <v>70.833333333333343</v>
      </c>
      <c r="AN255" s="96">
        <f t="shared" si="264"/>
        <v>66.666666666666657</v>
      </c>
      <c r="AO255" s="96">
        <f t="shared" si="264"/>
        <v>66.666666666666657</v>
      </c>
      <c r="AP255" s="96">
        <f t="shared" si="264"/>
        <v>8.3333333333333321</v>
      </c>
      <c r="AQ255" s="96">
        <f t="shared" si="264"/>
        <v>16.666666666666664</v>
      </c>
      <c r="AR255" s="96">
        <f t="shared" si="264"/>
        <v>70.833333333333343</v>
      </c>
      <c r="AS255" s="96">
        <f t="shared" si="264"/>
        <v>66.666666666666657</v>
      </c>
      <c r="AU255" s="96">
        <f>(AU249/24)*100</f>
        <v>54.166666666666664</v>
      </c>
      <c r="AV255" s="96">
        <f t="shared" ref="AV255:BB255" si="265">(AV249/24)*100</f>
        <v>83.333333333333343</v>
      </c>
      <c r="AW255" s="96">
        <f t="shared" si="265"/>
        <v>50</v>
      </c>
      <c r="AX255" s="96">
        <f t="shared" si="265"/>
        <v>79.166666666666657</v>
      </c>
      <c r="AY255" s="96">
        <f t="shared" si="265"/>
        <v>8.3333333333333321</v>
      </c>
      <c r="AZ255" s="96">
        <f t="shared" si="265"/>
        <v>25</v>
      </c>
      <c r="BA255" s="96">
        <f t="shared" si="265"/>
        <v>79.166666666666657</v>
      </c>
      <c r="BB255" s="96">
        <f t="shared" si="265"/>
        <v>79.166666666666657</v>
      </c>
    </row>
    <row r="256" spans="1:54" x14ac:dyDescent="0.2">
      <c r="AC256" s="127" t="s">
        <v>254</v>
      </c>
      <c r="AD256" s="127"/>
      <c r="AE256" s="127"/>
      <c r="AF256" s="127"/>
      <c r="AG256" s="127"/>
      <c r="AH256" s="127"/>
      <c r="AI256" s="127"/>
      <c r="AJ256" s="127"/>
      <c r="AL256" s="127" t="s">
        <v>254</v>
      </c>
      <c r="AM256" s="127"/>
      <c r="AN256" s="127"/>
      <c r="AO256" s="127"/>
      <c r="AP256" s="127"/>
      <c r="AQ256" s="127"/>
      <c r="AR256" s="127"/>
      <c r="AS256" s="127"/>
      <c r="AU256" s="127" t="s">
        <v>254</v>
      </c>
      <c r="AV256" s="127"/>
      <c r="AW256" s="127"/>
      <c r="AX256" s="127"/>
      <c r="AY256" s="127"/>
      <c r="AZ256" s="127"/>
      <c r="BA256" s="127"/>
      <c r="BB256" s="127"/>
    </row>
    <row r="257" spans="1:54" x14ac:dyDescent="0.2">
      <c r="AC257" s="127"/>
      <c r="AD257" s="127"/>
      <c r="AE257" s="127"/>
      <c r="AF257" s="127"/>
      <c r="AG257" s="127"/>
      <c r="AH257" s="127"/>
      <c r="AI257" s="127"/>
      <c r="AJ257" s="127"/>
      <c r="AL257" s="127"/>
      <c r="AM257" s="127"/>
      <c r="AN257" s="127"/>
      <c r="AO257" s="127"/>
      <c r="AP257" s="127"/>
      <c r="AQ257" s="127"/>
      <c r="AR257" s="127"/>
      <c r="AS257" s="127"/>
      <c r="AU257" s="127"/>
      <c r="AV257" s="127"/>
      <c r="AW257" s="127"/>
      <c r="AX257" s="127"/>
      <c r="AY257" s="127"/>
      <c r="AZ257" s="127"/>
      <c r="BA257" s="127"/>
      <c r="BB257" s="127"/>
    </row>
    <row r="258" spans="1:54" x14ac:dyDescent="0.2">
      <c r="AC258" s="85" t="s">
        <v>127</v>
      </c>
      <c r="AD258" s="85" t="s">
        <v>127</v>
      </c>
      <c r="AE258" s="85" t="s">
        <v>127</v>
      </c>
      <c r="AF258" s="85" t="s">
        <v>127</v>
      </c>
      <c r="AG258" s="85" t="s">
        <v>127</v>
      </c>
      <c r="AH258" s="85" t="s">
        <v>127</v>
      </c>
      <c r="AI258" s="85" t="s">
        <v>127</v>
      </c>
      <c r="AJ258" s="85" t="s">
        <v>127</v>
      </c>
      <c r="AL258" s="85" t="s">
        <v>130</v>
      </c>
      <c r="AM258" s="85" t="s">
        <v>130</v>
      </c>
      <c r="AN258" s="85" t="s">
        <v>130</v>
      </c>
      <c r="AO258" s="85" t="s">
        <v>130</v>
      </c>
      <c r="AP258" s="85" t="s">
        <v>130</v>
      </c>
      <c r="AQ258" s="85" t="s">
        <v>130</v>
      </c>
      <c r="AR258" s="85" t="s">
        <v>130</v>
      </c>
      <c r="AS258" s="85" t="s">
        <v>130</v>
      </c>
      <c r="AU258" s="85" t="s">
        <v>130</v>
      </c>
      <c r="AV258" s="85" t="s">
        <v>130</v>
      </c>
      <c r="AW258" s="85" t="s">
        <v>130</v>
      </c>
      <c r="AX258" s="85" t="s">
        <v>130</v>
      </c>
      <c r="AY258" s="85" t="s">
        <v>130</v>
      </c>
      <c r="AZ258" s="85" t="s">
        <v>130</v>
      </c>
      <c r="BA258" s="85" t="s">
        <v>130</v>
      </c>
      <c r="BB258" s="85" t="s">
        <v>130</v>
      </c>
    </row>
    <row r="259" spans="1:54" x14ac:dyDescent="0.2">
      <c r="AC259" s="99">
        <f>COUNTIF(AC205:AC206, "&gt;0")+COUNTIF(AC214:AC215, "&gt;0")+COUNTIF(AC223:AC223, "&gt;0")+COUNTIF(AC229:AC229, "&gt;0")</f>
        <v>5</v>
      </c>
      <c r="AD259" s="99">
        <f t="shared" ref="AD259:AJ259" si="266">COUNTIF(AD205:AD206, "&gt;0")+COUNTIF(AD214:AD215, "&gt;0")+COUNTIF(AD223:AD223, "&gt;0")+COUNTIF(AD229:AD229, "&gt;0")</f>
        <v>6</v>
      </c>
      <c r="AE259" s="99">
        <f t="shared" si="266"/>
        <v>4</v>
      </c>
      <c r="AF259" s="99">
        <f t="shared" si="266"/>
        <v>6</v>
      </c>
      <c r="AG259" s="99">
        <f t="shared" si="266"/>
        <v>4</v>
      </c>
      <c r="AH259" s="99">
        <f t="shared" si="266"/>
        <v>0</v>
      </c>
      <c r="AI259" s="99">
        <f t="shared" si="266"/>
        <v>6</v>
      </c>
      <c r="AJ259" s="99">
        <f t="shared" si="266"/>
        <v>3</v>
      </c>
      <c r="AL259" s="99">
        <f>COUNTIF(AL205:AL206, "&gt;0")+COUNTIF(AL214:AL215, "&gt;0")+COUNTIF(AL223:AL223, "&gt;0")+COUNTIF(AL229:AL229, "&gt;0")</f>
        <v>1</v>
      </c>
      <c r="AM259" s="99">
        <f t="shared" ref="AM259:AS259" si="267">COUNTIF(AM205:AM206, "&gt;0")+COUNTIF(AM214:AM215, "&gt;0")+COUNTIF(AM223:AM223, "&gt;0")+COUNTIF(AM229:AM229, "&gt;0")</f>
        <v>6</v>
      </c>
      <c r="AN259" s="99">
        <f t="shared" si="267"/>
        <v>2</v>
      </c>
      <c r="AO259" s="99">
        <f t="shared" si="267"/>
        <v>6</v>
      </c>
      <c r="AP259" s="99">
        <f t="shared" si="267"/>
        <v>0</v>
      </c>
      <c r="AQ259" s="99">
        <f t="shared" si="267"/>
        <v>1</v>
      </c>
      <c r="AR259" s="99">
        <f t="shared" si="267"/>
        <v>6</v>
      </c>
      <c r="AS259" s="99">
        <f t="shared" si="267"/>
        <v>4</v>
      </c>
      <c r="AU259" s="99">
        <f>COUNTIF(AU205:AU206, "&gt;0")+COUNTIF(AU214:AU215, "&gt;0")+COUNTIF(AU223:AU223, "&gt;0")+COUNTIF(AU229:AU229, "&gt;0")</f>
        <v>1</v>
      </c>
      <c r="AV259" s="99">
        <f t="shared" ref="AV259:BB259" si="268">COUNTIF(AV205:AV206, "&gt;0")+COUNTIF(AV214:AV215, "&gt;0")+COUNTIF(AV223:AV223, "&gt;0")+COUNTIF(AV229:AV229, "&gt;0")</f>
        <v>6</v>
      </c>
      <c r="AW259" s="99">
        <f t="shared" si="268"/>
        <v>0</v>
      </c>
      <c r="AX259" s="99">
        <f t="shared" si="268"/>
        <v>6</v>
      </c>
      <c r="AY259" s="99">
        <f t="shared" si="268"/>
        <v>1</v>
      </c>
      <c r="AZ259" s="99">
        <f t="shared" si="268"/>
        <v>0</v>
      </c>
      <c r="BA259" s="99">
        <f t="shared" si="268"/>
        <v>6</v>
      </c>
      <c r="BB259" s="99">
        <f t="shared" si="268"/>
        <v>4</v>
      </c>
    </row>
    <row r="260" spans="1:54" x14ac:dyDescent="0.2">
      <c r="AC260" s="87" t="s">
        <v>128</v>
      </c>
      <c r="AD260" s="87" t="s">
        <v>128</v>
      </c>
      <c r="AE260" s="87" t="s">
        <v>128</v>
      </c>
      <c r="AF260" s="87" t="s">
        <v>128</v>
      </c>
      <c r="AG260" s="87" t="s">
        <v>128</v>
      </c>
      <c r="AH260" s="87" t="s">
        <v>128</v>
      </c>
      <c r="AI260" s="87" t="s">
        <v>128</v>
      </c>
      <c r="AJ260" s="87" t="s">
        <v>128</v>
      </c>
      <c r="AL260" s="87" t="s">
        <v>127</v>
      </c>
      <c r="AM260" s="87" t="s">
        <v>127</v>
      </c>
      <c r="AN260" s="87" t="s">
        <v>127</v>
      </c>
      <c r="AO260" s="87" t="s">
        <v>127</v>
      </c>
      <c r="AP260" s="87" t="s">
        <v>127</v>
      </c>
      <c r="AQ260" s="87" t="s">
        <v>127</v>
      </c>
      <c r="AR260" s="87" t="s">
        <v>127</v>
      </c>
      <c r="AS260" s="87" t="s">
        <v>127</v>
      </c>
      <c r="AU260" s="87" t="s">
        <v>128</v>
      </c>
      <c r="AV260" s="87" t="s">
        <v>128</v>
      </c>
      <c r="AW260" s="87" t="s">
        <v>128</v>
      </c>
      <c r="AX260" s="87" t="s">
        <v>128</v>
      </c>
      <c r="AY260" s="87" t="s">
        <v>128</v>
      </c>
      <c r="AZ260" s="87" t="s">
        <v>128</v>
      </c>
      <c r="BA260" s="87" t="s">
        <v>128</v>
      </c>
      <c r="BB260" s="87" t="s">
        <v>128</v>
      </c>
    </row>
    <row r="261" spans="1:54" x14ac:dyDescent="0.2">
      <c r="AC261" s="99">
        <f>COUNTIF(AC205:AC206, "&lt;0")+COUNTIF(AC214:AC215, "&lt;0")+COUNTIF(AC223:AC223, "&lt;0")+COUNTIF(AC229:AC229, "&lt;0")</f>
        <v>1</v>
      </c>
      <c r="AD261" s="99">
        <f t="shared" ref="AD261:AJ261" si="269">COUNTIF(AD205:AD206, "&lt;0")+COUNTIF(AD214:AD215, "&lt;0")+COUNTIF(AD223:AD223, "&lt;0")+COUNTIF(AD229:AD229, "&lt;0")</f>
        <v>0</v>
      </c>
      <c r="AE261" s="99">
        <f t="shared" si="269"/>
        <v>2</v>
      </c>
      <c r="AF261" s="99">
        <f t="shared" si="269"/>
        <v>0</v>
      </c>
      <c r="AG261" s="99">
        <f t="shared" si="269"/>
        <v>2</v>
      </c>
      <c r="AH261" s="99">
        <f t="shared" si="269"/>
        <v>6</v>
      </c>
      <c r="AI261" s="99">
        <f t="shared" si="269"/>
        <v>0</v>
      </c>
      <c r="AJ261" s="99">
        <f t="shared" si="269"/>
        <v>3</v>
      </c>
      <c r="AL261" s="99">
        <f>COUNTIF(AL205:AL206, "&lt;0")+COUNTIF(AL214:AL215, "&lt;0")+COUNTIF(AL223:AL223, "&lt;0")+COUNTIF(AL229:AL229, "&lt;0")</f>
        <v>5</v>
      </c>
      <c r="AM261" s="99">
        <f t="shared" ref="AM261:AS261" si="270">COUNTIF(AM205:AM206, "&lt;0")+COUNTIF(AM214:AM215, "&lt;0")+COUNTIF(AM223:AM223, "&lt;0")+COUNTIF(AM229:AM229, "&lt;0")</f>
        <v>0</v>
      </c>
      <c r="AN261" s="99">
        <f t="shared" si="270"/>
        <v>4</v>
      </c>
      <c r="AO261" s="99">
        <f t="shared" si="270"/>
        <v>0</v>
      </c>
      <c r="AP261" s="99">
        <f t="shared" si="270"/>
        <v>6</v>
      </c>
      <c r="AQ261" s="99">
        <f t="shared" si="270"/>
        <v>5</v>
      </c>
      <c r="AR261" s="99">
        <f t="shared" si="270"/>
        <v>0</v>
      </c>
      <c r="AS261" s="99">
        <f t="shared" si="270"/>
        <v>2</v>
      </c>
      <c r="AU261" s="99">
        <f>COUNTIF(AU205:AU206, "&lt;0")+COUNTIF(AU214:AU215, "&lt;0")+COUNTIF(AU223:AU223, "&lt;0")+COUNTIF(AU229:AU229, "&lt;0")</f>
        <v>5</v>
      </c>
      <c r="AV261" s="99">
        <f t="shared" ref="AV261:BB261" si="271">COUNTIF(AV205:AV206, "&lt;0")+COUNTIF(AV214:AV215, "&lt;0")+COUNTIF(AV223:AV223, "&lt;0")+COUNTIF(AV229:AV229, "&lt;0")</f>
        <v>0</v>
      </c>
      <c r="AW261" s="99">
        <f t="shared" si="271"/>
        <v>6</v>
      </c>
      <c r="AX261" s="99">
        <f t="shared" si="271"/>
        <v>0</v>
      </c>
      <c r="AY261" s="99">
        <f t="shared" si="271"/>
        <v>5</v>
      </c>
      <c r="AZ261" s="99">
        <f t="shared" si="271"/>
        <v>6</v>
      </c>
      <c r="BA261" s="99">
        <f t="shared" si="271"/>
        <v>0</v>
      </c>
      <c r="BB261" s="99">
        <f t="shared" si="271"/>
        <v>2</v>
      </c>
    </row>
    <row r="262" spans="1:54" x14ac:dyDescent="0.2">
      <c r="AC262" s="89" t="s">
        <v>129</v>
      </c>
      <c r="AD262" s="89" t="s">
        <v>129</v>
      </c>
      <c r="AE262" s="89" t="s">
        <v>129</v>
      </c>
      <c r="AF262" s="89" t="s">
        <v>129</v>
      </c>
      <c r="AG262" s="89" t="s">
        <v>129</v>
      </c>
      <c r="AH262" s="89" t="s">
        <v>129</v>
      </c>
      <c r="AI262" s="89" t="s">
        <v>129</v>
      </c>
      <c r="AJ262" s="89" t="s">
        <v>129</v>
      </c>
      <c r="AL262" s="89" t="s">
        <v>129</v>
      </c>
      <c r="AM262" s="89" t="s">
        <v>129</v>
      </c>
      <c r="AN262" s="89" t="s">
        <v>129</v>
      </c>
      <c r="AO262" s="89" t="s">
        <v>129</v>
      </c>
      <c r="AP262" s="89" t="s">
        <v>129</v>
      </c>
      <c r="AQ262" s="89" t="s">
        <v>129</v>
      </c>
      <c r="AR262" s="89" t="s">
        <v>129</v>
      </c>
      <c r="AS262" s="89" t="s">
        <v>129</v>
      </c>
      <c r="AU262" s="89" t="s">
        <v>129</v>
      </c>
      <c r="AV262" s="89" t="s">
        <v>129</v>
      </c>
      <c r="AW262" s="89" t="s">
        <v>129</v>
      </c>
      <c r="AX262" s="89" t="s">
        <v>129</v>
      </c>
      <c r="AY262" s="89" t="s">
        <v>129</v>
      </c>
      <c r="AZ262" s="89" t="s">
        <v>129</v>
      </c>
      <c r="BA262" s="89" t="s">
        <v>129</v>
      </c>
      <c r="BB262" s="89" t="s">
        <v>129</v>
      </c>
    </row>
    <row r="263" spans="1:54" x14ac:dyDescent="0.2">
      <c r="AC263" s="101">
        <f>COUNTIF(AC205:AC206, "=0")+COUNTIF(AC214:AC215, "=0")+COUNTIF(AC223:AC223, "=0")+COUNTIF(AC229:AC229, "=0")</f>
        <v>0</v>
      </c>
      <c r="AD263" s="101">
        <f t="shared" ref="AD263:AJ263" si="272">COUNTIF(AD205:AD206, "=0")+COUNTIF(AD214:AD215, "=0")+COUNTIF(AD223:AD223, "=0")+COUNTIF(AD229:AD229, "=0")</f>
        <v>0</v>
      </c>
      <c r="AE263" s="101">
        <f t="shared" si="272"/>
        <v>0</v>
      </c>
      <c r="AF263" s="101">
        <f t="shared" si="272"/>
        <v>0</v>
      </c>
      <c r="AG263" s="101">
        <f t="shared" si="272"/>
        <v>0</v>
      </c>
      <c r="AH263" s="101">
        <f t="shared" si="272"/>
        <v>0</v>
      </c>
      <c r="AI263" s="101">
        <f t="shared" si="272"/>
        <v>0</v>
      </c>
      <c r="AJ263" s="101">
        <f t="shared" si="272"/>
        <v>0</v>
      </c>
      <c r="AL263" s="99">
        <f>COUNTIF(AL205:AL206, "=0")+COUNTIF(AL214:AL215, "=0")+COUNTIF(AL223:AL223, "=0")+COUNTIF(AL229:AL229, "=0")</f>
        <v>0</v>
      </c>
      <c r="AM263" s="99">
        <f t="shared" ref="AM263:AS263" si="273">COUNTIF(AM205:AM206, "=0")+COUNTIF(AM214:AM215, "=0")+COUNTIF(AM223:AM223, "=0")+COUNTIF(AM229:AM229, "=0")</f>
        <v>0</v>
      </c>
      <c r="AN263" s="99">
        <f t="shared" si="273"/>
        <v>0</v>
      </c>
      <c r="AO263" s="99">
        <f t="shared" si="273"/>
        <v>0</v>
      </c>
      <c r="AP263" s="99">
        <f t="shared" si="273"/>
        <v>0</v>
      </c>
      <c r="AQ263" s="99">
        <f t="shared" si="273"/>
        <v>0</v>
      </c>
      <c r="AR263" s="99">
        <f t="shared" si="273"/>
        <v>0</v>
      </c>
      <c r="AS263" s="99">
        <f t="shared" si="273"/>
        <v>0</v>
      </c>
      <c r="AU263" s="99">
        <f>COUNTIF(AU205:AU206, "=0")+COUNTIF(AU214:AU215, "=0")+COUNTIF(AU223:AU223, "=0")+COUNTIF(AU229:AU229, "=0")</f>
        <v>0</v>
      </c>
      <c r="AV263" s="99">
        <f t="shared" ref="AV263:BB263" si="274">COUNTIF(AV205:AV206, "=0")+COUNTIF(AV214:AV215, "=0")+COUNTIF(AV223:AV223, "=0")+COUNTIF(AV229:AV229, "=0")</f>
        <v>0</v>
      </c>
      <c r="AW263" s="99">
        <f t="shared" si="274"/>
        <v>0</v>
      </c>
      <c r="AX263" s="99">
        <f t="shared" si="274"/>
        <v>0</v>
      </c>
      <c r="AY263" s="99">
        <f t="shared" si="274"/>
        <v>0</v>
      </c>
      <c r="AZ263" s="99">
        <f t="shared" si="274"/>
        <v>0</v>
      </c>
      <c r="BA263" s="99">
        <f t="shared" si="274"/>
        <v>0</v>
      </c>
      <c r="BB263" s="99">
        <f t="shared" si="274"/>
        <v>0</v>
      </c>
    </row>
    <row r="264" spans="1:54" x14ac:dyDescent="0.2">
      <c r="AC264" s="85" t="s">
        <v>251</v>
      </c>
      <c r="AD264" s="85" t="s">
        <v>251</v>
      </c>
      <c r="AE264" s="85" t="s">
        <v>251</v>
      </c>
      <c r="AF264" s="85" t="s">
        <v>251</v>
      </c>
      <c r="AG264" s="85" t="s">
        <v>251</v>
      </c>
      <c r="AH264" s="85" t="s">
        <v>251</v>
      </c>
      <c r="AI264" s="85" t="s">
        <v>251</v>
      </c>
      <c r="AJ264" s="85" t="s">
        <v>251</v>
      </c>
      <c r="AL264" s="85" t="s">
        <v>252</v>
      </c>
      <c r="AM264" s="85" t="s">
        <v>252</v>
      </c>
      <c r="AN264" s="85" t="s">
        <v>252</v>
      </c>
      <c r="AO264" s="85" t="s">
        <v>252</v>
      </c>
      <c r="AP264" s="85" t="s">
        <v>252</v>
      </c>
      <c r="AQ264" s="85" t="s">
        <v>252</v>
      </c>
      <c r="AR264" s="85" t="s">
        <v>252</v>
      </c>
      <c r="AS264" s="85" t="s">
        <v>252</v>
      </c>
      <c r="AU264" s="85" t="s">
        <v>252</v>
      </c>
      <c r="AV264" s="85" t="s">
        <v>252</v>
      </c>
      <c r="AW264" s="85" t="s">
        <v>252</v>
      </c>
      <c r="AX264" s="85" t="s">
        <v>252</v>
      </c>
      <c r="AY264" s="85" t="s">
        <v>252</v>
      </c>
      <c r="AZ264" s="85" t="s">
        <v>252</v>
      </c>
      <c r="BA264" s="85" t="s">
        <v>252</v>
      </c>
      <c r="BB264" s="85" t="s">
        <v>252</v>
      </c>
    </row>
    <row r="265" spans="1:54" x14ac:dyDescent="0.2">
      <c r="AC265" s="96">
        <f>(AC259/6)*100</f>
        <v>83.333333333333343</v>
      </c>
      <c r="AD265" s="96">
        <f t="shared" ref="AD265:AJ265" si="275">(AD259/6)*100</f>
        <v>100</v>
      </c>
      <c r="AE265" s="96">
        <f t="shared" si="275"/>
        <v>66.666666666666657</v>
      </c>
      <c r="AF265" s="96">
        <f t="shared" si="275"/>
        <v>100</v>
      </c>
      <c r="AG265" s="96">
        <f t="shared" si="275"/>
        <v>66.666666666666657</v>
      </c>
      <c r="AH265" s="96">
        <f t="shared" si="275"/>
        <v>0</v>
      </c>
      <c r="AI265" s="96">
        <f t="shared" si="275"/>
        <v>100</v>
      </c>
      <c r="AJ265" s="96">
        <f t="shared" si="275"/>
        <v>50</v>
      </c>
      <c r="AL265" s="96">
        <f>(AL259/6)*100</f>
        <v>16.666666666666664</v>
      </c>
      <c r="AM265" s="96">
        <f t="shared" ref="AM265:AS265" si="276">(AM259/6)*100</f>
        <v>100</v>
      </c>
      <c r="AN265" s="96">
        <f t="shared" si="276"/>
        <v>33.333333333333329</v>
      </c>
      <c r="AO265" s="96">
        <f t="shared" si="276"/>
        <v>100</v>
      </c>
      <c r="AP265" s="96">
        <f t="shared" si="276"/>
        <v>0</v>
      </c>
      <c r="AQ265" s="96">
        <f t="shared" si="276"/>
        <v>16.666666666666664</v>
      </c>
      <c r="AR265" s="96">
        <f t="shared" si="276"/>
        <v>100</v>
      </c>
      <c r="AS265" s="96">
        <f t="shared" si="276"/>
        <v>66.666666666666657</v>
      </c>
      <c r="AU265" s="96">
        <f>(AU259/6)*100</f>
        <v>16.666666666666664</v>
      </c>
      <c r="AV265" s="96">
        <f t="shared" ref="AV265:BB265" si="277">(AV259/6)*100</f>
        <v>100</v>
      </c>
      <c r="AW265" s="96">
        <f t="shared" si="277"/>
        <v>0</v>
      </c>
      <c r="AX265" s="96">
        <f t="shared" si="277"/>
        <v>100</v>
      </c>
      <c r="AY265" s="96">
        <f t="shared" si="277"/>
        <v>16.666666666666664</v>
      </c>
      <c r="AZ265" s="96">
        <f t="shared" si="277"/>
        <v>0</v>
      </c>
      <c r="BA265" s="96">
        <f t="shared" si="277"/>
        <v>100</v>
      </c>
      <c r="BB265" s="96">
        <f t="shared" si="277"/>
        <v>66.666666666666657</v>
      </c>
    </row>
    <row r="267" spans="1:54" ht="16" customHeight="1" x14ac:dyDescent="0.2">
      <c r="B267" s="119" t="s">
        <v>186</v>
      </c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1"/>
      <c r="T267" s="119" t="s">
        <v>203</v>
      </c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1"/>
    </row>
    <row r="268" spans="1:54" x14ac:dyDescent="0.2">
      <c r="B268" s="122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4"/>
      <c r="T268" s="122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4"/>
    </row>
    <row r="269" spans="1:54" ht="100" x14ac:dyDescent="0.2">
      <c r="B269" s="53" t="s">
        <v>187</v>
      </c>
      <c r="C269" s="53" t="s">
        <v>188</v>
      </c>
      <c r="D269" s="54" t="s">
        <v>189</v>
      </c>
      <c r="E269" s="54" t="s">
        <v>190</v>
      </c>
      <c r="F269" s="55" t="s">
        <v>197</v>
      </c>
      <c r="G269" s="55" t="s">
        <v>198</v>
      </c>
      <c r="H269" s="56" t="s">
        <v>191</v>
      </c>
      <c r="I269" s="56" t="s">
        <v>192</v>
      </c>
      <c r="J269" s="57" t="s">
        <v>193</v>
      </c>
      <c r="K269" s="57" t="s">
        <v>194</v>
      </c>
      <c r="L269" s="58" t="s">
        <v>195</v>
      </c>
      <c r="M269" s="58" t="s">
        <v>196</v>
      </c>
      <c r="N269" s="59" t="s">
        <v>199</v>
      </c>
      <c r="O269" s="59" t="s">
        <v>200</v>
      </c>
      <c r="P269" s="60" t="s">
        <v>201</v>
      </c>
      <c r="Q269" s="60" t="s">
        <v>202</v>
      </c>
      <c r="T269" s="64" t="s">
        <v>211</v>
      </c>
      <c r="U269" s="65" t="s">
        <v>204</v>
      </c>
      <c r="V269" s="66" t="s">
        <v>205</v>
      </c>
      <c r="W269" s="67" t="s">
        <v>206</v>
      </c>
      <c r="X269" s="68" t="s">
        <v>207</v>
      </c>
      <c r="Y269" s="69" t="s">
        <v>208</v>
      </c>
      <c r="Z269" s="70" t="s">
        <v>209</v>
      </c>
      <c r="AA269" s="71" t="s">
        <v>210</v>
      </c>
      <c r="AB269" s="72" t="s">
        <v>216</v>
      </c>
      <c r="AC269" s="64" t="s">
        <v>217</v>
      </c>
      <c r="AD269" s="65" t="s">
        <v>218</v>
      </c>
      <c r="AE269" s="42"/>
      <c r="AF269" s="42"/>
      <c r="AG269" s="42"/>
      <c r="AH269" s="42"/>
      <c r="AI269" s="42"/>
    </row>
    <row r="270" spans="1:54" ht="29" x14ac:dyDescent="0.35">
      <c r="A270" s="51" t="s">
        <v>221</v>
      </c>
      <c r="B270" s="33"/>
      <c r="C270" s="34"/>
      <c r="D270" s="34"/>
      <c r="E270" s="33"/>
      <c r="F270" s="33"/>
      <c r="G270" s="34"/>
      <c r="H270" s="33"/>
      <c r="I270" s="34"/>
      <c r="J270" s="34"/>
      <c r="K270" s="33"/>
      <c r="L270" s="33"/>
      <c r="M270" s="34"/>
      <c r="N270" s="33"/>
      <c r="O270" s="34"/>
      <c r="P270" s="34"/>
      <c r="Q270" s="33"/>
      <c r="S270" s="61" t="s">
        <v>221</v>
      </c>
      <c r="T270" s="104"/>
      <c r="U270" s="33"/>
      <c r="V270" s="106"/>
      <c r="W270" s="33"/>
      <c r="X270" s="33"/>
      <c r="Y270" s="88"/>
      <c r="Z270" s="33"/>
      <c r="AA270" s="33"/>
      <c r="AB270" s="33"/>
      <c r="AC270" s="104"/>
      <c r="AD270" s="105"/>
      <c r="AE270" s="33"/>
      <c r="AF270" s="33"/>
      <c r="AG270" s="33"/>
      <c r="AH270" s="33"/>
      <c r="AI270" s="33"/>
    </row>
    <row r="271" spans="1:54" ht="29" x14ac:dyDescent="0.35">
      <c r="A271" s="52" t="s">
        <v>223</v>
      </c>
      <c r="B271" s="33"/>
      <c r="C271" s="39"/>
      <c r="D271" s="39"/>
      <c r="E271" s="33"/>
      <c r="F271" s="33"/>
      <c r="G271" s="39"/>
      <c r="H271" s="33"/>
      <c r="I271" s="39"/>
      <c r="J271" s="39"/>
      <c r="K271" s="33"/>
      <c r="L271" s="33"/>
      <c r="M271" s="39"/>
      <c r="N271" s="33"/>
      <c r="O271" s="39"/>
      <c r="P271" s="39"/>
      <c r="Q271" s="33"/>
      <c r="S271" s="62" t="s">
        <v>223</v>
      </c>
      <c r="T271" s="33"/>
      <c r="U271" s="33"/>
      <c r="V271" s="106"/>
      <c r="W271" s="33"/>
      <c r="X271" s="33"/>
      <c r="Y271" s="88"/>
      <c r="Z271" s="33"/>
      <c r="AA271" s="33"/>
      <c r="AB271" s="33"/>
      <c r="AC271" s="104"/>
      <c r="AD271" s="105"/>
      <c r="AE271" s="33"/>
      <c r="AF271" s="33"/>
      <c r="AG271" s="33"/>
      <c r="AH271" s="33"/>
      <c r="AI271" s="33"/>
    </row>
    <row r="272" spans="1:54" ht="29" x14ac:dyDescent="0.35">
      <c r="A272" s="51" t="s">
        <v>222</v>
      </c>
      <c r="B272" s="33"/>
      <c r="C272" s="34"/>
      <c r="D272" s="33"/>
      <c r="E272" s="34"/>
      <c r="F272" s="33"/>
      <c r="G272" s="34"/>
      <c r="H272" s="34"/>
      <c r="I272" s="33"/>
      <c r="J272" s="34"/>
      <c r="K272" s="33"/>
      <c r="L272" s="33"/>
      <c r="M272" s="34"/>
      <c r="N272" s="34"/>
      <c r="O272" s="33"/>
      <c r="P272" s="34"/>
      <c r="Q272" s="33"/>
      <c r="S272" s="63" t="s">
        <v>222</v>
      </c>
      <c r="T272" s="33"/>
      <c r="U272" s="33"/>
      <c r="V272" s="33"/>
      <c r="W272" s="33"/>
      <c r="X272" s="33"/>
      <c r="Y272" s="35"/>
      <c r="Z272" s="33"/>
      <c r="AA272" s="111"/>
      <c r="AB272" s="33"/>
      <c r="AC272" s="33"/>
      <c r="AD272" s="33"/>
      <c r="AE272" s="33"/>
      <c r="AF272" s="33"/>
      <c r="AG272" s="33"/>
      <c r="AH272" s="33"/>
      <c r="AI272" s="33"/>
    </row>
    <row r="273" spans="1:35" ht="29" x14ac:dyDescent="0.35">
      <c r="A273" s="52" t="s">
        <v>224</v>
      </c>
      <c r="B273" s="33"/>
      <c r="C273" s="39"/>
      <c r="D273" s="33"/>
      <c r="E273" s="39"/>
      <c r="F273" s="33"/>
      <c r="G273" s="39"/>
      <c r="H273" s="39"/>
      <c r="I273" s="33"/>
      <c r="J273" s="39"/>
      <c r="K273" s="33"/>
      <c r="L273" s="33"/>
      <c r="M273" s="39"/>
      <c r="N273" s="39"/>
      <c r="O273" s="33"/>
      <c r="P273" s="39"/>
      <c r="Q273" s="33"/>
      <c r="S273" s="62" t="s">
        <v>224</v>
      </c>
      <c r="T273" s="33"/>
      <c r="U273" s="33"/>
      <c r="V273" s="33"/>
      <c r="W273" s="33"/>
      <c r="X273" s="33"/>
      <c r="Y273" s="33"/>
      <c r="Z273" s="33"/>
      <c r="AA273" s="111"/>
      <c r="AB273" s="33"/>
      <c r="AC273" s="33"/>
      <c r="AD273" s="33"/>
      <c r="AE273" s="33"/>
      <c r="AF273" s="33"/>
      <c r="AG273" s="33"/>
      <c r="AH273" s="33"/>
      <c r="AI273" s="33"/>
    </row>
    <row r="274" spans="1:35" ht="29" x14ac:dyDescent="0.35">
      <c r="A274" s="51" t="s">
        <v>225</v>
      </c>
      <c r="B274" s="33"/>
      <c r="C274" s="34"/>
      <c r="D274" s="33"/>
      <c r="E274" s="34"/>
      <c r="F274" s="34"/>
      <c r="G274" s="33"/>
      <c r="H274" s="33"/>
      <c r="I274" s="34"/>
      <c r="J274" s="34"/>
      <c r="K274" s="33"/>
      <c r="L274" s="33"/>
      <c r="M274" s="34"/>
      <c r="N274" s="34"/>
      <c r="O274" s="35"/>
      <c r="P274" s="33"/>
      <c r="Q274" s="34"/>
      <c r="S274" s="63" t="s">
        <v>225</v>
      </c>
      <c r="T274" s="104"/>
      <c r="U274" s="33"/>
      <c r="V274" s="33"/>
      <c r="W274" s="107"/>
      <c r="X274" s="108"/>
      <c r="Y274" s="35"/>
      <c r="Z274" s="35"/>
      <c r="AA274" s="33"/>
      <c r="AB274" s="33"/>
      <c r="AC274" s="33"/>
      <c r="AD274" s="105"/>
      <c r="AE274" s="33"/>
      <c r="AF274" s="33"/>
      <c r="AG274" s="33"/>
      <c r="AH274" s="33"/>
      <c r="AI274" s="33"/>
    </row>
    <row r="275" spans="1:35" ht="29" x14ac:dyDescent="0.35">
      <c r="A275" s="52" t="s">
        <v>226</v>
      </c>
      <c r="B275" s="33"/>
      <c r="C275" s="39"/>
      <c r="D275" s="33"/>
      <c r="E275" s="39"/>
      <c r="F275" s="39"/>
      <c r="G275" s="33"/>
      <c r="H275" s="33"/>
      <c r="I275" s="39"/>
      <c r="J275" s="39"/>
      <c r="K275" s="33"/>
      <c r="L275" s="33"/>
      <c r="M275" s="39"/>
      <c r="N275" s="39"/>
      <c r="O275" s="33"/>
      <c r="P275" s="33"/>
      <c r="Q275" s="39"/>
      <c r="S275" s="62" t="s">
        <v>226</v>
      </c>
      <c r="T275" s="33"/>
      <c r="U275" s="33"/>
      <c r="V275" s="33"/>
      <c r="W275" s="107"/>
      <c r="X275" s="108"/>
      <c r="Y275" s="109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29" x14ac:dyDescent="0.35">
      <c r="A276" s="51" t="s">
        <v>227</v>
      </c>
      <c r="B276" s="33"/>
      <c r="C276" s="34"/>
      <c r="D276" s="33"/>
      <c r="E276" s="34"/>
      <c r="F276" s="33"/>
      <c r="G276" s="34"/>
      <c r="H276" s="33"/>
      <c r="I276" s="34"/>
      <c r="J276" s="34"/>
      <c r="K276" s="33"/>
      <c r="L276" s="34"/>
      <c r="M276" s="33"/>
      <c r="N276" s="34"/>
      <c r="O276" s="33"/>
      <c r="P276" s="34"/>
      <c r="Q276" s="33"/>
      <c r="S276" s="63" t="s">
        <v>227</v>
      </c>
      <c r="T276" s="104"/>
      <c r="U276" s="105"/>
      <c r="V276" s="33"/>
      <c r="W276" s="33"/>
      <c r="X276" s="33"/>
      <c r="Y276" s="88"/>
      <c r="Z276" s="110"/>
      <c r="AA276" s="33"/>
      <c r="AB276" s="33"/>
      <c r="AC276" s="33"/>
      <c r="AD276" s="105"/>
      <c r="AE276" s="33"/>
      <c r="AF276" s="33"/>
      <c r="AG276" s="33"/>
      <c r="AH276" s="33"/>
      <c r="AI276" s="33"/>
    </row>
    <row r="277" spans="1:35" ht="29" x14ac:dyDescent="0.35">
      <c r="A277" s="52" t="s">
        <v>228</v>
      </c>
      <c r="B277" s="33"/>
      <c r="C277" s="39"/>
      <c r="D277" s="33"/>
      <c r="E277" s="39"/>
      <c r="F277" s="33"/>
      <c r="G277" s="39"/>
      <c r="H277" s="33"/>
      <c r="I277" s="39"/>
      <c r="J277" s="39"/>
      <c r="K277" s="33"/>
      <c r="L277" s="39"/>
      <c r="M277" s="33"/>
      <c r="N277" s="39"/>
      <c r="O277" s="33"/>
      <c r="P277" s="39"/>
      <c r="Q277" s="33"/>
      <c r="S277" s="62" t="s">
        <v>228</v>
      </c>
      <c r="T277" s="104"/>
      <c r="U277" s="105"/>
      <c r="V277" s="33"/>
      <c r="W277" s="33"/>
      <c r="X277" s="33"/>
      <c r="Y277" s="88"/>
      <c r="Z277" s="110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29" x14ac:dyDescent="0.35">
      <c r="A278" s="51" t="s">
        <v>250</v>
      </c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3"/>
      <c r="N278" s="34"/>
      <c r="O278" s="34"/>
      <c r="P278" s="33"/>
      <c r="Q278" s="34"/>
      <c r="R278" s="40">
        <v>17</v>
      </c>
      <c r="S278" s="63" t="s">
        <v>250</v>
      </c>
      <c r="T278" s="104"/>
      <c r="U278" s="33"/>
      <c r="V278" s="33"/>
      <c r="W278" s="33"/>
      <c r="X278" s="33"/>
      <c r="Y278" s="33"/>
      <c r="Z278" s="33"/>
      <c r="AA278" s="33"/>
      <c r="AB278" s="112"/>
      <c r="AC278" s="33"/>
      <c r="AD278" s="33"/>
      <c r="AE278" s="33"/>
      <c r="AF278" s="33"/>
      <c r="AG278" s="33"/>
      <c r="AH278" s="33"/>
      <c r="AI278" s="33"/>
    </row>
    <row r="279" spans="1:35" ht="29" x14ac:dyDescent="0.35">
      <c r="A279" s="52" t="s">
        <v>229</v>
      </c>
      <c r="B279" s="39"/>
      <c r="C279" s="33"/>
      <c r="D279" s="39"/>
      <c r="E279" s="33"/>
      <c r="F279" s="33"/>
      <c r="G279" s="39"/>
      <c r="H279" s="33"/>
      <c r="I279" s="39"/>
      <c r="J279" s="39"/>
      <c r="K279" s="33"/>
      <c r="L279" s="33"/>
      <c r="M279" s="39"/>
      <c r="N279" s="33"/>
      <c r="O279" s="39"/>
      <c r="P279" s="39"/>
      <c r="Q279" s="33"/>
      <c r="S279" s="62" t="s">
        <v>229</v>
      </c>
      <c r="T279" s="33"/>
      <c r="U279" s="33"/>
      <c r="V279" s="106"/>
      <c r="W279" s="33"/>
      <c r="X279" s="33"/>
      <c r="Y279" s="33"/>
      <c r="Z279" s="110"/>
      <c r="AA279" s="33"/>
      <c r="AB279" s="33"/>
      <c r="AC279" s="104"/>
      <c r="AD279" s="105"/>
      <c r="AE279" s="33"/>
      <c r="AF279" s="33"/>
      <c r="AG279" s="33"/>
      <c r="AH279" s="33"/>
      <c r="AI279" s="33"/>
    </row>
    <row r="280" spans="1:35" ht="29" x14ac:dyDescent="0.35">
      <c r="A280" s="51" t="s">
        <v>230</v>
      </c>
      <c r="B280" s="34"/>
      <c r="C280" s="33"/>
      <c r="D280" s="34"/>
      <c r="E280" s="33"/>
      <c r="F280" s="33"/>
      <c r="G280" s="34"/>
      <c r="H280" s="33"/>
      <c r="I280" s="34"/>
      <c r="J280" s="34"/>
      <c r="K280" s="33"/>
      <c r="L280" s="33"/>
      <c r="M280" s="34"/>
      <c r="N280" s="33"/>
      <c r="O280" s="34"/>
      <c r="P280" s="34"/>
      <c r="Q280" s="33"/>
      <c r="S280" s="63" t="s">
        <v>230</v>
      </c>
      <c r="T280" s="33"/>
      <c r="U280" s="33"/>
      <c r="V280" s="106"/>
      <c r="W280" s="33"/>
      <c r="X280" s="33"/>
      <c r="Y280" s="33"/>
      <c r="Z280" s="110"/>
      <c r="AA280" s="33"/>
      <c r="AB280" s="33"/>
      <c r="AC280" s="104"/>
      <c r="AD280" s="105"/>
      <c r="AE280" s="33"/>
      <c r="AF280" s="33"/>
      <c r="AG280" s="33"/>
      <c r="AH280" s="33"/>
      <c r="AI280" s="33"/>
    </row>
    <row r="281" spans="1:35" ht="29" x14ac:dyDescent="0.35">
      <c r="A281" s="52" t="s">
        <v>231</v>
      </c>
      <c r="B281" s="39"/>
      <c r="C281" s="33"/>
      <c r="D281" s="33"/>
      <c r="E281" s="39"/>
      <c r="F281" s="33"/>
      <c r="G281" s="39"/>
      <c r="H281" s="39"/>
      <c r="I281" s="33"/>
      <c r="J281" s="39"/>
      <c r="K281" s="33"/>
      <c r="L281" s="33"/>
      <c r="M281" s="39"/>
      <c r="N281" s="39"/>
      <c r="O281" s="33"/>
      <c r="P281" s="39"/>
      <c r="Q281" s="33"/>
      <c r="S281" s="62" t="s">
        <v>231</v>
      </c>
      <c r="T281" s="33"/>
      <c r="U281" s="33"/>
      <c r="V281" s="33"/>
      <c r="W281" s="33"/>
      <c r="X281" s="33"/>
      <c r="Y281" s="33"/>
      <c r="Z281" s="33"/>
      <c r="AA281" s="111"/>
      <c r="AB281" s="33"/>
      <c r="AC281" s="33"/>
      <c r="AD281" s="33"/>
      <c r="AE281" s="33"/>
      <c r="AF281" s="33"/>
      <c r="AG281" s="33"/>
      <c r="AH281" s="33"/>
      <c r="AI281" s="33"/>
    </row>
    <row r="282" spans="1:35" ht="29" x14ac:dyDescent="0.35">
      <c r="A282" s="51" t="s">
        <v>232</v>
      </c>
      <c r="B282" s="34"/>
      <c r="C282" s="33"/>
      <c r="D282" s="33"/>
      <c r="E282" s="34"/>
      <c r="F282" s="33"/>
      <c r="G282" s="34"/>
      <c r="H282" s="34"/>
      <c r="I282" s="33"/>
      <c r="J282" s="34"/>
      <c r="K282" s="33"/>
      <c r="L282" s="33"/>
      <c r="M282" s="34"/>
      <c r="N282" s="34"/>
      <c r="O282" s="33"/>
      <c r="P282" s="34"/>
      <c r="Q282" s="33"/>
      <c r="S282" s="63" t="s">
        <v>232</v>
      </c>
      <c r="T282" s="33"/>
      <c r="U282" s="33"/>
      <c r="V282" s="33"/>
      <c r="W282" s="33"/>
      <c r="X282" s="33"/>
      <c r="Y282" s="33"/>
      <c r="Z282" s="33"/>
      <c r="AA282" s="111"/>
      <c r="AB282" s="33"/>
      <c r="AC282" s="33"/>
      <c r="AD282" s="33"/>
      <c r="AE282" s="33"/>
      <c r="AF282" s="33"/>
      <c r="AG282" s="33"/>
      <c r="AH282" s="33"/>
      <c r="AI282" s="33"/>
    </row>
    <row r="283" spans="1:35" ht="29" x14ac:dyDescent="0.35">
      <c r="A283" s="52" t="s">
        <v>233</v>
      </c>
      <c r="B283" s="39"/>
      <c r="C283" s="33"/>
      <c r="D283" s="33"/>
      <c r="E283" s="39"/>
      <c r="F283" s="39"/>
      <c r="G283" s="33"/>
      <c r="H283" s="33"/>
      <c r="I283" s="39"/>
      <c r="J283" s="39"/>
      <c r="K283" s="33"/>
      <c r="L283" s="33"/>
      <c r="M283" s="39"/>
      <c r="N283" s="39"/>
      <c r="O283" s="33"/>
      <c r="P283" s="33"/>
      <c r="Q283" s="39"/>
      <c r="S283" s="62" t="s">
        <v>233</v>
      </c>
      <c r="T283" s="33"/>
      <c r="U283" s="33"/>
      <c r="V283" s="33"/>
      <c r="W283" s="107"/>
      <c r="X283" s="108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29" x14ac:dyDescent="0.35">
      <c r="A284" s="51" t="s">
        <v>234</v>
      </c>
      <c r="B284" s="34"/>
      <c r="C284" s="35"/>
      <c r="D284" s="33"/>
      <c r="E284" s="34"/>
      <c r="F284" s="34"/>
      <c r="G284" s="33"/>
      <c r="H284" s="33"/>
      <c r="I284" s="34"/>
      <c r="J284" s="34"/>
      <c r="K284" s="33"/>
      <c r="L284" s="33"/>
      <c r="M284" s="34"/>
      <c r="N284" s="34"/>
      <c r="O284" s="33"/>
      <c r="P284" s="33"/>
      <c r="Q284" s="34"/>
      <c r="S284" s="63" t="s">
        <v>234</v>
      </c>
      <c r="T284" s="33"/>
      <c r="U284" s="33"/>
      <c r="V284" s="33"/>
      <c r="W284" s="107"/>
      <c r="X284" s="108"/>
      <c r="Y284" s="33"/>
      <c r="Z284" s="110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29" x14ac:dyDescent="0.35">
      <c r="A285" s="52" t="s">
        <v>235</v>
      </c>
      <c r="B285" s="39"/>
      <c r="C285" s="33"/>
      <c r="D285" s="33"/>
      <c r="E285" s="39"/>
      <c r="F285" s="33"/>
      <c r="G285" s="39"/>
      <c r="H285" s="33"/>
      <c r="I285" s="39"/>
      <c r="J285" s="39"/>
      <c r="K285" s="33"/>
      <c r="L285" s="39"/>
      <c r="M285" s="33"/>
      <c r="N285" s="39"/>
      <c r="O285" s="33"/>
      <c r="P285" s="39"/>
      <c r="Q285" s="33"/>
      <c r="S285" s="62" t="s">
        <v>235</v>
      </c>
      <c r="T285" s="33"/>
      <c r="U285" s="33"/>
      <c r="V285" s="33"/>
      <c r="W285" s="33"/>
      <c r="X285" s="33"/>
      <c r="Y285" s="33"/>
      <c r="Z285" s="110"/>
      <c r="AA285" s="33"/>
      <c r="AB285" s="33"/>
      <c r="AC285" s="33"/>
      <c r="AD285" s="105"/>
      <c r="AE285" s="33"/>
      <c r="AF285" s="33"/>
      <c r="AG285" s="33"/>
      <c r="AH285" s="33"/>
      <c r="AI285" s="33"/>
    </row>
    <row r="286" spans="1:35" ht="29" x14ac:dyDescent="0.35">
      <c r="A286" s="51" t="s">
        <v>236</v>
      </c>
      <c r="B286" s="34"/>
      <c r="C286" s="33"/>
      <c r="D286" s="33"/>
      <c r="E286" s="34"/>
      <c r="F286" s="33"/>
      <c r="G286" s="34"/>
      <c r="H286" s="33"/>
      <c r="I286" s="34"/>
      <c r="J286" s="34"/>
      <c r="K286" s="33"/>
      <c r="L286" s="34"/>
      <c r="M286" s="33"/>
      <c r="N286" s="34"/>
      <c r="O286" s="33"/>
      <c r="P286" s="34"/>
      <c r="Q286" s="33"/>
      <c r="S286" s="63" t="s">
        <v>236</v>
      </c>
      <c r="T286" s="33"/>
      <c r="U286" s="33"/>
      <c r="V286" s="33"/>
      <c r="W286" s="33"/>
      <c r="X286" s="33"/>
      <c r="Y286" s="88"/>
      <c r="Z286" s="110"/>
      <c r="AA286" s="33"/>
      <c r="AB286" s="33"/>
      <c r="AC286" s="33"/>
      <c r="AD286" s="105"/>
      <c r="AE286" s="33"/>
      <c r="AF286" s="33"/>
      <c r="AG286" s="33"/>
      <c r="AH286" s="33"/>
      <c r="AI286" s="33"/>
    </row>
    <row r="287" spans="1:35" ht="29" x14ac:dyDescent="0.35">
      <c r="A287" s="52" t="s">
        <v>237</v>
      </c>
      <c r="B287" s="39"/>
      <c r="C287" s="33"/>
      <c r="D287" s="33"/>
      <c r="E287" s="39"/>
      <c r="F287" s="33"/>
      <c r="G287" s="39"/>
      <c r="H287" s="33"/>
      <c r="I287" s="39"/>
      <c r="J287" s="33"/>
      <c r="K287" s="39"/>
      <c r="L287" s="33"/>
      <c r="M287" s="33"/>
      <c r="N287" s="39"/>
      <c r="O287" s="39"/>
      <c r="P287" s="33"/>
      <c r="Q287" s="39"/>
      <c r="R287" s="40">
        <v>8</v>
      </c>
      <c r="S287" s="62" t="s">
        <v>237</v>
      </c>
      <c r="T287" s="104"/>
      <c r="U287" s="33"/>
      <c r="V287" s="33"/>
      <c r="W287" s="33"/>
      <c r="X287" s="33"/>
      <c r="Y287" s="33"/>
      <c r="Z287" s="33"/>
      <c r="AA287" s="33"/>
      <c r="AB287" s="112"/>
      <c r="AC287" s="33"/>
      <c r="AD287" s="105"/>
      <c r="AE287" s="33"/>
      <c r="AF287" s="33"/>
      <c r="AG287" s="33"/>
      <c r="AH287" s="33"/>
      <c r="AI287" s="33"/>
    </row>
    <row r="288" spans="1:35" ht="29" x14ac:dyDescent="0.35">
      <c r="A288" s="51" t="s">
        <v>238</v>
      </c>
      <c r="B288" s="33"/>
      <c r="C288" s="34"/>
      <c r="D288" s="34"/>
      <c r="E288" s="33"/>
      <c r="F288" s="33"/>
      <c r="G288" s="34"/>
      <c r="H288" s="33"/>
      <c r="I288" s="34"/>
      <c r="J288" s="34"/>
      <c r="K288" s="33"/>
      <c r="L288" s="33"/>
      <c r="M288" s="34"/>
      <c r="N288" s="34"/>
      <c r="O288" s="33"/>
      <c r="P288" s="34"/>
      <c r="Q288" s="33"/>
      <c r="S288" s="63" t="s">
        <v>238</v>
      </c>
      <c r="T288" s="33"/>
      <c r="U288" s="33"/>
      <c r="V288" s="106"/>
      <c r="W288" s="33"/>
      <c r="X288" s="33"/>
      <c r="Y288" s="88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29" x14ac:dyDescent="0.35">
      <c r="A289" s="52" t="s">
        <v>239</v>
      </c>
      <c r="B289" s="33"/>
      <c r="C289" s="39"/>
      <c r="D289" s="33"/>
      <c r="E289" s="39"/>
      <c r="F289" s="33"/>
      <c r="G289" s="39"/>
      <c r="H289" s="39"/>
      <c r="I289" s="33"/>
      <c r="J289" s="39"/>
      <c r="K289" s="33"/>
      <c r="L289" s="33"/>
      <c r="M289" s="39"/>
      <c r="N289" s="39"/>
      <c r="O289" s="33"/>
      <c r="P289" s="39"/>
      <c r="Q289" s="33"/>
      <c r="S289" s="62" t="s">
        <v>239</v>
      </c>
      <c r="T289" s="33"/>
      <c r="U289" s="33"/>
      <c r="V289" s="33"/>
      <c r="W289" s="33"/>
      <c r="X289" s="33"/>
      <c r="Y289" s="33"/>
      <c r="Z289" s="33"/>
      <c r="AA289" s="111"/>
      <c r="AB289" s="33"/>
      <c r="AC289" s="33"/>
      <c r="AD289" s="33"/>
      <c r="AE289" s="33"/>
      <c r="AF289" s="33"/>
      <c r="AG289" s="33"/>
      <c r="AH289" s="33"/>
      <c r="AI289" s="33"/>
    </row>
    <row r="290" spans="1:35" ht="29" x14ac:dyDescent="0.35">
      <c r="A290" s="51" t="s">
        <v>240</v>
      </c>
      <c r="B290" s="33"/>
      <c r="C290" s="34"/>
      <c r="D290" s="33"/>
      <c r="E290" s="34"/>
      <c r="F290" s="34"/>
      <c r="G290" s="33"/>
      <c r="H290" s="33"/>
      <c r="I290" s="34"/>
      <c r="J290" s="34"/>
      <c r="K290" s="33"/>
      <c r="L290" s="33"/>
      <c r="M290" s="34"/>
      <c r="N290" s="34"/>
      <c r="O290" s="34"/>
      <c r="P290" s="33"/>
      <c r="Q290" s="34"/>
      <c r="S290" s="63" t="s">
        <v>240</v>
      </c>
      <c r="T290" s="104"/>
      <c r="U290" s="33"/>
      <c r="V290" s="33"/>
      <c r="W290" s="107"/>
      <c r="X290" s="108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29" x14ac:dyDescent="0.35">
      <c r="A291" s="52" t="s">
        <v>241</v>
      </c>
      <c r="B291" s="33"/>
      <c r="C291" s="39"/>
      <c r="D291" s="33"/>
      <c r="E291" s="39"/>
      <c r="F291" s="33"/>
      <c r="G291" s="39"/>
      <c r="H291" s="33"/>
      <c r="I291" s="39"/>
      <c r="J291" s="39"/>
      <c r="K291" s="33"/>
      <c r="L291" s="39"/>
      <c r="M291" s="33"/>
      <c r="N291" s="39"/>
      <c r="O291" s="33"/>
      <c r="P291" s="39"/>
      <c r="Q291" s="33"/>
      <c r="S291" s="62" t="s">
        <v>241</v>
      </c>
      <c r="T291" s="104"/>
      <c r="U291" s="33"/>
      <c r="V291" s="33"/>
      <c r="W291" s="33"/>
      <c r="X291" s="33"/>
      <c r="Y291" s="88"/>
      <c r="Z291" s="110"/>
      <c r="AA291" s="33"/>
      <c r="AB291" s="33"/>
      <c r="AC291" s="33"/>
      <c r="AD291" s="105"/>
      <c r="AE291" s="33"/>
      <c r="AF291" s="33"/>
      <c r="AG291" s="33"/>
      <c r="AH291" s="33"/>
      <c r="AI291" s="33"/>
    </row>
    <row r="292" spans="1:35" ht="29" x14ac:dyDescent="0.35">
      <c r="A292" s="51" t="s">
        <v>242</v>
      </c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3"/>
      <c r="N292" s="34"/>
      <c r="O292" s="33"/>
      <c r="P292" s="34"/>
      <c r="Q292" s="33"/>
      <c r="R292" s="41">
        <v>28</v>
      </c>
      <c r="S292" s="63" t="s">
        <v>242</v>
      </c>
      <c r="T292" s="104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29" x14ac:dyDescent="0.35">
      <c r="A293" s="52" t="s">
        <v>243</v>
      </c>
      <c r="B293" s="33"/>
      <c r="C293" s="39"/>
      <c r="D293" s="33"/>
      <c r="E293" s="39"/>
      <c r="F293" s="33"/>
      <c r="G293" s="39"/>
      <c r="H293" s="33"/>
      <c r="I293" s="39"/>
      <c r="J293" s="33"/>
      <c r="K293" s="39"/>
      <c r="L293" s="33"/>
      <c r="M293" s="33"/>
      <c r="N293" s="39"/>
      <c r="O293" s="33"/>
      <c r="P293" s="33"/>
      <c r="Q293" s="39"/>
      <c r="S293" s="62" t="s">
        <v>243</v>
      </c>
      <c r="T293" s="104"/>
      <c r="U293" s="33"/>
      <c r="V293" s="33"/>
      <c r="W293" s="33"/>
      <c r="X293" s="33"/>
      <c r="Y293" s="33"/>
      <c r="Z293" s="33"/>
      <c r="AA293" s="33"/>
      <c r="AB293" s="112"/>
      <c r="AC293" s="33"/>
      <c r="AD293" s="105"/>
      <c r="AE293" s="33"/>
      <c r="AF293" s="33"/>
      <c r="AG293" s="33"/>
      <c r="AH293" s="33"/>
      <c r="AI293" s="33"/>
    </row>
    <row r="294" spans="1:35" ht="29" x14ac:dyDescent="0.35">
      <c r="A294" s="51" t="s">
        <v>244</v>
      </c>
      <c r="B294" s="34"/>
      <c r="C294" s="33"/>
      <c r="D294" s="34"/>
      <c r="E294" s="33"/>
      <c r="F294" s="33"/>
      <c r="G294" s="34"/>
      <c r="H294" s="33"/>
      <c r="I294" s="34"/>
      <c r="J294" s="34"/>
      <c r="K294" s="33"/>
      <c r="L294" s="33"/>
      <c r="M294" s="34"/>
      <c r="N294" s="34"/>
      <c r="O294" s="33"/>
      <c r="P294" s="34"/>
      <c r="Q294" s="33"/>
      <c r="S294" s="63" t="s">
        <v>244</v>
      </c>
      <c r="T294" s="33"/>
      <c r="U294" s="33"/>
      <c r="V294" s="106"/>
      <c r="W294" s="33"/>
      <c r="X294" s="33"/>
      <c r="Y294" s="33"/>
      <c r="Z294" s="110"/>
      <c r="AA294" s="33"/>
      <c r="AB294" s="33"/>
      <c r="AC294" s="104"/>
      <c r="AD294" s="105"/>
      <c r="AE294" s="33"/>
      <c r="AF294" s="33"/>
      <c r="AG294" s="33"/>
      <c r="AH294" s="33"/>
      <c r="AI294" s="33"/>
    </row>
    <row r="295" spans="1:35" ht="29" x14ac:dyDescent="0.35">
      <c r="A295" s="52" t="s">
        <v>245</v>
      </c>
      <c r="B295" s="39"/>
      <c r="C295" s="33"/>
      <c r="D295" s="33"/>
      <c r="E295" s="39"/>
      <c r="F295" s="33"/>
      <c r="G295" s="39"/>
      <c r="H295" s="39"/>
      <c r="I295" s="33"/>
      <c r="J295" s="39"/>
      <c r="K295" s="33"/>
      <c r="L295" s="33"/>
      <c r="M295" s="39"/>
      <c r="N295" s="39"/>
      <c r="O295" s="33"/>
      <c r="P295" s="39"/>
      <c r="Q295" s="33"/>
      <c r="S295" s="62" t="s">
        <v>245</v>
      </c>
      <c r="T295" s="33"/>
      <c r="U295" s="33"/>
      <c r="V295" s="33"/>
      <c r="W295" s="33"/>
      <c r="X295" s="33"/>
      <c r="Y295" s="33"/>
      <c r="Z295" s="33"/>
      <c r="AA295" s="111"/>
      <c r="AB295" s="33"/>
      <c r="AC295" s="33"/>
      <c r="AD295" s="33"/>
      <c r="AE295" s="33"/>
      <c r="AF295" s="33"/>
      <c r="AG295" s="33"/>
      <c r="AH295" s="33"/>
      <c r="AI295" s="33"/>
    </row>
    <row r="296" spans="1:35" ht="29" x14ac:dyDescent="0.35">
      <c r="A296" s="51" t="s">
        <v>246</v>
      </c>
      <c r="B296" s="34"/>
      <c r="C296" s="33"/>
      <c r="D296" s="33"/>
      <c r="E296" s="34"/>
      <c r="F296" s="34"/>
      <c r="G296" s="33"/>
      <c r="H296" s="33"/>
      <c r="I296" s="34"/>
      <c r="J296" s="34"/>
      <c r="K296" s="33"/>
      <c r="L296" s="33"/>
      <c r="M296" s="34"/>
      <c r="N296" s="34"/>
      <c r="O296" s="34"/>
      <c r="P296" s="33"/>
      <c r="Q296" s="34"/>
      <c r="S296" s="63" t="s">
        <v>246</v>
      </c>
      <c r="T296" s="33"/>
      <c r="U296" s="33"/>
      <c r="V296" s="33"/>
      <c r="W296" s="107"/>
      <c r="X296" s="108"/>
      <c r="Y296" s="33"/>
      <c r="Z296" s="110"/>
      <c r="AA296" s="33"/>
      <c r="AB296" s="33"/>
      <c r="AC296" s="33"/>
      <c r="AD296" s="105"/>
      <c r="AE296" s="33"/>
      <c r="AF296" s="33"/>
      <c r="AG296" s="33"/>
      <c r="AH296" s="33"/>
      <c r="AI296" s="33"/>
    </row>
    <row r="297" spans="1:35" ht="29" x14ac:dyDescent="0.35">
      <c r="A297" s="52" t="s">
        <v>247</v>
      </c>
      <c r="B297" s="39"/>
      <c r="C297" s="33"/>
      <c r="D297" s="33"/>
      <c r="E297" s="39"/>
      <c r="F297" s="33"/>
      <c r="G297" s="39"/>
      <c r="H297" s="33"/>
      <c r="I297" s="39"/>
      <c r="J297" s="39"/>
      <c r="K297" s="33"/>
      <c r="L297" s="39"/>
      <c r="M297" s="33"/>
      <c r="N297" s="39"/>
      <c r="O297" s="33"/>
      <c r="P297" s="39"/>
      <c r="Q297" s="33"/>
      <c r="S297" s="62" t="s">
        <v>247</v>
      </c>
      <c r="T297" s="33"/>
      <c r="U297" s="33"/>
      <c r="V297" s="33"/>
      <c r="W297" s="33"/>
      <c r="X297" s="33"/>
      <c r="Y297" s="88"/>
      <c r="Z297" s="110"/>
      <c r="AA297" s="33"/>
      <c r="AB297" s="33"/>
      <c r="AC297" s="33"/>
      <c r="AD297" s="105"/>
      <c r="AE297" s="33"/>
      <c r="AF297" s="33"/>
      <c r="AG297" s="33"/>
      <c r="AH297" s="33"/>
      <c r="AI297" s="33"/>
    </row>
    <row r="298" spans="1:35" ht="29" x14ac:dyDescent="0.35">
      <c r="A298" s="51" t="s">
        <v>248</v>
      </c>
      <c r="B298" s="34"/>
      <c r="C298" s="33"/>
      <c r="D298" s="33"/>
      <c r="E298" s="34"/>
      <c r="F298" s="33"/>
      <c r="G298" s="34"/>
      <c r="H298" s="33"/>
      <c r="I298" s="34"/>
      <c r="J298" s="33"/>
      <c r="K298" s="34"/>
      <c r="L298" s="33"/>
      <c r="M298" s="33"/>
      <c r="N298" s="34"/>
      <c r="O298" s="33"/>
      <c r="P298" s="34"/>
      <c r="Q298" s="33"/>
      <c r="R298" s="41">
        <v>22</v>
      </c>
      <c r="S298" s="63" t="s">
        <v>248</v>
      </c>
      <c r="T298" s="104"/>
      <c r="U298" s="33"/>
      <c r="V298" s="33"/>
      <c r="W298" s="33"/>
      <c r="X298" s="33"/>
      <c r="Y298" s="33"/>
      <c r="Z298" s="33"/>
      <c r="AA298" s="33"/>
      <c r="AB298" s="33"/>
      <c r="AC298" s="104"/>
      <c r="AD298" s="105"/>
      <c r="AE298" s="33"/>
      <c r="AF298" s="33"/>
      <c r="AG298" s="33"/>
      <c r="AH298" s="33"/>
      <c r="AI298" s="33"/>
    </row>
    <row r="299" spans="1:35" ht="29" x14ac:dyDescent="0.35">
      <c r="A299" s="52" t="s">
        <v>249</v>
      </c>
      <c r="B299" s="39"/>
      <c r="C299" s="33"/>
      <c r="D299" s="33"/>
      <c r="E299" s="39"/>
      <c r="F299" s="33"/>
      <c r="G299" s="39"/>
      <c r="H299" s="33"/>
      <c r="I299" s="39"/>
      <c r="J299" s="33"/>
      <c r="K299" s="39"/>
      <c r="L299" s="33"/>
      <c r="M299" s="33"/>
      <c r="N299" s="39"/>
      <c r="O299" s="33"/>
      <c r="P299" s="39"/>
      <c r="Q299" s="33"/>
      <c r="S299" s="62" t="s">
        <v>249</v>
      </c>
      <c r="T299" s="33"/>
      <c r="U299" s="105"/>
      <c r="V299" s="33"/>
      <c r="W299" s="33"/>
      <c r="X299" s="33"/>
      <c r="Y299" s="33"/>
      <c r="Z299" s="33"/>
      <c r="AA299" s="33"/>
      <c r="AB299" s="112"/>
      <c r="AC299" s="33"/>
      <c r="AD299" s="33"/>
      <c r="AE299" s="33"/>
      <c r="AF299" s="33"/>
      <c r="AG299" s="33"/>
      <c r="AH299" s="33"/>
      <c r="AI299" s="33"/>
    </row>
  </sheetData>
  <mergeCells count="35">
    <mergeCell ref="AC246:AJ247"/>
    <mergeCell ref="AL246:AS247"/>
    <mergeCell ref="AU246:BB247"/>
    <mergeCell ref="AC256:AJ257"/>
    <mergeCell ref="AL256:AS257"/>
    <mergeCell ref="AU256:BB257"/>
    <mergeCell ref="B200:Q202"/>
    <mergeCell ref="T267:AI268"/>
    <mergeCell ref="B124:Q126"/>
    <mergeCell ref="BM1:BT1"/>
    <mergeCell ref="BV1:CC1"/>
    <mergeCell ref="BD1:BK1"/>
    <mergeCell ref="AU1:BB1"/>
    <mergeCell ref="B1:I1"/>
    <mergeCell ref="K1:R1"/>
    <mergeCell ref="T1:AA1"/>
    <mergeCell ref="AC1:AJ1"/>
    <mergeCell ref="AL1:AS1"/>
    <mergeCell ref="B267:Q268"/>
    <mergeCell ref="AU199:BB199"/>
    <mergeCell ref="AL199:AS199"/>
    <mergeCell ref="AC199:AJ199"/>
    <mergeCell ref="B127:I127"/>
    <mergeCell ref="AU127:BB127"/>
    <mergeCell ref="AL127:AS127"/>
    <mergeCell ref="AC127:AJ127"/>
    <mergeCell ref="T127:AA127"/>
    <mergeCell ref="K127:R127"/>
    <mergeCell ref="A239:B240"/>
    <mergeCell ref="AU203:BB203"/>
    <mergeCell ref="B203:I203"/>
    <mergeCell ref="K203:R203"/>
    <mergeCell ref="T203:AA203"/>
    <mergeCell ref="AC203:AJ203"/>
    <mergeCell ref="AL203:AS20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Grassi</cp:lastModifiedBy>
  <cp:lastPrinted>2020-10-29T12:19:11Z</cp:lastPrinted>
  <dcterms:created xsi:type="dcterms:W3CDTF">2020-10-19T20:06:31Z</dcterms:created>
  <dcterms:modified xsi:type="dcterms:W3CDTF">2021-02-08T17:23:18Z</dcterms:modified>
</cp:coreProperties>
</file>