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D:\Session_8\6DY\GrandProphete\GrandsProphetes\Documentation\Note d'équipe\"/>
    </mc:Choice>
  </mc:AlternateContent>
  <xr:revisionPtr revIDLastSave="0" documentId="13_ncr:1_{3102101F-3132-47CD-AA8D-AE330859E5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PM" sheetId="3" r:id="rId1"/>
    <sheet name="Holidays" sheetId="4" r:id="rId2"/>
    <sheet name="©" sheetId="9" r:id="rId3"/>
  </sheets>
  <definedNames>
    <definedName name="holidays">OFFSET(Holidays!$A$10,1,0,COUNTA(Holidays!$A$11:$A$4996),1)</definedName>
    <definedName name="_xlnm.Print_Area" localSheetId="0">CPM!$A$1:$Q$61</definedName>
    <definedName name="valuevx">42.314159</definedName>
    <definedName name="vertex42_copyright" hidden="1">"© 2010-2019 Vertex42 LLC"</definedName>
    <definedName name="vertex42_id" hidden="1">"critical-path-method.xlsx"</definedName>
    <definedName name="vertex42_title" hidden="1">"Critical Path Method Spreadsheet"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9" i="3" l="1"/>
  <c r="V19" i="3"/>
  <c r="W19" i="3"/>
  <c r="X19" i="3"/>
  <c r="Y19" i="3"/>
  <c r="AA19" i="3"/>
  <c r="AZ19" i="3" s="1"/>
  <c r="AB19" i="3"/>
  <c r="AC19" i="3"/>
  <c r="BB19" i="3" s="1"/>
  <c r="AD19" i="3"/>
  <c r="BC19" i="3" s="1"/>
  <c r="AE19" i="3"/>
  <c r="BD19" i="3" s="1"/>
  <c r="AF19" i="3"/>
  <c r="BE19" i="3" s="1"/>
  <c r="AG19" i="3"/>
  <c r="BF19" i="3" s="1"/>
  <c r="AH19" i="3"/>
  <c r="BG19" i="3" s="1"/>
  <c r="AI19" i="3"/>
  <c r="BH19" i="3" s="1"/>
  <c r="AJ19" i="3"/>
  <c r="AK19" i="3"/>
  <c r="BJ19" i="3" s="1"/>
  <c r="AL19" i="3"/>
  <c r="BK19" i="3" s="1"/>
  <c r="AM19" i="3"/>
  <c r="BL19" i="3" s="1"/>
  <c r="AN19" i="3"/>
  <c r="BM19" i="3" s="1"/>
  <c r="AO19" i="3"/>
  <c r="BN19" i="3" s="1"/>
  <c r="AP19" i="3"/>
  <c r="BO19" i="3" s="1"/>
  <c r="AQ19" i="3"/>
  <c r="BP19" i="3" s="1"/>
  <c r="AR19" i="3"/>
  <c r="BQ19" i="3" s="1"/>
  <c r="AS19" i="3"/>
  <c r="BR19" i="3" s="1"/>
  <c r="AT19" i="3"/>
  <c r="BS19" i="3" s="1"/>
  <c r="AU19" i="3"/>
  <c r="BT19" i="3" s="1"/>
  <c r="AV19" i="3"/>
  <c r="BU19" i="3" s="1"/>
  <c r="AW19" i="3"/>
  <c r="BV19" i="3" s="1"/>
  <c r="AX19" i="3"/>
  <c r="BW19" i="3" s="1"/>
  <c r="AY19" i="3"/>
  <c r="BX19" i="3" s="1"/>
  <c r="U18" i="3"/>
  <c r="V18" i="3"/>
  <c r="W18" i="3"/>
  <c r="X18" i="3"/>
  <c r="Y18" i="3"/>
  <c r="AA18" i="3"/>
  <c r="AZ18" i="3" s="1"/>
  <c r="AB18" i="3"/>
  <c r="AC18" i="3"/>
  <c r="BB18" i="3" s="1"/>
  <c r="AD18" i="3"/>
  <c r="BC18" i="3" s="1"/>
  <c r="AE18" i="3"/>
  <c r="BD18" i="3" s="1"/>
  <c r="AF18" i="3"/>
  <c r="BE18" i="3" s="1"/>
  <c r="AG18" i="3"/>
  <c r="BF18" i="3" s="1"/>
  <c r="AH18" i="3"/>
  <c r="BG18" i="3" s="1"/>
  <c r="AI18" i="3"/>
  <c r="BH18" i="3" s="1"/>
  <c r="AJ18" i="3"/>
  <c r="BI18" i="3" s="1"/>
  <c r="AK18" i="3"/>
  <c r="BJ18" i="3" s="1"/>
  <c r="AL18" i="3"/>
  <c r="BK18" i="3" s="1"/>
  <c r="AM18" i="3"/>
  <c r="BL18" i="3" s="1"/>
  <c r="AN18" i="3"/>
  <c r="BM18" i="3" s="1"/>
  <c r="AO18" i="3"/>
  <c r="BN18" i="3" s="1"/>
  <c r="AP18" i="3"/>
  <c r="BO18" i="3" s="1"/>
  <c r="AQ18" i="3"/>
  <c r="BP18" i="3" s="1"/>
  <c r="AR18" i="3"/>
  <c r="BQ18" i="3" s="1"/>
  <c r="AS18" i="3"/>
  <c r="BR18" i="3" s="1"/>
  <c r="AT18" i="3"/>
  <c r="BS18" i="3" s="1"/>
  <c r="AU18" i="3"/>
  <c r="BT18" i="3" s="1"/>
  <c r="AV18" i="3"/>
  <c r="BU18" i="3" s="1"/>
  <c r="AW18" i="3"/>
  <c r="BV18" i="3" s="1"/>
  <c r="AX18" i="3"/>
  <c r="BW18" i="3" s="1"/>
  <c r="AY18" i="3"/>
  <c r="BX18" i="3" s="1"/>
  <c r="L18" i="3"/>
  <c r="L19" i="3"/>
  <c r="CH30" i="3"/>
  <c r="CH31" i="3"/>
  <c r="CH32" i="3"/>
  <c r="CH33" i="3"/>
  <c r="CH34" i="3"/>
  <c r="BZ30" i="3" l="1"/>
  <c r="BZ31" i="3"/>
  <c r="BZ32" i="3"/>
  <c r="BZ33" i="3"/>
  <c r="BZ34" i="3"/>
  <c r="L28" i="3" l="1"/>
  <c r="U28" i="3"/>
  <c r="V28" i="3"/>
  <c r="W28" i="3"/>
  <c r="X28" i="3"/>
  <c r="Y28" i="3"/>
  <c r="AA28" i="3"/>
  <c r="AZ28" i="3" s="1"/>
  <c r="AB28" i="3"/>
  <c r="BA28" i="3" s="1"/>
  <c r="AC28" i="3"/>
  <c r="BB28" i="3" s="1"/>
  <c r="AD28" i="3"/>
  <c r="BC28" i="3" s="1"/>
  <c r="AE28" i="3"/>
  <c r="BD28" i="3" s="1"/>
  <c r="AF28" i="3"/>
  <c r="BE28" i="3" s="1"/>
  <c r="AG28" i="3"/>
  <c r="BF28" i="3" s="1"/>
  <c r="AH28" i="3"/>
  <c r="BG28" i="3" s="1"/>
  <c r="AI28" i="3"/>
  <c r="BH28" i="3" s="1"/>
  <c r="AJ28" i="3"/>
  <c r="BI28" i="3" s="1"/>
  <c r="AK28" i="3"/>
  <c r="BJ28" i="3" s="1"/>
  <c r="AL28" i="3"/>
  <c r="BK28" i="3" s="1"/>
  <c r="AM28" i="3"/>
  <c r="BL28" i="3" s="1"/>
  <c r="AN28" i="3"/>
  <c r="BM28" i="3" s="1"/>
  <c r="AO28" i="3"/>
  <c r="BN28" i="3" s="1"/>
  <c r="AP28" i="3"/>
  <c r="BO28" i="3" s="1"/>
  <c r="AQ28" i="3"/>
  <c r="BP28" i="3" s="1"/>
  <c r="AR28" i="3"/>
  <c r="BQ28" i="3" s="1"/>
  <c r="AS28" i="3"/>
  <c r="BR28" i="3" s="1"/>
  <c r="AT28" i="3"/>
  <c r="BS28" i="3" s="1"/>
  <c r="AU28" i="3"/>
  <c r="BT28" i="3" s="1"/>
  <c r="AV28" i="3"/>
  <c r="BU28" i="3" s="1"/>
  <c r="AW28" i="3"/>
  <c r="BV28" i="3" s="1"/>
  <c r="AX28" i="3"/>
  <c r="BW28" i="3" s="1"/>
  <c r="AY28" i="3"/>
  <c r="CA28" i="3"/>
  <c r="CB28" i="3" s="1"/>
  <c r="CD28" i="3"/>
  <c r="CE28" i="3" s="1"/>
  <c r="CG28" i="3"/>
  <c r="L29" i="3"/>
  <c r="W29" i="3"/>
  <c r="X29" i="3"/>
  <c r="Y29" i="3"/>
  <c r="AA29" i="3"/>
  <c r="AZ29" i="3" s="1"/>
  <c r="AB29" i="3"/>
  <c r="BA29" i="3" s="1"/>
  <c r="AC29" i="3"/>
  <c r="BB29" i="3" s="1"/>
  <c r="AD29" i="3"/>
  <c r="BC29" i="3" s="1"/>
  <c r="AE29" i="3"/>
  <c r="BD29" i="3" s="1"/>
  <c r="AF29" i="3"/>
  <c r="BE29" i="3" s="1"/>
  <c r="AG29" i="3"/>
  <c r="BF29" i="3" s="1"/>
  <c r="AH29" i="3"/>
  <c r="BG29" i="3" s="1"/>
  <c r="AI29" i="3"/>
  <c r="BH29" i="3" s="1"/>
  <c r="AJ29" i="3"/>
  <c r="BI29" i="3" s="1"/>
  <c r="AK29" i="3"/>
  <c r="BJ29" i="3" s="1"/>
  <c r="AL29" i="3"/>
  <c r="BK29" i="3" s="1"/>
  <c r="AM29" i="3"/>
  <c r="BL29" i="3" s="1"/>
  <c r="AN29" i="3"/>
  <c r="BM29" i="3" s="1"/>
  <c r="AO29" i="3"/>
  <c r="BN29" i="3" s="1"/>
  <c r="AP29" i="3"/>
  <c r="BO29" i="3" s="1"/>
  <c r="AQ29" i="3"/>
  <c r="BP29" i="3" s="1"/>
  <c r="AR29" i="3"/>
  <c r="AS29" i="3"/>
  <c r="AT29" i="3"/>
  <c r="AU29" i="3"/>
  <c r="AV29" i="3"/>
  <c r="BU29" i="3" s="1"/>
  <c r="AW29" i="3"/>
  <c r="BV29" i="3" s="1"/>
  <c r="AX29" i="3"/>
  <c r="BW29" i="3" s="1"/>
  <c r="AY29" i="3"/>
  <c r="BX29" i="3" s="1"/>
  <c r="L30" i="3"/>
  <c r="T30" i="3"/>
  <c r="U30" i="3"/>
  <c r="V30" i="3"/>
  <c r="W30" i="3"/>
  <c r="X30" i="3"/>
  <c r="Y30" i="3"/>
  <c r="AA30" i="3"/>
  <c r="AZ30" i="3" s="1"/>
  <c r="AB30" i="3"/>
  <c r="BA30" i="3" s="1"/>
  <c r="AC30" i="3"/>
  <c r="BB30" i="3" s="1"/>
  <c r="AD30" i="3"/>
  <c r="BC30" i="3" s="1"/>
  <c r="AE30" i="3"/>
  <c r="BD30" i="3" s="1"/>
  <c r="AF30" i="3"/>
  <c r="BE30" i="3" s="1"/>
  <c r="AG30" i="3"/>
  <c r="BF30" i="3" s="1"/>
  <c r="AH30" i="3"/>
  <c r="BG30" i="3" s="1"/>
  <c r="AI30" i="3"/>
  <c r="BH30" i="3" s="1"/>
  <c r="AJ30" i="3"/>
  <c r="BI30" i="3" s="1"/>
  <c r="AK30" i="3"/>
  <c r="BJ30" i="3" s="1"/>
  <c r="AL30" i="3"/>
  <c r="BK30" i="3" s="1"/>
  <c r="AM30" i="3"/>
  <c r="BL30" i="3" s="1"/>
  <c r="AN30" i="3"/>
  <c r="BM30" i="3" s="1"/>
  <c r="AO30" i="3"/>
  <c r="BN30" i="3" s="1"/>
  <c r="AP30" i="3"/>
  <c r="BO30" i="3" s="1"/>
  <c r="AQ30" i="3"/>
  <c r="BP30" i="3" s="1"/>
  <c r="AR30" i="3"/>
  <c r="BQ30" i="3" s="1"/>
  <c r="AS30" i="3"/>
  <c r="BR30" i="3" s="1"/>
  <c r="AT30" i="3"/>
  <c r="BS30" i="3" s="1"/>
  <c r="AU30" i="3"/>
  <c r="BT30" i="3" s="1"/>
  <c r="AV30" i="3"/>
  <c r="BU30" i="3" s="1"/>
  <c r="AW30" i="3"/>
  <c r="BV30" i="3" s="1"/>
  <c r="AX30" i="3"/>
  <c r="BW30" i="3" s="1"/>
  <c r="AY30" i="3"/>
  <c r="BX30" i="3" s="1"/>
  <c r="CA30" i="3"/>
  <c r="CB30" i="3"/>
  <c r="CC30" i="3"/>
  <c r="CD30" i="3"/>
  <c r="CE30" i="3"/>
  <c r="CF30" i="3"/>
  <c r="CG30" i="3"/>
  <c r="L31" i="3"/>
  <c r="T31" i="3"/>
  <c r="U31" i="3"/>
  <c r="V31" i="3"/>
  <c r="W31" i="3"/>
  <c r="X31" i="3"/>
  <c r="Y31" i="3"/>
  <c r="AA31" i="3"/>
  <c r="AZ31" i="3" s="1"/>
  <c r="AB31" i="3"/>
  <c r="BA31" i="3" s="1"/>
  <c r="AC31" i="3"/>
  <c r="BB31" i="3" s="1"/>
  <c r="AD31" i="3"/>
  <c r="BC31" i="3" s="1"/>
  <c r="AE31" i="3"/>
  <c r="BD31" i="3" s="1"/>
  <c r="AF31" i="3"/>
  <c r="BE31" i="3" s="1"/>
  <c r="AG31" i="3"/>
  <c r="BF31" i="3" s="1"/>
  <c r="AH31" i="3"/>
  <c r="BG31" i="3" s="1"/>
  <c r="AI31" i="3"/>
  <c r="BH31" i="3" s="1"/>
  <c r="AJ31" i="3"/>
  <c r="BI31" i="3" s="1"/>
  <c r="AK31" i="3"/>
  <c r="BJ31" i="3" s="1"/>
  <c r="AL31" i="3"/>
  <c r="BK31" i="3" s="1"/>
  <c r="AM31" i="3"/>
  <c r="BL31" i="3" s="1"/>
  <c r="AN31" i="3"/>
  <c r="BM31" i="3" s="1"/>
  <c r="AO31" i="3"/>
  <c r="BN31" i="3" s="1"/>
  <c r="AP31" i="3"/>
  <c r="BO31" i="3" s="1"/>
  <c r="AQ31" i="3"/>
  <c r="BP31" i="3" s="1"/>
  <c r="AR31" i="3"/>
  <c r="BQ31" i="3" s="1"/>
  <c r="AS31" i="3"/>
  <c r="BR31" i="3" s="1"/>
  <c r="AT31" i="3"/>
  <c r="BS31" i="3" s="1"/>
  <c r="AU31" i="3"/>
  <c r="BT31" i="3" s="1"/>
  <c r="AV31" i="3"/>
  <c r="BU31" i="3" s="1"/>
  <c r="AW31" i="3"/>
  <c r="BV31" i="3" s="1"/>
  <c r="AX31" i="3"/>
  <c r="BW31" i="3" s="1"/>
  <c r="AY31" i="3"/>
  <c r="BX31" i="3" s="1"/>
  <c r="CA31" i="3"/>
  <c r="CB31" i="3"/>
  <c r="CC31" i="3"/>
  <c r="CD31" i="3"/>
  <c r="CE31" i="3"/>
  <c r="CF31" i="3"/>
  <c r="CG31" i="3"/>
  <c r="L32" i="3"/>
  <c r="T32" i="3"/>
  <c r="U32" i="3"/>
  <c r="V32" i="3"/>
  <c r="W32" i="3"/>
  <c r="X32" i="3"/>
  <c r="Y32" i="3"/>
  <c r="AA32" i="3"/>
  <c r="AZ32" i="3" s="1"/>
  <c r="AB32" i="3"/>
  <c r="BA32" i="3" s="1"/>
  <c r="AC32" i="3"/>
  <c r="BB32" i="3" s="1"/>
  <c r="AD32" i="3"/>
  <c r="BC32" i="3" s="1"/>
  <c r="AE32" i="3"/>
  <c r="BD32" i="3" s="1"/>
  <c r="AF32" i="3"/>
  <c r="BE32" i="3" s="1"/>
  <c r="AG32" i="3"/>
  <c r="BF32" i="3" s="1"/>
  <c r="AH32" i="3"/>
  <c r="BG32" i="3" s="1"/>
  <c r="AI32" i="3"/>
  <c r="BH32" i="3" s="1"/>
  <c r="AJ32" i="3"/>
  <c r="BI32" i="3" s="1"/>
  <c r="AK32" i="3"/>
  <c r="BJ32" i="3" s="1"/>
  <c r="AL32" i="3"/>
  <c r="BK32" i="3" s="1"/>
  <c r="AM32" i="3"/>
  <c r="BL32" i="3" s="1"/>
  <c r="AN32" i="3"/>
  <c r="BM32" i="3" s="1"/>
  <c r="AO32" i="3"/>
  <c r="BN32" i="3" s="1"/>
  <c r="AP32" i="3"/>
  <c r="BO32" i="3" s="1"/>
  <c r="AQ32" i="3"/>
  <c r="BP32" i="3" s="1"/>
  <c r="AR32" i="3"/>
  <c r="BQ32" i="3" s="1"/>
  <c r="AS32" i="3"/>
  <c r="BR32" i="3" s="1"/>
  <c r="AT32" i="3"/>
  <c r="BS32" i="3" s="1"/>
  <c r="AU32" i="3"/>
  <c r="BT32" i="3" s="1"/>
  <c r="AV32" i="3"/>
  <c r="BU32" i="3" s="1"/>
  <c r="AW32" i="3"/>
  <c r="BV32" i="3" s="1"/>
  <c r="AX32" i="3"/>
  <c r="BW32" i="3" s="1"/>
  <c r="AY32" i="3"/>
  <c r="BX32" i="3" s="1"/>
  <c r="CA32" i="3"/>
  <c r="CB32" i="3"/>
  <c r="CC32" i="3"/>
  <c r="CD32" i="3"/>
  <c r="CE32" i="3"/>
  <c r="CF32" i="3"/>
  <c r="CG32" i="3"/>
  <c r="L33" i="3"/>
  <c r="T33" i="3"/>
  <c r="U33" i="3"/>
  <c r="V33" i="3"/>
  <c r="W33" i="3"/>
  <c r="X33" i="3"/>
  <c r="Y33" i="3"/>
  <c r="AA33" i="3"/>
  <c r="AZ33" i="3" s="1"/>
  <c r="AB33" i="3"/>
  <c r="BA33" i="3" s="1"/>
  <c r="AC33" i="3"/>
  <c r="BB33" i="3" s="1"/>
  <c r="AD33" i="3"/>
  <c r="BC33" i="3" s="1"/>
  <c r="AE33" i="3"/>
  <c r="BD33" i="3" s="1"/>
  <c r="AF33" i="3"/>
  <c r="BE33" i="3" s="1"/>
  <c r="AG33" i="3"/>
  <c r="BF33" i="3" s="1"/>
  <c r="AH33" i="3"/>
  <c r="BG33" i="3" s="1"/>
  <c r="AI33" i="3"/>
  <c r="BH33" i="3" s="1"/>
  <c r="AJ33" i="3"/>
  <c r="BI33" i="3" s="1"/>
  <c r="AK33" i="3"/>
  <c r="BJ33" i="3" s="1"/>
  <c r="AL33" i="3"/>
  <c r="BK33" i="3" s="1"/>
  <c r="AM33" i="3"/>
  <c r="BL33" i="3" s="1"/>
  <c r="AN33" i="3"/>
  <c r="BM33" i="3" s="1"/>
  <c r="AO33" i="3"/>
  <c r="BN33" i="3" s="1"/>
  <c r="AP33" i="3"/>
  <c r="BO33" i="3" s="1"/>
  <c r="AQ33" i="3"/>
  <c r="BP33" i="3" s="1"/>
  <c r="AR33" i="3"/>
  <c r="BQ33" i="3" s="1"/>
  <c r="AS33" i="3"/>
  <c r="BR33" i="3" s="1"/>
  <c r="AT33" i="3"/>
  <c r="BS33" i="3" s="1"/>
  <c r="AU33" i="3"/>
  <c r="BT33" i="3" s="1"/>
  <c r="AV33" i="3"/>
  <c r="BU33" i="3" s="1"/>
  <c r="AW33" i="3"/>
  <c r="BV33" i="3" s="1"/>
  <c r="AX33" i="3"/>
  <c r="BW33" i="3" s="1"/>
  <c r="AY33" i="3"/>
  <c r="BX33" i="3" s="1"/>
  <c r="CA33" i="3"/>
  <c r="CB33" i="3"/>
  <c r="CC33" i="3"/>
  <c r="CD33" i="3"/>
  <c r="CE33" i="3"/>
  <c r="CF33" i="3"/>
  <c r="CG33" i="3"/>
  <c r="L34" i="3"/>
  <c r="T34" i="3"/>
  <c r="U34" i="3"/>
  <c r="V34" i="3"/>
  <c r="W34" i="3"/>
  <c r="X34" i="3"/>
  <c r="Y34" i="3"/>
  <c r="AA34" i="3"/>
  <c r="AZ34" i="3" s="1"/>
  <c r="AB34" i="3"/>
  <c r="BA34" i="3" s="1"/>
  <c r="AC34" i="3"/>
  <c r="BB34" i="3" s="1"/>
  <c r="AD34" i="3"/>
  <c r="BC34" i="3" s="1"/>
  <c r="AE34" i="3"/>
  <c r="BD34" i="3" s="1"/>
  <c r="AF34" i="3"/>
  <c r="BE34" i="3" s="1"/>
  <c r="AG34" i="3"/>
  <c r="BF34" i="3" s="1"/>
  <c r="AH34" i="3"/>
  <c r="BG34" i="3" s="1"/>
  <c r="AI34" i="3"/>
  <c r="BH34" i="3" s="1"/>
  <c r="AJ34" i="3"/>
  <c r="BI34" i="3" s="1"/>
  <c r="AK34" i="3"/>
  <c r="BJ34" i="3" s="1"/>
  <c r="AL34" i="3"/>
  <c r="BK34" i="3" s="1"/>
  <c r="AM34" i="3"/>
  <c r="BL34" i="3" s="1"/>
  <c r="AN34" i="3"/>
  <c r="BM34" i="3" s="1"/>
  <c r="AO34" i="3"/>
  <c r="BN34" i="3" s="1"/>
  <c r="AP34" i="3"/>
  <c r="BO34" i="3" s="1"/>
  <c r="AQ34" i="3"/>
  <c r="BP34" i="3" s="1"/>
  <c r="AR34" i="3"/>
  <c r="BQ34" i="3" s="1"/>
  <c r="AS34" i="3"/>
  <c r="BR34" i="3" s="1"/>
  <c r="AT34" i="3"/>
  <c r="BS34" i="3" s="1"/>
  <c r="AU34" i="3"/>
  <c r="BT34" i="3" s="1"/>
  <c r="AV34" i="3"/>
  <c r="BU34" i="3" s="1"/>
  <c r="AW34" i="3"/>
  <c r="BV34" i="3" s="1"/>
  <c r="AX34" i="3"/>
  <c r="BW34" i="3" s="1"/>
  <c r="AY34" i="3"/>
  <c r="BX34" i="3" s="1"/>
  <c r="CA34" i="3"/>
  <c r="CB34" i="3"/>
  <c r="CC34" i="3"/>
  <c r="CD34" i="3"/>
  <c r="CE34" i="3"/>
  <c r="CF34" i="3"/>
  <c r="CG34" i="3"/>
  <c r="L17" i="3"/>
  <c r="CH17" i="3" s="1"/>
  <c r="U17" i="3"/>
  <c r="V17" i="3"/>
  <c r="W17" i="3"/>
  <c r="X17" i="3"/>
  <c r="Y17" i="3"/>
  <c r="AA17" i="3"/>
  <c r="AZ17" i="3" s="1"/>
  <c r="AB17" i="3"/>
  <c r="AC17" i="3"/>
  <c r="BB17" i="3" s="1"/>
  <c r="AD17" i="3"/>
  <c r="BC17" i="3" s="1"/>
  <c r="AE17" i="3"/>
  <c r="BD17" i="3" s="1"/>
  <c r="AF17" i="3"/>
  <c r="BE17" i="3" s="1"/>
  <c r="AG17" i="3"/>
  <c r="AH17" i="3"/>
  <c r="BG17" i="3" s="1"/>
  <c r="AI17" i="3"/>
  <c r="BH17" i="3" s="1"/>
  <c r="AJ17" i="3"/>
  <c r="BI17" i="3" s="1"/>
  <c r="AK17" i="3"/>
  <c r="AL17" i="3"/>
  <c r="BK17" i="3" s="1"/>
  <c r="AM17" i="3"/>
  <c r="BL17" i="3" s="1"/>
  <c r="AN17" i="3"/>
  <c r="BM17" i="3" s="1"/>
  <c r="AO17" i="3"/>
  <c r="BN17" i="3" s="1"/>
  <c r="AP17" i="3"/>
  <c r="BO17" i="3" s="1"/>
  <c r="AQ17" i="3"/>
  <c r="BP17" i="3" s="1"/>
  <c r="AR17" i="3"/>
  <c r="BQ17" i="3" s="1"/>
  <c r="AS17" i="3"/>
  <c r="BR17" i="3" s="1"/>
  <c r="AT17" i="3"/>
  <c r="BS17" i="3" s="1"/>
  <c r="AU17" i="3"/>
  <c r="BT17" i="3" s="1"/>
  <c r="AV17" i="3"/>
  <c r="BU17" i="3" s="1"/>
  <c r="AW17" i="3"/>
  <c r="BV17" i="3" s="1"/>
  <c r="AX17" i="3"/>
  <c r="BW17" i="3" s="1"/>
  <c r="AY17" i="3"/>
  <c r="BX17" i="3" s="1"/>
  <c r="L20" i="3"/>
  <c r="V20" i="3"/>
  <c r="W20" i="3"/>
  <c r="X20" i="3"/>
  <c r="Y20" i="3"/>
  <c r="AA20" i="3"/>
  <c r="AZ20" i="3" s="1"/>
  <c r="AB20" i="3"/>
  <c r="BA20" i="3" s="1"/>
  <c r="AC20" i="3"/>
  <c r="BB20" i="3" s="1"/>
  <c r="AD20" i="3"/>
  <c r="BC20" i="3" s="1"/>
  <c r="AE20" i="3"/>
  <c r="BD20" i="3" s="1"/>
  <c r="AF20" i="3"/>
  <c r="BE20" i="3" s="1"/>
  <c r="AG20" i="3"/>
  <c r="AH20" i="3"/>
  <c r="BG20" i="3" s="1"/>
  <c r="AI20" i="3"/>
  <c r="BH20" i="3" s="1"/>
  <c r="AJ20" i="3"/>
  <c r="BI20" i="3" s="1"/>
  <c r="AK20" i="3"/>
  <c r="BJ20" i="3" s="1"/>
  <c r="AL20" i="3"/>
  <c r="BK20" i="3" s="1"/>
  <c r="AM20" i="3"/>
  <c r="BL20" i="3" s="1"/>
  <c r="AN20" i="3"/>
  <c r="BM20" i="3" s="1"/>
  <c r="AO20" i="3"/>
  <c r="BN20" i="3" s="1"/>
  <c r="AP20" i="3"/>
  <c r="BO20" i="3" s="1"/>
  <c r="AQ20" i="3"/>
  <c r="BP20" i="3" s="1"/>
  <c r="AR20" i="3"/>
  <c r="BQ20" i="3" s="1"/>
  <c r="AS20" i="3"/>
  <c r="AT20" i="3"/>
  <c r="AU20" i="3"/>
  <c r="AV20" i="3"/>
  <c r="AW20" i="3"/>
  <c r="BV20" i="3" s="1"/>
  <c r="AX20" i="3"/>
  <c r="BW20" i="3" s="1"/>
  <c r="AY20" i="3"/>
  <c r="L21" i="3"/>
  <c r="U21" i="3"/>
  <c r="V21" i="3"/>
  <c r="W21" i="3"/>
  <c r="X21" i="3"/>
  <c r="Y21" i="3"/>
  <c r="AA21" i="3"/>
  <c r="AZ21" i="3" s="1"/>
  <c r="AB21" i="3"/>
  <c r="BA21" i="3" s="1"/>
  <c r="AC21" i="3"/>
  <c r="BB21" i="3" s="1"/>
  <c r="AD21" i="3"/>
  <c r="BC21" i="3" s="1"/>
  <c r="AE21" i="3"/>
  <c r="BD21" i="3" s="1"/>
  <c r="AF21" i="3"/>
  <c r="BE21" i="3" s="1"/>
  <c r="AG21" i="3"/>
  <c r="BF21" i="3" s="1"/>
  <c r="AH21" i="3"/>
  <c r="BG21" i="3" s="1"/>
  <c r="AI21" i="3"/>
  <c r="BH21" i="3" s="1"/>
  <c r="AJ21" i="3"/>
  <c r="AK21" i="3"/>
  <c r="AL21" i="3"/>
  <c r="AM21" i="3"/>
  <c r="AN21" i="3"/>
  <c r="BM21" i="3" s="1"/>
  <c r="AO21" i="3"/>
  <c r="BN21" i="3" s="1"/>
  <c r="AP21" i="3"/>
  <c r="BO21" i="3" s="1"/>
  <c r="AQ21" i="3"/>
  <c r="BP21" i="3" s="1"/>
  <c r="AR21" i="3"/>
  <c r="BQ21" i="3" s="1"/>
  <c r="AS21" i="3"/>
  <c r="BR21" i="3" s="1"/>
  <c r="AT21" i="3"/>
  <c r="BS21" i="3" s="1"/>
  <c r="AU21" i="3"/>
  <c r="BT21" i="3" s="1"/>
  <c r="AV21" i="3"/>
  <c r="BU21" i="3" s="1"/>
  <c r="AW21" i="3"/>
  <c r="BV21" i="3" s="1"/>
  <c r="AX21" i="3"/>
  <c r="BW21" i="3" s="1"/>
  <c r="AY21" i="3"/>
  <c r="BX21" i="3" s="1"/>
  <c r="L22" i="3"/>
  <c r="U22" i="3"/>
  <c r="V22" i="3"/>
  <c r="W22" i="3"/>
  <c r="X22" i="3"/>
  <c r="Y22" i="3"/>
  <c r="AA22" i="3"/>
  <c r="AZ22" i="3" s="1"/>
  <c r="AB22" i="3"/>
  <c r="BA22" i="3" s="1"/>
  <c r="AC22" i="3"/>
  <c r="BB22" i="3" s="1"/>
  <c r="AD22" i="3"/>
  <c r="BC22" i="3" s="1"/>
  <c r="AE22" i="3"/>
  <c r="BD22" i="3" s="1"/>
  <c r="AF22" i="3"/>
  <c r="BE22" i="3" s="1"/>
  <c r="AG22" i="3"/>
  <c r="BF22" i="3" s="1"/>
  <c r="AH22" i="3"/>
  <c r="BG22" i="3" s="1"/>
  <c r="AI22" i="3"/>
  <c r="BH22" i="3" s="1"/>
  <c r="AJ22" i="3"/>
  <c r="AK22" i="3"/>
  <c r="AL22" i="3"/>
  <c r="AM22" i="3"/>
  <c r="AN22" i="3"/>
  <c r="BM22" i="3" s="1"/>
  <c r="AO22" i="3"/>
  <c r="BN22" i="3" s="1"/>
  <c r="AP22" i="3"/>
  <c r="BO22" i="3" s="1"/>
  <c r="AQ22" i="3"/>
  <c r="BP22" i="3" s="1"/>
  <c r="AR22" i="3"/>
  <c r="BQ22" i="3" s="1"/>
  <c r="AS22" i="3"/>
  <c r="BR22" i="3" s="1"/>
  <c r="AT22" i="3"/>
  <c r="BS22" i="3" s="1"/>
  <c r="AU22" i="3"/>
  <c r="BT22" i="3" s="1"/>
  <c r="AV22" i="3"/>
  <c r="BU22" i="3" s="1"/>
  <c r="AW22" i="3"/>
  <c r="BV22" i="3" s="1"/>
  <c r="AX22" i="3"/>
  <c r="BW22" i="3" s="1"/>
  <c r="AY22" i="3"/>
  <c r="BX22" i="3" s="1"/>
  <c r="L23" i="3"/>
  <c r="X23" i="3"/>
  <c r="Y23" i="3"/>
  <c r="AA23" i="3"/>
  <c r="AZ23" i="3" s="1"/>
  <c r="AB23" i="3"/>
  <c r="BA23" i="3" s="1"/>
  <c r="AC23" i="3"/>
  <c r="BB23" i="3" s="1"/>
  <c r="AD23" i="3"/>
  <c r="BC23" i="3" s="1"/>
  <c r="AE23" i="3"/>
  <c r="BD23" i="3" s="1"/>
  <c r="AF23" i="3"/>
  <c r="BE23" i="3" s="1"/>
  <c r="AG23" i="3"/>
  <c r="BF23" i="3" s="1"/>
  <c r="AH23" i="3"/>
  <c r="BG23" i="3" s="1"/>
  <c r="AI23" i="3"/>
  <c r="BH23" i="3" s="1"/>
  <c r="AJ23" i="3"/>
  <c r="BI23" i="3" s="1"/>
  <c r="AK23" i="3"/>
  <c r="BJ23" i="3" s="1"/>
  <c r="AL23" i="3"/>
  <c r="BK23" i="3" s="1"/>
  <c r="AM23" i="3"/>
  <c r="BL23" i="3" s="1"/>
  <c r="AN23" i="3"/>
  <c r="BM23" i="3" s="1"/>
  <c r="AO23" i="3"/>
  <c r="BN23" i="3" s="1"/>
  <c r="AP23" i="3"/>
  <c r="BO23" i="3" s="1"/>
  <c r="AQ23" i="3"/>
  <c r="BP23" i="3" s="1"/>
  <c r="AR23" i="3"/>
  <c r="BQ23" i="3" s="1"/>
  <c r="AS23" i="3"/>
  <c r="AT23" i="3"/>
  <c r="AU23" i="3"/>
  <c r="AV23" i="3"/>
  <c r="AW23" i="3"/>
  <c r="BV23" i="3" s="1"/>
  <c r="AX23" i="3"/>
  <c r="BW23" i="3" s="1"/>
  <c r="AY23" i="3"/>
  <c r="L24" i="3"/>
  <c r="U24" i="3"/>
  <c r="V24" i="3"/>
  <c r="W24" i="3"/>
  <c r="X24" i="3"/>
  <c r="Y24" i="3"/>
  <c r="AA24" i="3"/>
  <c r="AZ24" i="3" s="1"/>
  <c r="AB24" i="3"/>
  <c r="BA24" i="3" s="1"/>
  <c r="AC24" i="3"/>
  <c r="BB24" i="3" s="1"/>
  <c r="AD24" i="3"/>
  <c r="BC24" i="3" s="1"/>
  <c r="AE24" i="3"/>
  <c r="BD24" i="3" s="1"/>
  <c r="AF24" i="3"/>
  <c r="BE24" i="3" s="1"/>
  <c r="AG24" i="3"/>
  <c r="BF24" i="3" s="1"/>
  <c r="AH24" i="3"/>
  <c r="BG24" i="3" s="1"/>
  <c r="AI24" i="3"/>
  <c r="BH24" i="3" s="1"/>
  <c r="AJ24" i="3"/>
  <c r="BI24" i="3" s="1"/>
  <c r="AK24" i="3"/>
  <c r="BJ24" i="3" s="1"/>
  <c r="AL24" i="3"/>
  <c r="BK24" i="3" s="1"/>
  <c r="AM24" i="3"/>
  <c r="AN24" i="3"/>
  <c r="AO24" i="3"/>
  <c r="AP24" i="3"/>
  <c r="AQ24" i="3"/>
  <c r="BP24" i="3" s="1"/>
  <c r="AR24" i="3"/>
  <c r="BQ24" i="3" s="1"/>
  <c r="AS24" i="3"/>
  <c r="BR24" i="3" s="1"/>
  <c r="AT24" i="3"/>
  <c r="BS24" i="3" s="1"/>
  <c r="AU24" i="3"/>
  <c r="BT24" i="3" s="1"/>
  <c r="AV24" i="3"/>
  <c r="BU24" i="3" s="1"/>
  <c r="AW24" i="3"/>
  <c r="BV24" i="3" s="1"/>
  <c r="AX24" i="3"/>
  <c r="BW24" i="3" s="1"/>
  <c r="AY24" i="3"/>
  <c r="BX24" i="3" s="1"/>
  <c r="L25" i="3"/>
  <c r="U25" i="3"/>
  <c r="V25" i="3"/>
  <c r="W25" i="3"/>
  <c r="X25" i="3"/>
  <c r="Y25" i="3"/>
  <c r="AA25" i="3"/>
  <c r="AZ25" i="3" s="1"/>
  <c r="AB25" i="3"/>
  <c r="BA25" i="3" s="1"/>
  <c r="AC25" i="3"/>
  <c r="BB25" i="3" s="1"/>
  <c r="AD25" i="3"/>
  <c r="BC25" i="3" s="1"/>
  <c r="AE25" i="3"/>
  <c r="BD25" i="3" s="1"/>
  <c r="AF25" i="3"/>
  <c r="BE25" i="3" s="1"/>
  <c r="AG25" i="3"/>
  <c r="BF25" i="3" s="1"/>
  <c r="AH25" i="3"/>
  <c r="BG25" i="3" s="1"/>
  <c r="AI25" i="3"/>
  <c r="BH25" i="3" s="1"/>
  <c r="AJ25" i="3"/>
  <c r="BI25" i="3" s="1"/>
  <c r="AK25" i="3"/>
  <c r="BJ25" i="3" s="1"/>
  <c r="AL25" i="3"/>
  <c r="BK25" i="3" s="1"/>
  <c r="AM25" i="3"/>
  <c r="AN25" i="3"/>
  <c r="AO25" i="3"/>
  <c r="AP25" i="3"/>
  <c r="AQ25" i="3"/>
  <c r="BP25" i="3" s="1"/>
  <c r="AR25" i="3"/>
  <c r="BQ25" i="3" s="1"/>
  <c r="AS25" i="3"/>
  <c r="BR25" i="3" s="1"/>
  <c r="AT25" i="3"/>
  <c r="BS25" i="3" s="1"/>
  <c r="AU25" i="3"/>
  <c r="BT25" i="3" s="1"/>
  <c r="AV25" i="3"/>
  <c r="BU25" i="3" s="1"/>
  <c r="AW25" i="3"/>
  <c r="BV25" i="3" s="1"/>
  <c r="AX25" i="3"/>
  <c r="BW25" i="3" s="1"/>
  <c r="AY25" i="3"/>
  <c r="BX25" i="3" s="1"/>
  <c r="L26" i="3"/>
  <c r="U26" i="3"/>
  <c r="V26" i="3"/>
  <c r="W26" i="3"/>
  <c r="X26" i="3"/>
  <c r="Y26" i="3"/>
  <c r="AA26" i="3"/>
  <c r="AZ26" i="3" s="1"/>
  <c r="AB26" i="3"/>
  <c r="BA26" i="3" s="1"/>
  <c r="AC26" i="3"/>
  <c r="BB26" i="3" s="1"/>
  <c r="AD26" i="3"/>
  <c r="BC26" i="3" s="1"/>
  <c r="AE26" i="3"/>
  <c r="BD26" i="3" s="1"/>
  <c r="AF26" i="3"/>
  <c r="BE26" i="3" s="1"/>
  <c r="AG26" i="3"/>
  <c r="BF26" i="3" s="1"/>
  <c r="AH26" i="3"/>
  <c r="BG26" i="3" s="1"/>
  <c r="AI26" i="3"/>
  <c r="BH26" i="3" s="1"/>
  <c r="AJ26" i="3"/>
  <c r="BI26" i="3" s="1"/>
  <c r="AK26" i="3"/>
  <c r="BJ26" i="3" s="1"/>
  <c r="AL26" i="3"/>
  <c r="BK26" i="3" s="1"/>
  <c r="AM26" i="3"/>
  <c r="AN26" i="3"/>
  <c r="AO26" i="3"/>
  <c r="AP26" i="3"/>
  <c r="AQ26" i="3"/>
  <c r="BP26" i="3" s="1"/>
  <c r="AR26" i="3"/>
  <c r="BQ26" i="3" s="1"/>
  <c r="AS26" i="3"/>
  <c r="BR26" i="3" s="1"/>
  <c r="AT26" i="3"/>
  <c r="BS26" i="3" s="1"/>
  <c r="AU26" i="3"/>
  <c r="BT26" i="3" s="1"/>
  <c r="AV26" i="3"/>
  <c r="BU26" i="3" s="1"/>
  <c r="AW26" i="3"/>
  <c r="BV26" i="3" s="1"/>
  <c r="AX26" i="3"/>
  <c r="BW26" i="3" s="1"/>
  <c r="AY26" i="3"/>
  <c r="BX26" i="3" s="1"/>
  <c r="L27" i="3"/>
  <c r="U27" i="3"/>
  <c r="V27" i="3"/>
  <c r="W27" i="3"/>
  <c r="X27" i="3"/>
  <c r="Y27" i="3"/>
  <c r="AA27" i="3"/>
  <c r="AZ27" i="3" s="1"/>
  <c r="AB27" i="3"/>
  <c r="BA27" i="3" s="1"/>
  <c r="AC27" i="3"/>
  <c r="BB27" i="3" s="1"/>
  <c r="AD27" i="3"/>
  <c r="BC27" i="3" s="1"/>
  <c r="AE27" i="3"/>
  <c r="BD27" i="3" s="1"/>
  <c r="AF27" i="3"/>
  <c r="BE27" i="3" s="1"/>
  <c r="AG27" i="3"/>
  <c r="BF27" i="3" s="1"/>
  <c r="AH27" i="3"/>
  <c r="BG27" i="3" s="1"/>
  <c r="AI27" i="3"/>
  <c r="BH27" i="3" s="1"/>
  <c r="AJ27" i="3"/>
  <c r="BI27" i="3" s="1"/>
  <c r="AK27" i="3"/>
  <c r="BJ27" i="3" s="1"/>
  <c r="AL27" i="3"/>
  <c r="BK27" i="3" s="1"/>
  <c r="AM27" i="3"/>
  <c r="AN27" i="3"/>
  <c r="AO27" i="3"/>
  <c r="AP27" i="3"/>
  <c r="AQ27" i="3"/>
  <c r="BP27" i="3" s="1"/>
  <c r="AR27" i="3"/>
  <c r="BQ27" i="3" s="1"/>
  <c r="AS27" i="3"/>
  <c r="BR27" i="3" s="1"/>
  <c r="AT27" i="3"/>
  <c r="BS27" i="3" s="1"/>
  <c r="AU27" i="3"/>
  <c r="BT27" i="3" s="1"/>
  <c r="AV27" i="3"/>
  <c r="BU27" i="3" s="1"/>
  <c r="AW27" i="3"/>
  <c r="BV27" i="3" s="1"/>
  <c r="AX27" i="3"/>
  <c r="BW27" i="3" s="1"/>
  <c r="AY27" i="3"/>
  <c r="BX27" i="3" s="1"/>
  <c r="CC28" i="3" l="1"/>
  <c r="CF28" i="3"/>
  <c r="M33" i="3"/>
  <c r="N33" i="3" s="1"/>
  <c r="P33" i="3"/>
  <c r="O33" i="3" s="1"/>
  <c r="M30" i="3"/>
  <c r="N30" i="3" s="1"/>
  <c r="P30" i="3"/>
  <c r="O30" i="3" s="1"/>
  <c r="M32" i="3"/>
  <c r="N32" i="3" s="1"/>
  <c r="M31" i="3"/>
  <c r="N31" i="3" s="1"/>
  <c r="M34" i="3"/>
  <c r="N34" i="3" s="1"/>
  <c r="P32" i="3"/>
  <c r="P31" i="3"/>
  <c r="P34" i="3"/>
  <c r="Q2" i="3"/>
  <c r="B6" i="9"/>
  <c r="Q33" i="3" l="1"/>
  <c r="Q30" i="3"/>
  <c r="O34" i="3"/>
  <c r="Q34" i="3"/>
  <c r="Q31" i="3"/>
  <c r="O31" i="3"/>
  <c r="Q32" i="3"/>
  <c r="O32" i="3"/>
  <c r="L9" i="3"/>
  <c r="CG9" i="3" s="1"/>
  <c r="V10" i="3"/>
  <c r="W10" i="3"/>
  <c r="X10" i="3"/>
  <c r="Y10" i="3"/>
  <c r="L10" i="3"/>
  <c r="U13" i="3"/>
  <c r="V13" i="3"/>
  <c r="W13" i="3"/>
  <c r="X13" i="3"/>
  <c r="Y13" i="3"/>
  <c r="L13" i="3"/>
  <c r="CH13" i="3" s="1"/>
  <c r="V15" i="3"/>
  <c r="W15" i="3"/>
  <c r="X15" i="3"/>
  <c r="Y15" i="3"/>
  <c r="L15" i="3"/>
  <c r="U11" i="3"/>
  <c r="V11" i="3"/>
  <c r="W11" i="3"/>
  <c r="X11" i="3"/>
  <c r="Y11" i="3"/>
  <c r="L11" i="3"/>
  <c r="CH11" i="3" s="1"/>
  <c r="U12" i="3"/>
  <c r="V12" i="3"/>
  <c r="W12" i="3"/>
  <c r="X12" i="3"/>
  <c r="Y12" i="3"/>
  <c r="L12" i="3"/>
  <c r="CH12" i="3" s="1"/>
  <c r="V14" i="3"/>
  <c r="W14" i="3"/>
  <c r="X14" i="3"/>
  <c r="Y14" i="3"/>
  <c r="L14" i="3"/>
  <c r="CH14" i="3" s="1"/>
  <c r="V16" i="3"/>
  <c r="W16" i="3"/>
  <c r="X16" i="3"/>
  <c r="Y16" i="3"/>
  <c r="L16" i="3"/>
  <c r="CH16" i="3" s="1"/>
  <c r="W35" i="3"/>
  <c r="X35" i="3"/>
  <c r="Y35" i="3"/>
  <c r="L35" i="3"/>
  <c r="A36" i="3"/>
  <c r="AA15" i="3"/>
  <c r="AZ15" i="3" s="1"/>
  <c r="AB15" i="3"/>
  <c r="AC15" i="3"/>
  <c r="BB15" i="3" s="1"/>
  <c r="AD15" i="3"/>
  <c r="BC15" i="3" s="1"/>
  <c r="AE15" i="3"/>
  <c r="BD15" i="3" s="1"/>
  <c r="AF15" i="3"/>
  <c r="BE15" i="3" s="1"/>
  <c r="AG15" i="3"/>
  <c r="BF15" i="3" s="1"/>
  <c r="AH15" i="3"/>
  <c r="BG15" i="3" s="1"/>
  <c r="AI15" i="3"/>
  <c r="AJ15" i="3"/>
  <c r="BI15" i="3" s="1"/>
  <c r="AK15" i="3"/>
  <c r="BJ15" i="3" s="1"/>
  <c r="AL15" i="3"/>
  <c r="BK15" i="3" s="1"/>
  <c r="AM15" i="3"/>
  <c r="BL15" i="3" s="1"/>
  <c r="AN15" i="3"/>
  <c r="BM15" i="3" s="1"/>
  <c r="AO15" i="3"/>
  <c r="BN15" i="3" s="1"/>
  <c r="AP15" i="3"/>
  <c r="BO15" i="3" s="1"/>
  <c r="AQ15" i="3"/>
  <c r="BP15" i="3" s="1"/>
  <c r="AR15" i="3"/>
  <c r="BQ15" i="3" s="1"/>
  <c r="AS15" i="3"/>
  <c r="BR15" i="3" s="1"/>
  <c r="AT15" i="3"/>
  <c r="AU15" i="3"/>
  <c r="BT15" i="3" s="1"/>
  <c r="AV15" i="3"/>
  <c r="BU15" i="3" s="1"/>
  <c r="AW15" i="3"/>
  <c r="BV15" i="3" s="1"/>
  <c r="AX15" i="3"/>
  <c r="BW15" i="3" s="1"/>
  <c r="AY15" i="3"/>
  <c r="AA13" i="3"/>
  <c r="AZ13" i="3" s="1"/>
  <c r="AB13" i="3"/>
  <c r="BA13" i="3" s="1"/>
  <c r="AC13" i="3"/>
  <c r="BB13" i="3" s="1"/>
  <c r="AD13" i="3"/>
  <c r="BC13" i="3" s="1"/>
  <c r="AE13" i="3"/>
  <c r="BD13" i="3" s="1"/>
  <c r="AF13" i="3"/>
  <c r="BE13" i="3" s="1"/>
  <c r="AG13" i="3"/>
  <c r="AH13" i="3"/>
  <c r="AI13" i="3"/>
  <c r="BH13" i="3" s="1"/>
  <c r="AJ13" i="3"/>
  <c r="BI13" i="3" s="1"/>
  <c r="AK13" i="3"/>
  <c r="BJ13" i="3" s="1"/>
  <c r="AL13" i="3"/>
  <c r="BK13" i="3" s="1"/>
  <c r="AM13" i="3"/>
  <c r="BL13" i="3" s="1"/>
  <c r="AN13" i="3"/>
  <c r="BM13" i="3" s="1"/>
  <c r="AO13" i="3"/>
  <c r="BN13" i="3" s="1"/>
  <c r="AP13" i="3"/>
  <c r="BO13" i="3" s="1"/>
  <c r="AQ13" i="3"/>
  <c r="BP13" i="3" s="1"/>
  <c r="AR13" i="3"/>
  <c r="BQ13" i="3" s="1"/>
  <c r="AS13" i="3"/>
  <c r="BR13" i="3" s="1"/>
  <c r="AT13" i="3"/>
  <c r="BS13" i="3" s="1"/>
  <c r="AU13" i="3"/>
  <c r="BT13" i="3" s="1"/>
  <c r="AV13" i="3"/>
  <c r="BU13" i="3" s="1"/>
  <c r="AW13" i="3"/>
  <c r="BV13" i="3" s="1"/>
  <c r="AX13" i="3"/>
  <c r="BW13" i="3" s="1"/>
  <c r="AY13" i="3"/>
  <c r="BX13" i="3" s="1"/>
  <c r="AA9" i="3"/>
  <c r="AZ9" i="3" s="1"/>
  <c r="AB9" i="3"/>
  <c r="AA10" i="3"/>
  <c r="AZ10" i="3" s="1"/>
  <c r="AB10" i="3"/>
  <c r="BA10" i="3" s="1"/>
  <c r="AC10" i="3"/>
  <c r="BB10" i="3" s="1"/>
  <c r="AD10" i="3"/>
  <c r="AA12" i="3"/>
  <c r="AZ12" i="3" s="1"/>
  <c r="AB12" i="3"/>
  <c r="BA12" i="3" s="1"/>
  <c r="AC12" i="3"/>
  <c r="BB12" i="3" s="1"/>
  <c r="AD12" i="3"/>
  <c r="BC12" i="3" s="1"/>
  <c r="AE12" i="3"/>
  <c r="BD12" i="3" s="1"/>
  <c r="AF12" i="3"/>
  <c r="AA14" i="3"/>
  <c r="AZ14" i="3" s="1"/>
  <c r="AB14" i="3"/>
  <c r="AC14" i="3"/>
  <c r="BB14" i="3" s="1"/>
  <c r="AD14" i="3"/>
  <c r="BC14" i="3" s="1"/>
  <c r="AE14" i="3"/>
  <c r="AF14" i="3"/>
  <c r="BE14" i="3" s="1"/>
  <c r="AG14" i="3"/>
  <c r="AH14" i="3"/>
  <c r="AA16" i="3"/>
  <c r="AZ16" i="3" s="1"/>
  <c r="AB16" i="3"/>
  <c r="BA16" i="3" s="1"/>
  <c r="AC16" i="3"/>
  <c r="BB16" i="3" s="1"/>
  <c r="AD16" i="3"/>
  <c r="BC16" i="3" s="1"/>
  <c r="AE16" i="3"/>
  <c r="BD16" i="3" s="1"/>
  <c r="AF16" i="3"/>
  <c r="BE16" i="3" s="1"/>
  <c r="AG16" i="3"/>
  <c r="BF16" i="3" s="1"/>
  <c r="AH16" i="3"/>
  <c r="BG16" i="3" s="1"/>
  <c r="AI16" i="3"/>
  <c r="AJ16" i="3"/>
  <c r="AK16" i="3"/>
  <c r="BJ16" i="3" s="1"/>
  <c r="AL16" i="3"/>
  <c r="BK16" i="3" s="1"/>
  <c r="AM16" i="3"/>
  <c r="BL16" i="3" s="1"/>
  <c r="AN16" i="3"/>
  <c r="BM16" i="3" s="1"/>
  <c r="AO16" i="3"/>
  <c r="BN16" i="3" s="1"/>
  <c r="AP16" i="3"/>
  <c r="BO16" i="3" s="1"/>
  <c r="AQ16" i="3"/>
  <c r="BP16" i="3" s="1"/>
  <c r="AR16" i="3"/>
  <c r="BQ16" i="3" s="1"/>
  <c r="AS16" i="3"/>
  <c r="BR16" i="3" s="1"/>
  <c r="AT16" i="3"/>
  <c r="AU16" i="3"/>
  <c r="BT16" i="3" s="1"/>
  <c r="AV16" i="3"/>
  <c r="BU16" i="3" s="1"/>
  <c r="AW16" i="3"/>
  <c r="BV16" i="3" s="1"/>
  <c r="AX16" i="3"/>
  <c r="BW16" i="3" s="1"/>
  <c r="AY16" i="3"/>
  <c r="AI14" i="3"/>
  <c r="AJ14" i="3"/>
  <c r="BI14" i="3" s="1"/>
  <c r="AK14" i="3"/>
  <c r="AL14" i="3"/>
  <c r="BK14" i="3" s="1"/>
  <c r="AM14" i="3"/>
  <c r="BL14" i="3" s="1"/>
  <c r="AN14" i="3"/>
  <c r="BM14" i="3" s="1"/>
  <c r="AO14" i="3"/>
  <c r="BN14" i="3" s="1"/>
  <c r="AP14" i="3"/>
  <c r="BO14" i="3" s="1"/>
  <c r="AQ14" i="3"/>
  <c r="BP14" i="3" s="1"/>
  <c r="AR14" i="3"/>
  <c r="BQ14" i="3" s="1"/>
  <c r="AS14" i="3"/>
  <c r="BR14" i="3" s="1"/>
  <c r="AT14" i="3"/>
  <c r="BS14" i="3" s="1"/>
  <c r="AU14" i="3"/>
  <c r="BT14" i="3" s="1"/>
  <c r="AV14" i="3"/>
  <c r="BU14" i="3" s="1"/>
  <c r="AW14" i="3"/>
  <c r="BV14" i="3" s="1"/>
  <c r="AX14" i="3"/>
  <c r="BW14" i="3" s="1"/>
  <c r="AY14" i="3"/>
  <c r="BX14" i="3" s="1"/>
  <c r="AG12" i="3"/>
  <c r="BF12" i="3" s="1"/>
  <c r="AH12" i="3"/>
  <c r="AI12" i="3"/>
  <c r="BH12" i="3" s="1"/>
  <c r="AJ12" i="3"/>
  <c r="BI12" i="3" s="1"/>
  <c r="AK12" i="3"/>
  <c r="AL12" i="3"/>
  <c r="BK12" i="3" s="1"/>
  <c r="AM12" i="3"/>
  <c r="BL12" i="3" s="1"/>
  <c r="AN12" i="3"/>
  <c r="BM12" i="3" s="1"/>
  <c r="AO12" i="3"/>
  <c r="BN12" i="3" s="1"/>
  <c r="AP12" i="3"/>
  <c r="BO12" i="3" s="1"/>
  <c r="AQ12" i="3"/>
  <c r="BP12" i="3" s="1"/>
  <c r="AR12" i="3"/>
  <c r="BQ12" i="3" s="1"/>
  <c r="AS12" i="3"/>
  <c r="BR12" i="3" s="1"/>
  <c r="AT12" i="3"/>
  <c r="BS12" i="3" s="1"/>
  <c r="AU12" i="3"/>
  <c r="BT12" i="3" s="1"/>
  <c r="AV12" i="3"/>
  <c r="BU12" i="3" s="1"/>
  <c r="AW12" i="3"/>
  <c r="BV12" i="3" s="1"/>
  <c r="AX12" i="3"/>
  <c r="BW12" i="3" s="1"/>
  <c r="AY12" i="3"/>
  <c r="BX12" i="3" s="1"/>
  <c r="AE10" i="3"/>
  <c r="AF10" i="3"/>
  <c r="BE10" i="3" s="1"/>
  <c r="AG10" i="3"/>
  <c r="BF10" i="3" s="1"/>
  <c r="AH10" i="3"/>
  <c r="BG10" i="3" s="1"/>
  <c r="AI10" i="3"/>
  <c r="BH10" i="3" s="1"/>
  <c r="AJ10" i="3"/>
  <c r="BI10" i="3" s="1"/>
  <c r="AK10" i="3"/>
  <c r="AL10" i="3"/>
  <c r="AM10" i="3"/>
  <c r="AN10" i="3"/>
  <c r="AO10" i="3"/>
  <c r="BN10" i="3" s="1"/>
  <c r="AP10" i="3"/>
  <c r="BO10" i="3" s="1"/>
  <c r="AQ10" i="3"/>
  <c r="BP10" i="3" s="1"/>
  <c r="AR10" i="3"/>
  <c r="BQ10" i="3" s="1"/>
  <c r="AS10" i="3"/>
  <c r="AT10" i="3"/>
  <c r="AU10" i="3"/>
  <c r="AV10" i="3"/>
  <c r="AW10" i="3"/>
  <c r="BV10" i="3" s="1"/>
  <c r="AX10" i="3"/>
  <c r="BW10" i="3" s="1"/>
  <c r="AY10" i="3"/>
  <c r="AC9" i="3"/>
  <c r="AA11" i="3"/>
  <c r="AZ11" i="3" s="1"/>
  <c r="AB11" i="3"/>
  <c r="BA11" i="3" s="1"/>
  <c r="AC11" i="3"/>
  <c r="BB11" i="3" s="1"/>
  <c r="AD11" i="3"/>
  <c r="AE11" i="3"/>
  <c r="AF11" i="3"/>
  <c r="AG11" i="3"/>
  <c r="BF11" i="3" s="1"/>
  <c r="AH11" i="3"/>
  <c r="BG11" i="3" s="1"/>
  <c r="AI11" i="3"/>
  <c r="BH11" i="3" s="1"/>
  <c r="AJ11" i="3"/>
  <c r="BI11" i="3" s="1"/>
  <c r="AK11" i="3"/>
  <c r="BJ11" i="3" s="1"/>
  <c r="AL11" i="3"/>
  <c r="BK11" i="3" s="1"/>
  <c r="AM11" i="3"/>
  <c r="BL11" i="3" s="1"/>
  <c r="AN11" i="3"/>
  <c r="BM11" i="3" s="1"/>
  <c r="AO11" i="3"/>
  <c r="BN11" i="3" s="1"/>
  <c r="AP11" i="3"/>
  <c r="BO11" i="3" s="1"/>
  <c r="AQ11" i="3"/>
  <c r="BP11" i="3" s="1"/>
  <c r="AR11" i="3"/>
  <c r="BQ11" i="3" s="1"/>
  <c r="AS11" i="3"/>
  <c r="BR11" i="3" s="1"/>
  <c r="AT11" i="3"/>
  <c r="BS11" i="3" s="1"/>
  <c r="AU11" i="3"/>
  <c r="BT11" i="3" s="1"/>
  <c r="AV11" i="3"/>
  <c r="BU11" i="3" s="1"/>
  <c r="AW11" i="3"/>
  <c r="BV11" i="3" s="1"/>
  <c r="AX11" i="3"/>
  <c r="BW11" i="3" s="1"/>
  <c r="AY11" i="3"/>
  <c r="BX11" i="3" s="1"/>
  <c r="AD9" i="3"/>
  <c r="AE9" i="3"/>
  <c r="BD9" i="3" s="1"/>
  <c r="AF9" i="3"/>
  <c r="AG9" i="3"/>
  <c r="BF9" i="3" s="1"/>
  <c r="AH9" i="3"/>
  <c r="BG9" i="3" s="1"/>
  <c r="AI9" i="3"/>
  <c r="BH9" i="3" s="1"/>
  <c r="AJ9" i="3"/>
  <c r="BI9" i="3" s="1"/>
  <c r="AK9" i="3"/>
  <c r="AL9" i="3"/>
  <c r="AM9" i="3"/>
  <c r="AN9" i="3"/>
  <c r="AO9" i="3"/>
  <c r="AP9" i="3"/>
  <c r="AQ9" i="3"/>
  <c r="AR9" i="3"/>
  <c r="AS9" i="3"/>
  <c r="AT9" i="3"/>
  <c r="AU9" i="3"/>
  <c r="BT9" i="3" s="1"/>
  <c r="AV9" i="3"/>
  <c r="BU9" i="3" s="1"/>
  <c r="AW9" i="3"/>
  <c r="BV9" i="3" s="1"/>
  <c r="AX9" i="3"/>
  <c r="BW9" i="3" s="1"/>
  <c r="AY9" i="3"/>
  <c r="BX9" i="3" s="1"/>
  <c r="AB35" i="3"/>
  <c r="BA35" i="3" s="1"/>
  <c r="AC35" i="3"/>
  <c r="BB35" i="3" s="1"/>
  <c r="AD35" i="3"/>
  <c r="BC35" i="3" s="1"/>
  <c r="AE35" i="3"/>
  <c r="BD35" i="3" s="1"/>
  <c r="AF35" i="3"/>
  <c r="BE35" i="3" s="1"/>
  <c r="AG35" i="3"/>
  <c r="BF35" i="3" s="1"/>
  <c r="AH35" i="3"/>
  <c r="BG35" i="3" s="1"/>
  <c r="AI35" i="3"/>
  <c r="BH35" i="3" s="1"/>
  <c r="AJ35" i="3"/>
  <c r="BI35" i="3" s="1"/>
  <c r="AK35" i="3"/>
  <c r="BJ35" i="3" s="1"/>
  <c r="AL35" i="3"/>
  <c r="BK35" i="3" s="1"/>
  <c r="AM35" i="3"/>
  <c r="BL35" i="3" s="1"/>
  <c r="AN35" i="3"/>
  <c r="BM35" i="3" s="1"/>
  <c r="AO35" i="3"/>
  <c r="BN35" i="3" s="1"/>
  <c r="AP35" i="3"/>
  <c r="BO35" i="3" s="1"/>
  <c r="AQ35" i="3"/>
  <c r="BP35" i="3" s="1"/>
  <c r="AR35" i="3"/>
  <c r="BQ35" i="3" s="1"/>
  <c r="AS35" i="3"/>
  <c r="BR35" i="3" s="1"/>
  <c r="AT35" i="3"/>
  <c r="BS35" i="3" s="1"/>
  <c r="AU35" i="3"/>
  <c r="BT35" i="3" s="1"/>
  <c r="AV35" i="3"/>
  <c r="BU35" i="3" s="1"/>
  <c r="AW35" i="3"/>
  <c r="BV35" i="3" s="1"/>
  <c r="AX35" i="3"/>
  <c r="BW35" i="3" s="1"/>
  <c r="AY35" i="3"/>
  <c r="BX35" i="3" s="1"/>
  <c r="AA35" i="3"/>
  <c r="AZ35" i="3" s="1"/>
  <c r="T9" i="3"/>
  <c r="U9" i="3"/>
  <c r="V9" i="3"/>
  <c r="W9" i="3"/>
  <c r="X9" i="3"/>
  <c r="Y9" i="3"/>
  <c r="CA9" i="3"/>
  <c r="CC9" i="3" s="1"/>
  <c r="CD9" i="3" l="1"/>
  <c r="CF9" i="3" s="1"/>
  <c r="BZ9" i="3"/>
  <c r="N9" i="3"/>
  <c r="T11" i="3" s="1"/>
  <c r="M11" i="3" s="1"/>
  <c r="BZ11" i="3" s="1"/>
  <c r="CD35" i="3"/>
  <c r="CF35" i="3" s="1"/>
  <c r="CA35" i="3"/>
  <c r="CC35" i="3" s="1"/>
  <c r="CG35" i="3"/>
  <c r="CB9" i="3"/>
  <c r="CE9" i="3" l="1"/>
  <c r="CE35" i="3"/>
  <c r="CB35" i="3"/>
  <c r="N11" i="3"/>
  <c r="T14" i="3" s="1"/>
  <c r="T12" i="3" l="1"/>
  <c r="M12" i="3" s="1"/>
  <c r="BZ12" i="3" s="1"/>
  <c r="N12" i="3" l="1"/>
  <c r="U14" i="3" l="1"/>
  <c r="M14" i="3" s="1"/>
  <c r="BZ14" i="3" s="1"/>
  <c r="N19" i="3" l="1"/>
  <c r="T18" i="3" s="1"/>
  <c r="M18" i="3" s="1"/>
  <c r="N14" i="3"/>
  <c r="T19" i="3" s="1"/>
  <c r="M19" i="3" s="1"/>
  <c r="BZ19" i="3" s="1"/>
  <c r="T13" i="3"/>
  <c r="M13" i="3" s="1"/>
  <c r="T16" i="3"/>
  <c r="T22" i="3"/>
  <c r="M22" i="3" s="1"/>
  <c r="BZ22" i="3" s="1"/>
  <c r="T24" i="3"/>
  <c r="M24" i="3" s="1"/>
  <c r="BZ24" i="3" s="1"/>
  <c r="T25" i="3"/>
  <c r="M25" i="3" s="1"/>
  <c r="BZ25" i="3" s="1"/>
  <c r="T26" i="3"/>
  <c r="M26" i="3" s="1"/>
  <c r="BZ26" i="3" s="1"/>
  <c r="T17" i="3"/>
  <c r="M17" i="3" s="1"/>
  <c r="BZ17" i="3" s="1"/>
  <c r="T27" i="3"/>
  <c r="M27" i="3" s="1"/>
  <c r="BZ27" i="3" s="1"/>
  <c r="N18" i="3" l="1"/>
  <c r="BZ18" i="3"/>
  <c r="BZ13" i="3"/>
  <c r="N13" i="3"/>
  <c r="U16" i="3" s="1"/>
  <c r="M16" i="3" s="1"/>
  <c r="N24" i="3"/>
  <c r="N25" i="3"/>
  <c r="N22" i="3"/>
  <c r="N27" i="3"/>
  <c r="W23" i="3" s="1"/>
  <c r="N17" i="3"/>
  <c r="U10" i="3" s="1"/>
  <c r="N26" i="3"/>
  <c r="V23" i="3" l="1"/>
  <c r="U23" i="3"/>
  <c r="T23" i="3"/>
  <c r="N16" i="3"/>
  <c r="BZ16" i="3"/>
  <c r="T15" i="3"/>
  <c r="BX16" i="3"/>
  <c r="CG23" i="3"/>
  <c r="CA23" i="3"/>
  <c r="CD23" i="3"/>
  <c r="BS15" i="3"/>
  <c r="BS16" i="3"/>
  <c r="BH15" i="3"/>
  <c r="BH16" i="3"/>
  <c r="M23" i="3" l="1"/>
  <c r="BZ23" i="3" s="1"/>
  <c r="CF23" i="3"/>
  <c r="CE23" i="3"/>
  <c r="CB23" i="3"/>
  <c r="CC23" i="3"/>
  <c r="N23" i="3" l="1"/>
  <c r="BF13" i="3"/>
  <c r="V35" i="3" l="1"/>
  <c r="V29" i="3"/>
  <c r="T10" i="3"/>
  <c r="M10" i="3" s="1"/>
  <c r="BE12" i="3"/>
  <c r="BZ10" i="3" l="1"/>
  <c r="N10" i="3"/>
  <c r="T29" i="3" s="1"/>
  <c r="CH15" i="3"/>
  <c r="T21" i="3" l="1"/>
  <c r="M21" i="3" s="1"/>
  <c r="BZ21" i="3" l="1"/>
  <c r="N21" i="3"/>
  <c r="BX15" i="3"/>
  <c r="BF17" i="3"/>
  <c r="BF20" i="3"/>
  <c r="U20" i="3" l="1"/>
  <c r="T20" i="3"/>
  <c r="BD10" i="3"/>
  <c r="BC10" i="3"/>
  <c r="M20" i="3" l="1"/>
  <c r="U15" i="3"/>
  <c r="M15" i="3" s="1"/>
  <c r="U35" i="3"/>
  <c r="BI16" i="3"/>
  <c r="P16" i="3" s="1"/>
  <c r="Q16" i="3" s="1"/>
  <c r="CA16" i="3" s="1"/>
  <c r="CD20" i="3"/>
  <c r="CF20" i="3" s="1"/>
  <c r="CG20" i="3"/>
  <c r="BZ20" i="3" l="1"/>
  <c r="N20" i="3"/>
  <c r="U29" i="3" s="1"/>
  <c r="M29" i="3" s="1"/>
  <c r="CH29" i="3"/>
  <c r="CH21" i="3"/>
  <c r="CH24" i="3"/>
  <c r="CH27" i="3"/>
  <c r="CH26" i="3"/>
  <c r="CH25" i="3"/>
  <c r="CH22" i="3"/>
  <c r="BZ15" i="3"/>
  <c r="N15" i="3"/>
  <c r="BJ17" i="3"/>
  <c r="BJ9" i="3"/>
  <c r="O16" i="3"/>
  <c r="BG14" i="3" s="1"/>
  <c r="BG13" i="3"/>
  <c r="P13" i="3" s="1"/>
  <c r="O13" i="3" s="1"/>
  <c r="BG12" i="3"/>
  <c r="CD16" i="3"/>
  <c r="CF16" i="3" s="1"/>
  <c r="CG16" i="3"/>
  <c r="CE20" i="3"/>
  <c r="CC16" i="3"/>
  <c r="CB16" i="3"/>
  <c r="BA9" i="3"/>
  <c r="CA10" i="3"/>
  <c r="CG10" i="3"/>
  <c r="CD10" i="3"/>
  <c r="BZ29" i="3" l="1"/>
  <c r="N29" i="3"/>
  <c r="T28" i="3" s="1"/>
  <c r="M28" i="3" s="1"/>
  <c r="N28" i="3" s="1"/>
  <c r="BA14" i="3"/>
  <c r="Q13" i="3"/>
  <c r="CA13" i="3" s="1"/>
  <c r="BD11" i="3"/>
  <c r="BD14" i="3"/>
  <c r="CE16" i="3"/>
  <c r="CF10" i="3"/>
  <c r="CE10" i="3"/>
  <c r="CB10" i="3"/>
  <c r="CC10" i="3"/>
  <c r="BZ28" i="3" l="1"/>
  <c r="T35" i="3"/>
  <c r="M35" i="3" s="1"/>
  <c r="BX10" i="3"/>
  <c r="CG13" i="3"/>
  <c r="CD13" i="3"/>
  <c r="CF13" i="3" s="1"/>
  <c r="BC9" i="3"/>
  <c r="CC13" i="3"/>
  <c r="CB13" i="3"/>
  <c r="CH18" i="3" l="1"/>
  <c r="CH19" i="3"/>
  <c r="BZ35" i="3"/>
  <c r="CH20" i="3"/>
  <c r="CH9" i="3"/>
  <c r="N35" i="3"/>
  <c r="P35" i="3" s="1"/>
  <c r="CH23" i="3"/>
  <c r="CH28" i="3"/>
  <c r="CH10" i="3"/>
  <c r="CH35" i="3"/>
  <c r="CE13" i="3"/>
  <c r="BE11" i="3"/>
  <c r="Q35" i="3" l="1"/>
  <c r="J4" i="3"/>
  <c r="O35" i="3"/>
  <c r="BX28" i="3" l="1"/>
  <c r="P28" i="3" s="1"/>
  <c r="BX23" i="3"/>
  <c r="BX20" i="3"/>
  <c r="O28" i="3" l="1"/>
  <c r="Q28" i="3"/>
  <c r="BS29" i="3" l="1"/>
  <c r="BT29" i="3"/>
  <c r="BQ29" i="3"/>
  <c r="BR29" i="3"/>
  <c r="BA15" i="3"/>
  <c r="P15" i="3" s="1"/>
  <c r="P29" i="3" l="1"/>
  <c r="O29" i="3" s="1"/>
  <c r="BR10" i="3"/>
  <c r="BR20" i="3"/>
  <c r="BR23" i="3"/>
  <c r="O15" i="3"/>
  <c r="BF14" i="3" s="1"/>
  <c r="Q15" i="3"/>
  <c r="BU23" i="3" l="1"/>
  <c r="BU20" i="3"/>
  <c r="BU10" i="3"/>
  <c r="BS20" i="3"/>
  <c r="BT23" i="3"/>
  <c r="BT20" i="3"/>
  <c r="BT10" i="3"/>
  <c r="Q29" i="3"/>
  <c r="BS10" i="3"/>
  <c r="BS23" i="3"/>
  <c r="CA15" i="3"/>
  <c r="CD15" i="3"/>
  <c r="CG15" i="3"/>
  <c r="P23" i="3" l="1"/>
  <c r="O23" i="3" s="1"/>
  <c r="BO26" i="3" s="1"/>
  <c r="P20" i="3"/>
  <c r="Q20" i="3" s="1"/>
  <c r="CA20" i="3" s="1"/>
  <c r="CD29" i="3"/>
  <c r="CA29" i="3"/>
  <c r="CG29" i="3"/>
  <c r="CC20" i="3"/>
  <c r="CB20" i="3"/>
  <c r="BM27" i="3"/>
  <c r="BM24" i="3"/>
  <c r="BM25" i="3"/>
  <c r="BM26" i="3"/>
  <c r="BL25" i="3"/>
  <c r="BL24" i="3"/>
  <c r="BL27" i="3"/>
  <c r="BL26" i="3"/>
  <c r="BI22" i="3"/>
  <c r="BI21" i="3"/>
  <c r="CF15" i="3"/>
  <c r="CE15" i="3"/>
  <c r="CC15" i="3"/>
  <c r="CB15" i="3"/>
  <c r="BN27" i="3" l="1"/>
  <c r="BN25" i="3"/>
  <c r="BN24" i="3"/>
  <c r="BN26" i="3"/>
  <c r="P26" i="3" s="1"/>
  <c r="Q26" i="3" s="1"/>
  <c r="BO25" i="3"/>
  <c r="Q23" i="3"/>
  <c r="BO27" i="3"/>
  <c r="BO24" i="3"/>
  <c r="O20" i="3"/>
  <c r="BL22" i="3" s="1"/>
  <c r="BJ22" i="3"/>
  <c r="BK22" i="3"/>
  <c r="BK21" i="3"/>
  <c r="BJ21" i="3"/>
  <c r="CC29" i="3"/>
  <c r="CB29" i="3"/>
  <c r="CF29" i="3"/>
  <c r="CE29" i="3"/>
  <c r="P25" i="3" l="1"/>
  <c r="Q25" i="3" s="1"/>
  <c r="P24" i="3"/>
  <c r="Q24" i="3" s="1"/>
  <c r="CG24" i="3" s="1"/>
  <c r="P27" i="3"/>
  <c r="Q27" i="3" s="1"/>
  <c r="CD27" i="3" s="1"/>
  <c r="P22" i="3"/>
  <c r="Q22" i="3" s="1"/>
  <c r="CG22" i="3" s="1"/>
  <c r="BL21" i="3"/>
  <c r="P21" i="3" s="1"/>
  <c r="O25" i="3"/>
  <c r="O26" i="3"/>
  <c r="BJ10" i="3"/>
  <c r="BK10" i="3"/>
  <c r="BK9" i="3"/>
  <c r="BL9" i="3"/>
  <c r="BP9" i="3"/>
  <c r="CA25" i="3"/>
  <c r="CD25" i="3"/>
  <c r="CG25" i="3"/>
  <c r="CA26" i="3"/>
  <c r="CG26" i="3"/>
  <c r="CD26" i="3"/>
  <c r="CD24" i="3" l="1"/>
  <c r="CA24" i="3"/>
  <c r="CB24" i="3" s="1"/>
  <c r="O24" i="3"/>
  <c r="BQ9" i="3"/>
  <c r="CG27" i="3"/>
  <c r="O27" i="3"/>
  <c r="CA27" i="3"/>
  <c r="CB27" i="3" s="1"/>
  <c r="CD22" i="3"/>
  <c r="CF22" i="3" s="1"/>
  <c r="CA22" i="3"/>
  <c r="CB22" i="3" s="1"/>
  <c r="O22" i="3"/>
  <c r="BN9" i="3" s="1"/>
  <c r="Q21" i="3"/>
  <c r="O21" i="3"/>
  <c r="BM10" i="3" s="1"/>
  <c r="BL10" i="3"/>
  <c r="BR9" i="3"/>
  <c r="BS9" i="3"/>
  <c r="BO9" i="3"/>
  <c r="CF26" i="3"/>
  <c r="CE26" i="3"/>
  <c r="CC26" i="3"/>
  <c r="CB26" i="3"/>
  <c r="CE24" i="3"/>
  <c r="CF24" i="3"/>
  <c r="CE25" i="3"/>
  <c r="CF25" i="3"/>
  <c r="CB25" i="3"/>
  <c r="CC25" i="3"/>
  <c r="CE27" i="3"/>
  <c r="CF27" i="3"/>
  <c r="CC27" i="3"/>
  <c r="CC24" i="3" l="1"/>
  <c r="BM9" i="3"/>
  <c r="CE22" i="3"/>
  <c r="CC22" i="3"/>
  <c r="P10" i="3"/>
  <c r="Q10" i="3" s="1"/>
  <c r="CA21" i="3"/>
  <c r="CG21" i="3"/>
  <c r="CD21" i="3"/>
  <c r="O10" i="3" l="1"/>
  <c r="BA18" i="3" s="1"/>
  <c r="P18" i="3" s="1"/>
  <c r="CF21" i="3"/>
  <c r="CE21" i="3"/>
  <c r="CC21" i="3"/>
  <c r="CB21" i="3"/>
  <c r="O18" i="3" l="1"/>
  <c r="BI19" i="3" s="1"/>
  <c r="Q18" i="3"/>
  <c r="BA17" i="3"/>
  <c r="P17" i="3" s="1"/>
  <c r="Q17" i="3" s="1"/>
  <c r="CD17" i="3" s="1"/>
  <c r="BA19" i="3"/>
  <c r="P19" i="3" l="1"/>
  <c r="O19" i="3" s="1"/>
  <c r="CD18" i="3"/>
  <c r="CG18" i="3"/>
  <c r="CA18" i="3"/>
  <c r="CG17" i="3"/>
  <c r="CA17" i="3"/>
  <c r="CC17" i="3" s="1"/>
  <c r="O17" i="3"/>
  <c r="BH14" i="3" s="1"/>
  <c r="CE17" i="3"/>
  <c r="CF17" i="3"/>
  <c r="BJ14" i="3" l="1"/>
  <c r="P14" i="3" s="1"/>
  <c r="BJ12" i="3"/>
  <c r="P12" i="3" s="1"/>
  <c r="Q19" i="3"/>
  <c r="CD19" i="3" s="1"/>
  <c r="CF18" i="3"/>
  <c r="CE18" i="3"/>
  <c r="CC18" i="3"/>
  <c r="CB18" i="3"/>
  <c r="CB17" i="3"/>
  <c r="Q12" i="3" l="1"/>
  <c r="O12" i="3"/>
  <c r="BC11" i="3" s="1"/>
  <c r="P11" i="3" s="1"/>
  <c r="CA19" i="3"/>
  <c r="CC19" i="3" s="1"/>
  <c r="CG19" i="3"/>
  <c r="CF19" i="3"/>
  <c r="CE19" i="3"/>
  <c r="O14" i="3"/>
  <c r="BE9" i="3" s="1"/>
  <c r="Q14" i="3"/>
  <c r="O11" i="3" l="1"/>
  <c r="BB9" i="3" s="1"/>
  <c r="P9" i="3" s="1"/>
  <c r="Q11" i="3"/>
  <c r="CD12" i="3"/>
  <c r="CA12" i="3"/>
  <c r="CG12" i="3"/>
  <c r="CB19" i="3"/>
  <c r="CD14" i="3"/>
  <c r="CA14" i="3"/>
  <c r="CG14" i="3"/>
  <c r="O9" i="3" l="1"/>
  <c r="Q9" i="3"/>
  <c r="CE12" i="3"/>
  <c r="CF12" i="3"/>
  <c r="CD11" i="3"/>
  <c r="CA11" i="3"/>
  <c r="CG11" i="3"/>
  <c r="CC12" i="3"/>
  <c r="CB12" i="3"/>
  <c r="CB14" i="3"/>
  <c r="CC14" i="3"/>
  <c r="CE14" i="3"/>
  <c r="CF14" i="3"/>
  <c r="CC11" i="3" l="1"/>
  <c r="CB11" i="3"/>
  <c r="CE11" i="3"/>
  <c r="CF1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B5" authorId="0" shapeId="0" xr:uid="{00000000-0006-0000-0000-000001000000}">
      <text>
        <r>
          <rPr>
            <b/>
            <sz val="10"/>
            <color indexed="81"/>
            <rFont val="Tahoma"/>
            <family val="2"/>
          </rPr>
          <t>Finish Date:</t>
        </r>
        <r>
          <rPr>
            <sz val="10"/>
            <color indexed="81"/>
            <rFont val="Tahoma"/>
            <family val="2"/>
          </rPr>
          <t xml:space="preserve">
The Finish Date uses the WORKDAY() function to calculate the date to completion, </t>
        </r>
        <r>
          <rPr>
            <i/>
            <sz val="10"/>
            <color indexed="81"/>
            <rFont val="Tahoma"/>
            <family val="2"/>
          </rPr>
          <t>excluding weekends and the holidays</t>
        </r>
        <r>
          <rPr>
            <sz val="10"/>
            <color indexed="81"/>
            <rFont val="Tahoma"/>
            <family val="2"/>
          </rPr>
          <t xml:space="preserve"> listed in the Holidays worksheet.
If you see a #NAME or other error in the Finish Date, you probably need to install the Analysis ToolPak and then recalculate the worksheet by pressing Ctrl+Alt+F9.</t>
        </r>
      </text>
    </comment>
    <comment ref="A8" authorId="0" shapeId="0" xr:uid="{00000000-0006-0000-0000-000002000000}">
      <text>
        <r>
          <rPr>
            <b/>
            <sz val="10"/>
            <color indexed="81"/>
            <rFont val="Tahoma"/>
            <family val="2"/>
          </rPr>
          <t>Task ID:</t>
        </r>
        <r>
          <rPr>
            <sz val="10"/>
            <color indexed="81"/>
            <rFont val="Tahoma"/>
            <family val="2"/>
          </rPr>
          <t xml:space="preserve">
Normally, you would start by assigning IDs as 10, 20, 30, etc. However, the ID can be anything you want, including text.</t>
        </r>
      </text>
    </comment>
    <comment ref="B8" authorId="0" shapeId="0" xr:uid="{00000000-0006-0000-0000-000003000000}">
      <text>
        <r>
          <rPr>
            <b/>
            <sz val="10"/>
            <color indexed="81"/>
            <rFont val="Tahoma"/>
            <family val="2"/>
          </rPr>
          <t>Task Name:</t>
        </r>
        <r>
          <rPr>
            <sz val="10"/>
            <color indexed="81"/>
            <rFont val="Tahoma"/>
            <family val="2"/>
          </rPr>
          <t xml:space="preserve">
The task name is a description that will show up in the gantt chart. The task name will be bolded if the task is a </t>
        </r>
        <r>
          <rPr>
            <b/>
            <sz val="10"/>
            <color indexed="81"/>
            <rFont val="Tahoma"/>
            <family val="2"/>
          </rPr>
          <t>critical task</t>
        </r>
        <r>
          <rPr>
            <sz val="10"/>
            <color indexed="81"/>
            <rFont val="Tahoma"/>
            <family val="2"/>
          </rPr>
          <t>. This is done through conditional formatting.</t>
        </r>
      </text>
    </comment>
    <comment ref="C8" authorId="0" shapeId="0" xr:uid="{00000000-0006-0000-0000-000004000000}">
      <text>
        <r>
          <rPr>
            <b/>
            <sz val="10"/>
            <color indexed="81"/>
            <rFont val="Tahoma"/>
            <family val="2"/>
          </rPr>
          <t>Predecessors:</t>
        </r>
        <r>
          <rPr>
            <sz val="10"/>
            <color indexed="81"/>
            <rFont val="Tahoma"/>
            <family val="2"/>
          </rPr>
          <t xml:space="preserve">
The set of events immediately preceding the task. In a network diagram or PERT chart, the predecessors for a particular task are all the tasks which have arrows pointing to that particular task.
- Each predecessor needs to refer to the ID in column A.
</t>
        </r>
        <r>
          <rPr>
            <b/>
            <sz val="10"/>
            <color indexed="81"/>
            <rFont val="Tahoma"/>
            <family val="2"/>
          </rPr>
          <t>Successors:</t>
        </r>
        <r>
          <rPr>
            <sz val="10"/>
            <color indexed="81"/>
            <rFont val="Tahoma"/>
            <family val="2"/>
          </rPr>
          <t xml:space="preserve">
The set of events immediately following a particular task. In a network diagram or PERT chart, arrows are drawn from a task to its successors.</t>
        </r>
      </text>
    </comment>
    <comment ref="I8" authorId="0" shapeId="0" xr:uid="{00000000-0006-0000-0000-000005000000}">
      <text>
        <r>
          <rPr>
            <b/>
            <sz val="10"/>
            <color indexed="81"/>
            <rFont val="Tahoma"/>
            <family val="2"/>
          </rPr>
          <t>Optimistic Time (O):</t>
        </r>
        <r>
          <rPr>
            <sz val="10"/>
            <color indexed="81"/>
            <rFont val="Tahoma"/>
            <family val="2"/>
          </rPr>
          <t xml:space="preserve">
The </t>
        </r>
        <r>
          <rPr>
            <b/>
            <sz val="10"/>
            <color indexed="81"/>
            <rFont val="Tahoma"/>
            <family val="2"/>
          </rPr>
          <t>minimum</t>
        </r>
        <r>
          <rPr>
            <sz val="10"/>
            <color indexed="81"/>
            <rFont val="Tahoma"/>
            <family val="2"/>
          </rPr>
          <t xml:space="preserve"> time required to complete the task. Assumes that everything proceeds faster than normal.</t>
        </r>
      </text>
    </comment>
    <comment ref="J8" authorId="0" shapeId="0" xr:uid="{00000000-0006-0000-0000-000006000000}">
      <text>
        <r>
          <rPr>
            <b/>
            <sz val="10"/>
            <color indexed="81"/>
            <rFont val="Tahoma"/>
            <family val="2"/>
          </rPr>
          <t>Most Likely Time (M):</t>
        </r>
        <r>
          <rPr>
            <sz val="10"/>
            <color indexed="81"/>
            <rFont val="Tahoma"/>
            <family val="2"/>
          </rPr>
          <t xml:space="preserve">
The most likely time required to complete the task, assuming everything proceeds as normal.</t>
        </r>
      </text>
    </comment>
    <comment ref="K8" authorId="0" shapeId="0" xr:uid="{00000000-0006-0000-0000-000007000000}">
      <text>
        <r>
          <rPr>
            <b/>
            <sz val="10"/>
            <color indexed="81"/>
            <rFont val="Tahoma"/>
            <family val="2"/>
          </rPr>
          <t>Pessimistic Time (P):</t>
        </r>
        <r>
          <rPr>
            <sz val="10"/>
            <color indexed="81"/>
            <rFont val="Tahoma"/>
            <family val="2"/>
          </rPr>
          <t xml:space="preserve">
The </t>
        </r>
        <r>
          <rPr>
            <b/>
            <sz val="10"/>
            <color indexed="81"/>
            <rFont val="Tahoma"/>
            <family val="2"/>
          </rPr>
          <t>maximum</t>
        </r>
        <r>
          <rPr>
            <sz val="10"/>
            <color indexed="81"/>
            <rFont val="Tahoma"/>
            <family val="2"/>
          </rPr>
          <t xml:space="preserve"> time required to complete the task. Assumes that everything proceeds slower than normal.</t>
        </r>
      </text>
    </comment>
    <comment ref="L8" authorId="0" shapeId="0" xr:uid="{00000000-0006-0000-0000-000008000000}">
      <text>
        <r>
          <rPr>
            <b/>
            <sz val="10"/>
            <color indexed="81"/>
            <rFont val="Tahoma"/>
            <family val="2"/>
          </rPr>
          <t>Duration or Expected Time:</t>
        </r>
        <r>
          <rPr>
            <sz val="10"/>
            <color indexed="81"/>
            <rFont val="Tahoma"/>
            <family val="2"/>
          </rPr>
          <t xml:space="preserve">
Using a Beta distribution, where O is the minimum, P is the maximum, and M is the most likely value, the formula for calculating the mean or expected time is:
Duration = (O+4M+P)/6
Using a Triangular distribution, the mean of the distribution would be:
Duration = (O+M+P)/3</t>
        </r>
      </text>
    </comment>
    <comment ref="M8" authorId="0" shapeId="0" xr:uid="{00000000-0006-0000-0000-000009000000}">
      <text>
        <r>
          <rPr>
            <b/>
            <sz val="10"/>
            <color indexed="81"/>
            <rFont val="Tahoma"/>
            <family val="2"/>
          </rPr>
          <t>Early Start Time:</t>
        </r>
        <r>
          <rPr>
            <sz val="10"/>
            <color indexed="81"/>
            <rFont val="Tahoma"/>
            <family val="2"/>
          </rPr>
          <t xml:space="preserve">
The ES is the maximum EF of all predecessors, except for the first task where the ES=0.</t>
        </r>
      </text>
    </comment>
    <comment ref="N8" authorId="0" shapeId="0" xr:uid="{00000000-0006-0000-0000-00000A000000}">
      <text>
        <r>
          <rPr>
            <b/>
            <sz val="10"/>
            <color indexed="81"/>
            <rFont val="Tahoma"/>
            <family val="2"/>
          </rPr>
          <t>Early Finish Time:</t>
        </r>
        <r>
          <rPr>
            <sz val="10"/>
            <color indexed="81"/>
            <rFont val="Tahoma"/>
            <family val="2"/>
          </rPr>
          <t xml:space="preserve">
The EF time is the ES time plus the duration (EF=ES+Duration).</t>
        </r>
      </text>
    </comment>
    <comment ref="O8" authorId="0" shapeId="0" xr:uid="{00000000-0006-0000-0000-00000B000000}">
      <text>
        <r>
          <rPr>
            <b/>
            <sz val="10"/>
            <color indexed="81"/>
            <rFont val="Tahoma"/>
            <family val="2"/>
          </rPr>
          <t>Late Start Time:</t>
        </r>
        <r>
          <rPr>
            <sz val="10"/>
            <color indexed="81"/>
            <rFont val="Tahoma"/>
            <family val="2"/>
          </rPr>
          <t xml:space="preserve">
The LS time is calculated as the LF time minus the duration (LS=LF-Duration).</t>
        </r>
      </text>
    </comment>
    <comment ref="P8" authorId="0" shapeId="0" xr:uid="{00000000-0006-0000-0000-00000C000000}">
      <text>
        <r>
          <rPr>
            <b/>
            <sz val="10"/>
            <color indexed="81"/>
            <rFont val="Tahoma"/>
            <family val="2"/>
          </rPr>
          <t>Late Finish Time:</t>
        </r>
        <r>
          <rPr>
            <sz val="10"/>
            <color indexed="81"/>
            <rFont val="Tahoma"/>
            <family val="2"/>
          </rPr>
          <t xml:space="preserve">
The LF time is the minimum LS of all the successors, except for the last task where LF equals EF.</t>
        </r>
      </text>
    </comment>
    <comment ref="Q8" authorId="0" shapeId="0" xr:uid="{00000000-0006-0000-0000-00000D000000}">
      <text>
        <r>
          <rPr>
            <b/>
            <sz val="10"/>
            <color indexed="81"/>
            <rFont val="Tahoma"/>
            <family val="2"/>
          </rPr>
          <t>Slack Time:</t>
        </r>
        <r>
          <rPr>
            <sz val="10"/>
            <color indexed="81"/>
            <rFont val="Tahoma"/>
            <family val="2"/>
          </rPr>
          <t xml:space="preserve">
The Slack time is calculated as LF minus EF. It can also be calculated as LS minus ES. </t>
        </r>
        <r>
          <rPr>
            <b/>
            <sz val="10"/>
            <color indexed="81"/>
            <rFont val="Tahoma"/>
            <family val="2"/>
          </rPr>
          <t>If the slack is zero, then the task is on the critical path.</t>
        </r>
      </text>
    </comment>
  </commentList>
</comments>
</file>

<file path=xl/sharedStrings.xml><?xml version="1.0" encoding="utf-8"?>
<sst xmlns="http://schemas.openxmlformats.org/spreadsheetml/2006/main" count="77" uniqueCount="72">
  <si>
    <t>ID</t>
  </si>
  <si>
    <t>Task Name</t>
  </si>
  <si>
    <t>Start</t>
  </si>
  <si>
    <t>Finish</t>
  </si>
  <si>
    <t>ES</t>
  </si>
  <si>
    <t>EF</t>
  </si>
  <si>
    <t>LS</t>
  </si>
  <si>
    <t>Slack</t>
  </si>
  <si>
    <t>LF</t>
  </si>
  <si>
    <t>EF of Predecessors</t>
  </si>
  <si>
    <t>Successors</t>
  </si>
  <si>
    <t>LS of Successors</t>
  </si>
  <si>
    <t>Start Date</t>
  </si>
  <si>
    <t>Duration</t>
  </si>
  <si>
    <t>Finish Date</t>
  </si>
  <si>
    <t>Critical</t>
  </si>
  <si>
    <t>+T</t>
  </si>
  <si>
    <t>-T</t>
  </si>
  <si>
    <t>Holidays to Exclude from Working Days</t>
  </si>
  <si>
    <t>Date</t>
  </si>
  <si>
    <t>Non-Working Days</t>
  </si>
  <si>
    <t>New Year's Day</t>
  </si>
  <si>
    <t>Christmas</t>
  </si>
  <si>
    <r>
      <t xml:space="preserve">Predecessors
</t>
    </r>
    <r>
      <rPr>
        <sz val="8"/>
        <color indexed="9"/>
        <rFont val="Arial"/>
        <family val="2"/>
      </rPr>
      <t>(Enter one ID per cell)</t>
    </r>
  </si>
  <si>
    <r>
      <t xml:space="preserve">M
</t>
    </r>
    <r>
      <rPr>
        <sz val="8"/>
        <color indexed="9"/>
        <rFont val="Arial"/>
        <family val="2"/>
      </rPr>
      <t>(most likely)</t>
    </r>
  </si>
  <si>
    <r>
      <t xml:space="preserve">O
</t>
    </r>
    <r>
      <rPr>
        <sz val="8"/>
        <color indexed="9"/>
        <rFont val="Arial"/>
        <family val="2"/>
      </rPr>
      <t>(min)</t>
    </r>
  </si>
  <si>
    <r>
      <t xml:space="preserve">P
</t>
    </r>
    <r>
      <rPr>
        <sz val="8"/>
        <color indexed="9"/>
        <rFont val="Arial"/>
        <family val="2"/>
      </rPr>
      <t>(max)</t>
    </r>
  </si>
  <si>
    <r>
      <t xml:space="preserve">Duration
</t>
    </r>
    <r>
      <rPr>
        <sz val="8"/>
        <color indexed="9"/>
        <rFont val="Arial"/>
        <family val="2"/>
      </rPr>
      <t>(exp. time)</t>
    </r>
  </si>
  <si>
    <t>Triangular</t>
  </si>
  <si>
    <t>Time Distribution:</t>
  </si>
  <si>
    <t>Series Used in the Gantt Chart</t>
  </si>
  <si>
    <t>HELP</t>
  </si>
  <si>
    <t>See help (F1) on the WORKDAY() function</t>
  </si>
  <si>
    <t>Critical Path Method</t>
  </si>
  <si>
    <t>[42]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</si>
  <si>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</si>
  <si>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</si>
  <si>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</si>
  <si>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</si>
  <si>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This worksheet lets you create a list of dates to be excluded from the number of Working Days. The WORKDAY() function already excludes weekends, so you only need to list dates for holidays and other non-working days. If your project spans more than one year, make sure you add dates for each year. The named range, holidays, is a dynamic named range ending at the last blank cell in column A. The comments column is just for your reference.</t>
  </si>
  <si>
    <t>https://www.vertex42.com/ExcelTemplates/critical-path-method.html</t>
  </si>
  <si>
    <t>https://www.vertex42.com/licensing/EULA_privateuse.html</t>
  </si>
  <si>
    <t>License Agreement</t>
  </si>
  <si>
    <t>Do not delete this worksheet.</t>
  </si>
  <si>
    <t>Milestone</t>
  </si>
  <si>
    <t>Critical tasks</t>
  </si>
  <si>
    <t>No successor defined yet</t>
  </si>
  <si>
    <t>Get the Pro version</t>
  </si>
  <si>
    <t>• more tasks (up to 500)</t>
  </si>
  <si>
    <t>• more predecessors (up to 10)</t>
  </si>
  <si>
    <t>Développement</t>
  </si>
  <si>
    <t>GP30 - JSON</t>
  </si>
  <si>
    <t>GP37 - UX JSON</t>
  </si>
  <si>
    <t>GP34 - GEN SAVE</t>
  </si>
  <si>
    <t>GP08 - MERGE</t>
  </si>
  <si>
    <t>GP28 - PACKAGE</t>
  </si>
  <si>
    <t>GP21 - PRÉVISUALISER</t>
  </si>
  <si>
    <t>GP07 - ANIMATION</t>
  </si>
  <si>
    <t>Tests</t>
  </si>
  <si>
    <t>GP22 - Tests manuels</t>
  </si>
  <si>
    <t>GP22 - Tests automatisés</t>
  </si>
  <si>
    <t>Documentation</t>
  </si>
  <si>
    <t>GP19 - Doc programmeur</t>
  </si>
  <si>
    <t>GP18 - Doc utilisateur</t>
  </si>
  <si>
    <t>GP15 - Doc tests</t>
  </si>
  <si>
    <t>GP35 - Analyse</t>
  </si>
  <si>
    <t>Times (in Hours)</t>
  </si>
  <si>
    <t>Hours to Completion</t>
  </si>
  <si>
    <t>Complétion</t>
  </si>
  <si>
    <t>GP33 - Intégration</t>
  </si>
  <si>
    <t>GP38 - PROGRESS BAR</t>
  </si>
  <si>
    <t>GP39 - 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</si>
</sst>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sz val="8"/>
      <color indexed="9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i/>
      <sz val="8"/>
      <name val="Arial"/>
      <family val="2"/>
    </font>
    <font>
      <i/>
      <sz val="10"/>
      <color indexed="81"/>
      <name val="Tahoma"/>
      <family val="2"/>
    </font>
    <font>
      <sz val="6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sz val="12"/>
      <color indexed="10"/>
      <name val="Arial"/>
      <family val="2"/>
    </font>
    <font>
      <sz val="18"/>
      <color theme="4" tint="-0.249977111117893"/>
      <name val="Arial"/>
      <family val="2"/>
    </font>
    <font>
      <sz val="11"/>
      <name val="Trebuchet MS"/>
      <family val="2"/>
    </font>
    <font>
      <sz val="11"/>
      <name val="Arial"/>
      <family val="2"/>
    </font>
    <font>
      <b/>
      <sz val="11"/>
      <color theme="4" tint="-0.249977111117893"/>
      <name val="Arial"/>
      <family val="2"/>
    </font>
    <font>
      <b/>
      <sz val="12"/>
      <color indexed="9"/>
      <name val="Calibri"/>
      <family val="2"/>
    </font>
    <font>
      <sz val="11"/>
      <color theme="1" tint="0.34998626667073579"/>
      <name val="Calibri"/>
      <family val="2"/>
    </font>
    <font>
      <u/>
      <sz val="11"/>
      <color indexed="12"/>
      <name val="Tahoma"/>
      <family val="2"/>
    </font>
    <font>
      <u/>
      <sz val="11"/>
      <color indexed="12"/>
      <name val="Arial"/>
      <family val="2"/>
    </font>
    <font>
      <b/>
      <sz val="18"/>
      <color theme="4"/>
      <name val="Arial"/>
      <family val="2"/>
    </font>
    <font>
      <sz val="10"/>
      <color theme="4"/>
      <name val="Arial"/>
      <family val="2"/>
    </font>
    <font>
      <b/>
      <sz val="13"/>
      <color theme="4"/>
      <name val="Arial"/>
      <family val="2"/>
    </font>
    <font>
      <sz val="12"/>
      <color theme="1"/>
      <name val="Arial"/>
      <family val="2"/>
    </font>
    <font>
      <sz val="8"/>
      <color theme="1" tint="0.499984740745262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3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2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6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8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0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1" applyNumberFormat="0" applyAlignment="0" applyProtection="0"/>
    <xf numFmtId="0" fontId="18" fillId="18" borderId="2" applyNumberFormat="0" applyAlignment="0" applyProtection="0"/>
    <xf numFmtId="0" fontId="19" fillId="0" borderId="0" applyNumberFormat="0" applyFill="0" applyBorder="0" applyAlignment="0" applyProtection="0"/>
    <xf numFmtId="0" fontId="20" fillId="19" borderId="0" applyNumberFormat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4" fillId="11" borderId="1" applyNumberFormat="0" applyAlignment="0" applyProtection="0"/>
    <xf numFmtId="0" fontId="25" fillId="0" borderId="6" applyNumberFormat="0" applyFill="0" applyAlignment="0" applyProtection="0"/>
    <xf numFmtId="0" fontId="26" fillId="5" borderId="0" applyNumberFormat="0" applyBorder="0" applyAlignment="0" applyProtection="0"/>
    <xf numFmtId="0" fontId="2" fillId="5" borderId="7" applyNumberFormat="0" applyFont="0" applyAlignment="0" applyProtection="0"/>
    <xf numFmtId="0" fontId="27" fillId="17" borderId="8" applyNumberForma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34" applyAlignment="1" applyProtection="1"/>
    <xf numFmtId="0" fontId="0" fillId="20" borderId="0" xfId="0" applyFill="1" applyAlignment="1">
      <alignment horizontal="center"/>
    </xf>
    <xf numFmtId="14" fontId="0" fillId="0" borderId="0" xfId="0" applyNumberFormat="1"/>
    <xf numFmtId="0" fontId="4" fillId="0" borderId="0" xfId="0" applyFont="1"/>
    <xf numFmtId="2" fontId="4" fillId="0" borderId="0" xfId="0" applyNumberFormat="1" applyFont="1"/>
    <xf numFmtId="0" fontId="2" fillId="0" borderId="0" xfId="0" quotePrefix="1" applyFont="1" applyAlignment="1">
      <alignment horizontal="right"/>
    </xf>
    <xf numFmtId="0" fontId="2" fillId="20" borderId="0" xfId="0" applyFont="1" applyFill="1" applyAlignment="1">
      <alignment horizontal="center"/>
    </xf>
    <xf numFmtId="2" fontId="0" fillId="20" borderId="0" xfId="0" applyNumberFormat="1" applyFill="1"/>
    <xf numFmtId="2" fontId="7" fillId="20" borderId="0" xfId="0" applyNumberFormat="1" applyFont="1" applyFill="1"/>
    <xf numFmtId="0" fontId="4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0" fillId="20" borderId="0" xfId="0" applyFill="1"/>
    <xf numFmtId="0" fontId="1" fillId="20" borderId="0" xfId="0" applyFont="1" applyFill="1"/>
    <xf numFmtId="0" fontId="6" fillId="21" borderId="0" xfId="0" applyFont="1" applyFill="1"/>
    <xf numFmtId="0" fontId="6" fillId="22" borderId="0" xfId="0" applyFont="1" applyFill="1"/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2" fontId="0" fillId="20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14" fontId="0" fillId="20" borderId="0" xfId="0" applyNumberFormat="1" applyFill="1" applyAlignment="1">
      <alignment horizontal="center"/>
    </xf>
    <xf numFmtId="14" fontId="2" fillId="0" borderId="0" xfId="0" applyNumberFormat="1" applyFont="1" applyAlignment="1">
      <alignment horizontal="center"/>
    </xf>
    <xf numFmtId="0" fontId="13" fillId="0" borderId="0" xfId="0" applyFont="1" applyAlignment="1">
      <alignment horizontal="right"/>
    </xf>
    <xf numFmtId="0" fontId="33" fillId="0" borderId="0" xfId="0" applyFont="1" applyAlignment="1">
      <alignment horizontal="left"/>
    </xf>
    <xf numFmtId="0" fontId="0" fillId="0" borderId="10" xfId="0" applyBorder="1"/>
    <xf numFmtId="0" fontId="2" fillId="0" borderId="11" xfId="0" applyFont="1" applyBorder="1" applyAlignment="1">
      <alignment horizontal="center"/>
    </xf>
    <xf numFmtId="0" fontId="34" fillId="23" borderId="0" xfId="0" applyFont="1" applyFill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2" fillId="24" borderId="0" xfId="0" applyFont="1" applyFill="1"/>
    <xf numFmtId="0" fontId="36" fillId="0" borderId="12" xfId="0" applyFont="1" applyBorder="1"/>
    <xf numFmtId="0" fontId="0" fillId="24" borderId="0" xfId="0" applyFill="1"/>
    <xf numFmtId="0" fontId="3" fillId="0" borderId="12" xfId="34" applyBorder="1" applyAlignment="1" applyProtection="1">
      <alignment horizontal="left" wrapText="1"/>
    </xf>
    <xf numFmtId="0" fontId="31" fillId="0" borderId="12" xfId="0" applyFont="1" applyBorder="1" applyAlignment="1">
      <alignment horizontal="left" wrapText="1"/>
    </xf>
    <xf numFmtId="0" fontId="5" fillId="0" borderId="12" xfId="0" applyFont="1" applyBorder="1" applyAlignment="1">
      <alignment horizontal="left" wrapText="1"/>
    </xf>
    <xf numFmtId="0" fontId="37" fillId="24" borderId="0" xfId="0" applyFont="1" applyFill="1"/>
    <xf numFmtId="0" fontId="2" fillId="24" borderId="0" xfId="0" applyFont="1" applyFill="1" applyAlignment="1">
      <alignment vertical="top"/>
    </xf>
    <xf numFmtId="0" fontId="36" fillId="24" borderId="0" xfId="0" applyFont="1" applyFill="1" applyAlignment="1">
      <alignment horizontal="right" vertical="top"/>
    </xf>
    <xf numFmtId="0" fontId="35" fillId="24" borderId="0" xfId="0" applyFont="1" applyFill="1" applyAlignment="1">
      <alignment horizontal="left" vertical="top" wrapText="1"/>
    </xf>
    <xf numFmtId="0" fontId="36" fillId="24" borderId="0" xfId="0" applyFont="1" applyFill="1" applyAlignment="1">
      <alignment vertical="top"/>
    </xf>
    <xf numFmtId="0" fontId="36" fillId="24" borderId="0" xfId="0" applyFont="1" applyFill="1" applyAlignment="1">
      <alignment vertical="top" wrapText="1"/>
    </xf>
    <xf numFmtId="0" fontId="0" fillId="24" borderId="0" xfId="0" applyFill="1" applyAlignment="1">
      <alignment horizontal="right" vertical="top"/>
    </xf>
    <xf numFmtId="0" fontId="38" fillId="24" borderId="0" xfId="0" applyFont="1" applyFill="1"/>
    <xf numFmtId="0" fontId="39" fillId="24" borderId="0" xfId="0" applyFont="1" applyFill="1" applyAlignment="1">
      <alignment horizontal="center"/>
    </xf>
    <xf numFmtId="0" fontId="40" fillId="24" borderId="0" xfId="34" applyFont="1" applyFill="1" applyBorder="1" applyAlignment="1" applyProtection="1">
      <alignment horizontal="left" indent="1"/>
    </xf>
    <xf numFmtId="0" fontId="41" fillId="24" borderId="0" xfId="0" applyFont="1" applyFill="1" applyAlignment="1">
      <alignment horizontal="left" indent="1"/>
    </xf>
    <xf numFmtId="0" fontId="36" fillId="24" borderId="0" xfId="0" applyFont="1" applyFill="1"/>
    <xf numFmtId="0" fontId="42" fillId="20" borderId="0" xfId="0" applyFont="1" applyFill="1" applyAlignment="1">
      <alignment vertical="center"/>
    </xf>
    <xf numFmtId="0" fontId="6" fillId="25" borderId="0" xfId="0" applyFont="1" applyFill="1" applyAlignment="1">
      <alignment horizontal="center" vertical="center"/>
    </xf>
    <xf numFmtId="0" fontId="6" fillId="25" borderId="0" xfId="0" applyFont="1" applyFill="1" applyAlignment="1">
      <alignment vertical="center"/>
    </xf>
    <xf numFmtId="0" fontId="6" fillId="25" borderId="0" xfId="0" applyFont="1" applyFill="1" applyAlignment="1">
      <alignment horizontal="center" wrapText="1"/>
    </xf>
    <xf numFmtId="0" fontId="6" fillId="25" borderId="0" xfId="0" applyFont="1" applyFill="1" applyAlignment="1">
      <alignment horizontal="right" vertical="center" wrapText="1"/>
    </xf>
    <xf numFmtId="0" fontId="6" fillId="25" borderId="0" xfId="0" applyFont="1" applyFill="1" applyAlignment="1">
      <alignment horizontal="right" vertical="center"/>
    </xf>
    <xf numFmtId="0" fontId="43" fillId="23" borderId="0" xfId="0" applyFont="1" applyFill="1" applyAlignment="1">
      <alignment vertical="center"/>
    </xf>
    <xf numFmtId="0" fontId="44" fillId="23" borderId="0" xfId="0" applyFont="1" applyFill="1" applyAlignment="1">
      <alignment vertical="center"/>
    </xf>
    <xf numFmtId="0" fontId="32" fillId="0" borderId="12" xfId="34" applyFont="1" applyBorder="1" applyAlignment="1" applyProtection="1">
      <alignment horizontal="left" wrapText="1"/>
    </xf>
    <xf numFmtId="0" fontId="45" fillId="0" borderId="12" xfId="0" applyFont="1" applyBorder="1" applyAlignment="1">
      <alignment horizontal="left" wrapText="1"/>
    </xf>
    <xf numFmtId="0" fontId="2" fillId="0" borderId="10" xfId="0" applyFont="1" applyBorder="1"/>
    <xf numFmtId="0" fontId="2" fillId="0" borderId="0" xfId="0" applyFont="1" applyAlignment="1">
      <alignment horizontal="right"/>
    </xf>
    <xf numFmtId="0" fontId="0" fillId="26" borderId="7" xfId="0" applyFill="1" applyBorder="1"/>
    <xf numFmtId="0" fontId="0" fillId="27" borderId="7" xfId="0" applyFill="1" applyBorder="1"/>
    <xf numFmtId="0" fontId="7" fillId="0" borderId="0" xfId="0" applyFont="1"/>
    <xf numFmtId="0" fontId="43" fillId="0" borderId="0" xfId="0" applyFont="1"/>
    <xf numFmtId="0" fontId="46" fillId="0" borderId="0" xfId="0" applyFont="1" applyAlignment="1">
      <alignment horizontal="right"/>
    </xf>
    <xf numFmtId="0" fontId="6" fillId="25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top"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3">
    <dxf>
      <fill>
        <patternFill>
          <bgColor rgb="FFFFFFCC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40318948965882"/>
          <c:y val="7.7481840193704604E-2"/>
          <c:w val="0.85523431803438954"/>
          <c:h val="0.8474576271186440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CPM!$BZ$8</c:f>
              <c:strCache>
                <c:ptCount val="1"/>
                <c:pt idx="0">
                  <c:v>ES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cat>
            <c:strRef>
              <c:f>CPM!$B$9:$B$35</c:f>
              <c:strCache>
                <c:ptCount val="27"/>
                <c:pt idx="0">
                  <c:v>Start</c:v>
                </c:pt>
                <c:pt idx="1">
                  <c:v>Développement</c:v>
                </c:pt>
                <c:pt idx="2">
                  <c:v>GP30 - JSON</c:v>
                </c:pt>
                <c:pt idx="3">
                  <c:v>GP37 - UX JSON</c:v>
                </c:pt>
                <c:pt idx="4">
                  <c:v>GP34 - GEN SAVE</c:v>
                </c:pt>
                <c:pt idx="5">
                  <c:v>GP08 - MERGE</c:v>
                </c:pt>
                <c:pt idx="6">
                  <c:v>GP28 - PACKAGE</c:v>
                </c:pt>
                <c:pt idx="7">
                  <c:v>GP21 - PRÉVISUALISER</c:v>
                </c:pt>
                <c:pt idx="8">
                  <c:v>GP07 - ANIMATION</c:v>
                </c:pt>
                <c:pt idx="9">
                  <c:v>GP38 - PROGRESS BAR</c:v>
                </c:pt>
                <c:pt idx="10">
                  <c:v>GP39 - THREAD</c:v>
                </c:pt>
                <c:pt idx="11">
                  <c:v>Tests</c:v>
                </c:pt>
                <c:pt idx="12">
                  <c:v>GP22 - Tests manuels</c:v>
                </c:pt>
                <c:pt idx="13">
                  <c:v>GP22 - Tests automatisés</c:v>
                </c:pt>
                <c:pt idx="14">
                  <c:v>Documentation</c:v>
                </c:pt>
                <c:pt idx="15">
                  <c:v>GP19 - Doc programmeur</c:v>
                </c:pt>
                <c:pt idx="16">
                  <c:v>GP18 - Doc utilisateur</c:v>
                </c:pt>
                <c:pt idx="17">
                  <c:v>GP15 - Doc tests</c:v>
                </c:pt>
                <c:pt idx="18">
                  <c:v>GP35 - Analyse</c:v>
                </c:pt>
                <c:pt idx="19">
                  <c:v>Complétion</c:v>
                </c:pt>
                <c:pt idx="20">
                  <c:v>GP33 - Intégration</c:v>
                </c:pt>
                <c:pt idx="26">
                  <c:v>Finish</c:v>
                </c:pt>
              </c:strCache>
            </c:strRef>
          </c:cat>
          <c:val>
            <c:numRef>
              <c:f>CPM!$BZ$9:$BZ$35</c:f>
              <c:numCache>
                <c:formatCode>General</c:formatCode>
                <c:ptCount val="27"/>
                <c:pt idx="0">
                  <c:v>-0.25</c:v>
                </c:pt>
                <c:pt idx="1">
                  <c:v>10.75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0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6</c:v>
                </c:pt>
                <c:pt idx="11">
                  <c:v>20.75</c:v>
                </c:pt>
                <c:pt idx="12">
                  <c:v>11</c:v>
                </c:pt>
                <c:pt idx="13">
                  <c:v>0</c:v>
                </c:pt>
                <c:pt idx="14">
                  <c:v>6.75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26.75</c:v>
                </c:pt>
                <c:pt idx="20">
                  <c:v>21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26.75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2-4B18-AB23-C8C1D2B5F2A4}"/>
            </c:ext>
          </c:extLst>
        </c:ser>
        <c:ser>
          <c:idx val="1"/>
          <c:order val="1"/>
          <c:tx>
            <c:v>Critical</c:v>
          </c:tx>
          <c:spPr>
            <a:pattFill prst="pct50">
              <a:fgClr>
                <a:srgbClr xmlns:mc="http://schemas.openxmlformats.org/markup-compatibility/2006" xmlns:a14="http://schemas.microsoft.com/office/drawing/2010/main" val="FF0000" mc:Ignorable="a14" a14:legacySpreadsheetColorIndex="10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6B0C00"/>
              </a:solidFill>
              <a:prstDash val="solid"/>
            </a:ln>
          </c:spPr>
          <c:invertIfNegative val="0"/>
          <c:cat>
            <c:strRef>
              <c:f>CPM!$B$9:$B$35</c:f>
              <c:strCache>
                <c:ptCount val="27"/>
                <c:pt idx="0">
                  <c:v>Start</c:v>
                </c:pt>
                <c:pt idx="1">
                  <c:v>Développement</c:v>
                </c:pt>
                <c:pt idx="2">
                  <c:v>GP30 - JSON</c:v>
                </c:pt>
                <c:pt idx="3">
                  <c:v>GP37 - UX JSON</c:v>
                </c:pt>
                <c:pt idx="4">
                  <c:v>GP34 - GEN SAVE</c:v>
                </c:pt>
                <c:pt idx="5">
                  <c:v>GP08 - MERGE</c:v>
                </c:pt>
                <c:pt idx="6">
                  <c:v>GP28 - PACKAGE</c:v>
                </c:pt>
                <c:pt idx="7">
                  <c:v>GP21 - PRÉVISUALISER</c:v>
                </c:pt>
                <c:pt idx="8">
                  <c:v>GP07 - ANIMATION</c:v>
                </c:pt>
                <c:pt idx="9">
                  <c:v>GP38 - PROGRESS BAR</c:v>
                </c:pt>
                <c:pt idx="10">
                  <c:v>GP39 - THREAD</c:v>
                </c:pt>
                <c:pt idx="11">
                  <c:v>Tests</c:v>
                </c:pt>
                <c:pt idx="12">
                  <c:v>GP22 - Tests manuels</c:v>
                </c:pt>
                <c:pt idx="13">
                  <c:v>GP22 - Tests automatisés</c:v>
                </c:pt>
                <c:pt idx="14">
                  <c:v>Documentation</c:v>
                </c:pt>
                <c:pt idx="15">
                  <c:v>GP19 - Doc programmeur</c:v>
                </c:pt>
                <c:pt idx="16">
                  <c:v>GP18 - Doc utilisateur</c:v>
                </c:pt>
                <c:pt idx="17">
                  <c:v>GP15 - Doc tests</c:v>
                </c:pt>
                <c:pt idx="18">
                  <c:v>GP35 - Analyse</c:v>
                </c:pt>
                <c:pt idx="19">
                  <c:v>Complétion</c:v>
                </c:pt>
                <c:pt idx="20">
                  <c:v>GP33 - Intégration</c:v>
                </c:pt>
                <c:pt idx="26">
                  <c:v>Finish</c:v>
                </c:pt>
              </c:strCache>
            </c:strRef>
          </c:cat>
          <c:val>
            <c:numRef>
              <c:f>CPM!$CA$9:$CA$35</c:f>
              <c:numCache>
                <c:formatCode>0.00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2</c:v>
                </c:pt>
                <c:pt idx="10">
                  <c:v>3</c:v>
                </c:pt>
                <c:pt idx="11">
                  <c:v>#N/A</c:v>
                </c:pt>
                <c:pt idx="12">
                  <c:v>10</c:v>
                </c:pt>
                <c:pt idx="13">
                  <c:v>8</c:v>
                </c:pt>
                <c:pt idx="14">
                  <c:v>#N/A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3</c:v>
                </c:pt>
                <c:pt idx="19">
                  <c:v>#N/A</c:v>
                </c:pt>
                <c:pt idx="20">
                  <c:v>6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2-4B18-AB23-C8C1D2B5F2A4}"/>
            </c:ext>
          </c:extLst>
        </c:ser>
        <c:ser>
          <c:idx val="4"/>
          <c:order val="2"/>
          <c:tx>
            <c:v>Flexible</c:v>
          </c:tx>
          <c:spPr>
            <a:pattFill prst="pct50">
              <a:fgClr>
                <a:srgbClr xmlns:mc="http://schemas.openxmlformats.org/markup-compatibility/2006" xmlns:a14="http://schemas.microsoft.com/office/drawing/2010/main" val="0000FF" mc:Ignorable="a14" a14:legacySpreadsheetColorIndex="12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182C63"/>
              </a:solidFill>
              <a:prstDash val="solid"/>
            </a:ln>
          </c:spPr>
          <c:invertIfNegative val="1"/>
          <c:cat>
            <c:strRef>
              <c:f>CPM!$B$9:$B$35</c:f>
              <c:strCache>
                <c:ptCount val="27"/>
                <c:pt idx="0">
                  <c:v>Start</c:v>
                </c:pt>
                <c:pt idx="1">
                  <c:v>Développement</c:v>
                </c:pt>
                <c:pt idx="2">
                  <c:v>GP30 - JSON</c:v>
                </c:pt>
                <c:pt idx="3">
                  <c:v>GP37 - UX JSON</c:v>
                </c:pt>
                <c:pt idx="4">
                  <c:v>GP34 - GEN SAVE</c:v>
                </c:pt>
                <c:pt idx="5">
                  <c:v>GP08 - MERGE</c:v>
                </c:pt>
                <c:pt idx="6">
                  <c:v>GP28 - PACKAGE</c:v>
                </c:pt>
                <c:pt idx="7">
                  <c:v>GP21 - PRÉVISUALISER</c:v>
                </c:pt>
                <c:pt idx="8">
                  <c:v>GP07 - ANIMATION</c:v>
                </c:pt>
                <c:pt idx="9">
                  <c:v>GP38 - PROGRESS BAR</c:v>
                </c:pt>
                <c:pt idx="10">
                  <c:v>GP39 - THREAD</c:v>
                </c:pt>
                <c:pt idx="11">
                  <c:v>Tests</c:v>
                </c:pt>
                <c:pt idx="12">
                  <c:v>GP22 - Tests manuels</c:v>
                </c:pt>
                <c:pt idx="13">
                  <c:v>GP22 - Tests automatisés</c:v>
                </c:pt>
                <c:pt idx="14">
                  <c:v>Documentation</c:v>
                </c:pt>
                <c:pt idx="15">
                  <c:v>GP19 - Doc programmeur</c:v>
                </c:pt>
                <c:pt idx="16">
                  <c:v>GP18 - Doc utilisateur</c:v>
                </c:pt>
                <c:pt idx="17">
                  <c:v>GP15 - Doc tests</c:v>
                </c:pt>
                <c:pt idx="18">
                  <c:v>GP35 - Analyse</c:v>
                </c:pt>
                <c:pt idx="19">
                  <c:v>Complétion</c:v>
                </c:pt>
                <c:pt idx="20">
                  <c:v>GP33 - Intégration</c:v>
                </c:pt>
                <c:pt idx="26">
                  <c:v>Finish</c:v>
                </c:pt>
              </c:strCache>
            </c:strRef>
          </c:cat>
          <c:val>
            <c:numRef>
              <c:f>CPM!$CD$9:$CD$35</c:f>
              <c:numCache>
                <c:formatCode>0.00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A2-4B18-AB23-C8C1D2B5F2A4}"/>
            </c:ext>
          </c:extLst>
        </c:ser>
        <c:ser>
          <c:idx val="2"/>
          <c:order val="3"/>
          <c:tx>
            <c:strRef>
              <c:f>CPM!$CG$8</c:f>
              <c:strCache>
                <c:ptCount val="1"/>
                <c:pt idx="0">
                  <c:v>Slack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CPM!$B$9:$B$35</c:f>
              <c:strCache>
                <c:ptCount val="27"/>
                <c:pt idx="0">
                  <c:v>Start</c:v>
                </c:pt>
                <c:pt idx="1">
                  <c:v>Développement</c:v>
                </c:pt>
                <c:pt idx="2">
                  <c:v>GP30 - JSON</c:v>
                </c:pt>
                <c:pt idx="3">
                  <c:v>GP37 - UX JSON</c:v>
                </c:pt>
                <c:pt idx="4">
                  <c:v>GP34 - GEN SAVE</c:v>
                </c:pt>
                <c:pt idx="5">
                  <c:v>GP08 - MERGE</c:v>
                </c:pt>
                <c:pt idx="6">
                  <c:v>GP28 - PACKAGE</c:v>
                </c:pt>
                <c:pt idx="7">
                  <c:v>GP21 - PRÉVISUALISER</c:v>
                </c:pt>
                <c:pt idx="8">
                  <c:v>GP07 - ANIMATION</c:v>
                </c:pt>
                <c:pt idx="9">
                  <c:v>GP38 - PROGRESS BAR</c:v>
                </c:pt>
                <c:pt idx="10">
                  <c:v>GP39 - THREAD</c:v>
                </c:pt>
                <c:pt idx="11">
                  <c:v>Tests</c:v>
                </c:pt>
                <c:pt idx="12">
                  <c:v>GP22 - Tests manuels</c:v>
                </c:pt>
                <c:pt idx="13">
                  <c:v>GP22 - Tests automatisés</c:v>
                </c:pt>
                <c:pt idx="14">
                  <c:v>Documentation</c:v>
                </c:pt>
                <c:pt idx="15">
                  <c:v>GP19 - Doc programmeur</c:v>
                </c:pt>
                <c:pt idx="16">
                  <c:v>GP18 - Doc utilisateur</c:v>
                </c:pt>
                <c:pt idx="17">
                  <c:v>GP15 - Doc tests</c:v>
                </c:pt>
                <c:pt idx="18">
                  <c:v>GP35 - Analyse</c:v>
                </c:pt>
                <c:pt idx="19">
                  <c:v>Complétion</c:v>
                </c:pt>
                <c:pt idx="20">
                  <c:v>GP33 - Intégration</c:v>
                </c:pt>
                <c:pt idx="26">
                  <c:v>Finish</c:v>
                </c:pt>
              </c:strCache>
            </c:strRef>
          </c:cat>
          <c:val>
            <c:numRef>
              <c:f>CPM!$CG$9:$CG$35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#N/A</c:v>
                </c:pt>
                <c:pt idx="12">
                  <c:v>0</c:v>
                </c:pt>
                <c:pt idx="13">
                  <c:v>0</c:v>
                </c:pt>
                <c:pt idx="14">
                  <c:v>#N/A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#N/A</c:v>
                </c:pt>
                <c:pt idx="20">
                  <c:v>0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A2-4B18-AB23-C8C1D2B5F2A4}"/>
            </c:ext>
          </c:extLst>
        </c:ser>
        <c:ser>
          <c:idx val="3"/>
          <c:order val="4"/>
          <c:tx>
            <c:v>Milestones</c:v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 w="19050">
              <a:noFill/>
            </a:ln>
          </c:spPr>
          <c:invertIfNegative val="0"/>
          <c:cat>
            <c:strRef>
              <c:f>CPM!$B$9:$B$35</c:f>
              <c:strCache>
                <c:ptCount val="27"/>
                <c:pt idx="0">
                  <c:v>Start</c:v>
                </c:pt>
                <c:pt idx="1">
                  <c:v>Développement</c:v>
                </c:pt>
                <c:pt idx="2">
                  <c:v>GP30 - JSON</c:v>
                </c:pt>
                <c:pt idx="3">
                  <c:v>GP37 - UX JSON</c:v>
                </c:pt>
                <c:pt idx="4">
                  <c:v>GP34 - GEN SAVE</c:v>
                </c:pt>
                <c:pt idx="5">
                  <c:v>GP08 - MERGE</c:v>
                </c:pt>
                <c:pt idx="6">
                  <c:v>GP28 - PACKAGE</c:v>
                </c:pt>
                <c:pt idx="7">
                  <c:v>GP21 - PRÉVISUALISER</c:v>
                </c:pt>
                <c:pt idx="8">
                  <c:v>GP07 - ANIMATION</c:v>
                </c:pt>
                <c:pt idx="9">
                  <c:v>GP38 - PROGRESS BAR</c:v>
                </c:pt>
                <c:pt idx="10">
                  <c:v>GP39 - THREAD</c:v>
                </c:pt>
                <c:pt idx="11">
                  <c:v>Tests</c:v>
                </c:pt>
                <c:pt idx="12">
                  <c:v>GP22 - Tests manuels</c:v>
                </c:pt>
                <c:pt idx="13">
                  <c:v>GP22 - Tests automatisés</c:v>
                </c:pt>
                <c:pt idx="14">
                  <c:v>Documentation</c:v>
                </c:pt>
                <c:pt idx="15">
                  <c:v>GP19 - Doc programmeur</c:v>
                </c:pt>
                <c:pt idx="16">
                  <c:v>GP18 - Doc utilisateur</c:v>
                </c:pt>
                <c:pt idx="17">
                  <c:v>GP15 - Doc tests</c:v>
                </c:pt>
                <c:pt idx="18">
                  <c:v>GP35 - Analyse</c:v>
                </c:pt>
                <c:pt idx="19">
                  <c:v>Complétion</c:v>
                </c:pt>
                <c:pt idx="20">
                  <c:v>GP33 - Intégration</c:v>
                </c:pt>
                <c:pt idx="26">
                  <c:v>Finish</c:v>
                </c:pt>
              </c:strCache>
            </c:strRef>
          </c:cat>
          <c:val>
            <c:numRef>
              <c:f>CPM!$CH$9:$CH$35</c:f>
              <c:numCache>
                <c:formatCode>General</c:formatCode>
                <c:ptCount val="27"/>
                <c:pt idx="0">
                  <c:v>0.67500000000000004</c:v>
                </c:pt>
                <c:pt idx="1">
                  <c:v>0.67500000000000004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0.67500000000000004</c:v>
                </c:pt>
                <c:pt idx="12">
                  <c:v>#N/A</c:v>
                </c:pt>
                <c:pt idx="13">
                  <c:v>#N/A</c:v>
                </c:pt>
                <c:pt idx="14">
                  <c:v>0.67500000000000004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0.67500000000000004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0.67500000000000004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A2-4B18-AB23-C8C1D2B5F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370560"/>
        <c:axId val="190372480"/>
      </c:barChart>
      <c:catAx>
        <c:axId val="1903705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72480"/>
        <c:crosses val="autoZero"/>
        <c:auto val="1"/>
        <c:lblAlgn val="ctr"/>
        <c:lblOffset val="100"/>
        <c:noMultiLvlLbl val="0"/>
      </c:catAx>
      <c:valAx>
        <c:axId val="190372480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Hours:</a:t>
                </a:r>
              </a:p>
            </c:rich>
          </c:tx>
          <c:layout>
            <c:manualLayout>
              <c:xMode val="edge"/>
              <c:yMode val="edge"/>
              <c:x val="7.1269526502865804E-2"/>
              <c:y val="1.2106537530266344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70560"/>
        <c:crosses val="autoZero"/>
        <c:crossBetween val="between"/>
        <c:majorUnit val="5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585007219309168"/>
          <c:y val="9.9273607748184015E-2"/>
          <c:w val="0.29821452162577672"/>
          <c:h val="5.9085583845166566E-2"/>
        </c:manualLayout>
      </c:layout>
      <c:overlay val="0"/>
      <c:spPr>
        <a:solidFill>
          <a:srgbClr val="FFFFFF"/>
        </a:solidFill>
        <a:ln w="3175">
          <a:solidFill>
            <a:srgbClr val="C0C0C0"/>
          </a:solidFill>
          <a:prstDash val="solid"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12700">
      <a:solidFill>
        <a:srgbClr val="C0C0C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vertex42.com/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38100</xdr:rowOff>
    </xdr:from>
    <xdr:to>
      <xdr:col>17</xdr:col>
      <xdr:colOff>0</xdr:colOff>
      <xdr:row>71</xdr:row>
      <xdr:rowOff>0</xdr:rowOff>
    </xdr:to>
    <xdr:graphicFrame macro="">
      <xdr:nvGraphicFramePr>
        <xdr:cNvPr id="1060" name="Chart 36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161925</xdr:colOff>
      <xdr:row>0</xdr:row>
      <xdr:rowOff>38100</xdr:rowOff>
    </xdr:from>
    <xdr:to>
      <xdr:col>16</xdr:col>
      <xdr:colOff>492751</xdr:colOff>
      <xdr:row>0</xdr:row>
      <xdr:rowOff>342926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72325" y="38100"/>
          <a:ext cx="1359526" cy="3048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4171950</xdr:colOff>
      <xdr:row>0</xdr:row>
      <xdr:rowOff>47625</xdr:rowOff>
    </xdr:from>
    <xdr:to>
      <xdr:col>2</xdr:col>
      <xdr:colOff>292726</xdr:colOff>
      <xdr:row>0</xdr:row>
      <xdr:rowOff>352451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57750" y="47625"/>
          <a:ext cx="1359526" cy="304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vertex42.com/ExcelTemplates/critical-path-method.html" TargetMode="External"/><Relationship Id="rId1" Type="http://schemas.openxmlformats.org/officeDocument/2006/relationships/hyperlink" Target="https://www.vertex42.com/ExcelTemplates/critical-path-method.html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critical-path-metho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I36"/>
  <sheetViews>
    <sheetView showGridLines="0" tabSelected="1" workbookViewId="0">
      <selection activeCell="C20" sqref="C20"/>
    </sheetView>
  </sheetViews>
  <sheetFormatPr defaultColWidth="8.88671875" defaultRowHeight="13.2" x14ac:dyDescent="0.25"/>
  <cols>
    <col min="1" max="1" width="6.5546875" customWidth="1"/>
    <col min="2" max="2" width="22" bestFit="1" customWidth="1"/>
    <col min="3" max="8" width="4.6640625" customWidth="1"/>
    <col min="9" max="9" width="9.109375" style="2"/>
    <col min="12" max="12" width="8.6640625" customWidth="1"/>
    <col min="13" max="17" width="7.6640625" customWidth="1"/>
    <col min="18" max="18" width="5.109375" customWidth="1"/>
    <col min="19" max="19" width="19.44140625" customWidth="1"/>
    <col min="20" max="25" width="4.88671875" hidden="1" customWidth="1"/>
    <col min="26" max="26" width="3.33203125" hidden="1" customWidth="1"/>
    <col min="27" max="77" width="4.109375" hidden="1" customWidth="1"/>
    <col min="78" max="78" width="8.109375" hidden="1" customWidth="1"/>
    <col min="79" max="79" width="6.6640625" hidden="1" customWidth="1"/>
    <col min="80" max="81" width="4.44140625" hidden="1" customWidth="1"/>
    <col min="82" max="82" width="9.109375" hidden="1" customWidth="1"/>
    <col min="83" max="84" width="4.44140625" hidden="1" customWidth="1"/>
    <col min="85" max="85" width="7" hidden="1" customWidth="1"/>
    <col min="86" max="86" width="8.44140625" hidden="1" customWidth="1"/>
  </cols>
  <sheetData>
    <row r="1" spans="1:87" ht="30" customHeight="1" x14ac:dyDescent="0.25">
      <c r="A1" s="49" t="s">
        <v>33</v>
      </c>
      <c r="B1" s="14"/>
      <c r="C1" s="14"/>
      <c r="D1" s="14"/>
      <c r="E1" s="14"/>
      <c r="F1" s="14"/>
      <c r="G1" s="14"/>
      <c r="H1" s="14"/>
      <c r="I1" s="15"/>
      <c r="J1" s="14"/>
      <c r="K1" s="14"/>
      <c r="L1" s="14"/>
      <c r="M1" s="14"/>
      <c r="N1" s="14"/>
      <c r="O1" s="14"/>
      <c r="P1" s="14"/>
      <c r="Q1" s="14"/>
    </row>
    <row r="2" spans="1:87" x14ac:dyDescent="0.25">
      <c r="A2" s="3" t="s">
        <v>31</v>
      </c>
      <c r="D2" s="63"/>
      <c r="I2" s="1"/>
      <c r="Q2" s="65" t="str">
        <f ca="1">"© 2010-" &amp; YEAR(TODAY()) &amp; " Vertex42 LLC"</f>
        <v>© 2010-2023 Vertex42 LLC</v>
      </c>
    </row>
    <row r="3" spans="1:87" x14ac:dyDescent="0.25">
      <c r="B3" s="22" t="s">
        <v>12</v>
      </c>
      <c r="J3" s="24" t="s">
        <v>67</v>
      </c>
      <c r="S3" s="3" t="s">
        <v>47</v>
      </c>
    </row>
    <row r="4" spans="1:87" x14ac:dyDescent="0.25">
      <c r="B4" s="20">
        <v>44970</v>
      </c>
      <c r="J4" s="21">
        <f>P35</f>
        <v>27</v>
      </c>
      <c r="M4" s="61"/>
      <c r="N4" t="s">
        <v>45</v>
      </c>
      <c r="S4" s="64" t="s">
        <v>49</v>
      </c>
      <c r="CI4" s="2"/>
    </row>
    <row r="5" spans="1:87" x14ac:dyDescent="0.25">
      <c r="B5" s="22" t="s">
        <v>14</v>
      </c>
      <c r="M5" s="62"/>
      <c r="N5" s="2" t="s">
        <v>46</v>
      </c>
      <c r="S5" s="64" t="s">
        <v>48</v>
      </c>
    </row>
    <row r="6" spans="1:87" x14ac:dyDescent="0.25">
      <c r="B6" s="23">
        <v>44980</v>
      </c>
      <c r="I6" s="67" t="s">
        <v>66</v>
      </c>
      <c r="J6" s="67"/>
      <c r="K6" s="67"/>
      <c r="S6" s="64"/>
    </row>
    <row r="7" spans="1:87" x14ac:dyDescent="0.25">
      <c r="J7" s="13" t="s">
        <v>29</v>
      </c>
      <c r="K7" s="12" t="s">
        <v>28</v>
      </c>
      <c r="M7" s="63"/>
      <c r="Q7" s="25" t="s">
        <v>34</v>
      </c>
      <c r="S7" s="64"/>
      <c r="BZ7" s="1" t="s">
        <v>30</v>
      </c>
    </row>
    <row r="8" spans="1:87" ht="24" x14ac:dyDescent="0.25">
      <c r="A8" s="50" t="s">
        <v>0</v>
      </c>
      <c r="B8" s="51" t="s">
        <v>1</v>
      </c>
      <c r="C8" s="66" t="s">
        <v>23</v>
      </c>
      <c r="D8" s="66"/>
      <c r="E8" s="66"/>
      <c r="F8" s="66"/>
      <c r="G8" s="66"/>
      <c r="H8" s="66"/>
      <c r="I8" s="52" t="s">
        <v>25</v>
      </c>
      <c r="J8" s="52" t="s">
        <v>24</v>
      </c>
      <c r="K8" s="52" t="s">
        <v>26</v>
      </c>
      <c r="L8" s="53" t="s">
        <v>27</v>
      </c>
      <c r="M8" s="54" t="s">
        <v>4</v>
      </c>
      <c r="N8" s="54" t="s">
        <v>5</v>
      </c>
      <c r="O8" s="54" t="s">
        <v>6</v>
      </c>
      <c r="P8" s="54" t="s">
        <v>8</v>
      </c>
      <c r="Q8" s="54" t="s">
        <v>7</v>
      </c>
      <c r="T8" s="16" t="s">
        <v>9</v>
      </c>
      <c r="U8" s="16"/>
      <c r="V8" s="16"/>
      <c r="W8" s="16"/>
      <c r="X8" s="16"/>
      <c r="Y8" s="16"/>
      <c r="AA8" s="16" t="s">
        <v>10</v>
      </c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7" t="s">
        <v>11</v>
      </c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Z8" t="s">
        <v>4</v>
      </c>
      <c r="CA8" t="s">
        <v>15</v>
      </c>
      <c r="CB8" s="8" t="s">
        <v>16</v>
      </c>
      <c r="CC8" s="8" t="s">
        <v>17</v>
      </c>
      <c r="CD8" t="s">
        <v>13</v>
      </c>
      <c r="CE8" s="8" t="s">
        <v>16</v>
      </c>
      <c r="CF8" s="8" t="s">
        <v>17</v>
      </c>
      <c r="CG8" t="s">
        <v>7</v>
      </c>
      <c r="CH8" s="60" t="s">
        <v>44</v>
      </c>
    </row>
    <row r="9" spans="1:87" x14ac:dyDescent="0.25">
      <c r="A9" s="19">
        <v>10</v>
      </c>
      <c r="B9" s="14" t="s">
        <v>2</v>
      </c>
      <c r="C9" s="4"/>
      <c r="D9" s="4"/>
      <c r="E9" s="4"/>
      <c r="F9" s="4"/>
      <c r="G9" s="4"/>
      <c r="H9" s="4"/>
      <c r="I9" s="4"/>
      <c r="J9" s="4"/>
      <c r="K9" s="4"/>
      <c r="L9" s="10">
        <f t="shared" ref="L9:L35" si="0">IF($K$7="Beta",(I9+4*J9+K9)/6,(I9+J9+K9)/3)</f>
        <v>0</v>
      </c>
      <c r="M9" s="11">
        <v>0</v>
      </c>
      <c r="N9" s="10">
        <f t="shared" ref="N9:N35" si="1">M9+L9</f>
        <v>0</v>
      </c>
      <c r="O9" s="10">
        <f ca="1">IF(P9-L9&lt;0,0,P9-L9)</f>
        <v>0</v>
      </c>
      <c r="P9" s="10">
        <f t="shared" ref="P9:P16" ca="1" si="2">MIN(AZ9:BX9)</f>
        <v>0</v>
      </c>
      <c r="Q9" s="10">
        <f ca="1">IF(ROUND(P9-N9,5)&lt;0,0,ROUND(P9-N9,5))</f>
        <v>0</v>
      </c>
      <c r="T9" s="4">
        <f t="shared" ref="T9:T35" si="3">IF(C9="",0,INDEX($N$9:$N$35,MATCH(C9,$A$9:$A$35,0)))</f>
        <v>0</v>
      </c>
      <c r="U9" s="4">
        <f t="shared" ref="U9:U35" si="4">IF(D9="",0,INDEX($N$9:$N$35,MATCH(D9,$A$9:$A$35,0)))</f>
        <v>0</v>
      </c>
      <c r="V9" s="4">
        <f t="shared" ref="V9:V35" si="5">IF(E9="",0,INDEX($N$9:$N$35,MATCH(E9,$A$9:$A$35,0)))</f>
        <v>0</v>
      </c>
      <c r="W9" s="4">
        <f t="shared" ref="W9:W35" si="6">IF(F9="",0,INDEX($N$9:$N$35,MATCH(F9,$A$9:$A$35,0)))</f>
        <v>0</v>
      </c>
      <c r="X9" s="4">
        <f t="shared" ref="X9:X35" si="7">IF(G9="",0,INDEX($N$9:$N$35,MATCH(G9,$A$9:$A$35,0)))</f>
        <v>0</v>
      </c>
      <c r="Y9" s="4">
        <f t="shared" ref="Y9:Y35" si="8">IF(H9="",0,INDEX($N$9:$N$35,MATCH(H9,$A$9:$A$35,0)))</f>
        <v>0</v>
      </c>
      <c r="AA9" s="4" t="str">
        <f t="shared" ref="AA9:AJ18" ca="1" si="9">IF(ISERROR(MATCH($A9,OFFSET($C$8,COLUMN(AA$8)-COLUMN($AA$8)+1,0,1,COLUMNS($C$8:$H$8)),0)),"",INDEX($A$9:$A$35,COLUMN(AA$8)-COLUMN($AA$8)+1))</f>
        <v/>
      </c>
      <c r="AB9" s="4" t="str">
        <f t="shared" ca="1" si="9"/>
        <v/>
      </c>
      <c r="AC9" s="4">
        <f t="shared" ca="1" si="9"/>
        <v>110</v>
      </c>
      <c r="AD9" s="4" t="str">
        <f t="shared" ca="1" si="9"/>
        <v/>
      </c>
      <c r="AE9" s="4" t="str">
        <f t="shared" ca="1" si="9"/>
        <v/>
      </c>
      <c r="AF9" s="4">
        <f t="shared" ca="1" si="9"/>
        <v>140</v>
      </c>
      <c r="AG9" s="4" t="str">
        <f t="shared" ca="1" si="9"/>
        <v/>
      </c>
      <c r="AH9" s="4" t="str">
        <f t="shared" ca="1" si="9"/>
        <v/>
      </c>
      <c r="AI9" s="4" t="str">
        <f t="shared" ca="1" si="9"/>
        <v/>
      </c>
      <c r="AJ9" s="4" t="str">
        <f t="shared" ca="1" si="9"/>
        <v/>
      </c>
      <c r="AK9" s="4" t="str">
        <f t="shared" ref="AK9:AY18" ca="1" si="10">IF(ISERROR(MATCH($A9,OFFSET($C$8,COLUMN(AK$8)-COLUMN($AA$8)+1,0,1,COLUMNS($C$8:$H$8)),0)),"",INDEX($A$9:$A$35,COLUMN(AK$8)-COLUMN($AA$8)+1))</f>
        <v/>
      </c>
      <c r="AL9" s="4" t="str">
        <f t="shared" ca="1" si="10"/>
        <v/>
      </c>
      <c r="AM9" s="4" t="str">
        <f t="shared" ca="1" si="10"/>
        <v/>
      </c>
      <c r="AN9" s="4">
        <f t="shared" ca="1" si="10"/>
        <v>220</v>
      </c>
      <c r="AO9" s="4" t="str">
        <f t="shared" ca="1" si="10"/>
        <v/>
      </c>
      <c r="AP9" s="4">
        <f t="shared" ca="1" si="10"/>
        <v>310</v>
      </c>
      <c r="AQ9" s="4">
        <f t="shared" ca="1" si="10"/>
        <v>320</v>
      </c>
      <c r="AR9" s="4">
        <f t="shared" ca="1" si="10"/>
        <v>330</v>
      </c>
      <c r="AS9" s="4">
        <f t="shared" ca="1" si="10"/>
        <v>340</v>
      </c>
      <c r="AT9" s="4" t="str">
        <f t="shared" ca="1" si="10"/>
        <v/>
      </c>
      <c r="AU9" s="4" t="str">
        <f t="shared" ca="1" si="10"/>
        <v/>
      </c>
      <c r="AV9" s="4" t="str">
        <f t="shared" ca="1" si="10"/>
        <v/>
      </c>
      <c r="AW9" s="4" t="str">
        <f t="shared" ca="1" si="10"/>
        <v/>
      </c>
      <c r="AX9" s="4" t="str">
        <f t="shared" ca="1" si="10"/>
        <v/>
      </c>
      <c r="AY9" s="4" t="str">
        <f t="shared" ca="1" si="10"/>
        <v/>
      </c>
      <c r="AZ9" s="4" t="str">
        <f t="shared" ref="AZ9:AZ35" ca="1" si="11">IF(AA9="","",INDEX($O$9:$O$35,MATCH(AA9,$A$9:$A$35,0)))</f>
        <v/>
      </c>
      <c r="BA9" s="4" t="str">
        <f t="shared" ref="BA9:BA35" ca="1" si="12">IF(AB9="","",INDEX($O$9:$O$35,MATCH(AB9,$A$9:$A$35,0)))</f>
        <v/>
      </c>
      <c r="BB9" s="4">
        <f t="shared" ref="BB9:BB35" ca="1" si="13">IF(AC9="","",INDEX($O$9:$O$35,MATCH(AC9,$A$9:$A$35,0)))</f>
        <v>0</v>
      </c>
      <c r="BC9" s="4" t="str">
        <f t="shared" ref="BC9:BC35" ca="1" si="14">IF(AD9="","",INDEX($O$9:$O$35,MATCH(AD9,$A$9:$A$35,0)))</f>
        <v/>
      </c>
      <c r="BD9" s="4" t="str">
        <f t="shared" ref="BD9:BD35" ca="1" si="15">IF(AE9="","",INDEX($O$9:$O$35,MATCH(AE9,$A$9:$A$35,0)))</f>
        <v/>
      </c>
      <c r="BE9" s="4">
        <f t="shared" ref="BE9:BE35" ca="1" si="16">IF(AF9="","",INDEX($O$9:$O$35,MATCH(AF9,$A$9:$A$35,0)))</f>
        <v>0</v>
      </c>
      <c r="BF9" s="4" t="str">
        <f t="shared" ref="BF9:BF35" ca="1" si="17">IF(AG9="","",INDEX($O$9:$O$35,MATCH(AG9,$A$9:$A$35,0)))</f>
        <v/>
      </c>
      <c r="BG9" s="4" t="str">
        <f t="shared" ref="BG9:BG35" ca="1" si="18">IF(AH9="","",INDEX($O$9:$O$35,MATCH(AH9,$A$9:$A$35,0)))</f>
        <v/>
      </c>
      <c r="BH9" s="4" t="str">
        <f t="shared" ref="BH9:BH35" ca="1" si="19">IF(AI9="","",INDEX($O$9:$O$35,MATCH(AI9,$A$9:$A$35,0)))</f>
        <v/>
      </c>
      <c r="BI9" s="4" t="str">
        <f t="shared" ref="BI9:BI35" ca="1" si="20">IF(AJ9="","",INDEX($O$9:$O$35,MATCH(AJ9,$A$9:$A$35,0)))</f>
        <v/>
      </c>
      <c r="BJ9" s="4" t="str">
        <f t="shared" ref="BJ9:BJ35" ca="1" si="21">IF(AK9="","",INDEX($O$9:$O$35,MATCH(AK9,$A$9:$A$35,0)))</f>
        <v/>
      </c>
      <c r="BK9" s="4" t="str">
        <f t="shared" ref="BK9:BK35" ca="1" si="22">IF(AL9="","",INDEX($O$9:$O$35,MATCH(AL9,$A$9:$A$35,0)))</f>
        <v/>
      </c>
      <c r="BL9" s="4" t="str">
        <f t="shared" ref="BL9:BL35" ca="1" si="23">IF(AM9="","",INDEX($O$9:$O$35,MATCH(AM9,$A$9:$A$35,0)))</f>
        <v/>
      </c>
      <c r="BM9" s="4">
        <f t="shared" ref="BM9:BM35" ca="1" si="24">IF(AN9="","",INDEX($O$9:$O$35,MATCH(AN9,$A$9:$A$35,0)))</f>
        <v>0</v>
      </c>
      <c r="BN9" s="4" t="str">
        <f t="shared" ref="BN9:BN35" ca="1" si="25">IF(AO9="","",INDEX($O$9:$O$35,MATCH(AO9,$A$9:$A$35,0)))</f>
        <v/>
      </c>
      <c r="BO9" s="4">
        <f t="shared" ref="BO9:BO35" ca="1" si="26">IF(AP9="","",INDEX($O$9:$O$35,MATCH(AP9,$A$9:$A$35,0)))</f>
        <v>0</v>
      </c>
      <c r="BP9" s="4">
        <f t="shared" ref="BP9:BP35" ca="1" si="27">IF(AQ9="","",INDEX($O$9:$O$35,MATCH(AQ9,$A$9:$A$35,0)))</f>
        <v>0</v>
      </c>
      <c r="BQ9" s="4">
        <f t="shared" ref="BQ9:BQ35" ca="1" si="28">IF(AR9="","",INDEX($O$9:$O$35,MATCH(AR9,$A$9:$A$35,0)))</f>
        <v>0</v>
      </c>
      <c r="BR9" s="4">
        <f t="shared" ref="BR9:BR35" ca="1" si="29">IF(AS9="","",INDEX($O$9:$O$35,MATCH(AS9,$A$9:$A$35,0)))</f>
        <v>0</v>
      </c>
      <c r="BS9" s="4" t="str">
        <f t="shared" ref="BS9:BS35" ca="1" si="30">IF(AT9="","",INDEX($O$9:$O$35,MATCH(AT9,$A$9:$A$35,0)))</f>
        <v/>
      </c>
      <c r="BT9" s="4" t="str">
        <f t="shared" ref="BT9:BT35" ca="1" si="31">IF(AU9="","",INDEX($O$9:$O$35,MATCH(AU9,$A$9:$A$35,0)))</f>
        <v/>
      </c>
      <c r="BU9" s="4" t="str">
        <f t="shared" ref="BU9:BU35" ca="1" si="32">IF(AV9="","",INDEX($O$9:$O$35,MATCH(AV9,$A$9:$A$35,0)))</f>
        <v/>
      </c>
      <c r="BV9" s="4" t="str">
        <f t="shared" ref="BV9:BV35" ca="1" si="33">IF(AW9="","",INDEX($O$9:$O$35,MATCH(AW9,$A$9:$A$35,0)))</f>
        <v/>
      </c>
      <c r="BW9" s="4" t="str">
        <f t="shared" ref="BW9:BW35" ca="1" si="34">IF(AX9="","",INDEX($O$9:$O$35,MATCH(AX9,$A$9:$A$35,0)))</f>
        <v/>
      </c>
      <c r="BX9" s="4" t="str">
        <f t="shared" ref="BX9:BX35" ca="1" si="35">IF(AY9="","",INDEX($O$9:$O$35,MATCH(AY9,$A$9:$A$35,0)))</f>
        <v/>
      </c>
      <c r="BZ9" s="6">
        <f>IF(B9="",NA(),IF(L9=0,M9-0.25,M9))</f>
        <v>-0.25</v>
      </c>
      <c r="CA9" s="7" t="e">
        <f t="shared" ref="CA9:CA35" si="36">IF(B9="",NA(),IF(L9=0,NA(),IF(Q9&lt;=0.01,L9,NA())))</f>
        <v>#N/A</v>
      </c>
      <c r="CB9" s="7" t="e">
        <f t="shared" ref="CB9:CB35" si="37">IF(B9="",NA(),IF(ISERROR(CA9),NA(),K9-L9))</f>
        <v>#N/A</v>
      </c>
      <c r="CC9" s="7" t="e">
        <f t="shared" ref="CC9:CC35" si="38">IF(B9="",NA(),IF(ISERROR(CA9),NA(),L9-I9))</f>
        <v>#N/A</v>
      </c>
      <c r="CD9" s="7" t="e">
        <f t="shared" ref="CD9:CD35" si="39">IF(B9="",NA(),IF(L9=0,NA(),IF(Q9&gt;0,L9,NA())))</f>
        <v>#N/A</v>
      </c>
      <c r="CE9" s="7" t="e">
        <f t="shared" ref="CE9:CE35" si="40">IF(B9="",NA(),IF(ISERROR(CD9),NA(),K9-L9))</f>
        <v>#N/A</v>
      </c>
      <c r="CF9" s="7" t="e">
        <f t="shared" ref="CF9:CF35" si="41">IF(B9="",NA(),IF(ISERROR(CD9),NA(),L9-I9))</f>
        <v>#N/A</v>
      </c>
      <c r="CG9" s="6" t="e">
        <f t="shared" ref="CG9:CG35" si="42">IF(B9="",NA(),IF(L9=0,NA(),Q9))</f>
        <v>#N/A</v>
      </c>
      <c r="CH9" s="6">
        <f t="shared" ref="CH9:CH35" si="43">IF(B9="",NA(),IF(L9=0,$M$35/40,NA()))</f>
        <v>0.67500000000000004</v>
      </c>
    </row>
    <row r="10" spans="1:87" x14ac:dyDescent="0.25">
      <c r="A10" s="19">
        <v>100</v>
      </c>
      <c r="B10" s="59" t="s">
        <v>50</v>
      </c>
      <c r="C10" s="19">
        <v>180</v>
      </c>
      <c r="D10" s="19"/>
      <c r="E10" s="19"/>
      <c r="F10" s="19"/>
      <c r="G10" s="19"/>
      <c r="H10" s="19"/>
      <c r="I10" s="28"/>
      <c r="J10" s="18"/>
      <c r="K10" s="18"/>
      <c r="L10" s="10">
        <f t="shared" si="0"/>
        <v>0</v>
      </c>
      <c r="M10" s="10">
        <f t="shared" ref="M10:M35" si="44">MAX(T10:Y10)</f>
        <v>11</v>
      </c>
      <c r="N10" s="10">
        <f>M10+L10</f>
        <v>11</v>
      </c>
      <c r="O10" s="10">
        <f t="shared" ref="O10:O35" ca="1" si="45">IF(P10-L10&lt;0,0,P10-L10)</f>
        <v>0</v>
      </c>
      <c r="P10" s="10">
        <f t="shared" ca="1" si="2"/>
        <v>0</v>
      </c>
      <c r="Q10" s="10">
        <f t="shared" ref="Q10:Q35" ca="1" si="46">IF(ROUND(P10-N10,5)&lt;0,0,ROUND(P10-N10,5))</f>
        <v>0</v>
      </c>
      <c r="T10" s="4">
        <f t="shared" si="3"/>
        <v>11</v>
      </c>
      <c r="U10" s="4">
        <f t="shared" si="4"/>
        <v>0</v>
      </c>
      <c r="V10" s="4">
        <f t="shared" si="5"/>
        <v>0</v>
      </c>
      <c r="W10" s="4">
        <f t="shared" si="6"/>
        <v>0</v>
      </c>
      <c r="X10" s="4">
        <f t="shared" si="7"/>
        <v>0</v>
      </c>
      <c r="Y10" s="4">
        <f t="shared" si="8"/>
        <v>0</v>
      </c>
      <c r="AA10" s="4" t="str">
        <f t="shared" ca="1" si="9"/>
        <v/>
      </c>
      <c r="AB10" s="4" t="str">
        <f t="shared" ca="1" si="9"/>
        <v/>
      </c>
      <c r="AC10" s="4" t="str">
        <f t="shared" ca="1" si="9"/>
        <v/>
      </c>
      <c r="AD10" s="4" t="str">
        <f t="shared" ca="1" si="9"/>
        <v/>
      </c>
      <c r="AE10" s="4" t="str">
        <f t="shared" ca="1" si="9"/>
        <v/>
      </c>
      <c r="AF10" s="4" t="str">
        <f t="shared" ca="1" si="9"/>
        <v/>
      </c>
      <c r="AG10" s="4" t="str">
        <f t="shared" ca="1" si="9"/>
        <v/>
      </c>
      <c r="AH10" s="4" t="str">
        <f t="shared" ca="1" si="9"/>
        <v/>
      </c>
      <c r="AI10" s="4" t="str">
        <f t="shared" ca="1" si="9"/>
        <v/>
      </c>
      <c r="AJ10" s="4" t="str">
        <f t="shared" ca="1" si="9"/>
        <v/>
      </c>
      <c r="AK10" s="4" t="str">
        <f t="shared" ca="1" si="10"/>
        <v/>
      </c>
      <c r="AL10" s="4" t="str">
        <f t="shared" ca="1" si="10"/>
        <v/>
      </c>
      <c r="AM10" s="4">
        <f t="shared" ca="1" si="10"/>
        <v>210</v>
      </c>
      <c r="AN10" s="4" t="str">
        <f t="shared" ca="1" si="10"/>
        <v/>
      </c>
      <c r="AO10" s="4" t="str">
        <f t="shared" ca="1" si="10"/>
        <v/>
      </c>
      <c r="AP10" s="4" t="str">
        <f t="shared" ca="1" si="10"/>
        <v/>
      </c>
      <c r="AQ10" s="4" t="str">
        <f t="shared" ca="1" si="10"/>
        <v/>
      </c>
      <c r="AR10" s="4" t="str">
        <f t="shared" ca="1" si="10"/>
        <v/>
      </c>
      <c r="AS10" s="4" t="str">
        <f t="shared" ca="1" si="10"/>
        <v/>
      </c>
      <c r="AT10" s="4" t="str">
        <f t="shared" ca="1" si="10"/>
        <v/>
      </c>
      <c r="AU10" s="4">
        <f t="shared" ca="1" si="10"/>
        <v>410</v>
      </c>
      <c r="AV10" s="4" t="str">
        <f t="shared" ca="1" si="10"/>
        <v/>
      </c>
      <c r="AW10" s="4" t="str">
        <f t="shared" ca="1" si="10"/>
        <v/>
      </c>
      <c r="AX10" s="4" t="str">
        <f t="shared" ca="1" si="10"/>
        <v/>
      </c>
      <c r="AY10" s="4" t="str">
        <f t="shared" ca="1" si="10"/>
        <v/>
      </c>
      <c r="AZ10" s="4" t="str">
        <f t="shared" ca="1" si="11"/>
        <v/>
      </c>
      <c r="BA10" s="4" t="str">
        <f t="shared" ca="1" si="12"/>
        <v/>
      </c>
      <c r="BB10" s="4" t="str">
        <f t="shared" ca="1" si="13"/>
        <v/>
      </c>
      <c r="BC10" s="4" t="str">
        <f t="shared" ca="1" si="14"/>
        <v/>
      </c>
      <c r="BD10" s="4" t="str">
        <f t="shared" ca="1" si="15"/>
        <v/>
      </c>
      <c r="BE10" s="4" t="str">
        <f t="shared" ca="1" si="16"/>
        <v/>
      </c>
      <c r="BF10" s="4" t="str">
        <f t="shared" ca="1" si="17"/>
        <v/>
      </c>
      <c r="BG10" s="4" t="str">
        <f t="shared" ca="1" si="18"/>
        <v/>
      </c>
      <c r="BH10" s="4" t="str">
        <f t="shared" ca="1" si="19"/>
        <v/>
      </c>
      <c r="BI10" s="4" t="str">
        <f t="shared" ca="1" si="20"/>
        <v/>
      </c>
      <c r="BJ10" s="4" t="str">
        <f t="shared" ca="1" si="21"/>
        <v/>
      </c>
      <c r="BK10" s="4" t="str">
        <f t="shared" ca="1" si="22"/>
        <v/>
      </c>
      <c r="BL10" s="4">
        <f t="shared" ca="1" si="23"/>
        <v>0</v>
      </c>
      <c r="BM10" s="4" t="str">
        <f t="shared" ca="1" si="24"/>
        <v/>
      </c>
      <c r="BN10" s="4" t="str">
        <f t="shared" ca="1" si="25"/>
        <v/>
      </c>
      <c r="BO10" s="4" t="str">
        <f t="shared" ca="1" si="26"/>
        <v/>
      </c>
      <c r="BP10" s="4" t="str">
        <f t="shared" ca="1" si="27"/>
        <v/>
      </c>
      <c r="BQ10" s="4" t="str">
        <f t="shared" ca="1" si="28"/>
        <v/>
      </c>
      <c r="BR10" s="4" t="str">
        <f t="shared" ca="1" si="29"/>
        <v/>
      </c>
      <c r="BS10" s="4" t="str">
        <f t="shared" ca="1" si="30"/>
        <v/>
      </c>
      <c r="BT10" s="4">
        <f t="shared" ca="1" si="31"/>
        <v>0</v>
      </c>
      <c r="BU10" s="4" t="str">
        <f t="shared" ca="1" si="32"/>
        <v/>
      </c>
      <c r="BV10" s="4" t="str">
        <f t="shared" ca="1" si="33"/>
        <v/>
      </c>
      <c r="BW10" s="4" t="str">
        <f t="shared" ca="1" si="34"/>
        <v/>
      </c>
      <c r="BX10" s="4" t="str">
        <f t="shared" ca="1" si="35"/>
        <v/>
      </c>
      <c r="BZ10" s="6">
        <f t="shared" ref="BZ10:BZ35" si="47">IF(B10="",NA(),IF(L10=0,M10-0.25,M10))</f>
        <v>10.75</v>
      </c>
      <c r="CA10" s="7" t="e">
        <f t="shared" si="36"/>
        <v>#N/A</v>
      </c>
      <c r="CB10" s="7" t="e">
        <f t="shared" si="37"/>
        <v>#N/A</v>
      </c>
      <c r="CC10" s="7" t="e">
        <f t="shared" si="38"/>
        <v>#N/A</v>
      </c>
      <c r="CD10" s="7" t="e">
        <f t="shared" si="39"/>
        <v>#N/A</v>
      </c>
      <c r="CE10" s="7" t="e">
        <f t="shared" si="40"/>
        <v>#N/A</v>
      </c>
      <c r="CF10" s="7" t="e">
        <f t="shared" si="41"/>
        <v>#N/A</v>
      </c>
      <c r="CG10" s="6" t="e">
        <f t="shared" si="42"/>
        <v>#N/A</v>
      </c>
      <c r="CH10" s="6">
        <f t="shared" si="43"/>
        <v>0.67500000000000004</v>
      </c>
    </row>
    <row r="11" spans="1:87" x14ac:dyDescent="0.25">
      <c r="A11" s="19">
        <v>110</v>
      </c>
      <c r="B11" s="59" t="s">
        <v>51</v>
      </c>
      <c r="C11" s="19">
        <v>10</v>
      </c>
      <c r="D11" s="19"/>
      <c r="E11" s="19"/>
      <c r="F11" s="19"/>
      <c r="G11" s="19"/>
      <c r="H11" s="19"/>
      <c r="I11" s="28">
        <v>1</v>
      </c>
      <c r="J11" s="18">
        <v>2</v>
      </c>
      <c r="K11" s="18">
        <v>3</v>
      </c>
      <c r="L11" s="10">
        <f t="shared" si="0"/>
        <v>2</v>
      </c>
      <c r="M11" s="10">
        <f t="shared" si="44"/>
        <v>0</v>
      </c>
      <c r="N11" s="10">
        <f t="shared" si="1"/>
        <v>2</v>
      </c>
      <c r="O11" s="10">
        <f t="shared" ca="1" si="45"/>
        <v>0</v>
      </c>
      <c r="P11" s="10">
        <f t="shared" ca="1" si="2"/>
        <v>0</v>
      </c>
      <c r="Q11" s="10">
        <f t="shared" ca="1" si="46"/>
        <v>0</v>
      </c>
      <c r="T11" s="4">
        <f t="shared" si="3"/>
        <v>0</v>
      </c>
      <c r="U11" s="4">
        <f t="shared" si="4"/>
        <v>0</v>
      </c>
      <c r="V11" s="4">
        <f t="shared" si="5"/>
        <v>0</v>
      </c>
      <c r="W11" s="4">
        <f t="shared" si="6"/>
        <v>0</v>
      </c>
      <c r="X11" s="4">
        <f t="shared" si="7"/>
        <v>0</v>
      </c>
      <c r="Y11" s="4">
        <f t="shared" si="8"/>
        <v>0</v>
      </c>
      <c r="AA11" s="4" t="str">
        <f t="shared" ca="1" si="9"/>
        <v/>
      </c>
      <c r="AB11" s="4" t="str">
        <f t="shared" ca="1" si="9"/>
        <v/>
      </c>
      <c r="AC11" s="4" t="str">
        <f t="shared" ca="1" si="9"/>
        <v/>
      </c>
      <c r="AD11" s="4">
        <f t="shared" ca="1" si="9"/>
        <v>120</v>
      </c>
      <c r="AE11" s="4" t="str">
        <f t="shared" ca="1" si="9"/>
        <v/>
      </c>
      <c r="AF11" s="4" t="str">
        <f t="shared" ca="1" si="9"/>
        <v/>
      </c>
      <c r="AG11" s="4" t="str">
        <f t="shared" ca="1" si="9"/>
        <v/>
      </c>
      <c r="AH11" s="4" t="str">
        <f t="shared" ca="1" si="9"/>
        <v/>
      </c>
      <c r="AI11" s="4" t="str">
        <f t="shared" ca="1" si="9"/>
        <v/>
      </c>
      <c r="AJ11" s="4" t="str">
        <f t="shared" ca="1" si="9"/>
        <v/>
      </c>
      <c r="AK11" s="4" t="str">
        <f t="shared" ca="1" si="10"/>
        <v/>
      </c>
      <c r="AL11" s="4" t="str">
        <f t="shared" ca="1" si="10"/>
        <v/>
      </c>
      <c r="AM11" s="4" t="str">
        <f t="shared" ca="1" si="10"/>
        <v/>
      </c>
      <c r="AN11" s="4" t="str">
        <f t="shared" ca="1" si="10"/>
        <v/>
      </c>
      <c r="AO11" s="4" t="str">
        <f t="shared" ca="1" si="10"/>
        <v/>
      </c>
      <c r="AP11" s="4" t="str">
        <f t="shared" ca="1" si="10"/>
        <v/>
      </c>
      <c r="AQ11" s="4" t="str">
        <f t="shared" ca="1" si="10"/>
        <v/>
      </c>
      <c r="AR11" s="4" t="str">
        <f t="shared" ca="1" si="10"/>
        <v/>
      </c>
      <c r="AS11" s="4" t="str">
        <f t="shared" ca="1" si="10"/>
        <v/>
      </c>
      <c r="AT11" s="4" t="str">
        <f t="shared" ca="1" si="10"/>
        <v/>
      </c>
      <c r="AU11" s="4" t="str">
        <f t="shared" ca="1" si="10"/>
        <v/>
      </c>
      <c r="AV11" s="4" t="str">
        <f t="shared" ca="1" si="10"/>
        <v/>
      </c>
      <c r="AW11" s="4" t="str">
        <f t="shared" ca="1" si="10"/>
        <v/>
      </c>
      <c r="AX11" s="4" t="str">
        <f t="shared" ca="1" si="10"/>
        <v/>
      </c>
      <c r="AY11" s="4" t="str">
        <f t="shared" ca="1" si="10"/>
        <v/>
      </c>
      <c r="AZ11" s="4" t="str">
        <f t="shared" ca="1" si="11"/>
        <v/>
      </c>
      <c r="BA11" s="4" t="str">
        <f t="shared" ca="1" si="12"/>
        <v/>
      </c>
      <c r="BB11" s="4" t="str">
        <f t="shared" ca="1" si="13"/>
        <v/>
      </c>
      <c r="BC11" s="4">
        <f t="shared" ca="1" si="14"/>
        <v>0</v>
      </c>
      <c r="BD11" s="4" t="str">
        <f t="shared" ca="1" si="15"/>
        <v/>
      </c>
      <c r="BE11" s="4" t="str">
        <f t="shared" ca="1" si="16"/>
        <v/>
      </c>
      <c r="BF11" s="4" t="str">
        <f t="shared" ca="1" si="17"/>
        <v/>
      </c>
      <c r="BG11" s="4" t="str">
        <f t="shared" ca="1" si="18"/>
        <v/>
      </c>
      <c r="BH11" s="4" t="str">
        <f t="shared" ca="1" si="19"/>
        <v/>
      </c>
      <c r="BI11" s="4" t="str">
        <f t="shared" ca="1" si="20"/>
        <v/>
      </c>
      <c r="BJ11" s="4" t="str">
        <f t="shared" ca="1" si="21"/>
        <v/>
      </c>
      <c r="BK11" s="4" t="str">
        <f t="shared" ca="1" si="22"/>
        <v/>
      </c>
      <c r="BL11" s="4" t="str">
        <f t="shared" ca="1" si="23"/>
        <v/>
      </c>
      <c r="BM11" s="4" t="str">
        <f t="shared" ca="1" si="24"/>
        <v/>
      </c>
      <c r="BN11" s="4" t="str">
        <f t="shared" ca="1" si="25"/>
        <v/>
      </c>
      <c r="BO11" s="4" t="str">
        <f t="shared" ca="1" si="26"/>
        <v/>
      </c>
      <c r="BP11" s="4" t="str">
        <f t="shared" ca="1" si="27"/>
        <v/>
      </c>
      <c r="BQ11" s="4" t="str">
        <f t="shared" ca="1" si="28"/>
        <v/>
      </c>
      <c r="BR11" s="4" t="str">
        <f t="shared" ca="1" si="29"/>
        <v/>
      </c>
      <c r="BS11" s="4" t="str">
        <f t="shared" ca="1" si="30"/>
        <v/>
      </c>
      <c r="BT11" s="4" t="str">
        <f t="shared" ca="1" si="31"/>
        <v/>
      </c>
      <c r="BU11" s="4" t="str">
        <f t="shared" ca="1" si="32"/>
        <v/>
      </c>
      <c r="BV11" s="4" t="str">
        <f t="shared" ca="1" si="33"/>
        <v/>
      </c>
      <c r="BW11" s="4" t="str">
        <f t="shared" ca="1" si="34"/>
        <v/>
      </c>
      <c r="BX11" s="4" t="str">
        <f t="shared" ca="1" si="35"/>
        <v/>
      </c>
      <c r="BZ11" s="6">
        <f t="shared" si="47"/>
        <v>0</v>
      </c>
      <c r="CA11" s="7">
        <f t="shared" ca="1" si="36"/>
        <v>2</v>
      </c>
      <c r="CB11" s="7">
        <f t="shared" ca="1" si="37"/>
        <v>1</v>
      </c>
      <c r="CC11" s="7">
        <f t="shared" ca="1" si="38"/>
        <v>1</v>
      </c>
      <c r="CD11" s="7" t="e">
        <f t="shared" ca="1" si="39"/>
        <v>#N/A</v>
      </c>
      <c r="CE11" s="7" t="e">
        <f t="shared" ca="1" si="40"/>
        <v>#N/A</v>
      </c>
      <c r="CF11" s="7" t="e">
        <f t="shared" ca="1" si="41"/>
        <v>#N/A</v>
      </c>
      <c r="CG11" s="6">
        <f t="shared" ca="1" si="42"/>
        <v>0</v>
      </c>
      <c r="CH11" s="6" t="e">
        <f t="shared" si="43"/>
        <v>#N/A</v>
      </c>
    </row>
    <row r="12" spans="1:87" x14ac:dyDescent="0.25">
      <c r="A12" s="19">
        <v>120</v>
      </c>
      <c r="B12" s="59" t="s">
        <v>52</v>
      </c>
      <c r="C12" s="19">
        <v>110</v>
      </c>
      <c r="D12" s="19"/>
      <c r="E12" s="19"/>
      <c r="F12" s="19"/>
      <c r="G12" s="19"/>
      <c r="H12" s="19"/>
      <c r="I12" s="28">
        <v>1</v>
      </c>
      <c r="J12" s="18">
        <v>2</v>
      </c>
      <c r="K12" s="18">
        <v>3</v>
      </c>
      <c r="L12" s="10">
        <f t="shared" si="0"/>
        <v>2</v>
      </c>
      <c r="M12" s="10">
        <f t="shared" si="44"/>
        <v>2</v>
      </c>
      <c r="N12" s="10">
        <f t="shared" si="1"/>
        <v>4</v>
      </c>
      <c r="O12" s="10">
        <f t="shared" ca="1" si="45"/>
        <v>0</v>
      </c>
      <c r="P12" s="10">
        <f t="shared" ca="1" si="2"/>
        <v>0</v>
      </c>
      <c r="Q12" s="10">
        <f t="shared" ca="1" si="46"/>
        <v>0</v>
      </c>
      <c r="T12" s="4">
        <f t="shared" si="3"/>
        <v>2</v>
      </c>
      <c r="U12" s="4">
        <f t="shared" si="4"/>
        <v>0</v>
      </c>
      <c r="V12" s="4">
        <f t="shared" si="5"/>
        <v>0</v>
      </c>
      <c r="W12" s="4">
        <f t="shared" si="6"/>
        <v>0</v>
      </c>
      <c r="X12" s="4">
        <f t="shared" si="7"/>
        <v>0</v>
      </c>
      <c r="Y12" s="4">
        <f t="shared" si="8"/>
        <v>0</v>
      </c>
      <c r="AA12" s="4" t="str">
        <f t="shared" ca="1" si="9"/>
        <v/>
      </c>
      <c r="AB12" s="4" t="str">
        <f t="shared" ca="1" si="9"/>
        <v/>
      </c>
      <c r="AC12" s="4" t="str">
        <f t="shared" ca="1" si="9"/>
        <v/>
      </c>
      <c r="AD12" s="4" t="str">
        <f t="shared" ca="1" si="9"/>
        <v/>
      </c>
      <c r="AE12" s="4" t="str">
        <f t="shared" ca="1" si="9"/>
        <v/>
      </c>
      <c r="AF12" s="4" t="str">
        <f t="shared" ca="1" si="9"/>
        <v/>
      </c>
      <c r="AG12" s="4" t="str">
        <f t="shared" ca="1" si="9"/>
        <v/>
      </c>
      <c r="AH12" s="4" t="str">
        <f t="shared" ca="1" si="9"/>
        <v/>
      </c>
      <c r="AI12" s="4" t="str">
        <f t="shared" ca="1" si="9"/>
        <v/>
      </c>
      <c r="AJ12" s="4" t="str">
        <f t="shared" ca="1" si="9"/>
        <v/>
      </c>
      <c r="AK12" s="4" t="str">
        <f t="shared" ca="1" si="10"/>
        <v/>
      </c>
      <c r="AL12" s="4" t="str">
        <f t="shared" ca="1" si="10"/>
        <v/>
      </c>
      <c r="AM12" s="4" t="str">
        <f t="shared" ca="1" si="10"/>
        <v/>
      </c>
      <c r="AN12" s="4" t="str">
        <f t="shared" ca="1" si="10"/>
        <v/>
      </c>
      <c r="AO12" s="4" t="str">
        <f t="shared" ca="1" si="10"/>
        <v/>
      </c>
      <c r="AP12" s="4" t="str">
        <f t="shared" ca="1" si="10"/>
        <v/>
      </c>
      <c r="AQ12" s="4" t="str">
        <f t="shared" ca="1" si="10"/>
        <v/>
      </c>
      <c r="AR12" s="4" t="str">
        <f t="shared" ca="1" si="10"/>
        <v/>
      </c>
      <c r="AS12" s="4" t="str">
        <f t="shared" ca="1" si="10"/>
        <v/>
      </c>
      <c r="AT12" s="4" t="str">
        <f t="shared" ca="1" si="10"/>
        <v/>
      </c>
      <c r="AU12" s="4" t="str">
        <f t="shared" ca="1" si="10"/>
        <v/>
      </c>
      <c r="AV12" s="4" t="str">
        <f t="shared" ca="1" si="10"/>
        <v/>
      </c>
      <c r="AW12" s="4" t="str">
        <f t="shared" ca="1" si="10"/>
        <v/>
      </c>
      <c r="AX12" s="4" t="str">
        <f t="shared" ca="1" si="10"/>
        <v/>
      </c>
      <c r="AY12" s="4" t="str">
        <f t="shared" ca="1" si="10"/>
        <v/>
      </c>
      <c r="AZ12" s="4" t="str">
        <f t="shared" ca="1" si="11"/>
        <v/>
      </c>
      <c r="BA12" s="4" t="str">
        <f t="shared" ca="1" si="12"/>
        <v/>
      </c>
      <c r="BB12" s="4" t="str">
        <f t="shared" ca="1" si="13"/>
        <v/>
      </c>
      <c r="BC12" s="4" t="str">
        <f t="shared" ca="1" si="14"/>
        <v/>
      </c>
      <c r="BD12" s="4" t="str">
        <f t="shared" ca="1" si="15"/>
        <v/>
      </c>
      <c r="BE12" s="4" t="str">
        <f t="shared" ca="1" si="16"/>
        <v/>
      </c>
      <c r="BF12" s="4" t="str">
        <f t="shared" ca="1" si="17"/>
        <v/>
      </c>
      <c r="BG12" s="4" t="str">
        <f t="shared" ca="1" si="18"/>
        <v/>
      </c>
      <c r="BH12" s="4" t="str">
        <f t="shared" ca="1" si="19"/>
        <v/>
      </c>
      <c r="BI12" s="4" t="str">
        <f t="shared" ca="1" si="20"/>
        <v/>
      </c>
      <c r="BJ12" s="4" t="str">
        <f t="shared" ca="1" si="21"/>
        <v/>
      </c>
      <c r="BK12" s="4" t="str">
        <f t="shared" ca="1" si="22"/>
        <v/>
      </c>
      <c r="BL12" s="4" t="str">
        <f t="shared" ca="1" si="23"/>
        <v/>
      </c>
      <c r="BM12" s="4" t="str">
        <f t="shared" ca="1" si="24"/>
        <v/>
      </c>
      <c r="BN12" s="4" t="str">
        <f t="shared" ca="1" si="25"/>
        <v/>
      </c>
      <c r="BO12" s="4" t="str">
        <f t="shared" ca="1" si="26"/>
        <v/>
      </c>
      <c r="BP12" s="4" t="str">
        <f t="shared" ca="1" si="27"/>
        <v/>
      </c>
      <c r="BQ12" s="4" t="str">
        <f t="shared" ca="1" si="28"/>
        <v/>
      </c>
      <c r="BR12" s="4" t="str">
        <f t="shared" ca="1" si="29"/>
        <v/>
      </c>
      <c r="BS12" s="4" t="str">
        <f t="shared" ca="1" si="30"/>
        <v/>
      </c>
      <c r="BT12" s="4" t="str">
        <f t="shared" ca="1" si="31"/>
        <v/>
      </c>
      <c r="BU12" s="4" t="str">
        <f t="shared" ca="1" si="32"/>
        <v/>
      </c>
      <c r="BV12" s="4" t="str">
        <f t="shared" ca="1" si="33"/>
        <v/>
      </c>
      <c r="BW12" s="4" t="str">
        <f t="shared" ca="1" si="34"/>
        <v/>
      </c>
      <c r="BX12" s="4" t="str">
        <f t="shared" ca="1" si="35"/>
        <v/>
      </c>
      <c r="BZ12" s="6">
        <f t="shared" si="47"/>
        <v>2</v>
      </c>
      <c r="CA12" s="7">
        <f t="shared" ca="1" si="36"/>
        <v>2</v>
      </c>
      <c r="CB12" s="7">
        <f t="shared" ca="1" si="37"/>
        <v>1</v>
      </c>
      <c r="CC12" s="7">
        <f t="shared" ca="1" si="38"/>
        <v>1</v>
      </c>
      <c r="CD12" s="7" t="e">
        <f t="shared" ca="1" si="39"/>
        <v>#N/A</v>
      </c>
      <c r="CE12" s="7" t="e">
        <f t="shared" ca="1" si="40"/>
        <v>#N/A</v>
      </c>
      <c r="CF12" s="7" t="e">
        <f t="shared" ca="1" si="41"/>
        <v>#N/A</v>
      </c>
      <c r="CG12" s="6">
        <f t="shared" ca="1" si="42"/>
        <v>0</v>
      </c>
      <c r="CH12" s="6" t="e">
        <f t="shared" si="43"/>
        <v>#N/A</v>
      </c>
    </row>
    <row r="13" spans="1:87" x14ac:dyDescent="0.25">
      <c r="A13" s="19">
        <v>130</v>
      </c>
      <c r="B13" s="59" t="s">
        <v>53</v>
      </c>
      <c r="C13" s="19">
        <v>140</v>
      </c>
      <c r="D13" s="19"/>
      <c r="E13" s="19"/>
      <c r="F13" s="19"/>
      <c r="G13" s="19"/>
      <c r="H13" s="19"/>
      <c r="I13" s="28">
        <v>1</v>
      </c>
      <c r="J13" s="18">
        <v>2</v>
      </c>
      <c r="K13" s="18">
        <v>3</v>
      </c>
      <c r="L13" s="10">
        <f t="shared" si="0"/>
        <v>2</v>
      </c>
      <c r="M13" s="10">
        <f t="shared" si="44"/>
        <v>6</v>
      </c>
      <c r="N13" s="10">
        <f>M13+L13</f>
        <v>8</v>
      </c>
      <c r="O13" s="10">
        <f t="shared" ca="1" si="45"/>
        <v>0</v>
      </c>
      <c r="P13" s="10">
        <f t="shared" ca="1" si="2"/>
        <v>0</v>
      </c>
      <c r="Q13" s="10">
        <f t="shared" ca="1" si="46"/>
        <v>0</v>
      </c>
      <c r="T13" s="4">
        <f t="shared" si="3"/>
        <v>6</v>
      </c>
      <c r="U13" s="4">
        <f t="shared" si="4"/>
        <v>0</v>
      </c>
      <c r="V13" s="4">
        <f t="shared" si="5"/>
        <v>0</v>
      </c>
      <c r="W13" s="4">
        <f t="shared" si="6"/>
        <v>0</v>
      </c>
      <c r="X13" s="4">
        <f t="shared" si="7"/>
        <v>0</v>
      </c>
      <c r="Y13" s="4">
        <f t="shared" si="8"/>
        <v>0</v>
      </c>
      <c r="AA13" s="4" t="str">
        <f t="shared" ca="1" si="9"/>
        <v/>
      </c>
      <c r="AB13" s="4" t="str">
        <f t="shared" ca="1" si="9"/>
        <v/>
      </c>
      <c r="AC13" s="4" t="str">
        <f t="shared" ca="1" si="9"/>
        <v/>
      </c>
      <c r="AD13" s="4" t="str">
        <f t="shared" ca="1" si="9"/>
        <v/>
      </c>
      <c r="AE13" s="4" t="str">
        <f t="shared" ca="1" si="9"/>
        <v/>
      </c>
      <c r="AF13" s="4" t="str">
        <f t="shared" ca="1" si="9"/>
        <v/>
      </c>
      <c r="AG13" s="4" t="str">
        <f t="shared" ca="1" si="9"/>
        <v/>
      </c>
      <c r="AH13" s="4" t="str">
        <f t="shared" ca="1" si="9"/>
        <v/>
      </c>
      <c r="AI13" s="4" t="str">
        <f t="shared" ca="1" si="9"/>
        <v/>
      </c>
      <c r="AJ13" s="4" t="str">
        <f t="shared" ca="1" si="9"/>
        <v/>
      </c>
      <c r="AK13" s="4" t="str">
        <f t="shared" ca="1" si="10"/>
        <v/>
      </c>
      <c r="AL13" s="4" t="str">
        <f t="shared" ca="1" si="10"/>
        <v/>
      </c>
      <c r="AM13" s="4" t="str">
        <f t="shared" ca="1" si="10"/>
        <v/>
      </c>
      <c r="AN13" s="4" t="str">
        <f t="shared" ca="1" si="10"/>
        <v/>
      </c>
      <c r="AO13" s="4" t="str">
        <f t="shared" ca="1" si="10"/>
        <v/>
      </c>
      <c r="AP13" s="4" t="str">
        <f t="shared" ca="1" si="10"/>
        <v/>
      </c>
      <c r="AQ13" s="4" t="str">
        <f t="shared" ca="1" si="10"/>
        <v/>
      </c>
      <c r="AR13" s="4" t="str">
        <f t="shared" ca="1" si="10"/>
        <v/>
      </c>
      <c r="AS13" s="4" t="str">
        <f t="shared" ca="1" si="10"/>
        <v/>
      </c>
      <c r="AT13" s="4" t="str">
        <f t="shared" ca="1" si="10"/>
        <v/>
      </c>
      <c r="AU13" s="4" t="str">
        <f t="shared" ca="1" si="10"/>
        <v/>
      </c>
      <c r="AV13" s="4" t="str">
        <f t="shared" ca="1" si="10"/>
        <v/>
      </c>
      <c r="AW13" s="4" t="str">
        <f t="shared" ca="1" si="10"/>
        <v/>
      </c>
      <c r="AX13" s="4" t="str">
        <f t="shared" ca="1" si="10"/>
        <v/>
      </c>
      <c r="AY13" s="4" t="str">
        <f t="shared" ca="1" si="10"/>
        <v/>
      </c>
      <c r="AZ13" s="4" t="str">
        <f t="shared" ca="1" si="11"/>
        <v/>
      </c>
      <c r="BA13" s="4" t="str">
        <f t="shared" ca="1" si="12"/>
        <v/>
      </c>
      <c r="BB13" s="4" t="str">
        <f t="shared" ca="1" si="13"/>
        <v/>
      </c>
      <c r="BC13" s="4" t="str">
        <f t="shared" ca="1" si="14"/>
        <v/>
      </c>
      <c r="BD13" s="4" t="str">
        <f t="shared" ca="1" si="15"/>
        <v/>
      </c>
      <c r="BE13" s="4" t="str">
        <f t="shared" ca="1" si="16"/>
        <v/>
      </c>
      <c r="BF13" s="4" t="str">
        <f t="shared" ca="1" si="17"/>
        <v/>
      </c>
      <c r="BG13" s="4" t="str">
        <f t="shared" ca="1" si="18"/>
        <v/>
      </c>
      <c r="BH13" s="4" t="str">
        <f t="shared" ca="1" si="19"/>
        <v/>
      </c>
      <c r="BI13" s="4" t="str">
        <f t="shared" ca="1" si="20"/>
        <v/>
      </c>
      <c r="BJ13" s="4" t="str">
        <f t="shared" ca="1" si="21"/>
        <v/>
      </c>
      <c r="BK13" s="4" t="str">
        <f t="shared" ca="1" si="22"/>
        <v/>
      </c>
      <c r="BL13" s="4" t="str">
        <f t="shared" ca="1" si="23"/>
        <v/>
      </c>
      <c r="BM13" s="4" t="str">
        <f t="shared" ca="1" si="24"/>
        <v/>
      </c>
      <c r="BN13" s="4" t="str">
        <f t="shared" ca="1" si="25"/>
        <v/>
      </c>
      <c r="BO13" s="4" t="str">
        <f t="shared" ca="1" si="26"/>
        <v/>
      </c>
      <c r="BP13" s="4" t="str">
        <f t="shared" ca="1" si="27"/>
        <v/>
      </c>
      <c r="BQ13" s="4" t="str">
        <f t="shared" ca="1" si="28"/>
        <v/>
      </c>
      <c r="BR13" s="4" t="str">
        <f t="shared" ca="1" si="29"/>
        <v/>
      </c>
      <c r="BS13" s="4" t="str">
        <f t="shared" ca="1" si="30"/>
        <v/>
      </c>
      <c r="BT13" s="4" t="str">
        <f t="shared" ca="1" si="31"/>
        <v/>
      </c>
      <c r="BU13" s="4" t="str">
        <f t="shared" ca="1" si="32"/>
        <v/>
      </c>
      <c r="BV13" s="4" t="str">
        <f t="shared" ca="1" si="33"/>
        <v/>
      </c>
      <c r="BW13" s="4" t="str">
        <f t="shared" ca="1" si="34"/>
        <v/>
      </c>
      <c r="BX13" s="4" t="str">
        <f t="shared" ca="1" si="35"/>
        <v/>
      </c>
      <c r="BZ13" s="6">
        <f t="shared" si="47"/>
        <v>6</v>
      </c>
      <c r="CA13" s="7">
        <f t="shared" ca="1" si="36"/>
        <v>2</v>
      </c>
      <c r="CB13" s="7">
        <f t="shared" ca="1" si="37"/>
        <v>1</v>
      </c>
      <c r="CC13" s="7">
        <f t="shared" ca="1" si="38"/>
        <v>1</v>
      </c>
      <c r="CD13" s="7" t="e">
        <f t="shared" ca="1" si="39"/>
        <v>#N/A</v>
      </c>
      <c r="CE13" s="7" t="e">
        <f t="shared" ca="1" si="40"/>
        <v>#N/A</v>
      </c>
      <c r="CF13" s="7" t="e">
        <f t="shared" ca="1" si="41"/>
        <v>#N/A</v>
      </c>
      <c r="CG13" s="6">
        <f t="shared" ca="1" si="42"/>
        <v>0</v>
      </c>
      <c r="CH13" s="6" t="e">
        <f t="shared" si="43"/>
        <v>#N/A</v>
      </c>
    </row>
    <row r="14" spans="1:87" x14ac:dyDescent="0.25">
      <c r="A14" s="19">
        <v>140</v>
      </c>
      <c r="B14" s="59" t="s">
        <v>54</v>
      </c>
      <c r="C14" s="19">
        <v>10</v>
      </c>
      <c r="D14" s="19"/>
      <c r="E14" s="19"/>
      <c r="F14" s="19"/>
      <c r="G14" s="19"/>
      <c r="H14" s="19"/>
      <c r="I14" s="28">
        <v>4</v>
      </c>
      <c r="J14" s="18">
        <v>6</v>
      </c>
      <c r="K14" s="18">
        <v>8</v>
      </c>
      <c r="L14" s="10">
        <f t="shared" si="0"/>
        <v>6</v>
      </c>
      <c r="M14" s="10">
        <f t="shared" si="44"/>
        <v>0</v>
      </c>
      <c r="N14" s="10">
        <f t="shared" si="1"/>
        <v>6</v>
      </c>
      <c r="O14" s="10">
        <f t="shared" ca="1" si="45"/>
        <v>0</v>
      </c>
      <c r="P14" s="10">
        <f t="shared" ca="1" si="2"/>
        <v>0</v>
      </c>
      <c r="Q14" s="10">
        <f t="shared" ca="1" si="46"/>
        <v>0</v>
      </c>
      <c r="T14" s="4">
        <f t="shared" si="3"/>
        <v>0</v>
      </c>
      <c r="U14" s="4">
        <f t="shared" si="4"/>
        <v>0</v>
      </c>
      <c r="V14" s="4">
        <f t="shared" si="5"/>
        <v>0</v>
      </c>
      <c r="W14" s="4">
        <f t="shared" si="6"/>
        <v>0</v>
      </c>
      <c r="X14" s="4">
        <f t="shared" si="7"/>
        <v>0</v>
      </c>
      <c r="Y14" s="4">
        <f t="shared" si="8"/>
        <v>0</v>
      </c>
      <c r="AA14" s="4" t="str">
        <f t="shared" ca="1" si="9"/>
        <v/>
      </c>
      <c r="AB14" s="4" t="str">
        <f t="shared" ca="1" si="9"/>
        <v/>
      </c>
      <c r="AC14" s="4" t="str">
        <f t="shared" ca="1" si="9"/>
        <v/>
      </c>
      <c r="AD14" s="4" t="str">
        <f t="shared" ca="1" si="9"/>
        <v/>
      </c>
      <c r="AE14" s="4">
        <f t="shared" ca="1" si="9"/>
        <v>130</v>
      </c>
      <c r="AF14" s="4" t="str">
        <f t="shared" ca="1" si="9"/>
        <v/>
      </c>
      <c r="AG14" s="4">
        <f t="shared" ca="1" si="9"/>
        <v>150</v>
      </c>
      <c r="AH14" s="4">
        <f t="shared" ca="1" si="9"/>
        <v>160</v>
      </c>
      <c r="AI14" s="4">
        <f t="shared" ca="1" si="9"/>
        <v>170</v>
      </c>
      <c r="AJ14" s="4" t="str">
        <f t="shared" ca="1" si="9"/>
        <v/>
      </c>
      <c r="AK14" s="4">
        <f t="shared" ca="1" si="10"/>
        <v>190</v>
      </c>
      <c r="AL14" s="4" t="str">
        <f t="shared" ca="1" si="10"/>
        <v/>
      </c>
      <c r="AM14" s="4" t="str">
        <f t="shared" ca="1" si="10"/>
        <v/>
      </c>
      <c r="AN14" s="4" t="str">
        <f t="shared" ca="1" si="10"/>
        <v/>
      </c>
      <c r="AO14" s="4" t="str">
        <f t="shared" ca="1" si="10"/>
        <v/>
      </c>
      <c r="AP14" s="4" t="str">
        <f t="shared" ca="1" si="10"/>
        <v/>
      </c>
      <c r="AQ14" s="4" t="str">
        <f t="shared" ca="1" si="10"/>
        <v/>
      </c>
      <c r="AR14" s="4" t="str">
        <f t="shared" ca="1" si="10"/>
        <v/>
      </c>
      <c r="AS14" s="4" t="str">
        <f t="shared" ca="1" si="10"/>
        <v/>
      </c>
      <c r="AT14" s="4" t="str">
        <f t="shared" ca="1" si="10"/>
        <v/>
      </c>
      <c r="AU14" s="4" t="str">
        <f t="shared" ca="1" si="10"/>
        <v/>
      </c>
      <c r="AV14" s="4" t="str">
        <f t="shared" ca="1" si="10"/>
        <v/>
      </c>
      <c r="AW14" s="4" t="str">
        <f t="shared" ca="1" si="10"/>
        <v/>
      </c>
      <c r="AX14" s="4" t="str">
        <f t="shared" ca="1" si="10"/>
        <v/>
      </c>
      <c r="AY14" s="4" t="str">
        <f t="shared" ca="1" si="10"/>
        <v/>
      </c>
      <c r="AZ14" s="4" t="str">
        <f t="shared" ca="1" si="11"/>
        <v/>
      </c>
      <c r="BA14" s="4" t="str">
        <f t="shared" ca="1" si="12"/>
        <v/>
      </c>
      <c r="BB14" s="4" t="str">
        <f t="shared" ca="1" si="13"/>
        <v/>
      </c>
      <c r="BC14" s="4" t="str">
        <f t="shared" ca="1" si="14"/>
        <v/>
      </c>
      <c r="BD14" s="4">
        <f t="shared" ca="1" si="15"/>
        <v>0</v>
      </c>
      <c r="BE14" s="4" t="str">
        <f t="shared" ca="1" si="16"/>
        <v/>
      </c>
      <c r="BF14" s="4">
        <f t="shared" ca="1" si="17"/>
        <v>0</v>
      </c>
      <c r="BG14" s="4">
        <f t="shared" ca="1" si="18"/>
        <v>0</v>
      </c>
      <c r="BH14" s="4">
        <f t="shared" ca="1" si="19"/>
        <v>0</v>
      </c>
      <c r="BI14" s="4" t="str">
        <f t="shared" ca="1" si="20"/>
        <v/>
      </c>
      <c r="BJ14" s="4">
        <f t="shared" ca="1" si="21"/>
        <v>0</v>
      </c>
      <c r="BK14" s="4" t="str">
        <f t="shared" ca="1" si="22"/>
        <v/>
      </c>
      <c r="BL14" s="4" t="str">
        <f t="shared" ca="1" si="23"/>
        <v/>
      </c>
      <c r="BM14" s="4" t="str">
        <f t="shared" ca="1" si="24"/>
        <v/>
      </c>
      <c r="BN14" s="4" t="str">
        <f t="shared" ca="1" si="25"/>
        <v/>
      </c>
      <c r="BO14" s="4" t="str">
        <f t="shared" ca="1" si="26"/>
        <v/>
      </c>
      <c r="BP14" s="4" t="str">
        <f t="shared" ca="1" si="27"/>
        <v/>
      </c>
      <c r="BQ14" s="4" t="str">
        <f t="shared" ca="1" si="28"/>
        <v/>
      </c>
      <c r="BR14" s="4" t="str">
        <f t="shared" ca="1" si="29"/>
        <v/>
      </c>
      <c r="BS14" s="4" t="str">
        <f t="shared" ca="1" si="30"/>
        <v/>
      </c>
      <c r="BT14" s="4" t="str">
        <f t="shared" ca="1" si="31"/>
        <v/>
      </c>
      <c r="BU14" s="4" t="str">
        <f t="shared" ca="1" si="32"/>
        <v/>
      </c>
      <c r="BV14" s="4" t="str">
        <f t="shared" ca="1" si="33"/>
        <v/>
      </c>
      <c r="BW14" s="4" t="str">
        <f t="shared" ca="1" si="34"/>
        <v/>
      </c>
      <c r="BX14" s="4" t="str">
        <f t="shared" ca="1" si="35"/>
        <v/>
      </c>
      <c r="BZ14" s="6">
        <f t="shared" si="47"/>
        <v>0</v>
      </c>
      <c r="CA14" s="7">
        <f t="shared" ca="1" si="36"/>
        <v>6</v>
      </c>
      <c r="CB14" s="7">
        <f t="shared" ca="1" si="37"/>
        <v>2</v>
      </c>
      <c r="CC14" s="7">
        <f t="shared" ca="1" si="38"/>
        <v>2</v>
      </c>
      <c r="CD14" s="7" t="e">
        <f t="shared" ca="1" si="39"/>
        <v>#N/A</v>
      </c>
      <c r="CE14" s="7" t="e">
        <f t="shared" ca="1" si="40"/>
        <v>#N/A</v>
      </c>
      <c r="CF14" s="7" t="e">
        <f t="shared" ca="1" si="41"/>
        <v>#N/A</v>
      </c>
      <c r="CG14" s="6">
        <f t="shared" ca="1" si="42"/>
        <v>0</v>
      </c>
      <c r="CH14" s="6" t="e">
        <f t="shared" si="43"/>
        <v>#N/A</v>
      </c>
    </row>
    <row r="15" spans="1:87" x14ac:dyDescent="0.25">
      <c r="A15" s="19">
        <v>150</v>
      </c>
      <c r="B15" s="59" t="s">
        <v>55</v>
      </c>
      <c r="C15" s="19">
        <v>140</v>
      </c>
      <c r="D15" s="19"/>
      <c r="E15" s="19"/>
      <c r="F15" s="19"/>
      <c r="G15" s="19"/>
      <c r="H15" s="19"/>
      <c r="I15" s="28">
        <v>1</v>
      </c>
      <c r="J15" s="18">
        <v>3</v>
      </c>
      <c r="K15" s="18">
        <v>5</v>
      </c>
      <c r="L15" s="10">
        <f t="shared" si="0"/>
        <v>3</v>
      </c>
      <c r="M15" s="10">
        <f t="shared" si="44"/>
        <v>6</v>
      </c>
      <c r="N15" s="10">
        <f t="shared" si="1"/>
        <v>9</v>
      </c>
      <c r="O15" s="10">
        <f t="shared" ca="1" si="45"/>
        <v>0</v>
      </c>
      <c r="P15" s="10">
        <f t="shared" ca="1" si="2"/>
        <v>0</v>
      </c>
      <c r="Q15" s="10">
        <f t="shared" ca="1" si="46"/>
        <v>0</v>
      </c>
      <c r="T15" s="4">
        <f t="shared" si="3"/>
        <v>6</v>
      </c>
      <c r="U15" s="4">
        <f t="shared" si="4"/>
        <v>0</v>
      </c>
      <c r="V15" s="4">
        <f t="shared" si="5"/>
        <v>0</v>
      </c>
      <c r="W15" s="4">
        <f t="shared" si="6"/>
        <v>0</v>
      </c>
      <c r="X15" s="4">
        <f t="shared" si="7"/>
        <v>0</v>
      </c>
      <c r="Y15" s="4">
        <f t="shared" si="8"/>
        <v>0</v>
      </c>
      <c r="AA15" s="4" t="str">
        <f t="shared" ca="1" si="9"/>
        <v/>
      </c>
      <c r="AB15" s="4" t="str">
        <f t="shared" ca="1" si="9"/>
        <v/>
      </c>
      <c r="AC15" s="4" t="str">
        <f t="shared" ca="1" si="9"/>
        <v/>
      </c>
      <c r="AD15" s="4" t="str">
        <f t="shared" ca="1" si="9"/>
        <v/>
      </c>
      <c r="AE15" s="4" t="str">
        <f t="shared" ca="1" si="9"/>
        <v/>
      </c>
      <c r="AF15" s="4" t="str">
        <f t="shared" ca="1" si="9"/>
        <v/>
      </c>
      <c r="AG15" s="4" t="str">
        <f t="shared" ca="1" si="9"/>
        <v/>
      </c>
      <c r="AH15" s="4" t="str">
        <f t="shared" ca="1" si="9"/>
        <v/>
      </c>
      <c r="AI15" s="4" t="str">
        <f t="shared" ca="1" si="9"/>
        <v/>
      </c>
      <c r="AJ15" s="4" t="str">
        <f t="shared" ca="1" si="9"/>
        <v/>
      </c>
      <c r="AK15" s="4" t="str">
        <f t="shared" ca="1" si="10"/>
        <v/>
      </c>
      <c r="AL15" s="4" t="str">
        <f t="shared" ca="1" si="10"/>
        <v/>
      </c>
      <c r="AM15" s="4" t="str">
        <f t="shared" ca="1" si="10"/>
        <v/>
      </c>
      <c r="AN15" s="4" t="str">
        <f t="shared" ca="1" si="10"/>
        <v/>
      </c>
      <c r="AO15" s="4" t="str">
        <f t="shared" ca="1" si="10"/>
        <v/>
      </c>
      <c r="AP15" s="4" t="str">
        <f t="shared" ca="1" si="10"/>
        <v/>
      </c>
      <c r="AQ15" s="4" t="str">
        <f t="shared" ca="1" si="10"/>
        <v/>
      </c>
      <c r="AR15" s="4" t="str">
        <f t="shared" ca="1" si="10"/>
        <v/>
      </c>
      <c r="AS15" s="4" t="str">
        <f t="shared" ca="1" si="10"/>
        <v/>
      </c>
      <c r="AT15" s="4" t="str">
        <f t="shared" ca="1" si="10"/>
        <v/>
      </c>
      <c r="AU15" s="4" t="str">
        <f t="shared" ca="1" si="10"/>
        <v/>
      </c>
      <c r="AV15" s="4" t="str">
        <f t="shared" ca="1" si="10"/>
        <v/>
      </c>
      <c r="AW15" s="4" t="str">
        <f t="shared" ca="1" si="10"/>
        <v/>
      </c>
      <c r="AX15" s="4" t="str">
        <f t="shared" ca="1" si="10"/>
        <v/>
      </c>
      <c r="AY15" s="4" t="str">
        <f t="shared" ca="1" si="10"/>
        <v/>
      </c>
      <c r="AZ15" s="4" t="str">
        <f t="shared" ca="1" si="11"/>
        <v/>
      </c>
      <c r="BA15" s="4" t="str">
        <f t="shared" ca="1" si="12"/>
        <v/>
      </c>
      <c r="BB15" s="4" t="str">
        <f t="shared" ca="1" si="13"/>
        <v/>
      </c>
      <c r="BC15" s="4" t="str">
        <f t="shared" ca="1" si="14"/>
        <v/>
      </c>
      <c r="BD15" s="4" t="str">
        <f t="shared" ca="1" si="15"/>
        <v/>
      </c>
      <c r="BE15" s="4" t="str">
        <f t="shared" ca="1" si="16"/>
        <v/>
      </c>
      <c r="BF15" s="4" t="str">
        <f t="shared" ca="1" si="17"/>
        <v/>
      </c>
      <c r="BG15" s="4" t="str">
        <f t="shared" ca="1" si="18"/>
        <v/>
      </c>
      <c r="BH15" s="4" t="str">
        <f t="shared" ca="1" si="19"/>
        <v/>
      </c>
      <c r="BI15" s="4" t="str">
        <f t="shared" ca="1" si="20"/>
        <v/>
      </c>
      <c r="BJ15" s="4" t="str">
        <f t="shared" ca="1" si="21"/>
        <v/>
      </c>
      <c r="BK15" s="4" t="str">
        <f t="shared" ca="1" si="22"/>
        <v/>
      </c>
      <c r="BL15" s="4" t="str">
        <f t="shared" ca="1" si="23"/>
        <v/>
      </c>
      <c r="BM15" s="4" t="str">
        <f t="shared" ca="1" si="24"/>
        <v/>
      </c>
      <c r="BN15" s="4" t="str">
        <f t="shared" ca="1" si="25"/>
        <v/>
      </c>
      <c r="BO15" s="4" t="str">
        <f t="shared" ca="1" si="26"/>
        <v/>
      </c>
      <c r="BP15" s="4" t="str">
        <f t="shared" ca="1" si="27"/>
        <v/>
      </c>
      <c r="BQ15" s="4" t="str">
        <f t="shared" ca="1" si="28"/>
        <v/>
      </c>
      <c r="BR15" s="4" t="str">
        <f t="shared" ca="1" si="29"/>
        <v/>
      </c>
      <c r="BS15" s="4" t="str">
        <f t="shared" ca="1" si="30"/>
        <v/>
      </c>
      <c r="BT15" s="4" t="str">
        <f t="shared" ca="1" si="31"/>
        <v/>
      </c>
      <c r="BU15" s="4" t="str">
        <f t="shared" ca="1" si="32"/>
        <v/>
      </c>
      <c r="BV15" s="4" t="str">
        <f t="shared" ca="1" si="33"/>
        <v/>
      </c>
      <c r="BW15" s="4" t="str">
        <f t="shared" ca="1" si="34"/>
        <v/>
      </c>
      <c r="BX15" s="4" t="str">
        <f t="shared" ca="1" si="35"/>
        <v/>
      </c>
      <c r="BZ15" s="6">
        <f t="shared" si="47"/>
        <v>6</v>
      </c>
      <c r="CA15" s="7">
        <f t="shared" ca="1" si="36"/>
        <v>3</v>
      </c>
      <c r="CB15" s="7">
        <f t="shared" ca="1" si="37"/>
        <v>2</v>
      </c>
      <c r="CC15" s="7">
        <f t="shared" ca="1" si="38"/>
        <v>2</v>
      </c>
      <c r="CD15" s="7" t="e">
        <f t="shared" ca="1" si="39"/>
        <v>#N/A</v>
      </c>
      <c r="CE15" s="7" t="e">
        <f t="shared" ca="1" si="40"/>
        <v>#N/A</v>
      </c>
      <c r="CF15" s="7" t="e">
        <f t="shared" ca="1" si="41"/>
        <v>#N/A</v>
      </c>
      <c r="CG15" s="6">
        <f t="shared" ca="1" si="42"/>
        <v>0</v>
      </c>
      <c r="CH15" s="6" t="e">
        <f t="shared" si="43"/>
        <v>#N/A</v>
      </c>
    </row>
    <row r="16" spans="1:87" x14ac:dyDescent="0.25">
      <c r="A16" s="19">
        <v>160</v>
      </c>
      <c r="B16" s="59" t="s">
        <v>56</v>
      </c>
      <c r="C16" s="19">
        <v>140</v>
      </c>
      <c r="D16" s="19"/>
      <c r="E16" s="19"/>
      <c r="F16" s="19"/>
      <c r="G16" s="19"/>
      <c r="H16" s="19"/>
      <c r="I16" s="28">
        <v>1</v>
      </c>
      <c r="J16" s="18">
        <v>3</v>
      </c>
      <c r="K16" s="18">
        <v>5</v>
      </c>
      <c r="L16" s="10">
        <f t="shared" si="0"/>
        <v>3</v>
      </c>
      <c r="M16" s="10">
        <f t="shared" si="44"/>
        <v>6</v>
      </c>
      <c r="N16" s="10">
        <f t="shared" si="1"/>
        <v>9</v>
      </c>
      <c r="O16" s="10">
        <f t="shared" ca="1" si="45"/>
        <v>0</v>
      </c>
      <c r="P16" s="10">
        <f t="shared" ca="1" si="2"/>
        <v>0</v>
      </c>
      <c r="Q16" s="10">
        <f t="shared" ca="1" si="46"/>
        <v>0</v>
      </c>
      <c r="T16" s="4">
        <f t="shared" si="3"/>
        <v>6</v>
      </c>
      <c r="U16" s="4">
        <f t="shared" si="4"/>
        <v>0</v>
      </c>
      <c r="V16" s="4">
        <f t="shared" si="5"/>
        <v>0</v>
      </c>
      <c r="W16" s="4">
        <f t="shared" si="6"/>
        <v>0</v>
      </c>
      <c r="X16" s="4">
        <f t="shared" si="7"/>
        <v>0</v>
      </c>
      <c r="Y16" s="4">
        <f t="shared" si="8"/>
        <v>0</v>
      </c>
      <c r="AA16" s="4" t="str">
        <f t="shared" ca="1" si="9"/>
        <v/>
      </c>
      <c r="AB16" s="4" t="str">
        <f t="shared" ca="1" si="9"/>
        <v/>
      </c>
      <c r="AC16" s="4" t="str">
        <f t="shared" ca="1" si="9"/>
        <v/>
      </c>
      <c r="AD16" s="4" t="str">
        <f t="shared" ca="1" si="9"/>
        <v/>
      </c>
      <c r="AE16" s="4" t="str">
        <f t="shared" ca="1" si="9"/>
        <v/>
      </c>
      <c r="AF16" s="4" t="str">
        <f t="shared" ca="1" si="9"/>
        <v/>
      </c>
      <c r="AG16" s="4" t="str">
        <f t="shared" ca="1" si="9"/>
        <v/>
      </c>
      <c r="AH16" s="4" t="str">
        <f t="shared" ca="1" si="9"/>
        <v/>
      </c>
      <c r="AI16" s="4" t="str">
        <f t="shared" ca="1" si="9"/>
        <v/>
      </c>
      <c r="AJ16" s="4" t="str">
        <f t="shared" ca="1" si="9"/>
        <v/>
      </c>
      <c r="AK16" s="4" t="str">
        <f t="shared" ca="1" si="10"/>
        <v/>
      </c>
      <c r="AL16" s="4" t="str">
        <f t="shared" ca="1" si="10"/>
        <v/>
      </c>
      <c r="AM16" s="4" t="str">
        <f t="shared" ca="1" si="10"/>
        <v/>
      </c>
      <c r="AN16" s="4" t="str">
        <f t="shared" ca="1" si="10"/>
        <v/>
      </c>
      <c r="AO16" s="4" t="str">
        <f t="shared" ca="1" si="10"/>
        <v/>
      </c>
      <c r="AP16" s="4" t="str">
        <f t="shared" ca="1" si="10"/>
        <v/>
      </c>
      <c r="AQ16" s="4" t="str">
        <f t="shared" ca="1" si="10"/>
        <v/>
      </c>
      <c r="AR16" s="4" t="str">
        <f t="shared" ca="1" si="10"/>
        <v/>
      </c>
      <c r="AS16" s="4" t="str">
        <f t="shared" ca="1" si="10"/>
        <v/>
      </c>
      <c r="AT16" s="4" t="str">
        <f t="shared" ca="1" si="10"/>
        <v/>
      </c>
      <c r="AU16" s="4" t="str">
        <f t="shared" ca="1" si="10"/>
        <v/>
      </c>
      <c r="AV16" s="4" t="str">
        <f t="shared" ca="1" si="10"/>
        <v/>
      </c>
      <c r="AW16" s="4" t="str">
        <f t="shared" ca="1" si="10"/>
        <v/>
      </c>
      <c r="AX16" s="4" t="str">
        <f t="shared" ca="1" si="10"/>
        <v/>
      </c>
      <c r="AY16" s="4" t="str">
        <f t="shared" ca="1" si="10"/>
        <v/>
      </c>
      <c r="AZ16" s="4" t="str">
        <f t="shared" ca="1" si="11"/>
        <v/>
      </c>
      <c r="BA16" s="4" t="str">
        <f t="shared" ca="1" si="12"/>
        <v/>
      </c>
      <c r="BB16" s="4" t="str">
        <f t="shared" ca="1" si="13"/>
        <v/>
      </c>
      <c r="BC16" s="4" t="str">
        <f t="shared" ca="1" si="14"/>
        <v/>
      </c>
      <c r="BD16" s="4" t="str">
        <f t="shared" ca="1" si="15"/>
        <v/>
      </c>
      <c r="BE16" s="4" t="str">
        <f t="shared" ca="1" si="16"/>
        <v/>
      </c>
      <c r="BF16" s="4" t="str">
        <f t="shared" ca="1" si="17"/>
        <v/>
      </c>
      <c r="BG16" s="4" t="str">
        <f t="shared" ca="1" si="18"/>
        <v/>
      </c>
      <c r="BH16" s="4" t="str">
        <f t="shared" ca="1" si="19"/>
        <v/>
      </c>
      <c r="BI16" s="4" t="str">
        <f t="shared" ca="1" si="20"/>
        <v/>
      </c>
      <c r="BJ16" s="4" t="str">
        <f t="shared" ca="1" si="21"/>
        <v/>
      </c>
      <c r="BK16" s="4" t="str">
        <f t="shared" ca="1" si="22"/>
        <v/>
      </c>
      <c r="BL16" s="4" t="str">
        <f t="shared" ca="1" si="23"/>
        <v/>
      </c>
      <c r="BM16" s="4" t="str">
        <f t="shared" ca="1" si="24"/>
        <v/>
      </c>
      <c r="BN16" s="4" t="str">
        <f t="shared" ca="1" si="25"/>
        <v/>
      </c>
      <c r="BO16" s="4" t="str">
        <f t="shared" ca="1" si="26"/>
        <v/>
      </c>
      <c r="BP16" s="4" t="str">
        <f t="shared" ca="1" si="27"/>
        <v/>
      </c>
      <c r="BQ16" s="4" t="str">
        <f t="shared" ca="1" si="28"/>
        <v/>
      </c>
      <c r="BR16" s="4" t="str">
        <f t="shared" ca="1" si="29"/>
        <v/>
      </c>
      <c r="BS16" s="4" t="str">
        <f t="shared" ca="1" si="30"/>
        <v/>
      </c>
      <c r="BT16" s="4" t="str">
        <f t="shared" ca="1" si="31"/>
        <v/>
      </c>
      <c r="BU16" s="4" t="str">
        <f t="shared" ca="1" si="32"/>
        <v/>
      </c>
      <c r="BV16" s="4" t="str">
        <f t="shared" ca="1" si="33"/>
        <v/>
      </c>
      <c r="BW16" s="4" t="str">
        <f t="shared" ca="1" si="34"/>
        <v/>
      </c>
      <c r="BX16" s="4" t="str">
        <f t="shared" ca="1" si="35"/>
        <v/>
      </c>
      <c r="BZ16" s="6">
        <f t="shared" si="47"/>
        <v>6</v>
      </c>
      <c r="CA16" s="7">
        <f t="shared" ca="1" si="36"/>
        <v>3</v>
      </c>
      <c r="CB16" s="7">
        <f t="shared" ca="1" si="37"/>
        <v>2</v>
      </c>
      <c r="CC16" s="7">
        <f t="shared" ca="1" si="38"/>
        <v>2</v>
      </c>
      <c r="CD16" s="7" t="e">
        <f t="shared" ca="1" si="39"/>
        <v>#N/A</v>
      </c>
      <c r="CE16" s="7" t="e">
        <f t="shared" ca="1" si="40"/>
        <v>#N/A</v>
      </c>
      <c r="CF16" s="7" t="e">
        <f t="shared" ca="1" si="41"/>
        <v>#N/A</v>
      </c>
      <c r="CG16" s="6">
        <f t="shared" ca="1" si="42"/>
        <v>0</v>
      </c>
      <c r="CH16" s="6" t="e">
        <f t="shared" si="43"/>
        <v>#N/A</v>
      </c>
    </row>
    <row r="17" spans="1:86" x14ac:dyDescent="0.25">
      <c r="A17" s="19">
        <v>170</v>
      </c>
      <c r="B17" s="59" t="s">
        <v>57</v>
      </c>
      <c r="C17" s="19">
        <v>140</v>
      </c>
      <c r="D17" s="19"/>
      <c r="E17" s="19"/>
      <c r="F17" s="19"/>
      <c r="G17" s="19"/>
      <c r="H17" s="19"/>
      <c r="I17" s="28">
        <v>3</v>
      </c>
      <c r="J17" s="18">
        <v>5</v>
      </c>
      <c r="K17" s="18">
        <v>10</v>
      </c>
      <c r="L17" s="10">
        <f t="shared" ref="L17:L27" si="48">IF($K$7="Beta",(I17+4*J17+K17)/6,(I17+J17+K17)/3)</f>
        <v>6</v>
      </c>
      <c r="M17" s="10">
        <f t="shared" ref="M17:M27" si="49">MAX(T17:Y17)</f>
        <v>6</v>
      </c>
      <c r="N17" s="10">
        <f t="shared" ref="N17:N27" si="50">M17+L17</f>
        <v>12</v>
      </c>
      <c r="O17" s="10">
        <f t="shared" ref="O17:O27" ca="1" si="51">IF(P17-L17&lt;0,0,P17-L17)</f>
        <v>0</v>
      </c>
      <c r="P17" s="10">
        <f t="shared" ref="P17:P27" ca="1" si="52">MIN(AZ17:BX17)</f>
        <v>0</v>
      </c>
      <c r="Q17" s="10">
        <f t="shared" ref="Q17:Q27" ca="1" si="53">IF(ROUND(P17-N17,5)&lt;0,0,ROUND(P17-N17,5))</f>
        <v>0</v>
      </c>
      <c r="T17" s="4">
        <f t="shared" si="3"/>
        <v>6</v>
      </c>
      <c r="U17" s="4">
        <f t="shared" si="4"/>
        <v>0</v>
      </c>
      <c r="V17" s="4">
        <f t="shared" si="5"/>
        <v>0</v>
      </c>
      <c r="W17" s="4">
        <f t="shared" si="6"/>
        <v>0</v>
      </c>
      <c r="X17" s="4">
        <f t="shared" si="7"/>
        <v>0</v>
      </c>
      <c r="Y17" s="4">
        <f t="shared" si="8"/>
        <v>0</v>
      </c>
      <c r="AA17" s="4" t="str">
        <f t="shared" ca="1" si="9"/>
        <v/>
      </c>
      <c r="AB17" s="4" t="str">
        <f t="shared" ca="1" si="9"/>
        <v/>
      </c>
      <c r="AC17" s="4" t="str">
        <f t="shared" ca="1" si="9"/>
        <v/>
      </c>
      <c r="AD17" s="4" t="str">
        <f t="shared" ca="1" si="9"/>
        <v/>
      </c>
      <c r="AE17" s="4" t="str">
        <f t="shared" ca="1" si="9"/>
        <v/>
      </c>
      <c r="AF17" s="4" t="str">
        <f t="shared" ca="1" si="9"/>
        <v/>
      </c>
      <c r="AG17" s="4" t="str">
        <f t="shared" ca="1" si="9"/>
        <v/>
      </c>
      <c r="AH17" s="4" t="str">
        <f t="shared" ca="1" si="9"/>
        <v/>
      </c>
      <c r="AI17" s="4" t="str">
        <f t="shared" ca="1" si="9"/>
        <v/>
      </c>
      <c r="AJ17" s="4" t="str">
        <f t="shared" ca="1" si="9"/>
        <v/>
      </c>
      <c r="AK17" s="4" t="str">
        <f t="shared" ca="1" si="10"/>
        <v/>
      </c>
      <c r="AL17" s="4" t="str">
        <f t="shared" ca="1" si="10"/>
        <v/>
      </c>
      <c r="AM17" s="4" t="str">
        <f t="shared" ca="1" si="10"/>
        <v/>
      </c>
      <c r="AN17" s="4" t="str">
        <f t="shared" ca="1" si="10"/>
        <v/>
      </c>
      <c r="AO17" s="4" t="str">
        <f t="shared" ca="1" si="10"/>
        <v/>
      </c>
      <c r="AP17" s="4" t="str">
        <f t="shared" ca="1" si="10"/>
        <v/>
      </c>
      <c r="AQ17" s="4" t="str">
        <f t="shared" ca="1" si="10"/>
        <v/>
      </c>
      <c r="AR17" s="4" t="str">
        <f t="shared" ca="1" si="10"/>
        <v/>
      </c>
      <c r="AS17" s="4" t="str">
        <f t="shared" ca="1" si="10"/>
        <v/>
      </c>
      <c r="AT17" s="4" t="str">
        <f t="shared" ca="1" si="10"/>
        <v/>
      </c>
      <c r="AU17" s="4" t="str">
        <f t="shared" ca="1" si="10"/>
        <v/>
      </c>
      <c r="AV17" s="4" t="str">
        <f t="shared" ca="1" si="10"/>
        <v/>
      </c>
      <c r="AW17" s="4" t="str">
        <f t="shared" ca="1" si="10"/>
        <v/>
      </c>
      <c r="AX17" s="4" t="str">
        <f t="shared" ca="1" si="10"/>
        <v/>
      </c>
      <c r="AY17" s="4" t="str">
        <f t="shared" ca="1" si="10"/>
        <v/>
      </c>
      <c r="AZ17" s="4" t="str">
        <f t="shared" ca="1" si="11"/>
        <v/>
      </c>
      <c r="BA17" s="4" t="str">
        <f t="shared" ca="1" si="12"/>
        <v/>
      </c>
      <c r="BB17" s="4" t="str">
        <f t="shared" ca="1" si="13"/>
        <v/>
      </c>
      <c r="BC17" s="4" t="str">
        <f t="shared" ca="1" si="14"/>
        <v/>
      </c>
      <c r="BD17" s="4" t="str">
        <f t="shared" ca="1" si="15"/>
        <v/>
      </c>
      <c r="BE17" s="4" t="str">
        <f t="shared" ca="1" si="16"/>
        <v/>
      </c>
      <c r="BF17" s="4" t="str">
        <f t="shared" ca="1" si="17"/>
        <v/>
      </c>
      <c r="BG17" s="4" t="str">
        <f t="shared" ca="1" si="18"/>
        <v/>
      </c>
      <c r="BH17" s="4" t="str">
        <f t="shared" ca="1" si="19"/>
        <v/>
      </c>
      <c r="BI17" s="4" t="str">
        <f t="shared" ca="1" si="20"/>
        <v/>
      </c>
      <c r="BJ17" s="4" t="str">
        <f t="shared" ca="1" si="21"/>
        <v/>
      </c>
      <c r="BK17" s="4" t="str">
        <f t="shared" ca="1" si="22"/>
        <v/>
      </c>
      <c r="BL17" s="4" t="str">
        <f t="shared" ca="1" si="23"/>
        <v/>
      </c>
      <c r="BM17" s="4" t="str">
        <f t="shared" ca="1" si="24"/>
        <v/>
      </c>
      <c r="BN17" s="4" t="str">
        <f t="shared" ca="1" si="25"/>
        <v/>
      </c>
      <c r="BO17" s="4" t="str">
        <f t="shared" ca="1" si="26"/>
        <v/>
      </c>
      <c r="BP17" s="4" t="str">
        <f t="shared" ca="1" si="27"/>
        <v/>
      </c>
      <c r="BQ17" s="4" t="str">
        <f t="shared" ca="1" si="28"/>
        <v/>
      </c>
      <c r="BR17" s="4" t="str">
        <f t="shared" ca="1" si="29"/>
        <v/>
      </c>
      <c r="BS17" s="4" t="str">
        <f t="shared" ca="1" si="30"/>
        <v/>
      </c>
      <c r="BT17" s="4" t="str">
        <f t="shared" ca="1" si="31"/>
        <v/>
      </c>
      <c r="BU17" s="4" t="str">
        <f t="shared" ca="1" si="32"/>
        <v/>
      </c>
      <c r="BV17" s="4" t="str">
        <f t="shared" ca="1" si="33"/>
        <v/>
      </c>
      <c r="BW17" s="4" t="str">
        <f t="shared" ca="1" si="34"/>
        <v/>
      </c>
      <c r="BX17" s="4" t="str">
        <f t="shared" ca="1" si="35"/>
        <v/>
      </c>
      <c r="BZ17" s="6">
        <f t="shared" si="47"/>
        <v>6</v>
      </c>
      <c r="CA17" s="7">
        <f t="shared" ref="CA17:CA27" ca="1" si="54">IF(B17="",NA(),IF(L17=0,NA(),IF(Q17&lt;=0.01,L17,NA())))</f>
        <v>6</v>
      </c>
      <c r="CB17" s="7">
        <f t="shared" ref="CB17:CB27" ca="1" si="55">IF(B17="",NA(),IF(ISERROR(CA17),NA(),K17-L17))</f>
        <v>4</v>
      </c>
      <c r="CC17" s="7">
        <f t="shared" ref="CC17:CC27" ca="1" si="56">IF(B17="",NA(),IF(ISERROR(CA17),NA(),L17-I17))</f>
        <v>3</v>
      </c>
      <c r="CD17" s="7" t="e">
        <f t="shared" ref="CD17:CD27" ca="1" si="57">IF(B17="",NA(),IF(L17=0,NA(),IF(Q17&gt;0,L17,NA())))</f>
        <v>#N/A</v>
      </c>
      <c r="CE17" s="7" t="e">
        <f t="shared" ref="CE17:CE27" ca="1" si="58">IF(B17="",NA(),IF(ISERROR(CD17),NA(),K17-L17))</f>
        <v>#N/A</v>
      </c>
      <c r="CF17" s="7" t="e">
        <f t="shared" ref="CF17:CF27" ca="1" si="59">IF(B17="",NA(),IF(ISERROR(CD17),NA(),L17-I17))</f>
        <v>#N/A</v>
      </c>
      <c r="CG17" s="6">
        <f t="shared" ref="CG17:CG27" ca="1" si="60">IF(B17="",NA(),IF(L17=0,NA(),Q17))</f>
        <v>0</v>
      </c>
      <c r="CH17" s="6" t="e">
        <f t="shared" si="43"/>
        <v>#N/A</v>
      </c>
    </row>
    <row r="18" spans="1:86" x14ac:dyDescent="0.25">
      <c r="A18" s="19">
        <v>180</v>
      </c>
      <c r="B18" s="59" t="s">
        <v>70</v>
      </c>
      <c r="C18" s="19">
        <v>190</v>
      </c>
      <c r="D18" s="19"/>
      <c r="E18" s="19"/>
      <c r="F18" s="19"/>
      <c r="G18" s="19"/>
      <c r="H18" s="19"/>
      <c r="I18" s="28">
        <v>1</v>
      </c>
      <c r="J18" s="18">
        <v>2</v>
      </c>
      <c r="K18" s="18">
        <v>3</v>
      </c>
      <c r="L18" s="10">
        <f t="shared" ref="L18" si="61">IF($K$7="Beta",(I18+4*J18+K18)/6,(I18+J18+K18)/3)</f>
        <v>2</v>
      </c>
      <c r="M18" s="10">
        <f t="shared" ref="M18" si="62">MAX(T18:Y18)</f>
        <v>9</v>
      </c>
      <c r="N18" s="10">
        <f t="shared" ref="N18" si="63">M18+L18</f>
        <v>11</v>
      </c>
      <c r="O18" s="10">
        <f t="shared" ref="O18" ca="1" si="64">IF(P18-L18&lt;0,0,P18-L18)</f>
        <v>0</v>
      </c>
      <c r="P18" s="10">
        <f t="shared" ref="P18" ca="1" si="65">MIN(AZ18:BX18)</f>
        <v>0</v>
      </c>
      <c r="Q18" s="10">
        <f t="shared" ref="Q18" ca="1" si="66">IF(ROUND(P18-N18,5)&lt;0,0,ROUND(P18-N18,5))</f>
        <v>0</v>
      </c>
      <c r="T18" s="4">
        <f t="shared" si="3"/>
        <v>9</v>
      </c>
      <c r="U18" s="4">
        <f t="shared" si="4"/>
        <v>0</v>
      </c>
      <c r="V18" s="4">
        <f t="shared" si="5"/>
        <v>0</v>
      </c>
      <c r="W18" s="4">
        <f t="shared" si="6"/>
        <v>0</v>
      </c>
      <c r="X18" s="4">
        <f t="shared" si="7"/>
        <v>0</v>
      </c>
      <c r="Y18" s="4">
        <f t="shared" si="8"/>
        <v>0</v>
      </c>
      <c r="AA18" s="4" t="str">
        <f t="shared" ca="1" si="9"/>
        <v/>
      </c>
      <c r="AB18" s="4">
        <f t="shared" ca="1" si="9"/>
        <v>100</v>
      </c>
      <c r="AC18" s="4" t="str">
        <f t="shared" ca="1" si="9"/>
        <v/>
      </c>
      <c r="AD18" s="4" t="str">
        <f t="shared" ca="1" si="9"/>
        <v/>
      </c>
      <c r="AE18" s="4" t="str">
        <f t="shared" ca="1" si="9"/>
        <v/>
      </c>
      <c r="AF18" s="4" t="str">
        <f t="shared" ca="1" si="9"/>
        <v/>
      </c>
      <c r="AG18" s="4" t="str">
        <f t="shared" ca="1" si="9"/>
        <v/>
      </c>
      <c r="AH18" s="4" t="str">
        <f t="shared" ca="1" si="9"/>
        <v/>
      </c>
      <c r="AI18" s="4" t="str">
        <f t="shared" ca="1" si="9"/>
        <v/>
      </c>
      <c r="AJ18" s="4" t="str">
        <f t="shared" ca="1" si="9"/>
        <v/>
      </c>
      <c r="AK18" s="4" t="str">
        <f t="shared" ca="1" si="10"/>
        <v/>
      </c>
      <c r="AL18" s="4" t="str">
        <f t="shared" ca="1" si="10"/>
        <v/>
      </c>
      <c r="AM18" s="4" t="str">
        <f t="shared" ca="1" si="10"/>
        <v/>
      </c>
      <c r="AN18" s="4" t="str">
        <f t="shared" ca="1" si="10"/>
        <v/>
      </c>
      <c r="AO18" s="4" t="str">
        <f t="shared" ca="1" si="10"/>
        <v/>
      </c>
      <c r="AP18" s="4" t="str">
        <f t="shared" ca="1" si="10"/>
        <v/>
      </c>
      <c r="AQ18" s="4" t="str">
        <f t="shared" ca="1" si="10"/>
        <v/>
      </c>
      <c r="AR18" s="4" t="str">
        <f t="shared" ca="1" si="10"/>
        <v/>
      </c>
      <c r="AS18" s="4" t="str">
        <f t="shared" ca="1" si="10"/>
        <v/>
      </c>
      <c r="AT18" s="4" t="str">
        <f t="shared" ca="1" si="10"/>
        <v/>
      </c>
      <c r="AU18" s="4" t="str">
        <f t="shared" ca="1" si="10"/>
        <v/>
      </c>
      <c r="AV18" s="4" t="str">
        <f t="shared" ca="1" si="10"/>
        <v/>
      </c>
      <c r="AW18" s="4" t="str">
        <f t="shared" ca="1" si="10"/>
        <v/>
      </c>
      <c r="AX18" s="4" t="str">
        <f t="shared" ca="1" si="10"/>
        <v/>
      </c>
      <c r="AY18" s="4" t="str">
        <f t="shared" ca="1" si="10"/>
        <v/>
      </c>
      <c r="AZ18" s="4" t="str">
        <f t="shared" ca="1" si="11"/>
        <v/>
      </c>
      <c r="BA18" s="4">
        <f t="shared" ca="1" si="12"/>
        <v>0</v>
      </c>
      <c r="BB18" s="4" t="str">
        <f t="shared" ca="1" si="13"/>
        <v/>
      </c>
      <c r="BC18" s="4" t="str">
        <f t="shared" ca="1" si="14"/>
        <v/>
      </c>
      <c r="BD18" s="4" t="str">
        <f t="shared" ca="1" si="15"/>
        <v/>
      </c>
      <c r="BE18" s="4" t="str">
        <f t="shared" ca="1" si="16"/>
        <v/>
      </c>
      <c r="BF18" s="4" t="str">
        <f t="shared" ca="1" si="17"/>
        <v/>
      </c>
      <c r="BG18" s="4" t="str">
        <f t="shared" ca="1" si="18"/>
        <v/>
      </c>
      <c r="BH18" s="4" t="str">
        <f t="shared" ca="1" si="19"/>
        <v/>
      </c>
      <c r="BI18" s="4" t="str">
        <f t="shared" ca="1" si="20"/>
        <v/>
      </c>
      <c r="BJ18" s="4" t="str">
        <f t="shared" ca="1" si="21"/>
        <v/>
      </c>
      <c r="BK18" s="4" t="str">
        <f t="shared" ca="1" si="22"/>
        <v/>
      </c>
      <c r="BL18" s="4" t="str">
        <f t="shared" ca="1" si="23"/>
        <v/>
      </c>
      <c r="BM18" s="4" t="str">
        <f t="shared" ca="1" si="24"/>
        <v/>
      </c>
      <c r="BN18" s="4" t="str">
        <f t="shared" ca="1" si="25"/>
        <v/>
      </c>
      <c r="BO18" s="4" t="str">
        <f t="shared" ca="1" si="26"/>
        <v/>
      </c>
      <c r="BP18" s="4" t="str">
        <f t="shared" ca="1" si="27"/>
        <v/>
      </c>
      <c r="BQ18" s="4" t="str">
        <f t="shared" ca="1" si="28"/>
        <v/>
      </c>
      <c r="BR18" s="4" t="str">
        <f t="shared" ca="1" si="29"/>
        <v/>
      </c>
      <c r="BS18" s="4" t="str">
        <f t="shared" ca="1" si="30"/>
        <v/>
      </c>
      <c r="BT18" s="4" t="str">
        <f t="shared" ca="1" si="31"/>
        <v/>
      </c>
      <c r="BU18" s="4" t="str">
        <f t="shared" ca="1" si="32"/>
        <v/>
      </c>
      <c r="BV18" s="4" t="str">
        <f t="shared" ca="1" si="33"/>
        <v/>
      </c>
      <c r="BW18" s="4" t="str">
        <f t="shared" ca="1" si="34"/>
        <v/>
      </c>
      <c r="BX18" s="4" t="str">
        <f t="shared" ca="1" si="35"/>
        <v/>
      </c>
      <c r="BZ18" s="6">
        <f t="shared" si="47"/>
        <v>9</v>
      </c>
      <c r="CA18" s="7">
        <f t="shared" ca="1" si="54"/>
        <v>2</v>
      </c>
      <c r="CB18" s="7">
        <f t="shared" ca="1" si="55"/>
        <v>1</v>
      </c>
      <c r="CC18" s="7">
        <f t="shared" ca="1" si="56"/>
        <v>1</v>
      </c>
      <c r="CD18" s="7" t="e">
        <f t="shared" ca="1" si="57"/>
        <v>#N/A</v>
      </c>
      <c r="CE18" s="7" t="e">
        <f t="shared" ca="1" si="58"/>
        <v>#N/A</v>
      </c>
      <c r="CF18" s="7" t="e">
        <f t="shared" ca="1" si="59"/>
        <v>#N/A</v>
      </c>
      <c r="CG18" s="6">
        <f t="shared" ca="1" si="60"/>
        <v>0</v>
      </c>
      <c r="CH18" s="6" t="e">
        <f t="shared" si="43"/>
        <v>#N/A</v>
      </c>
    </row>
    <row r="19" spans="1:86" x14ac:dyDescent="0.25">
      <c r="A19" s="19">
        <v>190</v>
      </c>
      <c r="B19" s="59" t="s">
        <v>71</v>
      </c>
      <c r="C19" s="19">
        <v>140</v>
      </c>
      <c r="D19" s="19"/>
      <c r="E19" s="19"/>
      <c r="F19" s="19"/>
      <c r="G19" s="19"/>
      <c r="H19" s="19"/>
      <c r="I19" s="28">
        <v>2</v>
      </c>
      <c r="J19" s="18">
        <v>3</v>
      </c>
      <c r="K19" s="18">
        <v>4</v>
      </c>
      <c r="L19" s="10">
        <f t="shared" ref="L19" si="67">IF($K$7="Beta",(I19+4*J19+K19)/6,(I19+J19+K19)/3)</f>
        <v>3</v>
      </c>
      <c r="M19" s="10">
        <f t="shared" ref="M19" si="68">MAX(T19:Y19)</f>
        <v>6</v>
      </c>
      <c r="N19" s="10">
        <f t="shared" ref="N19" si="69">M19+L19</f>
        <v>9</v>
      </c>
      <c r="O19" s="10">
        <f t="shared" ref="O19" ca="1" si="70">IF(P19-L19&lt;0,0,P19-L19)</f>
        <v>0</v>
      </c>
      <c r="P19" s="10">
        <f t="shared" ref="P19" ca="1" si="71">MIN(AZ19:BX19)</f>
        <v>0</v>
      </c>
      <c r="Q19" s="10">
        <f t="shared" ref="Q19" ca="1" si="72">IF(ROUND(P19-N19,5)&lt;0,0,ROUND(P19-N19,5))</f>
        <v>0</v>
      </c>
      <c r="T19" s="4">
        <f t="shared" si="3"/>
        <v>6</v>
      </c>
      <c r="U19" s="4">
        <f t="shared" si="4"/>
        <v>0</v>
      </c>
      <c r="V19" s="4">
        <f t="shared" si="5"/>
        <v>0</v>
      </c>
      <c r="W19" s="4">
        <f t="shared" si="6"/>
        <v>0</v>
      </c>
      <c r="X19" s="4">
        <f t="shared" si="7"/>
        <v>0</v>
      </c>
      <c r="Y19" s="4">
        <f t="shared" si="8"/>
        <v>0</v>
      </c>
      <c r="AA19" s="4" t="str">
        <f t="shared" ref="AA19:AJ28" ca="1" si="73">IF(ISERROR(MATCH($A19,OFFSET($C$8,COLUMN(AA$8)-COLUMN($AA$8)+1,0,1,COLUMNS($C$8:$H$8)),0)),"",INDEX($A$9:$A$35,COLUMN(AA$8)-COLUMN($AA$8)+1))</f>
        <v/>
      </c>
      <c r="AB19" s="4" t="str">
        <f t="shared" ca="1" si="73"/>
        <v/>
      </c>
      <c r="AC19" s="4" t="str">
        <f t="shared" ca="1" si="73"/>
        <v/>
      </c>
      <c r="AD19" s="4" t="str">
        <f t="shared" ca="1" si="73"/>
        <v/>
      </c>
      <c r="AE19" s="4" t="str">
        <f t="shared" ca="1" si="73"/>
        <v/>
      </c>
      <c r="AF19" s="4" t="str">
        <f t="shared" ca="1" si="73"/>
        <v/>
      </c>
      <c r="AG19" s="4" t="str">
        <f t="shared" ca="1" si="73"/>
        <v/>
      </c>
      <c r="AH19" s="4" t="str">
        <f t="shared" ca="1" si="73"/>
        <v/>
      </c>
      <c r="AI19" s="4" t="str">
        <f t="shared" ca="1" si="73"/>
        <v/>
      </c>
      <c r="AJ19" s="4">
        <f t="shared" ca="1" si="73"/>
        <v>180</v>
      </c>
      <c r="AK19" s="4" t="str">
        <f t="shared" ref="AK19:AY28" ca="1" si="74">IF(ISERROR(MATCH($A19,OFFSET($C$8,COLUMN(AK$8)-COLUMN($AA$8)+1,0,1,COLUMNS($C$8:$H$8)),0)),"",INDEX($A$9:$A$35,COLUMN(AK$8)-COLUMN($AA$8)+1))</f>
        <v/>
      </c>
      <c r="AL19" s="4" t="str">
        <f t="shared" ca="1" si="74"/>
        <v/>
      </c>
      <c r="AM19" s="4" t="str">
        <f t="shared" ca="1" si="74"/>
        <v/>
      </c>
      <c r="AN19" s="4" t="str">
        <f t="shared" ca="1" si="74"/>
        <v/>
      </c>
      <c r="AO19" s="4" t="str">
        <f t="shared" ca="1" si="74"/>
        <v/>
      </c>
      <c r="AP19" s="4" t="str">
        <f t="shared" ca="1" si="74"/>
        <v/>
      </c>
      <c r="AQ19" s="4" t="str">
        <f t="shared" ca="1" si="74"/>
        <v/>
      </c>
      <c r="AR19" s="4" t="str">
        <f t="shared" ca="1" si="74"/>
        <v/>
      </c>
      <c r="AS19" s="4" t="str">
        <f t="shared" ca="1" si="74"/>
        <v/>
      </c>
      <c r="AT19" s="4" t="str">
        <f t="shared" ca="1" si="74"/>
        <v/>
      </c>
      <c r="AU19" s="4" t="str">
        <f t="shared" ca="1" si="74"/>
        <v/>
      </c>
      <c r="AV19" s="4" t="str">
        <f t="shared" ca="1" si="74"/>
        <v/>
      </c>
      <c r="AW19" s="4" t="str">
        <f t="shared" ca="1" si="74"/>
        <v/>
      </c>
      <c r="AX19" s="4" t="str">
        <f t="shared" ca="1" si="74"/>
        <v/>
      </c>
      <c r="AY19" s="4" t="str">
        <f t="shared" ca="1" si="74"/>
        <v/>
      </c>
      <c r="AZ19" s="4" t="str">
        <f t="shared" ca="1" si="11"/>
        <v/>
      </c>
      <c r="BA19" s="4" t="str">
        <f t="shared" ca="1" si="12"/>
        <v/>
      </c>
      <c r="BB19" s="4" t="str">
        <f t="shared" ca="1" si="13"/>
        <v/>
      </c>
      <c r="BC19" s="4" t="str">
        <f t="shared" ca="1" si="14"/>
        <v/>
      </c>
      <c r="BD19" s="4" t="str">
        <f t="shared" ca="1" si="15"/>
        <v/>
      </c>
      <c r="BE19" s="4" t="str">
        <f t="shared" ca="1" si="16"/>
        <v/>
      </c>
      <c r="BF19" s="4" t="str">
        <f t="shared" ca="1" si="17"/>
        <v/>
      </c>
      <c r="BG19" s="4" t="str">
        <f t="shared" ca="1" si="18"/>
        <v/>
      </c>
      <c r="BH19" s="4" t="str">
        <f t="shared" ca="1" si="19"/>
        <v/>
      </c>
      <c r="BI19" s="4">
        <f t="shared" ca="1" si="20"/>
        <v>0</v>
      </c>
      <c r="BJ19" s="4" t="str">
        <f t="shared" ca="1" si="21"/>
        <v/>
      </c>
      <c r="BK19" s="4" t="str">
        <f t="shared" ca="1" si="22"/>
        <v/>
      </c>
      <c r="BL19" s="4" t="str">
        <f t="shared" ca="1" si="23"/>
        <v/>
      </c>
      <c r="BM19" s="4" t="str">
        <f t="shared" ca="1" si="24"/>
        <v/>
      </c>
      <c r="BN19" s="4" t="str">
        <f t="shared" ca="1" si="25"/>
        <v/>
      </c>
      <c r="BO19" s="4" t="str">
        <f t="shared" ca="1" si="26"/>
        <v/>
      </c>
      <c r="BP19" s="4" t="str">
        <f t="shared" ca="1" si="27"/>
        <v/>
      </c>
      <c r="BQ19" s="4" t="str">
        <f t="shared" ca="1" si="28"/>
        <v/>
      </c>
      <c r="BR19" s="4" t="str">
        <f t="shared" ca="1" si="29"/>
        <v/>
      </c>
      <c r="BS19" s="4" t="str">
        <f t="shared" ca="1" si="30"/>
        <v/>
      </c>
      <c r="BT19" s="4" t="str">
        <f t="shared" ca="1" si="31"/>
        <v/>
      </c>
      <c r="BU19" s="4" t="str">
        <f t="shared" ca="1" si="32"/>
        <v/>
      </c>
      <c r="BV19" s="4" t="str">
        <f t="shared" ca="1" si="33"/>
        <v/>
      </c>
      <c r="BW19" s="4" t="str">
        <f t="shared" ca="1" si="34"/>
        <v/>
      </c>
      <c r="BX19" s="4" t="str">
        <f t="shared" ca="1" si="35"/>
        <v/>
      </c>
      <c r="BZ19" s="6">
        <f t="shared" si="47"/>
        <v>6</v>
      </c>
      <c r="CA19" s="7">
        <f t="shared" ca="1" si="54"/>
        <v>3</v>
      </c>
      <c r="CB19" s="7">
        <f t="shared" ca="1" si="55"/>
        <v>1</v>
      </c>
      <c r="CC19" s="7">
        <f t="shared" ca="1" si="56"/>
        <v>1</v>
      </c>
      <c r="CD19" s="7" t="e">
        <f t="shared" ca="1" si="57"/>
        <v>#N/A</v>
      </c>
      <c r="CE19" s="7" t="e">
        <f t="shared" ca="1" si="58"/>
        <v>#N/A</v>
      </c>
      <c r="CF19" s="7" t="e">
        <f t="shared" ca="1" si="59"/>
        <v>#N/A</v>
      </c>
      <c r="CG19" s="6">
        <f t="shared" ca="1" si="60"/>
        <v>0</v>
      </c>
      <c r="CH19" s="6" t="e">
        <f t="shared" si="43"/>
        <v>#N/A</v>
      </c>
    </row>
    <row r="20" spans="1:86" x14ac:dyDescent="0.25">
      <c r="A20" s="19">
        <v>200</v>
      </c>
      <c r="B20" s="59" t="s">
        <v>58</v>
      </c>
      <c r="C20" s="19">
        <v>210</v>
      </c>
      <c r="D20" s="19">
        <v>220</v>
      </c>
      <c r="E20" s="19"/>
      <c r="F20" s="19"/>
      <c r="G20" s="19"/>
      <c r="H20" s="19"/>
      <c r="I20" s="28"/>
      <c r="J20" s="18"/>
      <c r="K20" s="18"/>
      <c r="L20" s="10">
        <f t="shared" si="48"/>
        <v>0</v>
      </c>
      <c r="M20" s="10">
        <f t="shared" si="49"/>
        <v>21</v>
      </c>
      <c r="N20" s="10">
        <f t="shared" si="50"/>
        <v>21</v>
      </c>
      <c r="O20" s="10">
        <f t="shared" ca="1" si="51"/>
        <v>0</v>
      </c>
      <c r="P20" s="10">
        <f t="shared" ca="1" si="52"/>
        <v>0</v>
      </c>
      <c r="Q20" s="10">
        <f t="shared" ca="1" si="53"/>
        <v>0</v>
      </c>
      <c r="T20" s="4">
        <f t="shared" si="3"/>
        <v>21</v>
      </c>
      <c r="U20" s="4">
        <f t="shared" si="4"/>
        <v>8</v>
      </c>
      <c r="V20" s="4">
        <f t="shared" si="5"/>
        <v>0</v>
      </c>
      <c r="W20" s="4">
        <f t="shared" si="6"/>
        <v>0</v>
      </c>
      <c r="X20" s="4">
        <f t="shared" si="7"/>
        <v>0</v>
      </c>
      <c r="Y20" s="4">
        <f t="shared" si="8"/>
        <v>0</v>
      </c>
      <c r="AA20" s="4" t="str">
        <f t="shared" ca="1" si="73"/>
        <v/>
      </c>
      <c r="AB20" s="4" t="str">
        <f t="shared" ca="1" si="73"/>
        <v/>
      </c>
      <c r="AC20" s="4" t="str">
        <f t="shared" ca="1" si="73"/>
        <v/>
      </c>
      <c r="AD20" s="4" t="str">
        <f t="shared" ca="1" si="73"/>
        <v/>
      </c>
      <c r="AE20" s="4" t="str">
        <f t="shared" ca="1" si="73"/>
        <v/>
      </c>
      <c r="AF20" s="4" t="str">
        <f t="shared" ca="1" si="73"/>
        <v/>
      </c>
      <c r="AG20" s="4" t="str">
        <f t="shared" ca="1" si="73"/>
        <v/>
      </c>
      <c r="AH20" s="4" t="str">
        <f t="shared" ca="1" si="73"/>
        <v/>
      </c>
      <c r="AI20" s="4" t="str">
        <f t="shared" ca="1" si="73"/>
        <v/>
      </c>
      <c r="AJ20" s="4" t="str">
        <f t="shared" ca="1" si="73"/>
        <v/>
      </c>
      <c r="AK20" s="4" t="str">
        <f t="shared" ca="1" si="74"/>
        <v/>
      </c>
      <c r="AL20" s="4" t="str">
        <f t="shared" ca="1" si="74"/>
        <v/>
      </c>
      <c r="AM20" s="4" t="str">
        <f t="shared" ca="1" si="74"/>
        <v/>
      </c>
      <c r="AN20" s="4" t="str">
        <f t="shared" ca="1" si="74"/>
        <v/>
      </c>
      <c r="AO20" s="4" t="str">
        <f t="shared" ca="1" si="74"/>
        <v/>
      </c>
      <c r="AP20" s="4" t="str">
        <f t="shared" ca="1" si="74"/>
        <v/>
      </c>
      <c r="AQ20" s="4" t="str">
        <f t="shared" ca="1" si="74"/>
        <v/>
      </c>
      <c r="AR20" s="4" t="str">
        <f t="shared" ca="1" si="74"/>
        <v/>
      </c>
      <c r="AS20" s="4" t="str">
        <f t="shared" ca="1" si="74"/>
        <v/>
      </c>
      <c r="AT20" s="4" t="str">
        <f t="shared" ca="1" si="74"/>
        <v/>
      </c>
      <c r="AU20" s="4">
        <f t="shared" ca="1" si="74"/>
        <v>410</v>
      </c>
      <c r="AV20" s="4" t="str">
        <f t="shared" ca="1" si="74"/>
        <v/>
      </c>
      <c r="AW20" s="4" t="str">
        <f t="shared" ca="1" si="74"/>
        <v/>
      </c>
      <c r="AX20" s="4" t="str">
        <f t="shared" ca="1" si="74"/>
        <v/>
      </c>
      <c r="AY20" s="4" t="str">
        <f t="shared" ca="1" si="74"/>
        <v/>
      </c>
      <c r="AZ20" s="4" t="str">
        <f t="shared" ca="1" si="11"/>
        <v/>
      </c>
      <c r="BA20" s="4" t="str">
        <f t="shared" ca="1" si="12"/>
        <v/>
      </c>
      <c r="BB20" s="4" t="str">
        <f t="shared" ca="1" si="13"/>
        <v/>
      </c>
      <c r="BC20" s="4" t="str">
        <f t="shared" ca="1" si="14"/>
        <v/>
      </c>
      <c r="BD20" s="4" t="str">
        <f t="shared" ca="1" si="15"/>
        <v/>
      </c>
      <c r="BE20" s="4" t="str">
        <f t="shared" ca="1" si="16"/>
        <v/>
      </c>
      <c r="BF20" s="4" t="str">
        <f t="shared" ca="1" si="17"/>
        <v/>
      </c>
      <c r="BG20" s="4" t="str">
        <f t="shared" ca="1" si="18"/>
        <v/>
      </c>
      <c r="BH20" s="4" t="str">
        <f t="shared" ca="1" si="19"/>
        <v/>
      </c>
      <c r="BI20" s="4" t="str">
        <f t="shared" ca="1" si="20"/>
        <v/>
      </c>
      <c r="BJ20" s="4" t="str">
        <f t="shared" ca="1" si="21"/>
        <v/>
      </c>
      <c r="BK20" s="4" t="str">
        <f t="shared" ca="1" si="22"/>
        <v/>
      </c>
      <c r="BL20" s="4" t="str">
        <f t="shared" ca="1" si="23"/>
        <v/>
      </c>
      <c r="BM20" s="4" t="str">
        <f t="shared" ca="1" si="24"/>
        <v/>
      </c>
      <c r="BN20" s="4" t="str">
        <f t="shared" ca="1" si="25"/>
        <v/>
      </c>
      <c r="BO20" s="4" t="str">
        <f t="shared" ca="1" si="26"/>
        <v/>
      </c>
      <c r="BP20" s="4" t="str">
        <f t="shared" ca="1" si="27"/>
        <v/>
      </c>
      <c r="BQ20" s="4" t="str">
        <f t="shared" ca="1" si="28"/>
        <v/>
      </c>
      <c r="BR20" s="4" t="str">
        <f t="shared" ca="1" si="29"/>
        <v/>
      </c>
      <c r="BS20" s="4" t="str">
        <f t="shared" ca="1" si="30"/>
        <v/>
      </c>
      <c r="BT20" s="4">
        <f t="shared" ca="1" si="31"/>
        <v>0</v>
      </c>
      <c r="BU20" s="4" t="str">
        <f t="shared" ca="1" si="32"/>
        <v/>
      </c>
      <c r="BV20" s="4" t="str">
        <f t="shared" ca="1" si="33"/>
        <v/>
      </c>
      <c r="BW20" s="4" t="str">
        <f t="shared" ca="1" si="34"/>
        <v/>
      </c>
      <c r="BX20" s="4" t="str">
        <f t="shared" ca="1" si="35"/>
        <v/>
      </c>
      <c r="BZ20" s="6">
        <f t="shared" si="47"/>
        <v>20.75</v>
      </c>
      <c r="CA20" s="7" t="e">
        <f t="shared" si="54"/>
        <v>#N/A</v>
      </c>
      <c r="CB20" s="7" t="e">
        <f t="shared" si="55"/>
        <v>#N/A</v>
      </c>
      <c r="CC20" s="7" t="e">
        <f t="shared" si="56"/>
        <v>#N/A</v>
      </c>
      <c r="CD20" s="7" t="e">
        <f t="shared" si="57"/>
        <v>#N/A</v>
      </c>
      <c r="CE20" s="7" t="e">
        <f t="shared" si="58"/>
        <v>#N/A</v>
      </c>
      <c r="CF20" s="7" t="e">
        <f t="shared" si="59"/>
        <v>#N/A</v>
      </c>
      <c r="CG20" s="6" t="e">
        <f t="shared" si="60"/>
        <v>#N/A</v>
      </c>
      <c r="CH20" s="6">
        <f t="shared" si="43"/>
        <v>0.67500000000000004</v>
      </c>
    </row>
    <row r="21" spans="1:86" x14ac:dyDescent="0.25">
      <c r="A21" s="19">
        <v>210</v>
      </c>
      <c r="B21" s="27" t="s">
        <v>59</v>
      </c>
      <c r="C21" s="19">
        <v>100</v>
      </c>
      <c r="D21" s="19"/>
      <c r="E21" s="19"/>
      <c r="F21" s="19"/>
      <c r="G21" s="19"/>
      <c r="H21" s="19"/>
      <c r="I21" s="28">
        <v>6</v>
      </c>
      <c r="J21" s="18">
        <v>10</v>
      </c>
      <c r="K21" s="18">
        <v>14</v>
      </c>
      <c r="L21" s="10">
        <f t="shared" si="48"/>
        <v>10</v>
      </c>
      <c r="M21" s="10">
        <f t="shared" si="49"/>
        <v>11</v>
      </c>
      <c r="N21" s="10">
        <f t="shared" si="50"/>
        <v>21</v>
      </c>
      <c r="O21" s="10">
        <f t="shared" ca="1" si="51"/>
        <v>0</v>
      </c>
      <c r="P21" s="10">
        <f t="shared" ca="1" si="52"/>
        <v>0</v>
      </c>
      <c r="Q21" s="10">
        <f t="shared" ca="1" si="53"/>
        <v>0</v>
      </c>
      <c r="T21" s="4">
        <f t="shared" si="3"/>
        <v>11</v>
      </c>
      <c r="U21" s="4">
        <f t="shared" si="4"/>
        <v>0</v>
      </c>
      <c r="V21" s="4">
        <f t="shared" si="5"/>
        <v>0</v>
      </c>
      <c r="W21" s="4">
        <f t="shared" si="6"/>
        <v>0</v>
      </c>
      <c r="X21" s="4">
        <f t="shared" si="7"/>
        <v>0</v>
      </c>
      <c r="Y21" s="4">
        <f t="shared" si="8"/>
        <v>0</v>
      </c>
      <c r="AA21" s="4" t="str">
        <f t="shared" ca="1" si="73"/>
        <v/>
      </c>
      <c r="AB21" s="4" t="str">
        <f t="shared" ca="1" si="73"/>
        <v/>
      </c>
      <c r="AC21" s="4" t="str">
        <f t="shared" ca="1" si="73"/>
        <v/>
      </c>
      <c r="AD21" s="4" t="str">
        <f t="shared" ca="1" si="73"/>
        <v/>
      </c>
      <c r="AE21" s="4" t="str">
        <f t="shared" ca="1" si="73"/>
        <v/>
      </c>
      <c r="AF21" s="4" t="str">
        <f t="shared" ca="1" si="73"/>
        <v/>
      </c>
      <c r="AG21" s="4" t="str">
        <f t="shared" ca="1" si="73"/>
        <v/>
      </c>
      <c r="AH21" s="4" t="str">
        <f t="shared" ca="1" si="73"/>
        <v/>
      </c>
      <c r="AI21" s="4" t="str">
        <f t="shared" ca="1" si="73"/>
        <v/>
      </c>
      <c r="AJ21" s="4" t="str">
        <f t="shared" ca="1" si="73"/>
        <v/>
      </c>
      <c r="AK21" s="4" t="str">
        <f t="shared" ca="1" si="74"/>
        <v/>
      </c>
      <c r="AL21" s="4">
        <f t="shared" ca="1" si="74"/>
        <v>200</v>
      </c>
      <c r="AM21" s="4" t="str">
        <f t="shared" ca="1" si="74"/>
        <v/>
      </c>
      <c r="AN21" s="4" t="str">
        <f t="shared" ca="1" si="74"/>
        <v/>
      </c>
      <c r="AO21" s="4" t="str">
        <f t="shared" ca="1" si="74"/>
        <v/>
      </c>
      <c r="AP21" s="4" t="str">
        <f t="shared" ca="1" si="74"/>
        <v/>
      </c>
      <c r="AQ21" s="4" t="str">
        <f t="shared" ca="1" si="74"/>
        <v/>
      </c>
      <c r="AR21" s="4" t="str">
        <f t="shared" ca="1" si="74"/>
        <v/>
      </c>
      <c r="AS21" s="4" t="str">
        <f t="shared" ca="1" si="74"/>
        <v/>
      </c>
      <c r="AT21" s="4" t="str">
        <f t="shared" ca="1" si="74"/>
        <v/>
      </c>
      <c r="AU21" s="4" t="str">
        <f t="shared" ca="1" si="74"/>
        <v/>
      </c>
      <c r="AV21" s="4" t="str">
        <f t="shared" ca="1" si="74"/>
        <v/>
      </c>
      <c r="AW21" s="4" t="str">
        <f t="shared" ca="1" si="74"/>
        <v/>
      </c>
      <c r="AX21" s="4" t="str">
        <f t="shared" ca="1" si="74"/>
        <v/>
      </c>
      <c r="AY21" s="4" t="str">
        <f t="shared" ca="1" si="74"/>
        <v/>
      </c>
      <c r="AZ21" s="4" t="str">
        <f t="shared" ca="1" si="11"/>
        <v/>
      </c>
      <c r="BA21" s="4" t="str">
        <f t="shared" ca="1" si="12"/>
        <v/>
      </c>
      <c r="BB21" s="4" t="str">
        <f t="shared" ca="1" si="13"/>
        <v/>
      </c>
      <c r="BC21" s="4" t="str">
        <f t="shared" ca="1" si="14"/>
        <v/>
      </c>
      <c r="BD21" s="4" t="str">
        <f t="shared" ca="1" si="15"/>
        <v/>
      </c>
      <c r="BE21" s="4" t="str">
        <f t="shared" ca="1" si="16"/>
        <v/>
      </c>
      <c r="BF21" s="4" t="str">
        <f t="shared" ca="1" si="17"/>
        <v/>
      </c>
      <c r="BG21" s="4" t="str">
        <f t="shared" ca="1" si="18"/>
        <v/>
      </c>
      <c r="BH21" s="4" t="str">
        <f t="shared" ca="1" si="19"/>
        <v/>
      </c>
      <c r="BI21" s="4" t="str">
        <f t="shared" ca="1" si="20"/>
        <v/>
      </c>
      <c r="BJ21" s="4" t="str">
        <f t="shared" ca="1" si="21"/>
        <v/>
      </c>
      <c r="BK21" s="4">
        <f t="shared" ca="1" si="22"/>
        <v>0</v>
      </c>
      <c r="BL21" s="4" t="str">
        <f t="shared" ca="1" si="23"/>
        <v/>
      </c>
      <c r="BM21" s="4" t="str">
        <f t="shared" ca="1" si="24"/>
        <v/>
      </c>
      <c r="BN21" s="4" t="str">
        <f t="shared" ca="1" si="25"/>
        <v/>
      </c>
      <c r="BO21" s="4" t="str">
        <f t="shared" ca="1" si="26"/>
        <v/>
      </c>
      <c r="BP21" s="4" t="str">
        <f t="shared" ca="1" si="27"/>
        <v/>
      </c>
      <c r="BQ21" s="4" t="str">
        <f t="shared" ca="1" si="28"/>
        <v/>
      </c>
      <c r="BR21" s="4" t="str">
        <f t="shared" ca="1" si="29"/>
        <v/>
      </c>
      <c r="BS21" s="4" t="str">
        <f t="shared" ca="1" si="30"/>
        <v/>
      </c>
      <c r="BT21" s="4" t="str">
        <f t="shared" ca="1" si="31"/>
        <v/>
      </c>
      <c r="BU21" s="4" t="str">
        <f t="shared" ca="1" si="32"/>
        <v/>
      </c>
      <c r="BV21" s="4" t="str">
        <f t="shared" ca="1" si="33"/>
        <v/>
      </c>
      <c r="BW21" s="4" t="str">
        <f t="shared" ca="1" si="34"/>
        <v/>
      </c>
      <c r="BX21" s="4" t="str">
        <f t="shared" ca="1" si="35"/>
        <v/>
      </c>
      <c r="BZ21" s="6">
        <f t="shared" si="47"/>
        <v>11</v>
      </c>
      <c r="CA21" s="7">
        <f t="shared" ca="1" si="54"/>
        <v>10</v>
      </c>
      <c r="CB21" s="7">
        <f t="shared" ca="1" si="55"/>
        <v>4</v>
      </c>
      <c r="CC21" s="7">
        <f t="shared" ca="1" si="56"/>
        <v>4</v>
      </c>
      <c r="CD21" s="7" t="e">
        <f t="shared" ca="1" si="57"/>
        <v>#N/A</v>
      </c>
      <c r="CE21" s="7" t="e">
        <f t="shared" ca="1" si="58"/>
        <v>#N/A</v>
      </c>
      <c r="CF21" s="7" t="e">
        <f t="shared" ca="1" si="59"/>
        <v>#N/A</v>
      </c>
      <c r="CG21" s="6">
        <f t="shared" ca="1" si="60"/>
        <v>0</v>
      </c>
      <c r="CH21" s="6" t="e">
        <f t="shared" si="43"/>
        <v>#N/A</v>
      </c>
    </row>
    <row r="22" spans="1:86" x14ac:dyDescent="0.25">
      <c r="A22" s="19">
        <v>220</v>
      </c>
      <c r="B22" s="27" t="s">
        <v>60</v>
      </c>
      <c r="C22" s="19">
        <v>10</v>
      </c>
      <c r="D22" s="19"/>
      <c r="E22" s="19"/>
      <c r="F22" s="19"/>
      <c r="G22" s="19"/>
      <c r="H22" s="19"/>
      <c r="I22" s="28">
        <v>6</v>
      </c>
      <c r="J22" s="18">
        <v>8</v>
      </c>
      <c r="K22" s="18">
        <v>10</v>
      </c>
      <c r="L22" s="10">
        <f t="shared" si="48"/>
        <v>8</v>
      </c>
      <c r="M22" s="10">
        <f t="shared" si="49"/>
        <v>0</v>
      </c>
      <c r="N22" s="10">
        <f t="shared" si="50"/>
        <v>8</v>
      </c>
      <c r="O22" s="10">
        <f t="shared" ca="1" si="51"/>
        <v>0</v>
      </c>
      <c r="P22" s="10">
        <f t="shared" ca="1" si="52"/>
        <v>0</v>
      </c>
      <c r="Q22" s="10">
        <f t="shared" ca="1" si="53"/>
        <v>0</v>
      </c>
      <c r="T22" s="4">
        <f t="shared" si="3"/>
        <v>0</v>
      </c>
      <c r="U22" s="4">
        <f t="shared" si="4"/>
        <v>0</v>
      </c>
      <c r="V22" s="4">
        <f t="shared" si="5"/>
        <v>0</v>
      </c>
      <c r="W22" s="4">
        <f t="shared" si="6"/>
        <v>0</v>
      </c>
      <c r="X22" s="4">
        <f t="shared" si="7"/>
        <v>0</v>
      </c>
      <c r="Y22" s="4">
        <f t="shared" si="8"/>
        <v>0</v>
      </c>
      <c r="AA22" s="4" t="str">
        <f t="shared" ca="1" si="73"/>
        <v/>
      </c>
      <c r="AB22" s="4" t="str">
        <f t="shared" ca="1" si="73"/>
        <v/>
      </c>
      <c r="AC22" s="4" t="str">
        <f t="shared" ca="1" si="73"/>
        <v/>
      </c>
      <c r="AD22" s="4" t="str">
        <f t="shared" ca="1" si="73"/>
        <v/>
      </c>
      <c r="AE22" s="4" t="str">
        <f t="shared" ca="1" si="73"/>
        <v/>
      </c>
      <c r="AF22" s="4" t="str">
        <f t="shared" ca="1" si="73"/>
        <v/>
      </c>
      <c r="AG22" s="4" t="str">
        <f t="shared" ca="1" si="73"/>
        <v/>
      </c>
      <c r="AH22" s="4" t="str">
        <f t="shared" ca="1" si="73"/>
        <v/>
      </c>
      <c r="AI22" s="4" t="str">
        <f t="shared" ca="1" si="73"/>
        <v/>
      </c>
      <c r="AJ22" s="4" t="str">
        <f t="shared" ca="1" si="73"/>
        <v/>
      </c>
      <c r="AK22" s="4" t="str">
        <f t="shared" ca="1" si="74"/>
        <v/>
      </c>
      <c r="AL22" s="4">
        <f t="shared" ca="1" si="74"/>
        <v>200</v>
      </c>
      <c r="AM22" s="4" t="str">
        <f t="shared" ca="1" si="74"/>
        <v/>
      </c>
      <c r="AN22" s="4" t="str">
        <f t="shared" ca="1" si="74"/>
        <v/>
      </c>
      <c r="AO22" s="4" t="str">
        <f t="shared" ca="1" si="74"/>
        <v/>
      </c>
      <c r="AP22" s="4" t="str">
        <f t="shared" ca="1" si="74"/>
        <v/>
      </c>
      <c r="AQ22" s="4" t="str">
        <f t="shared" ca="1" si="74"/>
        <v/>
      </c>
      <c r="AR22" s="4" t="str">
        <f t="shared" ca="1" si="74"/>
        <v/>
      </c>
      <c r="AS22" s="4" t="str">
        <f t="shared" ca="1" si="74"/>
        <v/>
      </c>
      <c r="AT22" s="4" t="str">
        <f t="shared" ca="1" si="74"/>
        <v/>
      </c>
      <c r="AU22" s="4" t="str">
        <f t="shared" ca="1" si="74"/>
        <v/>
      </c>
      <c r="AV22" s="4" t="str">
        <f t="shared" ca="1" si="74"/>
        <v/>
      </c>
      <c r="AW22" s="4" t="str">
        <f t="shared" ca="1" si="74"/>
        <v/>
      </c>
      <c r="AX22" s="4" t="str">
        <f t="shared" ca="1" si="74"/>
        <v/>
      </c>
      <c r="AY22" s="4" t="str">
        <f t="shared" ca="1" si="74"/>
        <v/>
      </c>
      <c r="AZ22" s="4" t="str">
        <f t="shared" ca="1" si="11"/>
        <v/>
      </c>
      <c r="BA22" s="4" t="str">
        <f t="shared" ca="1" si="12"/>
        <v/>
      </c>
      <c r="BB22" s="4" t="str">
        <f t="shared" ca="1" si="13"/>
        <v/>
      </c>
      <c r="BC22" s="4" t="str">
        <f t="shared" ca="1" si="14"/>
        <v/>
      </c>
      <c r="BD22" s="4" t="str">
        <f t="shared" ca="1" si="15"/>
        <v/>
      </c>
      <c r="BE22" s="4" t="str">
        <f t="shared" ca="1" si="16"/>
        <v/>
      </c>
      <c r="BF22" s="4" t="str">
        <f t="shared" ca="1" si="17"/>
        <v/>
      </c>
      <c r="BG22" s="4" t="str">
        <f t="shared" ca="1" si="18"/>
        <v/>
      </c>
      <c r="BH22" s="4" t="str">
        <f t="shared" ca="1" si="19"/>
        <v/>
      </c>
      <c r="BI22" s="4" t="str">
        <f t="shared" ca="1" si="20"/>
        <v/>
      </c>
      <c r="BJ22" s="4" t="str">
        <f t="shared" ca="1" si="21"/>
        <v/>
      </c>
      <c r="BK22" s="4">
        <f t="shared" ca="1" si="22"/>
        <v>0</v>
      </c>
      <c r="BL22" s="4" t="str">
        <f t="shared" ca="1" si="23"/>
        <v/>
      </c>
      <c r="BM22" s="4" t="str">
        <f t="shared" ca="1" si="24"/>
        <v/>
      </c>
      <c r="BN22" s="4" t="str">
        <f t="shared" ca="1" si="25"/>
        <v/>
      </c>
      <c r="BO22" s="4" t="str">
        <f t="shared" ca="1" si="26"/>
        <v/>
      </c>
      <c r="BP22" s="4" t="str">
        <f t="shared" ca="1" si="27"/>
        <v/>
      </c>
      <c r="BQ22" s="4" t="str">
        <f t="shared" ca="1" si="28"/>
        <v/>
      </c>
      <c r="BR22" s="4" t="str">
        <f t="shared" ca="1" si="29"/>
        <v/>
      </c>
      <c r="BS22" s="4" t="str">
        <f t="shared" ca="1" si="30"/>
        <v/>
      </c>
      <c r="BT22" s="4" t="str">
        <f t="shared" ca="1" si="31"/>
        <v/>
      </c>
      <c r="BU22" s="4" t="str">
        <f t="shared" ca="1" si="32"/>
        <v/>
      </c>
      <c r="BV22" s="4" t="str">
        <f t="shared" ca="1" si="33"/>
        <v/>
      </c>
      <c r="BW22" s="4" t="str">
        <f t="shared" ca="1" si="34"/>
        <v/>
      </c>
      <c r="BX22" s="4" t="str">
        <f t="shared" ca="1" si="35"/>
        <v/>
      </c>
      <c r="BZ22" s="6">
        <f t="shared" si="47"/>
        <v>0</v>
      </c>
      <c r="CA22" s="7">
        <f t="shared" ca="1" si="54"/>
        <v>8</v>
      </c>
      <c r="CB22" s="7">
        <f t="shared" ca="1" si="55"/>
        <v>2</v>
      </c>
      <c r="CC22" s="7">
        <f t="shared" ca="1" si="56"/>
        <v>2</v>
      </c>
      <c r="CD22" s="7" t="e">
        <f t="shared" ca="1" si="57"/>
        <v>#N/A</v>
      </c>
      <c r="CE22" s="7" t="e">
        <f t="shared" ca="1" si="58"/>
        <v>#N/A</v>
      </c>
      <c r="CF22" s="7" t="e">
        <f t="shared" ca="1" si="59"/>
        <v>#N/A</v>
      </c>
      <c r="CG22" s="6">
        <f t="shared" ca="1" si="60"/>
        <v>0</v>
      </c>
      <c r="CH22" s="6" t="e">
        <f t="shared" si="43"/>
        <v>#N/A</v>
      </c>
    </row>
    <row r="23" spans="1:86" x14ac:dyDescent="0.25">
      <c r="A23" s="19">
        <v>300</v>
      </c>
      <c r="B23" s="27" t="s">
        <v>61</v>
      </c>
      <c r="C23" s="19">
        <v>310</v>
      </c>
      <c r="D23" s="19">
        <v>320</v>
      </c>
      <c r="E23" s="19">
        <v>330</v>
      </c>
      <c r="F23" s="19">
        <v>340</v>
      </c>
      <c r="G23" s="19"/>
      <c r="H23" s="19"/>
      <c r="I23" s="28"/>
      <c r="J23" s="18"/>
      <c r="K23" s="18"/>
      <c r="L23" s="10">
        <f t="shared" si="48"/>
        <v>0</v>
      </c>
      <c r="M23" s="10">
        <f t="shared" si="49"/>
        <v>7</v>
      </c>
      <c r="N23" s="10">
        <f t="shared" si="50"/>
        <v>7</v>
      </c>
      <c r="O23" s="10">
        <f t="shared" ca="1" si="51"/>
        <v>0</v>
      </c>
      <c r="P23" s="10">
        <f t="shared" ca="1" si="52"/>
        <v>0</v>
      </c>
      <c r="Q23" s="10">
        <f t="shared" ca="1" si="53"/>
        <v>0</v>
      </c>
      <c r="T23" s="4">
        <f t="shared" si="3"/>
        <v>7</v>
      </c>
      <c r="U23" s="4">
        <f t="shared" si="4"/>
        <v>6</v>
      </c>
      <c r="V23" s="4">
        <f t="shared" si="5"/>
        <v>5</v>
      </c>
      <c r="W23" s="4">
        <f t="shared" si="6"/>
        <v>3</v>
      </c>
      <c r="X23" s="4">
        <f t="shared" si="7"/>
        <v>0</v>
      </c>
      <c r="Y23" s="4">
        <f t="shared" si="8"/>
        <v>0</v>
      </c>
      <c r="AA23" s="4" t="str">
        <f t="shared" ca="1" si="73"/>
        <v/>
      </c>
      <c r="AB23" s="4" t="str">
        <f t="shared" ca="1" si="73"/>
        <v/>
      </c>
      <c r="AC23" s="4" t="str">
        <f t="shared" ca="1" si="73"/>
        <v/>
      </c>
      <c r="AD23" s="4" t="str">
        <f t="shared" ca="1" si="73"/>
        <v/>
      </c>
      <c r="AE23" s="4" t="str">
        <f t="shared" ca="1" si="73"/>
        <v/>
      </c>
      <c r="AF23" s="4" t="str">
        <f t="shared" ca="1" si="73"/>
        <v/>
      </c>
      <c r="AG23" s="4" t="str">
        <f t="shared" ca="1" si="73"/>
        <v/>
      </c>
      <c r="AH23" s="4" t="str">
        <f t="shared" ca="1" si="73"/>
        <v/>
      </c>
      <c r="AI23" s="4" t="str">
        <f t="shared" ca="1" si="73"/>
        <v/>
      </c>
      <c r="AJ23" s="4" t="str">
        <f t="shared" ca="1" si="73"/>
        <v/>
      </c>
      <c r="AK23" s="4" t="str">
        <f t="shared" ca="1" si="74"/>
        <v/>
      </c>
      <c r="AL23" s="4" t="str">
        <f t="shared" ca="1" si="74"/>
        <v/>
      </c>
      <c r="AM23" s="4" t="str">
        <f t="shared" ca="1" si="74"/>
        <v/>
      </c>
      <c r="AN23" s="4" t="str">
        <f t="shared" ca="1" si="74"/>
        <v/>
      </c>
      <c r="AO23" s="4" t="str">
        <f t="shared" ca="1" si="74"/>
        <v/>
      </c>
      <c r="AP23" s="4" t="str">
        <f t="shared" ca="1" si="74"/>
        <v/>
      </c>
      <c r="AQ23" s="4" t="str">
        <f t="shared" ca="1" si="74"/>
        <v/>
      </c>
      <c r="AR23" s="4" t="str">
        <f t="shared" ca="1" si="74"/>
        <v/>
      </c>
      <c r="AS23" s="4" t="str">
        <f t="shared" ca="1" si="74"/>
        <v/>
      </c>
      <c r="AT23" s="4" t="str">
        <f t="shared" ca="1" si="74"/>
        <v/>
      </c>
      <c r="AU23" s="4">
        <f t="shared" ca="1" si="74"/>
        <v>410</v>
      </c>
      <c r="AV23" s="4" t="str">
        <f t="shared" ca="1" si="74"/>
        <v/>
      </c>
      <c r="AW23" s="4" t="str">
        <f t="shared" ca="1" si="74"/>
        <v/>
      </c>
      <c r="AX23" s="4" t="str">
        <f t="shared" ca="1" si="74"/>
        <v/>
      </c>
      <c r="AY23" s="4" t="str">
        <f t="shared" ca="1" si="74"/>
        <v/>
      </c>
      <c r="AZ23" s="4" t="str">
        <f t="shared" ca="1" si="11"/>
        <v/>
      </c>
      <c r="BA23" s="4" t="str">
        <f t="shared" ca="1" si="12"/>
        <v/>
      </c>
      <c r="BB23" s="4" t="str">
        <f t="shared" ca="1" si="13"/>
        <v/>
      </c>
      <c r="BC23" s="4" t="str">
        <f t="shared" ca="1" si="14"/>
        <v/>
      </c>
      <c r="BD23" s="4" t="str">
        <f t="shared" ca="1" si="15"/>
        <v/>
      </c>
      <c r="BE23" s="4" t="str">
        <f t="shared" ca="1" si="16"/>
        <v/>
      </c>
      <c r="BF23" s="4" t="str">
        <f t="shared" ca="1" si="17"/>
        <v/>
      </c>
      <c r="BG23" s="4" t="str">
        <f t="shared" ca="1" si="18"/>
        <v/>
      </c>
      <c r="BH23" s="4" t="str">
        <f t="shared" ca="1" si="19"/>
        <v/>
      </c>
      <c r="BI23" s="4" t="str">
        <f t="shared" ca="1" si="20"/>
        <v/>
      </c>
      <c r="BJ23" s="4" t="str">
        <f t="shared" ca="1" si="21"/>
        <v/>
      </c>
      <c r="BK23" s="4" t="str">
        <f t="shared" ca="1" si="22"/>
        <v/>
      </c>
      <c r="BL23" s="4" t="str">
        <f t="shared" ca="1" si="23"/>
        <v/>
      </c>
      <c r="BM23" s="4" t="str">
        <f t="shared" ca="1" si="24"/>
        <v/>
      </c>
      <c r="BN23" s="4" t="str">
        <f t="shared" ca="1" si="25"/>
        <v/>
      </c>
      <c r="BO23" s="4" t="str">
        <f t="shared" ca="1" si="26"/>
        <v/>
      </c>
      <c r="BP23" s="4" t="str">
        <f t="shared" ca="1" si="27"/>
        <v/>
      </c>
      <c r="BQ23" s="4" t="str">
        <f t="shared" ca="1" si="28"/>
        <v/>
      </c>
      <c r="BR23" s="4" t="str">
        <f t="shared" ca="1" si="29"/>
        <v/>
      </c>
      <c r="BS23" s="4" t="str">
        <f t="shared" ca="1" si="30"/>
        <v/>
      </c>
      <c r="BT23" s="4">
        <f t="shared" ca="1" si="31"/>
        <v>0</v>
      </c>
      <c r="BU23" s="4" t="str">
        <f t="shared" ca="1" si="32"/>
        <v/>
      </c>
      <c r="BV23" s="4" t="str">
        <f t="shared" ca="1" si="33"/>
        <v/>
      </c>
      <c r="BW23" s="4" t="str">
        <f t="shared" ca="1" si="34"/>
        <v/>
      </c>
      <c r="BX23" s="4" t="str">
        <f t="shared" ca="1" si="35"/>
        <v/>
      </c>
      <c r="BZ23" s="6">
        <f t="shared" si="47"/>
        <v>6.75</v>
      </c>
      <c r="CA23" s="7" t="e">
        <f t="shared" si="54"/>
        <v>#N/A</v>
      </c>
      <c r="CB23" s="7" t="e">
        <f t="shared" si="55"/>
        <v>#N/A</v>
      </c>
      <c r="CC23" s="7" t="e">
        <f t="shared" si="56"/>
        <v>#N/A</v>
      </c>
      <c r="CD23" s="7" t="e">
        <f t="shared" si="57"/>
        <v>#N/A</v>
      </c>
      <c r="CE23" s="7" t="e">
        <f t="shared" si="58"/>
        <v>#N/A</v>
      </c>
      <c r="CF23" s="7" t="e">
        <f t="shared" si="59"/>
        <v>#N/A</v>
      </c>
      <c r="CG23" s="6" t="e">
        <f t="shared" si="60"/>
        <v>#N/A</v>
      </c>
      <c r="CH23" s="6">
        <f t="shared" si="43"/>
        <v>0.67500000000000004</v>
      </c>
    </row>
    <row r="24" spans="1:86" x14ac:dyDescent="0.25">
      <c r="A24" s="19">
        <v>310</v>
      </c>
      <c r="B24" s="27" t="s">
        <v>62</v>
      </c>
      <c r="C24" s="19">
        <v>10</v>
      </c>
      <c r="D24" s="19"/>
      <c r="E24" s="19"/>
      <c r="F24" s="19"/>
      <c r="G24" s="19"/>
      <c r="H24" s="19"/>
      <c r="I24" s="28">
        <v>5</v>
      </c>
      <c r="J24" s="18">
        <v>7</v>
      </c>
      <c r="K24" s="18">
        <v>9</v>
      </c>
      <c r="L24" s="10">
        <f t="shared" si="48"/>
        <v>7</v>
      </c>
      <c r="M24" s="10">
        <f t="shared" si="49"/>
        <v>0</v>
      </c>
      <c r="N24" s="10">
        <f t="shared" si="50"/>
        <v>7</v>
      </c>
      <c r="O24" s="10">
        <f t="shared" ca="1" si="51"/>
        <v>0</v>
      </c>
      <c r="P24" s="10">
        <f t="shared" ca="1" si="52"/>
        <v>0</v>
      </c>
      <c r="Q24" s="10">
        <f t="shared" ca="1" si="53"/>
        <v>0</v>
      </c>
      <c r="T24" s="4">
        <f t="shared" si="3"/>
        <v>0</v>
      </c>
      <c r="U24" s="4">
        <f t="shared" si="4"/>
        <v>0</v>
      </c>
      <c r="V24" s="4">
        <f t="shared" si="5"/>
        <v>0</v>
      </c>
      <c r="W24" s="4">
        <f t="shared" si="6"/>
        <v>0</v>
      </c>
      <c r="X24" s="4">
        <f t="shared" si="7"/>
        <v>0</v>
      </c>
      <c r="Y24" s="4">
        <f t="shared" si="8"/>
        <v>0</v>
      </c>
      <c r="AA24" s="4" t="str">
        <f t="shared" ca="1" si="73"/>
        <v/>
      </c>
      <c r="AB24" s="4" t="str">
        <f t="shared" ca="1" si="73"/>
        <v/>
      </c>
      <c r="AC24" s="4" t="str">
        <f t="shared" ca="1" si="73"/>
        <v/>
      </c>
      <c r="AD24" s="4" t="str">
        <f t="shared" ca="1" si="73"/>
        <v/>
      </c>
      <c r="AE24" s="4" t="str">
        <f t="shared" ca="1" si="73"/>
        <v/>
      </c>
      <c r="AF24" s="4" t="str">
        <f t="shared" ca="1" si="73"/>
        <v/>
      </c>
      <c r="AG24" s="4" t="str">
        <f t="shared" ca="1" si="73"/>
        <v/>
      </c>
      <c r="AH24" s="4" t="str">
        <f t="shared" ca="1" si="73"/>
        <v/>
      </c>
      <c r="AI24" s="4" t="str">
        <f t="shared" ca="1" si="73"/>
        <v/>
      </c>
      <c r="AJ24" s="4" t="str">
        <f t="shared" ca="1" si="73"/>
        <v/>
      </c>
      <c r="AK24" s="4" t="str">
        <f t="shared" ca="1" si="74"/>
        <v/>
      </c>
      <c r="AL24" s="4" t="str">
        <f t="shared" ca="1" si="74"/>
        <v/>
      </c>
      <c r="AM24" s="4" t="str">
        <f t="shared" ca="1" si="74"/>
        <v/>
      </c>
      <c r="AN24" s="4" t="str">
        <f t="shared" ca="1" si="74"/>
        <v/>
      </c>
      <c r="AO24" s="4">
        <f t="shared" ca="1" si="74"/>
        <v>300</v>
      </c>
      <c r="AP24" s="4" t="str">
        <f t="shared" ca="1" si="74"/>
        <v/>
      </c>
      <c r="AQ24" s="4" t="str">
        <f t="shared" ca="1" si="74"/>
        <v/>
      </c>
      <c r="AR24" s="4" t="str">
        <f t="shared" ca="1" si="74"/>
        <v/>
      </c>
      <c r="AS24" s="4" t="str">
        <f t="shared" ca="1" si="74"/>
        <v/>
      </c>
      <c r="AT24" s="4" t="str">
        <f t="shared" ca="1" si="74"/>
        <v/>
      </c>
      <c r="AU24" s="4" t="str">
        <f t="shared" ca="1" si="74"/>
        <v/>
      </c>
      <c r="AV24" s="4" t="str">
        <f t="shared" ca="1" si="74"/>
        <v/>
      </c>
      <c r="AW24" s="4" t="str">
        <f t="shared" ca="1" si="74"/>
        <v/>
      </c>
      <c r="AX24" s="4" t="str">
        <f t="shared" ca="1" si="74"/>
        <v/>
      </c>
      <c r="AY24" s="4" t="str">
        <f t="shared" ca="1" si="74"/>
        <v/>
      </c>
      <c r="AZ24" s="4" t="str">
        <f t="shared" ca="1" si="11"/>
        <v/>
      </c>
      <c r="BA24" s="4" t="str">
        <f t="shared" ca="1" si="12"/>
        <v/>
      </c>
      <c r="BB24" s="4" t="str">
        <f t="shared" ca="1" si="13"/>
        <v/>
      </c>
      <c r="BC24" s="4" t="str">
        <f t="shared" ca="1" si="14"/>
        <v/>
      </c>
      <c r="BD24" s="4" t="str">
        <f t="shared" ca="1" si="15"/>
        <v/>
      </c>
      <c r="BE24" s="4" t="str">
        <f t="shared" ca="1" si="16"/>
        <v/>
      </c>
      <c r="BF24" s="4" t="str">
        <f t="shared" ca="1" si="17"/>
        <v/>
      </c>
      <c r="BG24" s="4" t="str">
        <f t="shared" ca="1" si="18"/>
        <v/>
      </c>
      <c r="BH24" s="4" t="str">
        <f t="shared" ca="1" si="19"/>
        <v/>
      </c>
      <c r="BI24" s="4" t="str">
        <f t="shared" ca="1" si="20"/>
        <v/>
      </c>
      <c r="BJ24" s="4" t="str">
        <f t="shared" ca="1" si="21"/>
        <v/>
      </c>
      <c r="BK24" s="4" t="str">
        <f t="shared" ca="1" si="22"/>
        <v/>
      </c>
      <c r="BL24" s="4" t="str">
        <f t="shared" ca="1" si="23"/>
        <v/>
      </c>
      <c r="BM24" s="4" t="str">
        <f t="shared" ca="1" si="24"/>
        <v/>
      </c>
      <c r="BN24" s="4">
        <f t="shared" ca="1" si="25"/>
        <v>0</v>
      </c>
      <c r="BO24" s="4" t="str">
        <f t="shared" ca="1" si="26"/>
        <v/>
      </c>
      <c r="BP24" s="4" t="str">
        <f t="shared" ca="1" si="27"/>
        <v/>
      </c>
      <c r="BQ24" s="4" t="str">
        <f t="shared" ca="1" si="28"/>
        <v/>
      </c>
      <c r="BR24" s="4" t="str">
        <f t="shared" ca="1" si="29"/>
        <v/>
      </c>
      <c r="BS24" s="4" t="str">
        <f t="shared" ca="1" si="30"/>
        <v/>
      </c>
      <c r="BT24" s="4" t="str">
        <f t="shared" ca="1" si="31"/>
        <v/>
      </c>
      <c r="BU24" s="4" t="str">
        <f t="shared" ca="1" si="32"/>
        <v/>
      </c>
      <c r="BV24" s="4" t="str">
        <f t="shared" ca="1" si="33"/>
        <v/>
      </c>
      <c r="BW24" s="4" t="str">
        <f t="shared" ca="1" si="34"/>
        <v/>
      </c>
      <c r="BX24" s="4" t="str">
        <f t="shared" ca="1" si="35"/>
        <v/>
      </c>
      <c r="BZ24" s="6">
        <f t="shared" si="47"/>
        <v>0</v>
      </c>
      <c r="CA24" s="7">
        <f t="shared" ca="1" si="54"/>
        <v>7</v>
      </c>
      <c r="CB24" s="7">
        <f t="shared" ca="1" si="55"/>
        <v>2</v>
      </c>
      <c r="CC24" s="7">
        <f t="shared" ca="1" si="56"/>
        <v>2</v>
      </c>
      <c r="CD24" s="7" t="e">
        <f t="shared" ca="1" si="57"/>
        <v>#N/A</v>
      </c>
      <c r="CE24" s="7" t="e">
        <f t="shared" ca="1" si="58"/>
        <v>#N/A</v>
      </c>
      <c r="CF24" s="7" t="e">
        <f t="shared" ca="1" si="59"/>
        <v>#N/A</v>
      </c>
      <c r="CG24" s="6">
        <f t="shared" ca="1" si="60"/>
        <v>0</v>
      </c>
      <c r="CH24" s="6" t="e">
        <f t="shared" si="43"/>
        <v>#N/A</v>
      </c>
    </row>
    <row r="25" spans="1:86" x14ac:dyDescent="0.25">
      <c r="A25" s="19">
        <v>320</v>
      </c>
      <c r="B25" s="27" t="s">
        <v>63</v>
      </c>
      <c r="C25" s="19">
        <v>10</v>
      </c>
      <c r="D25" s="19"/>
      <c r="E25" s="19"/>
      <c r="F25" s="19"/>
      <c r="G25" s="19"/>
      <c r="H25" s="19"/>
      <c r="I25" s="28">
        <v>4</v>
      </c>
      <c r="J25" s="18">
        <v>6</v>
      </c>
      <c r="K25" s="18">
        <v>8</v>
      </c>
      <c r="L25" s="10">
        <f t="shared" si="48"/>
        <v>6</v>
      </c>
      <c r="M25" s="10">
        <f t="shared" si="49"/>
        <v>0</v>
      </c>
      <c r="N25" s="10">
        <f t="shared" si="50"/>
        <v>6</v>
      </c>
      <c r="O25" s="10">
        <f t="shared" ca="1" si="51"/>
        <v>0</v>
      </c>
      <c r="P25" s="10">
        <f t="shared" ca="1" si="52"/>
        <v>0</v>
      </c>
      <c r="Q25" s="10">
        <f t="shared" ca="1" si="53"/>
        <v>0</v>
      </c>
      <c r="T25" s="4">
        <f t="shared" si="3"/>
        <v>0</v>
      </c>
      <c r="U25" s="4">
        <f t="shared" si="4"/>
        <v>0</v>
      </c>
      <c r="V25" s="4">
        <f t="shared" si="5"/>
        <v>0</v>
      </c>
      <c r="W25" s="4">
        <f t="shared" si="6"/>
        <v>0</v>
      </c>
      <c r="X25" s="4">
        <f t="shared" si="7"/>
        <v>0</v>
      </c>
      <c r="Y25" s="4">
        <f t="shared" si="8"/>
        <v>0</v>
      </c>
      <c r="AA25" s="4" t="str">
        <f t="shared" ca="1" si="73"/>
        <v/>
      </c>
      <c r="AB25" s="4" t="str">
        <f t="shared" ca="1" si="73"/>
        <v/>
      </c>
      <c r="AC25" s="4" t="str">
        <f t="shared" ca="1" si="73"/>
        <v/>
      </c>
      <c r="AD25" s="4" t="str">
        <f t="shared" ca="1" si="73"/>
        <v/>
      </c>
      <c r="AE25" s="4" t="str">
        <f t="shared" ca="1" si="73"/>
        <v/>
      </c>
      <c r="AF25" s="4" t="str">
        <f t="shared" ca="1" si="73"/>
        <v/>
      </c>
      <c r="AG25" s="4" t="str">
        <f t="shared" ca="1" si="73"/>
        <v/>
      </c>
      <c r="AH25" s="4" t="str">
        <f t="shared" ca="1" si="73"/>
        <v/>
      </c>
      <c r="AI25" s="4" t="str">
        <f t="shared" ca="1" si="73"/>
        <v/>
      </c>
      <c r="AJ25" s="4" t="str">
        <f t="shared" ca="1" si="73"/>
        <v/>
      </c>
      <c r="AK25" s="4" t="str">
        <f t="shared" ca="1" si="74"/>
        <v/>
      </c>
      <c r="AL25" s="4" t="str">
        <f t="shared" ca="1" si="74"/>
        <v/>
      </c>
      <c r="AM25" s="4" t="str">
        <f t="shared" ca="1" si="74"/>
        <v/>
      </c>
      <c r="AN25" s="4" t="str">
        <f t="shared" ca="1" si="74"/>
        <v/>
      </c>
      <c r="AO25" s="4">
        <f t="shared" ca="1" si="74"/>
        <v>300</v>
      </c>
      <c r="AP25" s="4" t="str">
        <f t="shared" ca="1" si="74"/>
        <v/>
      </c>
      <c r="AQ25" s="4" t="str">
        <f t="shared" ca="1" si="74"/>
        <v/>
      </c>
      <c r="AR25" s="4" t="str">
        <f t="shared" ca="1" si="74"/>
        <v/>
      </c>
      <c r="AS25" s="4" t="str">
        <f t="shared" ca="1" si="74"/>
        <v/>
      </c>
      <c r="AT25" s="4" t="str">
        <f t="shared" ca="1" si="74"/>
        <v/>
      </c>
      <c r="AU25" s="4" t="str">
        <f t="shared" ca="1" si="74"/>
        <v/>
      </c>
      <c r="AV25" s="4" t="str">
        <f t="shared" ca="1" si="74"/>
        <v/>
      </c>
      <c r="AW25" s="4" t="str">
        <f t="shared" ca="1" si="74"/>
        <v/>
      </c>
      <c r="AX25" s="4" t="str">
        <f t="shared" ca="1" si="74"/>
        <v/>
      </c>
      <c r="AY25" s="4" t="str">
        <f t="shared" ca="1" si="74"/>
        <v/>
      </c>
      <c r="AZ25" s="4" t="str">
        <f t="shared" ca="1" si="11"/>
        <v/>
      </c>
      <c r="BA25" s="4" t="str">
        <f t="shared" ca="1" si="12"/>
        <v/>
      </c>
      <c r="BB25" s="4" t="str">
        <f t="shared" ca="1" si="13"/>
        <v/>
      </c>
      <c r="BC25" s="4" t="str">
        <f t="shared" ca="1" si="14"/>
        <v/>
      </c>
      <c r="BD25" s="4" t="str">
        <f t="shared" ca="1" si="15"/>
        <v/>
      </c>
      <c r="BE25" s="4" t="str">
        <f t="shared" ca="1" si="16"/>
        <v/>
      </c>
      <c r="BF25" s="4" t="str">
        <f t="shared" ca="1" si="17"/>
        <v/>
      </c>
      <c r="BG25" s="4" t="str">
        <f t="shared" ca="1" si="18"/>
        <v/>
      </c>
      <c r="BH25" s="4" t="str">
        <f t="shared" ca="1" si="19"/>
        <v/>
      </c>
      <c r="BI25" s="4" t="str">
        <f t="shared" ca="1" si="20"/>
        <v/>
      </c>
      <c r="BJ25" s="4" t="str">
        <f t="shared" ca="1" si="21"/>
        <v/>
      </c>
      <c r="BK25" s="4" t="str">
        <f t="shared" ca="1" si="22"/>
        <v/>
      </c>
      <c r="BL25" s="4" t="str">
        <f t="shared" ca="1" si="23"/>
        <v/>
      </c>
      <c r="BM25" s="4" t="str">
        <f t="shared" ca="1" si="24"/>
        <v/>
      </c>
      <c r="BN25" s="4">
        <f t="shared" ca="1" si="25"/>
        <v>0</v>
      </c>
      <c r="BO25" s="4" t="str">
        <f t="shared" ca="1" si="26"/>
        <v/>
      </c>
      <c r="BP25" s="4" t="str">
        <f t="shared" ca="1" si="27"/>
        <v/>
      </c>
      <c r="BQ25" s="4" t="str">
        <f t="shared" ca="1" si="28"/>
        <v/>
      </c>
      <c r="BR25" s="4" t="str">
        <f t="shared" ca="1" si="29"/>
        <v/>
      </c>
      <c r="BS25" s="4" t="str">
        <f t="shared" ca="1" si="30"/>
        <v/>
      </c>
      <c r="BT25" s="4" t="str">
        <f t="shared" ca="1" si="31"/>
        <v/>
      </c>
      <c r="BU25" s="4" t="str">
        <f t="shared" ca="1" si="32"/>
        <v/>
      </c>
      <c r="BV25" s="4" t="str">
        <f t="shared" ca="1" si="33"/>
        <v/>
      </c>
      <c r="BW25" s="4" t="str">
        <f t="shared" ca="1" si="34"/>
        <v/>
      </c>
      <c r="BX25" s="4" t="str">
        <f t="shared" ca="1" si="35"/>
        <v/>
      </c>
      <c r="BZ25" s="6">
        <f t="shared" si="47"/>
        <v>0</v>
      </c>
      <c r="CA25" s="7">
        <f t="shared" ca="1" si="54"/>
        <v>6</v>
      </c>
      <c r="CB25" s="7">
        <f t="shared" ca="1" si="55"/>
        <v>2</v>
      </c>
      <c r="CC25" s="7">
        <f t="shared" ca="1" si="56"/>
        <v>2</v>
      </c>
      <c r="CD25" s="7" t="e">
        <f t="shared" ca="1" si="57"/>
        <v>#N/A</v>
      </c>
      <c r="CE25" s="7" t="e">
        <f t="shared" ca="1" si="58"/>
        <v>#N/A</v>
      </c>
      <c r="CF25" s="7" t="e">
        <f t="shared" ca="1" si="59"/>
        <v>#N/A</v>
      </c>
      <c r="CG25" s="6">
        <f t="shared" ca="1" si="60"/>
        <v>0</v>
      </c>
      <c r="CH25" s="6" t="e">
        <f t="shared" si="43"/>
        <v>#N/A</v>
      </c>
    </row>
    <row r="26" spans="1:86" x14ac:dyDescent="0.25">
      <c r="A26" s="19">
        <v>330</v>
      </c>
      <c r="B26" s="27" t="s">
        <v>64</v>
      </c>
      <c r="C26" s="19">
        <v>10</v>
      </c>
      <c r="D26" s="19"/>
      <c r="E26" s="19"/>
      <c r="F26" s="19"/>
      <c r="G26" s="19"/>
      <c r="H26" s="19"/>
      <c r="I26" s="28">
        <v>3</v>
      </c>
      <c r="J26" s="18">
        <v>5</v>
      </c>
      <c r="K26" s="18">
        <v>7</v>
      </c>
      <c r="L26" s="10">
        <f t="shared" si="48"/>
        <v>5</v>
      </c>
      <c r="M26" s="10">
        <f t="shared" si="49"/>
        <v>0</v>
      </c>
      <c r="N26" s="10">
        <f t="shared" si="50"/>
        <v>5</v>
      </c>
      <c r="O26" s="10">
        <f t="shared" ca="1" si="51"/>
        <v>0</v>
      </c>
      <c r="P26" s="10">
        <f t="shared" ca="1" si="52"/>
        <v>0</v>
      </c>
      <c r="Q26" s="10">
        <f t="shared" ca="1" si="53"/>
        <v>0</v>
      </c>
      <c r="T26" s="4">
        <f t="shared" si="3"/>
        <v>0</v>
      </c>
      <c r="U26" s="4">
        <f t="shared" si="4"/>
        <v>0</v>
      </c>
      <c r="V26" s="4">
        <f t="shared" si="5"/>
        <v>0</v>
      </c>
      <c r="W26" s="4">
        <f t="shared" si="6"/>
        <v>0</v>
      </c>
      <c r="X26" s="4">
        <f t="shared" si="7"/>
        <v>0</v>
      </c>
      <c r="Y26" s="4">
        <f t="shared" si="8"/>
        <v>0</v>
      </c>
      <c r="AA26" s="4" t="str">
        <f t="shared" ca="1" si="73"/>
        <v/>
      </c>
      <c r="AB26" s="4" t="str">
        <f t="shared" ca="1" si="73"/>
        <v/>
      </c>
      <c r="AC26" s="4" t="str">
        <f t="shared" ca="1" si="73"/>
        <v/>
      </c>
      <c r="AD26" s="4" t="str">
        <f t="shared" ca="1" si="73"/>
        <v/>
      </c>
      <c r="AE26" s="4" t="str">
        <f t="shared" ca="1" si="73"/>
        <v/>
      </c>
      <c r="AF26" s="4" t="str">
        <f t="shared" ca="1" si="73"/>
        <v/>
      </c>
      <c r="AG26" s="4" t="str">
        <f t="shared" ca="1" si="73"/>
        <v/>
      </c>
      <c r="AH26" s="4" t="str">
        <f t="shared" ca="1" si="73"/>
        <v/>
      </c>
      <c r="AI26" s="4" t="str">
        <f t="shared" ca="1" si="73"/>
        <v/>
      </c>
      <c r="AJ26" s="4" t="str">
        <f t="shared" ca="1" si="73"/>
        <v/>
      </c>
      <c r="AK26" s="4" t="str">
        <f t="shared" ca="1" si="74"/>
        <v/>
      </c>
      <c r="AL26" s="4" t="str">
        <f t="shared" ca="1" si="74"/>
        <v/>
      </c>
      <c r="AM26" s="4" t="str">
        <f t="shared" ca="1" si="74"/>
        <v/>
      </c>
      <c r="AN26" s="4" t="str">
        <f t="shared" ca="1" si="74"/>
        <v/>
      </c>
      <c r="AO26" s="4">
        <f t="shared" ca="1" si="74"/>
        <v>300</v>
      </c>
      <c r="AP26" s="4" t="str">
        <f t="shared" ca="1" si="74"/>
        <v/>
      </c>
      <c r="AQ26" s="4" t="str">
        <f t="shared" ca="1" si="74"/>
        <v/>
      </c>
      <c r="AR26" s="4" t="str">
        <f t="shared" ca="1" si="74"/>
        <v/>
      </c>
      <c r="AS26" s="4" t="str">
        <f t="shared" ca="1" si="74"/>
        <v/>
      </c>
      <c r="AT26" s="4" t="str">
        <f t="shared" ca="1" si="74"/>
        <v/>
      </c>
      <c r="AU26" s="4" t="str">
        <f t="shared" ca="1" si="74"/>
        <v/>
      </c>
      <c r="AV26" s="4" t="str">
        <f t="shared" ca="1" si="74"/>
        <v/>
      </c>
      <c r="AW26" s="4" t="str">
        <f t="shared" ca="1" si="74"/>
        <v/>
      </c>
      <c r="AX26" s="4" t="str">
        <f t="shared" ca="1" si="74"/>
        <v/>
      </c>
      <c r="AY26" s="4" t="str">
        <f t="shared" ca="1" si="74"/>
        <v/>
      </c>
      <c r="AZ26" s="4" t="str">
        <f t="shared" ca="1" si="11"/>
        <v/>
      </c>
      <c r="BA26" s="4" t="str">
        <f t="shared" ca="1" si="12"/>
        <v/>
      </c>
      <c r="BB26" s="4" t="str">
        <f t="shared" ca="1" si="13"/>
        <v/>
      </c>
      <c r="BC26" s="4" t="str">
        <f t="shared" ca="1" si="14"/>
        <v/>
      </c>
      <c r="BD26" s="4" t="str">
        <f t="shared" ca="1" si="15"/>
        <v/>
      </c>
      <c r="BE26" s="4" t="str">
        <f t="shared" ca="1" si="16"/>
        <v/>
      </c>
      <c r="BF26" s="4" t="str">
        <f t="shared" ca="1" si="17"/>
        <v/>
      </c>
      <c r="BG26" s="4" t="str">
        <f t="shared" ca="1" si="18"/>
        <v/>
      </c>
      <c r="BH26" s="4" t="str">
        <f t="shared" ca="1" si="19"/>
        <v/>
      </c>
      <c r="BI26" s="4" t="str">
        <f t="shared" ca="1" si="20"/>
        <v/>
      </c>
      <c r="BJ26" s="4" t="str">
        <f t="shared" ca="1" si="21"/>
        <v/>
      </c>
      <c r="BK26" s="4" t="str">
        <f t="shared" ca="1" si="22"/>
        <v/>
      </c>
      <c r="BL26" s="4" t="str">
        <f t="shared" ca="1" si="23"/>
        <v/>
      </c>
      <c r="BM26" s="4" t="str">
        <f t="shared" ca="1" si="24"/>
        <v/>
      </c>
      <c r="BN26" s="4">
        <f t="shared" ca="1" si="25"/>
        <v>0</v>
      </c>
      <c r="BO26" s="4" t="str">
        <f t="shared" ca="1" si="26"/>
        <v/>
      </c>
      <c r="BP26" s="4" t="str">
        <f t="shared" ca="1" si="27"/>
        <v/>
      </c>
      <c r="BQ26" s="4" t="str">
        <f t="shared" ca="1" si="28"/>
        <v/>
      </c>
      <c r="BR26" s="4" t="str">
        <f t="shared" ca="1" si="29"/>
        <v/>
      </c>
      <c r="BS26" s="4" t="str">
        <f t="shared" ca="1" si="30"/>
        <v/>
      </c>
      <c r="BT26" s="4" t="str">
        <f t="shared" ca="1" si="31"/>
        <v/>
      </c>
      <c r="BU26" s="4" t="str">
        <f t="shared" ca="1" si="32"/>
        <v/>
      </c>
      <c r="BV26" s="4" t="str">
        <f t="shared" ca="1" si="33"/>
        <v/>
      </c>
      <c r="BW26" s="4" t="str">
        <f t="shared" ca="1" si="34"/>
        <v/>
      </c>
      <c r="BX26" s="4" t="str">
        <f t="shared" ca="1" si="35"/>
        <v/>
      </c>
      <c r="BZ26" s="6">
        <f t="shared" si="47"/>
        <v>0</v>
      </c>
      <c r="CA26" s="7">
        <f t="shared" ca="1" si="54"/>
        <v>5</v>
      </c>
      <c r="CB26" s="7">
        <f t="shared" ca="1" si="55"/>
        <v>2</v>
      </c>
      <c r="CC26" s="7">
        <f t="shared" ca="1" si="56"/>
        <v>2</v>
      </c>
      <c r="CD26" s="7" t="e">
        <f t="shared" ca="1" si="57"/>
        <v>#N/A</v>
      </c>
      <c r="CE26" s="7" t="e">
        <f t="shared" ca="1" si="58"/>
        <v>#N/A</v>
      </c>
      <c r="CF26" s="7" t="e">
        <f t="shared" ca="1" si="59"/>
        <v>#N/A</v>
      </c>
      <c r="CG26" s="6">
        <f t="shared" ca="1" si="60"/>
        <v>0</v>
      </c>
      <c r="CH26" s="6" t="e">
        <f t="shared" si="43"/>
        <v>#N/A</v>
      </c>
    </row>
    <row r="27" spans="1:86" x14ac:dyDescent="0.25">
      <c r="A27" s="19">
        <v>340</v>
      </c>
      <c r="B27" s="27" t="s">
        <v>65</v>
      </c>
      <c r="C27" s="19">
        <v>10</v>
      </c>
      <c r="D27" s="19"/>
      <c r="E27" s="19"/>
      <c r="F27" s="19"/>
      <c r="G27" s="19"/>
      <c r="H27" s="19"/>
      <c r="I27" s="28">
        <v>2</v>
      </c>
      <c r="J27" s="18">
        <v>3</v>
      </c>
      <c r="K27" s="18">
        <v>4</v>
      </c>
      <c r="L27" s="10">
        <f t="shared" si="48"/>
        <v>3</v>
      </c>
      <c r="M27" s="10">
        <f t="shared" si="49"/>
        <v>0</v>
      </c>
      <c r="N27" s="10">
        <f t="shared" si="50"/>
        <v>3</v>
      </c>
      <c r="O27" s="10">
        <f t="shared" ca="1" si="51"/>
        <v>0</v>
      </c>
      <c r="P27" s="10">
        <f t="shared" ca="1" si="52"/>
        <v>0</v>
      </c>
      <c r="Q27" s="10">
        <f t="shared" ca="1" si="53"/>
        <v>0</v>
      </c>
      <c r="T27" s="4">
        <f t="shared" si="3"/>
        <v>0</v>
      </c>
      <c r="U27" s="4">
        <f t="shared" si="4"/>
        <v>0</v>
      </c>
      <c r="V27" s="4">
        <f t="shared" si="5"/>
        <v>0</v>
      </c>
      <c r="W27" s="4">
        <f t="shared" si="6"/>
        <v>0</v>
      </c>
      <c r="X27" s="4">
        <f t="shared" si="7"/>
        <v>0</v>
      </c>
      <c r="Y27" s="4">
        <f t="shared" si="8"/>
        <v>0</v>
      </c>
      <c r="AA27" s="4" t="str">
        <f t="shared" ca="1" si="73"/>
        <v/>
      </c>
      <c r="AB27" s="4" t="str">
        <f t="shared" ca="1" si="73"/>
        <v/>
      </c>
      <c r="AC27" s="4" t="str">
        <f t="shared" ca="1" si="73"/>
        <v/>
      </c>
      <c r="AD27" s="4" t="str">
        <f t="shared" ca="1" si="73"/>
        <v/>
      </c>
      <c r="AE27" s="4" t="str">
        <f t="shared" ca="1" si="73"/>
        <v/>
      </c>
      <c r="AF27" s="4" t="str">
        <f t="shared" ca="1" si="73"/>
        <v/>
      </c>
      <c r="AG27" s="4" t="str">
        <f t="shared" ca="1" si="73"/>
        <v/>
      </c>
      <c r="AH27" s="4" t="str">
        <f t="shared" ca="1" si="73"/>
        <v/>
      </c>
      <c r="AI27" s="4" t="str">
        <f t="shared" ca="1" si="73"/>
        <v/>
      </c>
      <c r="AJ27" s="4" t="str">
        <f t="shared" ca="1" si="73"/>
        <v/>
      </c>
      <c r="AK27" s="4" t="str">
        <f t="shared" ca="1" si="74"/>
        <v/>
      </c>
      <c r="AL27" s="4" t="str">
        <f t="shared" ca="1" si="74"/>
        <v/>
      </c>
      <c r="AM27" s="4" t="str">
        <f t="shared" ca="1" si="74"/>
        <v/>
      </c>
      <c r="AN27" s="4" t="str">
        <f t="shared" ca="1" si="74"/>
        <v/>
      </c>
      <c r="AO27" s="4">
        <f t="shared" ca="1" si="74"/>
        <v>300</v>
      </c>
      <c r="AP27" s="4" t="str">
        <f t="shared" ca="1" si="74"/>
        <v/>
      </c>
      <c r="AQ27" s="4" t="str">
        <f t="shared" ca="1" si="74"/>
        <v/>
      </c>
      <c r="AR27" s="4" t="str">
        <f t="shared" ca="1" si="74"/>
        <v/>
      </c>
      <c r="AS27" s="4" t="str">
        <f t="shared" ca="1" si="74"/>
        <v/>
      </c>
      <c r="AT27" s="4" t="str">
        <f t="shared" ca="1" si="74"/>
        <v/>
      </c>
      <c r="AU27" s="4" t="str">
        <f t="shared" ca="1" si="74"/>
        <v/>
      </c>
      <c r="AV27" s="4" t="str">
        <f t="shared" ca="1" si="74"/>
        <v/>
      </c>
      <c r="AW27" s="4" t="str">
        <f t="shared" ca="1" si="74"/>
        <v/>
      </c>
      <c r="AX27" s="4" t="str">
        <f t="shared" ca="1" si="74"/>
        <v/>
      </c>
      <c r="AY27" s="4" t="str">
        <f t="shared" ca="1" si="74"/>
        <v/>
      </c>
      <c r="AZ27" s="4" t="str">
        <f t="shared" ca="1" si="11"/>
        <v/>
      </c>
      <c r="BA27" s="4" t="str">
        <f t="shared" ca="1" si="12"/>
        <v/>
      </c>
      <c r="BB27" s="4" t="str">
        <f t="shared" ca="1" si="13"/>
        <v/>
      </c>
      <c r="BC27" s="4" t="str">
        <f t="shared" ca="1" si="14"/>
        <v/>
      </c>
      <c r="BD27" s="4" t="str">
        <f t="shared" ca="1" si="15"/>
        <v/>
      </c>
      <c r="BE27" s="4" t="str">
        <f t="shared" ca="1" si="16"/>
        <v/>
      </c>
      <c r="BF27" s="4" t="str">
        <f t="shared" ca="1" si="17"/>
        <v/>
      </c>
      <c r="BG27" s="4" t="str">
        <f t="shared" ca="1" si="18"/>
        <v/>
      </c>
      <c r="BH27" s="4" t="str">
        <f t="shared" ca="1" si="19"/>
        <v/>
      </c>
      <c r="BI27" s="4" t="str">
        <f t="shared" ca="1" si="20"/>
        <v/>
      </c>
      <c r="BJ27" s="4" t="str">
        <f t="shared" ca="1" si="21"/>
        <v/>
      </c>
      <c r="BK27" s="4" t="str">
        <f t="shared" ca="1" si="22"/>
        <v/>
      </c>
      <c r="BL27" s="4" t="str">
        <f t="shared" ca="1" si="23"/>
        <v/>
      </c>
      <c r="BM27" s="4" t="str">
        <f t="shared" ca="1" si="24"/>
        <v/>
      </c>
      <c r="BN27" s="4">
        <f t="shared" ca="1" si="25"/>
        <v>0</v>
      </c>
      <c r="BO27" s="4" t="str">
        <f t="shared" ca="1" si="26"/>
        <v/>
      </c>
      <c r="BP27" s="4" t="str">
        <f t="shared" ca="1" si="27"/>
        <v/>
      </c>
      <c r="BQ27" s="4" t="str">
        <f t="shared" ca="1" si="28"/>
        <v/>
      </c>
      <c r="BR27" s="4" t="str">
        <f t="shared" ca="1" si="29"/>
        <v/>
      </c>
      <c r="BS27" s="4" t="str">
        <f t="shared" ca="1" si="30"/>
        <v/>
      </c>
      <c r="BT27" s="4" t="str">
        <f t="shared" ca="1" si="31"/>
        <v/>
      </c>
      <c r="BU27" s="4" t="str">
        <f t="shared" ca="1" si="32"/>
        <v/>
      </c>
      <c r="BV27" s="4" t="str">
        <f t="shared" ca="1" si="33"/>
        <v/>
      </c>
      <c r="BW27" s="4" t="str">
        <f t="shared" ca="1" si="34"/>
        <v/>
      </c>
      <c r="BX27" s="4" t="str">
        <f t="shared" ca="1" si="35"/>
        <v/>
      </c>
      <c r="BZ27" s="6">
        <f t="shared" si="47"/>
        <v>0</v>
      </c>
      <c r="CA27" s="7">
        <f t="shared" ca="1" si="54"/>
        <v>3</v>
      </c>
      <c r="CB27" s="7">
        <f t="shared" ca="1" si="55"/>
        <v>1</v>
      </c>
      <c r="CC27" s="7">
        <f t="shared" ca="1" si="56"/>
        <v>1</v>
      </c>
      <c r="CD27" s="7" t="e">
        <f t="shared" ca="1" si="57"/>
        <v>#N/A</v>
      </c>
      <c r="CE27" s="7" t="e">
        <f t="shared" ca="1" si="58"/>
        <v>#N/A</v>
      </c>
      <c r="CF27" s="7" t="e">
        <f t="shared" ca="1" si="59"/>
        <v>#N/A</v>
      </c>
      <c r="CG27" s="6">
        <f t="shared" ca="1" si="60"/>
        <v>0</v>
      </c>
      <c r="CH27" s="6" t="e">
        <f t="shared" si="43"/>
        <v>#N/A</v>
      </c>
    </row>
    <row r="28" spans="1:86" x14ac:dyDescent="0.25">
      <c r="A28" s="19">
        <v>400</v>
      </c>
      <c r="B28" s="27" t="s">
        <v>68</v>
      </c>
      <c r="C28" s="19">
        <v>410</v>
      </c>
      <c r="D28" s="19"/>
      <c r="E28" s="19"/>
      <c r="F28" s="19"/>
      <c r="G28" s="19"/>
      <c r="H28" s="19"/>
      <c r="I28" s="28"/>
      <c r="J28" s="18"/>
      <c r="K28" s="18"/>
      <c r="L28" s="10">
        <f t="shared" ref="L28:L34" si="75">IF($K$7="Beta",(I28+4*J28+K28)/6,(I28+J28+K28)/3)</f>
        <v>0</v>
      </c>
      <c r="M28" s="10">
        <f t="shared" ref="M28:M34" si="76">MAX(T28:Y28)</f>
        <v>27</v>
      </c>
      <c r="N28" s="10">
        <f t="shared" ref="N28:N34" si="77">M28+L28</f>
        <v>27</v>
      </c>
      <c r="O28" s="10">
        <f t="shared" ref="O28:O34" ca="1" si="78">IF(P28-L28&lt;0,0,P28-L28)</f>
        <v>0</v>
      </c>
      <c r="P28" s="10">
        <f t="shared" ref="P28:P34" ca="1" si="79">MIN(AZ28:BX28)</f>
        <v>0</v>
      </c>
      <c r="Q28" s="10">
        <f t="shared" ref="Q28:Q34" ca="1" si="80">IF(ROUND(P28-N28,5)&lt;0,0,ROUND(P28-N28,5))</f>
        <v>0</v>
      </c>
      <c r="T28" s="4">
        <f t="shared" si="3"/>
        <v>27</v>
      </c>
      <c r="U28" s="4">
        <f t="shared" si="4"/>
        <v>0</v>
      </c>
      <c r="V28" s="4">
        <f t="shared" si="5"/>
        <v>0</v>
      </c>
      <c r="W28" s="4">
        <f t="shared" si="6"/>
        <v>0</v>
      </c>
      <c r="X28" s="4">
        <f t="shared" si="7"/>
        <v>0</v>
      </c>
      <c r="Y28" s="4">
        <f t="shared" si="8"/>
        <v>0</v>
      </c>
      <c r="AA28" s="4" t="str">
        <f t="shared" ca="1" si="73"/>
        <v/>
      </c>
      <c r="AB28" s="4" t="str">
        <f t="shared" ca="1" si="73"/>
        <v/>
      </c>
      <c r="AC28" s="4" t="str">
        <f t="shared" ca="1" si="73"/>
        <v/>
      </c>
      <c r="AD28" s="4" t="str">
        <f t="shared" ca="1" si="73"/>
        <v/>
      </c>
      <c r="AE28" s="4" t="str">
        <f t="shared" ca="1" si="73"/>
        <v/>
      </c>
      <c r="AF28" s="4" t="str">
        <f t="shared" ca="1" si="73"/>
        <v/>
      </c>
      <c r="AG28" s="4" t="str">
        <f t="shared" ca="1" si="73"/>
        <v/>
      </c>
      <c r="AH28" s="4" t="str">
        <f t="shared" ca="1" si="73"/>
        <v/>
      </c>
      <c r="AI28" s="4" t="str">
        <f t="shared" ca="1" si="73"/>
        <v/>
      </c>
      <c r="AJ28" s="4" t="str">
        <f t="shared" ca="1" si="73"/>
        <v/>
      </c>
      <c r="AK28" s="4" t="str">
        <f t="shared" ca="1" si="74"/>
        <v/>
      </c>
      <c r="AL28" s="4" t="str">
        <f t="shared" ca="1" si="74"/>
        <v/>
      </c>
      <c r="AM28" s="4" t="str">
        <f t="shared" ca="1" si="74"/>
        <v/>
      </c>
      <c r="AN28" s="4" t="str">
        <f t="shared" ca="1" si="74"/>
        <v/>
      </c>
      <c r="AO28" s="4" t="str">
        <f t="shared" ca="1" si="74"/>
        <v/>
      </c>
      <c r="AP28" s="4" t="str">
        <f t="shared" ca="1" si="74"/>
        <v/>
      </c>
      <c r="AQ28" s="4" t="str">
        <f t="shared" ca="1" si="74"/>
        <v/>
      </c>
      <c r="AR28" s="4" t="str">
        <f t="shared" ca="1" si="74"/>
        <v/>
      </c>
      <c r="AS28" s="4" t="str">
        <f t="shared" ca="1" si="74"/>
        <v/>
      </c>
      <c r="AT28" s="4" t="str">
        <f t="shared" ca="1" si="74"/>
        <v/>
      </c>
      <c r="AU28" s="4" t="str">
        <f t="shared" ca="1" si="74"/>
        <v/>
      </c>
      <c r="AV28" s="4" t="str">
        <f t="shared" ca="1" si="74"/>
        <v/>
      </c>
      <c r="AW28" s="4" t="str">
        <f t="shared" ca="1" si="74"/>
        <v/>
      </c>
      <c r="AX28" s="4" t="str">
        <f t="shared" ca="1" si="74"/>
        <v/>
      </c>
      <c r="AY28" s="4" t="str">
        <f t="shared" ca="1" si="74"/>
        <v/>
      </c>
      <c r="AZ28" s="4" t="str">
        <f t="shared" ca="1" si="11"/>
        <v/>
      </c>
      <c r="BA28" s="4" t="str">
        <f t="shared" ca="1" si="12"/>
        <v/>
      </c>
      <c r="BB28" s="4" t="str">
        <f t="shared" ca="1" si="13"/>
        <v/>
      </c>
      <c r="BC28" s="4" t="str">
        <f t="shared" ca="1" si="14"/>
        <v/>
      </c>
      <c r="BD28" s="4" t="str">
        <f t="shared" ca="1" si="15"/>
        <v/>
      </c>
      <c r="BE28" s="4" t="str">
        <f t="shared" ca="1" si="16"/>
        <v/>
      </c>
      <c r="BF28" s="4" t="str">
        <f t="shared" ca="1" si="17"/>
        <v/>
      </c>
      <c r="BG28" s="4" t="str">
        <f t="shared" ca="1" si="18"/>
        <v/>
      </c>
      <c r="BH28" s="4" t="str">
        <f t="shared" ca="1" si="19"/>
        <v/>
      </c>
      <c r="BI28" s="4" t="str">
        <f t="shared" ca="1" si="20"/>
        <v/>
      </c>
      <c r="BJ28" s="4" t="str">
        <f t="shared" ca="1" si="21"/>
        <v/>
      </c>
      <c r="BK28" s="4" t="str">
        <f t="shared" ca="1" si="22"/>
        <v/>
      </c>
      <c r="BL28" s="4" t="str">
        <f t="shared" ca="1" si="23"/>
        <v/>
      </c>
      <c r="BM28" s="4" t="str">
        <f t="shared" ca="1" si="24"/>
        <v/>
      </c>
      <c r="BN28" s="4" t="str">
        <f t="shared" ca="1" si="25"/>
        <v/>
      </c>
      <c r="BO28" s="4" t="str">
        <f t="shared" ca="1" si="26"/>
        <v/>
      </c>
      <c r="BP28" s="4" t="str">
        <f t="shared" ca="1" si="27"/>
        <v/>
      </c>
      <c r="BQ28" s="4" t="str">
        <f t="shared" ca="1" si="28"/>
        <v/>
      </c>
      <c r="BR28" s="4" t="str">
        <f t="shared" ca="1" si="29"/>
        <v/>
      </c>
      <c r="BS28" s="4" t="str">
        <f t="shared" ca="1" si="30"/>
        <v/>
      </c>
      <c r="BT28" s="4" t="str">
        <f t="shared" ca="1" si="31"/>
        <v/>
      </c>
      <c r="BU28" s="4" t="str">
        <f t="shared" ca="1" si="32"/>
        <v/>
      </c>
      <c r="BV28" s="4" t="str">
        <f t="shared" ca="1" si="33"/>
        <v/>
      </c>
      <c r="BW28" s="4" t="str">
        <f t="shared" ca="1" si="34"/>
        <v/>
      </c>
      <c r="BX28" s="4" t="str">
        <f t="shared" ca="1" si="35"/>
        <v/>
      </c>
      <c r="BZ28" s="6">
        <f t="shared" si="47"/>
        <v>26.75</v>
      </c>
      <c r="CA28" s="7" t="e">
        <f t="shared" ref="CA28:CA34" si="81">IF(B28="",NA(),IF(L28=0,NA(),IF(Q28&lt;=0.01,L28,NA())))</f>
        <v>#N/A</v>
      </c>
      <c r="CB28" s="7" t="e">
        <f t="shared" ref="CB28:CB34" si="82">IF(B28="",NA(),IF(ISERROR(CA28),NA(),K28-L28))</f>
        <v>#N/A</v>
      </c>
      <c r="CC28" s="7" t="e">
        <f t="shared" ref="CC28:CC34" si="83">IF(B28="",NA(),IF(ISERROR(CA28),NA(),L28-I28))</f>
        <v>#N/A</v>
      </c>
      <c r="CD28" s="7" t="e">
        <f t="shared" ref="CD28:CD34" si="84">IF(B28="",NA(),IF(L28=0,NA(),IF(Q28&gt;0,L28,NA())))</f>
        <v>#N/A</v>
      </c>
      <c r="CE28" s="7" t="e">
        <f t="shared" ref="CE28:CE34" si="85">IF(B28="",NA(),IF(ISERROR(CD28),NA(),K28-L28))</f>
        <v>#N/A</v>
      </c>
      <c r="CF28" s="7" t="e">
        <f t="shared" ref="CF28:CF34" si="86">IF(B28="",NA(),IF(ISERROR(CD28),NA(),L28-I28))</f>
        <v>#N/A</v>
      </c>
      <c r="CG28" s="6" t="e">
        <f t="shared" ref="CG28:CG34" si="87">IF(B28="",NA(),IF(L28=0,NA(),Q28))</f>
        <v>#N/A</v>
      </c>
      <c r="CH28" s="6">
        <f t="shared" si="43"/>
        <v>0.67500000000000004</v>
      </c>
    </row>
    <row r="29" spans="1:86" x14ac:dyDescent="0.25">
      <c r="A29" s="19">
        <v>410</v>
      </c>
      <c r="B29" s="27" t="s">
        <v>69</v>
      </c>
      <c r="C29" s="19">
        <v>100</v>
      </c>
      <c r="D29" s="19">
        <v>200</v>
      </c>
      <c r="E29" s="19">
        <v>300</v>
      </c>
      <c r="F29" s="19"/>
      <c r="G29" s="19"/>
      <c r="H29" s="19"/>
      <c r="I29" s="28">
        <v>4</v>
      </c>
      <c r="J29" s="18">
        <v>6</v>
      </c>
      <c r="K29" s="18">
        <v>8</v>
      </c>
      <c r="L29" s="10">
        <f t="shared" si="75"/>
        <v>6</v>
      </c>
      <c r="M29" s="10">
        <f t="shared" si="76"/>
        <v>21</v>
      </c>
      <c r="N29" s="10">
        <f t="shared" si="77"/>
        <v>27</v>
      </c>
      <c r="O29" s="10">
        <f t="shared" ca="1" si="78"/>
        <v>0</v>
      </c>
      <c r="P29" s="10">
        <f t="shared" ca="1" si="79"/>
        <v>0</v>
      </c>
      <c r="Q29" s="10">
        <f t="shared" ca="1" si="80"/>
        <v>0</v>
      </c>
      <c r="T29" s="4">
        <f t="shared" si="3"/>
        <v>11</v>
      </c>
      <c r="U29" s="4">
        <f t="shared" si="4"/>
        <v>21</v>
      </c>
      <c r="V29" s="4">
        <f t="shared" si="5"/>
        <v>7</v>
      </c>
      <c r="W29" s="4">
        <f t="shared" si="6"/>
        <v>0</v>
      </c>
      <c r="X29" s="4">
        <f t="shared" si="7"/>
        <v>0</v>
      </c>
      <c r="Y29" s="4">
        <f t="shared" si="8"/>
        <v>0</v>
      </c>
      <c r="AA29" s="4" t="str">
        <f t="shared" ref="AA29:AJ35" ca="1" si="88">IF(ISERROR(MATCH($A29,OFFSET($C$8,COLUMN(AA$8)-COLUMN($AA$8)+1,0,1,COLUMNS($C$8:$H$8)),0)),"",INDEX($A$9:$A$35,COLUMN(AA$8)-COLUMN($AA$8)+1))</f>
        <v/>
      </c>
      <c r="AB29" s="4" t="str">
        <f t="shared" ca="1" si="88"/>
        <v/>
      </c>
      <c r="AC29" s="4" t="str">
        <f t="shared" ca="1" si="88"/>
        <v/>
      </c>
      <c r="AD29" s="4" t="str">
        <f t="shared" ca="1" si="88"/>
        <v/>
      </c>
      <c r="AE29" s="4" t="str">
        <f t="shared" ca="1" si="88"/>
        <v/>
      </c>
      <c r="AF29" s="4" t="str">
        <f t="shared" ca="1" si="88"/>
        <v/>
      </c>
      <c r="AG29" s="4" t="str">
        <f t="shared" ca="1" si="88"/>
        <v/>
      </c>
      <c r="AH29" s="4" t="str">
        <f t="shared" ca="1" si="88"/>
        <v/>
      </c>
      <c r="AI29" s="4" t="str">
        <f t="shared" ca="1" si="88"/>
        <v/>
      </c>
      <c r="AJ29" s="4" t="str">
        <f t="shared" ca="1" si="88"/>
        <v/>
      </c>
      <c r="AK29" s="4" t="str">
        <f t="shared" ref="AK29:AY35" ca="1" si="89">IF(ISERROR(MATCH($A29,OFFSET($C$8,COLUMN(AK$8)-COLUMN($AA$8)+1,0,1,COLUMNS($C$8:$H$8)),0)),"",INDEX($A$9:$A$35,COLUMN(AK$8)-COLUMN($AA$8)+1))</f>
        <v/>
      </c>
      <c r="AL29" s="4" t="str">
        <f t="shared" ca="1" si="89"/>
        <v/>
      </c>
      <c r="AM29" s="4" t="str">
        <f t="shared" ca="1" si="89"/>
        <v/>
      </c>
      <c r="AN29" s="4" t="str">
        <f t="shared" ca="1" si="89"/>
        <v/>
      </c>
      <c r="AO29" s="4" t="str">
        <f t="shared" ca="1" si="89"/>
        <v/>
      </c>
      <c r="AP29" s="4" t="str">
        <f t="shared" ca="1" si="89"/>
        <v/>
      </c>
      <c r="AQ29" s="4" t="str">
        <f t="shared" ca="1" si="89"/>
        <v/>
      </c>
      <c r="AR29" s="4" t="str">
        <f t="shared" ca="1" si="89"/>
        <v/>
      </c>
      <c r="AS29" s="4" t="str">
        <f t="shared" ca="1" si="89"/>
        <v/>
      </c>
      <c r="AT29" s="4">
        <f t="shared" ca="1" si="89"/>
        <v>400</v>
      </c>
      <c r="AU29" s="4" t="str">
        <f t="shared" ca="1" si="89"/>
        <v/>
      </c>
      <c r="AV29" s="4" t="str">
        <f t="shared" ca="1" si="89"/>
        <v/>
      </c>
      <c r="AW29" s="4" t="str">
        <f t="shared" ca="1" si="89"/>
        <v/>
      </c>
      <c r="AX29" s="4" t="str">
        <f t="shared" ca="1" si="89"/>
        <v/>
      </c>
      <c r="AY29" s="4" t="str">
        <f t="shared" ca="1" si="89"/>
        <v/>
      </c>
      <c r="AZ29" s="4" t="str">
        <f t="shared" ca="1" si="11"/>
        <v/>
      </c>
      <c r="BA29" s="4" t="str">
        <f t="shared" ca="1" si="12"/>
        <v/>
      </c>
      <c r="BB29" s="4" t="str">
        <f t="shared" ca="1" si="13"/>
        <v/>
      </c>
      <c r="BC29" s="4" t="str">
        <f t="shared" ca="1" si="14"/>
        <v/>
      </c>
      <c r="BD29" s="4" t="str">
        <f t="shared" ca="1" si="15"/>
        <v/>
      </c>
      <c r="BE29" s="4" t="str">
        <f t="shared" ca="1" si="16"/>
        <v/>
      </c>
      <c r="BF29" s="4" t="str">
        <f t="shared" ca="1" si="17"/>
        <v/>
      </c>
      <c r="BG29" s="4" t="str">
        <f t="shared" ca="1" si="18"/>
        <v/>
      </c>
      <c r="BH29" s="4" t="str">
        <f t="shared" ca="1" si="19"/>
        <v/>
      </c>
      <c r="BI29" s="4" t="str">
        <f t="shared" ca="1" si="20"/>
        <v/>
      </c>
      <c r="BJ29" s="4" t="str">
        <f t="shared" ca="1" si="21"/>
        <v/>
      </c>
      <c r="BK29" s="4" t="str">
        <f t="shared" ca="1" si="22"/>
        <v/>
      </c>
      <c r="BL29" s="4" t="str">
        <f t="shared" ca="1" si="23"/>
        <v/>
      </c>
      <c r="BM29" s="4" t="str">
        <f t="shared" ca="1" si="24"/>
        <v/>
      </c>
      <c r="BN29" s="4" t="str">
        <f t="shared" ca="1" si="25"/>
        <v/>
      </c>
      <c r="BO29" s="4" t="str">
        <f t="shared" ca="1" si="26"/>
        <v/>
      </c>
      <c r="BP29" s="4" t="str">
        <f t="shared" ca="1" si="27"/>
        <v/>
      </c>
      <c r="BQ29" s="4" t="str">
        <f t="shared" ca="1" si="28"/>
        <v/>
      </c>
      <c r="BR29" s="4" t="str">
        <f t="shared" ca="1" si="29"/>
        <v/>
      </c>
      <c r="BS29" s="4">
        <f t="shared" ca="1" si="30"/>
        <v>0</v>
      </c>
      <c r="BT29" s="4" t="str">
        <f t="shared" ca="1" si="31"/>
        <v/>
      </c>
      <c r="BU29" s="4" t="str">
        <f t="shared" ca="1" si="32"/>
        <v/>
      </c>
      <c r="BV29" s="4" t="str">
        <f t="shared" ca="1" si="33"/>
        <v/>
      </c>
      <c r="BW29" s="4" t="str">
        <f t="shared" ca="1" si="34"/>
        <v/>
      </c>
      <c r="BX29" s="4" t="str">
        <f t="shared" ca="1" si="35"/>
        <v/>
      </c>
      <c r="BZ29" s="6">
        <f t="shared" si="47"/>
        <v>21</v>
      </c>
      <c r="CA29" s="7">
        <f t="shared" ca="1" si="81"/>
        <v>6</v>
      </c>
      <c r="CB29" s="7">
        <f t="shared" ca="1" si="82"/>
        <v>2</v>
      </c>
      <c r="CC29" s="7">
        <f t="shared" ca="1" si="83"/>
        <v>2</v>
      </c>
      <c r="CD29" s="7" t="e">
        <f t="shared" ca="1" si="84"/>
        <v>#N/A</v>
      </c>
      <c r="CE29" s="7" t="e">
        <f t="shared" ca="1" si="85"/>
        <v>#N/A</v>
      </c>
      <c r="CF29" s="7" t="e">
        <f t="shared" ca="1" si="86"/>
        <v>#N/A</v>
      </c>
      <c r="CG29" s="6">
        <f t="shared" ca="1" si="87"/>
        <v>0</v>
      </c>
      <c r="CH29" s="6" t="e">
        <f t="shared" si="43"/>
        <v>#N/A</v>
      </c>
    </row>
    <row r="30" spans="1:86" x14ac:dyDescent="0.25">
      <c r="A30" s="19"/>
      <c r="B30" s="27"/>
      <c r="C30" s="19"/>
      <c r="D30" s="19"/>
      <c r="E30" s="19"/>
      <c r="F30" s="19"/>
      <c r="G30" s="19"/>
      <c r="H30" s="19"/>
      <c r="I30" s="28"/>
      <c r="J30" s="18"/>
      <c r="K30" s="18"/>
      <c r="L30" s="10">
        <f t="shared" si="75"/>
        <v>0</v>
      </c>
      <c r="M30" s="10">
        <f t="shared" si="76"/>
        <v>0</v>
      </c>
      <c r="N30" s="10">
        <f t="shared" si="77"/>
        <v>0</v>
      </c>
      <c r="O30" s="10">
        <f t="shared" ca="1" si="78"/>
        <v>0</v>
      </c>
      <c r="P30" s="10">
        <f t="shared" ca="1" si="79"/>
        <v>0</v>
      </c>
      <c r="Q30" s="10">
        <f t="shared" ca="1" si="80"/>
        <v>0</v>
      </c>
      <c r="T30" s="4">
        <f t="shared" si="3"/>
        <v>0</v>
      </c>
      <c r="U30" s="4">
        <f t="shared" si="4"/>
        <v>0</v>
      </c>
      <c r="V30" s="4">
        <f t="shared" si="5"/>
        <v>0</v>
      </c>
      <c r="W30" s="4">
        <f t="shared" si="6"/>
        <v>0</v>
      </c>
      <c r="X30" s="4">
        <f t="shared" si="7"/>
        <v>0</v>
      </c>
      <c r="Y30" s="4">
        <f t="shared" si="8"/>
        <v>0</v>
      </c>
      <c r="AA30" s="4" t="str">
        <f t="shared" ca="1" si="88"/>
        <v/>
      </c>
      <c r="AB30" s="4" t="str">
        <f t="shared" ca="1" si="88"/>
        <v/>
      </c>
      <c r="AC30" s="4" t="str">
        <f t="shared" ca="1" si="88"/>
        <v/>
      </c>
      <c r="AD30" s="4" t="str">
        <f t="shared" ca="1" si="88"/>
        <v/>
      </c>
      <c r="AE30" s="4" t="str">
        <f t="shared" ca="1" si="88"/>
        <v/>
      </c>
      <c r="AF30" s="4" t="str">
        <f t="shared" ca="1" si="88"/>
        <v/>
      </c>
      <c r="AG30" s="4" t="str">
        <f t="shared" ca="1" si="88"/>
        <v/>
      </c>
      <c r="AH30" s="4" t="str">
        <f t="shared" ca="1" si="88"/>
        <v/>
      </c>
      <c r="AI30" s="4" t="str">
        <f t="shared" ca="1" si="88"/>
        <v/>
      </c>
      <c r="AJ30" s="4" t="str">
        <f t="shared" ca="1" si="88"/>
        <v/>
      </c>
      <c r="AK30" s="4" t="str">
        <f t="shared" ca="1" si="89"/>
        <v/>
      </c>
      <c r="AL30" s="4" t="str">
        <f t="shared" ca="1" si="89"/>
        <v/>
      </c>
      <c r="AM30" s="4" t="str">
        <f t="shared" ca="1" si="89"/>
        <v/>
      </c>
      <c r="AN30" s="4" t="str">
        <f t="shared" ca="1" si="89"/>
        <v/>
      </c>
      <c r="AO30" s="4" t="str">
        <f t="shared" ca="1" si="89"/>
        <v/>
      </c>
      <c r="AP30" s="4" t="str">
        <f t="shared" ca="1" si="89"/>
        <v/>
      </c>
      <c r="AQ30" s="4" t="str">
        <f t="shared" ca="1" si="89"/>
        <v/>
      </c>
      <c r="AR30" s="4" t="str">
        <f t="shared" ca="1" si="89"/>
        <v/>
      </c>
      <c r="AS30" s="4" t="str">
        <f t="shared" ca="1" si="89"/>
        <v/>
      </c>
      <c r="AT30" s="4" t="str">
        <f t="shared" ca="1" si="89"/>
        <v/>
      </c>
      <c r="AU30" s="4" t="str">
        <f t="shared" ca="1" si="89"/>
        <v/>
      </c>
      <c r="AV30" s="4" t="str">
        <f t="shared" ca="1" si="89"/>
        <v/>
      </c>
      <c r="AW30" s="4" t="str">
        <f t="shared" ca="1" si="89"/>
        <v/>
      </c>
      <c r="AX30" s="4" t="str">
        <f t="shared" ca="1" si="89"/>
        <v/>
      </c>
      <c r="AY30" s="4" t="str">
        <f t="shared" ca="1" si="89"/>
        <v/>
      </c>
      <c r="AZ30" s="4" t="str">
        <f t="shared" ca="1" si="11"/>
        <v/>
      </c>
      <c r="BA30" s="4" t="str">
        <f t="shared" ca="1" si="12"/>
        <v/>
      </c>
      <c r="BB30" s="4" t="str">
        <f t="shared" ca="1" si="13"/>
        <v/>
      </c>
      <c r="BC30" s="4" t="str">
        <f t="shared" ca="1" si="14"/>
        <v/>
      </c>
      <c r="BD30" s="4" t="str">
        <f t="shared" ca="1" si="15"/>
        <v/>
      </c>
      <c r="BE30" s="4" t="str">
        <f t="shared" ca="1" si="16"/>
        <v/>
      </c>
      <c r="BF30" s="4" t="str">
        <f t="shared" ca="1" si="17"/>
        <v/>
      </c>
      <c r="BG30" s="4" t="str">
        <f t="shared" ca="1" si="18"/>
        <v/>
      </c>
      <c r="BH30" s="4" t="str">
        <f t="shared" ca="1" si="19"/>
        <v/>
      </c>
      <c r="BI30" s="4" t="str">
        <f t="shared" ca="1" si="20"/>
        <v/>
      </c>
      <c r="BJ30" s="4" t="str">
        <f t="shared" ca="1" si="21"/>
        <v/>
      </c>
      <c r="BK30" s="4" t="str">
        <f t="shared" ca="1" si="22"/>
        <v/>
      </c>
      <c r="BL30" s="4" t="str">
        <f t="shared" ca="1" si="23"/>
        <v/>
      </c>
      <c r="BM30" s="4" t="str">
        <f t="shared" ca="1" si="24"/>
        <v/>
      </c>
      <c r="BN30" s="4" t="str">
        <f t="shared" ca="1" si="25"/>
        <v/>
      </c>
      <c r="BO30" s="4" t="str">
        <f t="shared" ca="1" si="26"/>
        <v/>
      </c>
      <c r="BP30" s="4" t="str">
        <f t="shared" ca="1" si="27"/>
        <v/>
      </c>
      <c r="BQ30" s="4" t="str">
        <f t="shared" ca="1" si="28"/>
        <v/>
      </c>
      <c r="BR30" s="4" t="str">
        <f t="shared" ca="1" si="29"/>
        <v/>
      </c>
      <c r="BS30" s="4" t="str">
        <f t="shared" ca="1" si="30"/>
        <v/>
      </c>
      <c r="BT30" s="4" t="str">
        <f t="shared" ca="1" si="31"/>
        <v/>
      </c>
      <c r="BU30" s="4" t="str">
        <f t="shared" ca="1" si="32"/>
        <v/>
      </c>
      <c r="BV30" s="4" t="str">
        <f t="shared" ca="1" si="33"/>
        <v/>
      </c>
      <c r="BW30" s="4" t="str">
        <f t="shared" ca="1" si="34"/>
        <v/>
      </c>
      <c r="BX30" s="4" t="str">
        <f t="shared" ca="1" si="35"/>
        <v/>
      </c>
      <c r="BZ30" s="6" t="e">
        <f t="shared" si="47"/>
        <v>#N/A</v>
      </c>
      <c r="CA30" s="7" t="e">
        <f t="shared" si="81"/>
        <v>#N/A</v>
      </c>
      <c r="CB30" s="7" t="e">
        <f t="shared" si="82"/>
        <v>#N/A</v>
      </c>
      <c r="CC30" s="7" t="e">
        <f t="shared" si="83"/>
        <v>#N/A</v>
      </c>
      <c r="CD30" s="7" t="e">
        <f t="shared" si="84"/>
        <v>#N/A</v>
      </c>
      <c r="CE30" s="7" t="e">
        <f t="shared" si="85"/>
        <v>#N/A</v>
      </c>
      <c r="CF30" s="7" t="e">
        <f t="shared" si="86"/>
        <v>#N/A</v>
      </c>
      <c r="CG30" s="6" t="e">
        <f t="shared" si="87"/>
        <v>#N/A</v>
      </c>
      <c r="CH30" s="6" t="e">
        <f t="shared" si="43"/>
        <v>#N/A</v>
      </c>
    </row>
    <row r="31" spans="1:86" x14ac:dyDescent="0.25">
      <c r="A31" s="19"/>
      <c r="B31" s="27"/>
      <c r="C31" s="19"/>
      <c r="D31" s="19"/>
      <c r="E31" s="19"/>
      <c r="F31" s="19"/>
      <c r="G31" s="19"/>
      <c r="H31" s="19"/>
      <c r="I31" s="28"/>
      <c r="J31" s="18"/>
      <c r="K31" s="18"/>
      <c r="L31" s="10">
        <f t="shared" si="75"/>
        <v>0</v>
      </c>
      <c r="M31" s="10">
        <f t="shared" si="76"/>
        <v>0</v>
      </c>
      <c r="N31" s="10">
        <f t="shared" si="77"/>
        <v>0</v>
      </c>
      <c r="O31" s="10">
        <f t="shared" ca="1" si="78"/>
        <v>0</v>
      </c>
      <c r="P31" s="10">
        <f t="shared" ca="1" si="79"/>
        <v>0</v>
      </c>
      <c r="Q31" s="10">
        <f t="shared" ca="1" si="80"/>
        <v>0</v>
      </c>
      <c r="T31" s="4">
        <f t="shared" si="3"/>
        <v>0</v>
      </c>
      <c r="U31" s="4">
        <f t="shared" si="4"/>
        <v>0</v>
      </c>
      <c r="V31" s="4">
        <f t="shared" si="5"/>
        <v>0</v>
      </c>
      <c r="W31" s="4">
        <f t="shared" si="6"/>
        <v>0</v>
      </c>
      <c r="X31" s="4">
        <f t="shared" si="7"/>
        <v>0</v>
      </c>
      <c r="Y31" s="4">
        <f t="shared" si="8"/>
        <v>0</v>
      </c>
      <c r="AA31" s="4" t="str">
        <f t="shared" ca="1" si="88"/>
        <v/>
      </c>
      <c r="AB31" s="4" t="str">
        <f t="shared" ca="1" si="88"/>
        <v/>
      </c>
      <c r="AC31" s="4" t="str">
        <f t="shared" ca="1" si="88"/>
        <v/>
      </c>
      <c r="AD31" s="4" t="str">
        <f t="shared" ca="1" si="88"/>
        <v/>
      </c>
      <c r="AE31" s="4" t="str">
        <f t="shared" ca="1" si="88"/>
        <v/>
      </c>
      <c r="AF31" s="4" t="str">
        <f t="shared" ca="1" si="88"/>
        <v/>
      </c>
      <c r="AG31" s="4" t="str">
        <f t="shared" ca="1" si="88"/>
        <v/>
      </c>
      <c r="AH31" s="4" t="str">
        <f t="shared" ca="1" si="88"/>
        <v/>
      </c>
      <c r="AI31" s="4" t="str">
        <f t="shared" ca="1" si="88"/>
        <v/>
      </c>
      <c r="AJ31" s="4" t="str">
        <f t="shared" ca="1" si="88"/>
        <v/>
      </c>
      <c r="AK31" s="4" t="str">
        <f t="shared" ca="1" si="89"/>
        <v/>
      </c>
      <c r="AL31" s="4" t="str">
        <f t="shared" ca="1" si="89"/>
        <v/>
      </c>
      <c r="AM31" s="4" t="str">
        <f t="shared" ca="1" si="89"/>
        <v/>
      </c>
      <c r="AN31" s="4" t="str">
        <f t="shared" ca="1" si="89"/>
        <v/>
      </c>
      <c r="AO31" s="4" t="str">
        <f t="shared" ca="1" si="89"/>
        <v/>
      </c>
      <c r="AP31" s="4" t="str">
        <f t="shared" ca="1" si="89"/>
        <v/>
      </c>
      <c r="AQ31" s="4" t="str">
        <f t="shared" ca="1" si="89"/>
        <v/>
      </c>
      <c r="AR31" s="4" t="str">
        <f t="shared" ca="1" si="89"/>
        <v/>
      </c>
      <c r="AS31" s="4" t="str">
        <f t="shared" ca="1" si="89"/>
        <v/>
      </c>
      <c r="AT31" s="4" t="str">
        <f t="shared" ca="1" si="89"/>
        <v/>
      </c>
      <c r="AU31" s="4" t="str">
        <f t="shared" ca="1" si="89"/>
        <v/>
      </c>
      <c r="AV31" s="4" t="str">
        <f t="shared" ca="1" si="89"/>
        <v/>
      </c>
      <c r="AW31" s="4" t="str">
        <f t="shared" ca="1" si="89"/>
        <v/>
      </c>
      <c r="AX31" s="4" t="str">
        <f t="shared" ca="1" si="89"/>
        <v/>
      </c>
      <c r="AY31" s="4" t="str">
        <f t="shared" ca="1" si="89"/>
        <v/>
      </c>
      <c r="AZ31" s="4" t="str">
        <f t="shared" ca="1" si="11"/>
        <v/>
      </c>
      <c r="BA31" s="4" t="str">
        <f t="shared" ca="1" si="12"/>
        <v/>
      </c>
      <c r="BB31" s="4" t="str">
        <f t="shared" ca="1" si="13"/>
        <v/>
      </c>
      <c r="BC31" s="4" t="str">
        <f t="shared" ca="1" si="14"/>
        <v/>
      </c>
      <c r="BD31" s="4" t="str">
        <f t="shared" ca="1" si="15"/>
        <v/>
      </c>
      <c r="BE31" s="4" t="str">
        <f t="shared" ca="1" si="16"/>
        <v/>
      </c>
      <c r="BF31" s="4" t="str">
        <f t="shared" ca="1" si="17"/>
        <v/>
      </c>
      <c r="BG31" s="4" t="str">
        <f t="shared" ca="1" si="18"/>
        <v/>
      </c>
      <c r="BH31" s="4" t="str">
        <f t="shared" ca="1" si="19"/>
        <v/>
      </c>
      <c r="BI31" s="4" t="str">
        <f t="shared" ca="1" si="20"/>
        <v/>
      </c>
      <c r="BJ31" s="4" t="str">
        <f t="shared" ca="1" si="21"/>
        <v/>
      </c>
      <c r="BK31" s="4" t="str">
        <f t="shared" ca="1" si="22"/>
        <v/>
      </c>
      <c r="BL31" s="4" t="str">
        <f t="shared" ca="1" si="23"/>
        <v/>
      </c>
      <c r="BM31" s="4" t="str">
        <f t="shared" ca="1" si="24"/>
        <v/>
      </c>
      <c r="BN31" s="4" t="str">
        <f t="shared" ca="1" si="25"/>
        <v/>
      </c>
      <c r="BO31" s="4" t="str">
        <f t="shared" ca="1" si="26"/>
        <v/>
      </c>
      <c r="BP31" s="4" t="str">
        <f t="shared" ca="1" si="27"/>
        <v/>
      </c>
      <c r="BQ31" s="4" t="str">
        <f t="shared" ca="1" si="28"/>
        <v/>
      </c>
      <c r="BR31" s="4" t="str">
        <f t="shared" ca="1" si="29"/>
        <v/>
      </c>
      <c r="BS31" s="4" t="str">
        <f t="shared" ca="1" si="30"/>
        <v/>
      </c>
      <c r="BT31" s="4" t="str">
        <f t="shared" ca="1" si="31"/>
        <v/>
      </c>
      <c r="BU31" s="4" t="str">
        <f t="shared" ca="1" si="32"/>
        <v/>
      </c>
      <c r="BV31" s="4" t="str">
        <f t="shared" ca="1" si="33"/>
        <v/>
      </c>
      <c r="BW31" s="4" t="str">
        <f t="shared" ca="1" si="34"/>
        <v/>
      </c>
      <c r="BX31" s="4" t="str">
        <f t="shared" ca="1" si="35"/>
        <v/>
      </c>
      <c r="BZ31" s="6" t="e">
        <f t="shared" si="47"/>
        <v>#N/A</v>
      </c>
      <c r="CA31" s="7" t="e">
        <f t="shared" si="81"/>
        <v>#N/A</v>
      </c>
      <c r="CB31" s="7" t="e">
        <f t="shared" si="82"/>
        <v>#N/A</v>
      </c>
      <c r="CC31" s="7" t="e">
        <f t="shared" si="83"/>
        <v>#N/A</v>
      </c>
      <c r="CD31" s="7" t="e">
        <f t="shared" si="84"/>
        <v>#N/A</v>
      </c>
      <c r="CE31" s="7" t="e">
        <f t="shared" si="85"/>
        <v>#N/A</v>
      </c>
      <c r="CF31" s="7" t="e">
        <f t="shared" si="86"/>
        <v>#N/A</v>
      </c>
      <c r="CG31" s="6" t="e">
        <f t="shared" si="87"/>
        <v>#N/A</v>
      </c>
      <c r="CH31" s="6" t="e">
        <f t="shared" si="43"/>
        <v>#N/A</v>
      </c>
    </row>
    <row r="32" spans="1:86" x14ac:dyDescent="0.25">
      <c r="A32" s="19"/>
      <c r="B32" s="27"/>
      <c r="C32" s="19"/>
      <c r="D32" s="19"/>
      <c r="E32" s="19"/>
      <c r="F32" s="19"/>
      <c r="G32" s="19"/>
      <c r="H32" s="19"/>
      <c r="I32" s="28"/>
      <c r="J32" s="18"/>
      <c r="K32" s="18"/>
      <c r="L32" s="10">
        <f t="shared" si="75"/>
        <v>0</v>
      </c>
      <c r="M32" s="10">
        <f t="shared" si="76"/>
        <v>0</v>
      </c>
      <c r="N32" s="10">
        <f t="shared" si="77"/>
        <v>0</v>
      </c>
      <c r="O32" s="10">
        <f t="shared" ca="1" si="78"/>
        <v>0</v>
      </c>
      <c r="P32" s="10">
        <f t="shared" ca="1" si="79"/>
        <v>0</v>
      </c>
      <c r="Q32" s="10">
        <f t="shared" ca="1" si="80"/>
        <v>0</v>
      </c>
      <c r="T32" s="4">
        <f t="shared" si="3"/>
        <v>0</v>
      </c>
      <c r="U32" s="4">
        <f t="shared" si="4"/>
        <v>0</v>
      </c>
      <c r="V32" s="4">
        <f t="shared" si="5"/>
        <v>0</v>
      </c>
      <c r="W32" s="4">
        <f t="shared" si="6"/>
        <v>0</v>
      </c>
      <c r="X32" s="4">
        <f t="shared" si="7"/>
        <v>0</v>
      </c>
      <c r="Y32" s="4">
        <f t="shared" si="8"/>
        <v>0</v>
      </c>
      <c r="AA32" s="4" t="str">
        <f t="shared" ca="1" si="88"/>
        <v/>
      </c>
      <c r="AB32" s="4" t="str">
        <f t="shared" ca="1" si="88"/>
        <v/>
      </c>
      <c r="AC32" s="4" t="str">
        <f t="shared" ca="1" si="88"/>
        <v/>
      </c>
      <c r="AD32" s="4" t="str">
        <f t="shared" ca="1" si="88"/>
        <v/>
      </c>
      <c r="AE32" s="4" t="str">
        <f t="shared" ca="1" si="88"/>
        <v/>
      </c>
      <c r="AF32" s="4" t="str">
        <f t="shared" ca="1" si="88"/>
        <v/>
      </c>
      <c r="AG32" s="4" t="str">
        <f t="shared" ca="1" si="88"/>
        <v/>
      </c>
      <c r="AH32" s="4" t="str">
        <f t="shared" ca="1" si="88"/>
        <v/>
      </c>
      <c r="AI32" s="4" t="str">
        <f t="shared" ca="1" si="88"/>
        <v/>
      </c>
      <c r="AJ32" s="4" t="str">
        <f t="shared" ca="1" si="88"/>
        <v/>
      </c>
      <c r="AK32" s="4" t="str">
        <f t="shared" ca="1" si="89"/>
        <v/>
      </c>
      <c r="AL32" s="4" t="str">
        <f t="shared" ca="1" si="89"/>
        <v/>
      </c>
      <c r="AM32" s="4" t="str">
        <f t="shared" ca="1" si="89"/>
        <v/>
      </c>
      <c r="AN32" s="4" t="str">
        <f t="shared" ca="1" si="89"/>
        <v/>
      </c>
      <c r="AO32" s="4" t="str">
        <f t="shared" ca="1" si="89"/>
        <v/>
      </c>
      <c r="AP32" s="4" t="str">
        <f t="shared" ca="1" si="89"/>
        <v/>
      </c>
      <c r="AQ32" s="4" t="str">
        <f t="shared" ca="1" si="89"/>
        <v/>
      </c>
      <c r="AR32" s="4" t="str">
        <f t="shared" ca="1" si="89"/>
        <v/>
      </c>
      <c r="AS32" s="4" t="str">
        <f t="shared" ca="1" si="89"/>
        <v/>
      </c>
      <c r="AT32" s="4" t="str">
        <f t="shared" ca="1" si="89"/>
        <v/>
      </c>
      <c r="AU32" s="4" t="str">
        <f t="shared" ca="1" si="89"/>
        <v/>
      </c>
      <c r="AV32" s="4" t="str">
        <f t="shared" ca="1" si="89"/>
        <v/>
      </c>
      <c r="AW32" s="4" t="str">
        <f t="shared" ca="1" si="89"/>
        <v/>
      </c>
      <c r="AX32" s="4" t="str">
        <f t="shared" ca="1" si="89"/>
        <v/>
      </c>
      <c r="AY32" s="4" t="str">
        <f t="shared" ca="1" si="89"/>
        <v/>
      </c>
      <c r="AZ32" s="4" t="str">
        <f t="shared" ca="1" si="11"/>
        <v/>
      </c>
      <c r="BA32" s="4" t="str">
        <f t="shared" ca="1" si="12"/>
        <v/>
      </c>
      <c r="BB32" s="4" t="str">
        <f t="shared" ca="1" si="13"/>
        <v/>
      </c>
      <c r="BC32" s="4" t="str">
        <f t="shared" ca="1" si="14"/>
        <v/>
      </c>
      <c r="BD32" s="4" t="str">
        <f t="shared" ca="1" si="15"/>
        <v/>
      </c>
      <c r="BE32" s="4" t="str">
        <f t="shared" ca="1" si="16"/>
        <v/>
      </c>
      <c r="BF32" s="4" t="str">
        <f t="shared" ca="1" si="17"/>
        <v/>
      </c>
      <c r="BG32" s="4" t="str">
        <f t="shared" ca="1" si="18"/>
        <v/>
      </c>
      <c r="BH32" s="4" t="str">
        <f t="shared" ca="1" si="19"/>
        <v/>
      </c>
      <c r="BI32" s="4" t="str">
        <f t="shared" ca="1" si="20"/>
        <v/>
      </c>
      <c r="BJ32" s="4" t="str">
        <f t="shared" ca="1" si="21"/>
        <v/>
      </c>
      <c r="BK32" s="4" t="str">
        <f t="shared" ca="1" si="22"/>
        <v/>
      </c>
      <c r="BL32" s="4" t="str">
        <f t="shared" ca="1" si="23"/>
        <v/>
      </c>
      <c r="BM32" s="4" t="str">
        <f t="shared" ca="1" si="24"/>
        <v/>
      </c>
      <c r="BN32" s="4" t="str">
        <f t="shared" ca="1" si="25"/>
        <v/>
      </c>
      <c r="BO32" s="4" t="str">
        <f t="shared" ca="1" si="26"/>
        <v/>
      </c>
      <c r="BP32" s="4" t="str">
        <f t="shared" ca="1" si="27"/>
        <v/>
      </c>
      <c r="BQ32" s="4" t="str">
        <f t="shared" ca="1" si="28"/>
        <v/>
      </c>
      <c r="BR32" s="4" t="str">
        <f t="shared" ca="1" si="29"/>
        <v/>
      </c>
      <c r="BS32" s="4" t="str">
        <f t="shared" ca="1" si="30"/>
        <v/>
      </c>
      <c r="BT32" s="4" t="str">
        <f t="shared" ca="1" si="31"/>
        <v/>
      </c>
      <c r="BU32" s="4" t="str">
        <f t="shared" ca="1" si="32"/>
        <v/>
      </c>
      <c r="BV32" s="4" t="str">
        <f t="shared" ca="1" si="33"/>
        <v/>
      </c>
      <c r="BW32" s="4" t="str">
        <f t="shared" ca="1" si="34"/>
        <v/>
      </c>
      <c r="BX32" s="4" t="str">
        <f t="shared" ca="1" si="35"/>
        <v/>
      </c>
      <c r="BZ32" s="6" t="e">
        <f t="shared" si="47"/>
        <v>#N/A</v>
      </c>
      <c r="CA32" s="7" t="e">
        <f t="shared" si="81"/>
        <v>#N/A</v>
      </c>
      <c r="CB32" s="7" t="e">
        <f t="shared" si="82"/>
        <v>#N/A</v>
      </c>
      <c r="CC32" s="7" t="e">
        <f t="shared" si="83"/>
        <v>#N/A</v>
      </c>
      <c r="CD32" s="7" t="e">
        <f t="shared" si="84"/>
        <v>#N/A</v>
      </c>
      <c r="CE32" s="7" t="e">
        <f t="shared" si="85"/>
        <v>#N/A</v>
      </c>
      <c r="CF32" s="7" t="e">
        <f t="shared" si="86"/>
        <v>#N/A</v>
      </c>
      <c r="CG32" s="6" t="e">
        <f t="shared" si="87"/>
        <v>#N/A</v>
      </c>
      <c r="CH32" s="6" t="e">
        <f t="shared" si="43"/>
        <v>#N/A</v>
      </c>
    </row>
    <row r="33" spans="1:86" x14ac:dyDescent="0.25">
      <c r="A33" s="19"/>
      <c r="B33" s="27"/>
      <c r="C33" s="19"/>
      <c r="D33" s="19"/>
      <c r="E33" s="19"/>
      <c r="F33" s="19"/>
      <c r="G33" s="19"/>
      <c r="H33" s="19"/>
      <c r="I33" s="28"/>
      <c r="J33" s="18"/>
      <c r="K33" s="18"/>
      <c r="L33" s="10">
        <f t="shared" si="75"/>
        <v>0</v>
      </c>
      <c r="M33" s="10">
        <f t="shared" si="76"/>
        <v>0</v>
      </c>
      <c r="N33" s="10">
        <f t="shared" si="77"/>
        <v>0</v>
      </c>
      <c r="O33" s="10">
        <f t="shared" ca="1" si="78"/>
        <v>0</v>
      </c>
      <c r="P33" s="10">
        <f t="shared" ca="1" si="79"/>
        <v>0</v>
      </c>
      <c r="Q33" s="10">
        <f t="shared" ca="1" si="80"/>
        <v>0</v>
      </c>
      <c r="T33" s="4">
        <f t="shared" si="3"/>
        <v>0</v>
      </c>
      <c r="U33" s="4">
        <f t="shared" si="4"/>
        <v>0</v>
      </c>
      <c r="V33" s="4">
        <f t="shared" si="5"/>
        <v>0</v>
      </c>
      <c r="W33" s="4">
        <f t="shared" si="6"/>
        <v>0</v>
      </c>
      <c r="X33" s="4">
        <f t="shared" si="7"/>
        <v>0</v>
      </c>
      <c r="Y33" s="4">
        <f t="shared" si="8"/>
        <v>0</v>
      </c>
      <c r="AA33" s="4" t="str">
        <f t="shared" ca="1" si="88"/>
        <v/>
      </c>
      <c r="AB33" s="4" t="str">
        <f t="shared" ca="1" si="88"/>
        <v/>
      </c>
      <c r="AC33" s="4" t="str">
        <f t="shared" ca="1" si="88"/>
        <v/>
      </c>
      <c r="AD33" s="4" t="str">
        <f t="shared" ca="1" si="88"/>
        <v/>
      </c>
      <c r="AE33" s="4" t="str">
        <f t="shared" ca="1" si="88"/>
        <v/>
      </c>
      <c r="AF33" s="4" t="str">
        <f t="shared" ca="1" si="88"/>
        <v/>
      </c>
      <c r="AG33" s="4" t="str">
        <f t="shared" ca="1" si="88"/>
        <v/>
      </c>
      <c r="AH33" s="4" t="str">
        <f t="shared" ca="1" si="88"/>
        <v/>
      </c>
      <c r="AI33" s="4" t="str">
        <f t="shared" ca="1" si="88"/>
        <v/>
      </c>
      <c r="AJ33" s="4" t="str">
        <f t="shared" ca="1" si="88"/>
        <v/>
      </c>
      <c r="AK33" s="4" t="str">
        <f t="shared" ca="1" si="89"/>
        <v/>
      </c>
      <c r="AL33" s="4" t="str">
        <f t="shared" ca="1" si="89"/>
        <v/>
      </c>
      <c r="AM33" s="4" t="str">
        <f t="shared" ca="1" si="89"/>
        <v/>
      </c>
      <c r="AN33" s="4" t="str">
        <f t="shared" ca="1" si="89"/>
        <v/>
      </c>
      <c r="AO33" s="4" t="str">
        <f t="shared" ca="1" si="89"/>
        <v/>
      </c>
      <c r="AP33" s="4" t="str">
        <f t="shared" ca="1" si="89"/>
        <v/>
      </c>
      <c r="AQ33" s="4" t="str">
        <f t="shared" ca="1" si="89"/>
        <v/>
      </c>
      <c r="AR33" s="4" t="str">
        <f t="shared" ca="1" si="89"/>
        <v/>
      </c>
      <c r="AS33" s="4" t="str">
        <f t="shared" ca="1" si="89"/>
        <v/>
      </c>
      <c r="AT33" s="4" t="str">
        <f t="shared" ca="1" si="89"/>
        <v/>
      </c>
      <c r="AU33" s="4" t="str">
        <f t="shared" ca="1" si="89"/>
        <v/>
      </c>
      <c r="AV33" s="4" t="str">
        <f t="shared" ca="1" si="89"/>
        <v/>
      </c>
      <c r="AW33" s="4" t="str">
        <f t="shared" ca="1" si="89"/>
        <v/>
      </c>
      <c r="AX33" s="4" t="str">
        <f t="shared" ca="1" si="89"/>
        <v/>
      </c>
      <c r="AY33" s="4" t="str">
        <f t="shared" ca="1" si="89"/>
        <v/>
      </c>
      <c r="AZ33" s="4" t="str">
        <f t="shared" ca="1" si="11"/>
        <v/>
      </c>
      <c r="BA33" s="4" t="str">
        <f t="shared" ca="1" si="12"/>
        <v/>
      </c>
      <c r="BB33" s="4" t="str">
        <f t="shared" ca="1" si="13"/>
        <v/>
      </c>
      <c r="BC33" s="4" t="str">
        <f t="shared" ca="1" si="14"/>
        <v/>
      </c>
      <c r="BD33" s="4" t="str">
        <f t="shared" ca="1" si="15"/>
        <v/>
      </c>
      <c r="BE33" s="4" t="str">
        <f t="shared" ca="1" si="16"/>
        <v/>
      </c>
      <c r="BF33" s="4" t="str">
        <f t="shared" ca="1" si="17"/>
        <v/>
      </c>
      <c r="BG33" s="4" t="str">
        <f t="shared" ca="1" si="18"/>
        <v/>
      </c>
      <c r="BH33" s="4" t="str">
        <f t="shared" ca="1" si="19"/>
        <v/>
      </c>
      <c r="BI33" s="4" t="str">
        <f t="shared" ca="1" si="20"/>
        <v/>
      </c>
      <c r="BJ33" s="4" t="str">
        <f t="shared" ca="1" si="21"/>
        <v/>
      </c>
      <c r="BK33" s="4" t="str">
        <f t="shared" ca="1" si="22"/>
        <v/>
      </c>
      <c r="BL33" s="4" t="str">
        <f t="shared" ca="1" si="23"/>
        <v/>
      </c>
      <c r="BM33" s="4" t="str">
        <f t="shared" ca="1" si="24"/>
        <v/>
      </c>
      <c r="BN33" s="4" t="str">
        <f t="shared" ca="1" si="25"/>
        <v/>
      </c>
      <c r="BO33" s="4" t="str">
        <f t="shared" ca="1" si="26"/>
        <v/>
      </c>
      <c r="BP33" s="4" t="str">
        <f t="shared" ca="1" si="27"/>
        <v/>
      </c>
      <c r="BQ33" s="4" t="str">
        <f t="shared" ca="1" si="28"/>
        <v/>
      </c>
      <c r="BR33" s="4" t="str">
        <f t="shared" ca="1" si="29"/>
        <v/>
      </c>
      <c r="BS33" s="4" t="str">
        <f t="shared" ca="1" si="30"/>
        <v/>
      </c>
      <c r="BT33" s="4" t="str">
        <f t="shared" ca="1" si="31"/>
        <v/>
      </c>
      <c r="BU33" s="4" t="str">
        <f t="shared" ca="1" si="32"/>
        <v/>
      </c>
      <c r="BV33" s="4" t="str">
        <f t="shared" ca="1" si="33"/>
        <v/>
      </c>
      <c r="BW33" s="4" t="str">
        <f t="shared" ca="1" si="34"/>
        <v/>
      </c>
      <c r="BX33" s="4" t="str">
        <f t="shared" ca="1" si="35"/>
        <v/>
      </c>
      <c r="BZ33" s="6" t="e">
        <f t="shared" si="47"/>
        <v>#N/A</v>
      </c>
      <c r="CA33" s="7" t="e">
        <f t="shared" si="81"/>
        <v>#N/A</v>
      </c>
      <c r="CB33" s="7" t="e">
        <f t="shared" si="82"/>
        <v>#N/A</v>
      </c>
      <c r="CC33" s="7" t="e">
        <f t="shared" si="83"/>
        <v>#N/A</v>
      </c>
      <c r="CD33" s="7" t="e">
        <f t="shared" si="84"/>
        <v>#N/A</v>
      </c>
      <c r="CE33" s="7" t="e">
        <f t="shared" si="85"/>
        <v>#N/A</v>
      </c>
      <c r="CF33" s="7" t="e">
        <f t="shared" si="86"/>
        <v>#N/A</v>
      </c>
      <c r="CG33" s="6" t="e">
        <f t="shared" si="87"/>
        <v>#N/A</v>
      </c>
      <c r="CH33" s="6" t="e">
        <f t="shared" si="43"/>
        <v>#N/A</v>
      </c>
    </row>
    <row r="34" spans="1:86" x14ac:dyDescent="0.25">
      <c r="A34" s="19"/>
      <c r="B34" s="27"/>
      <c r="C34" s="19"/>
      <c r="D34" s="19"/>
      <c r="E34" s="19"/>
      <c r="F34" s="19"/>
      <c r="G34" s="19"/>
      <c r="H34" s="19"/>
      <c r="I34" s="28"/>
      <c r="J34" s="18"/>
      <c r="K34" s="18"/>
      <c r="L34" s="10">
        <f t="shared" si="75"/>
        <v>0</v>
      </c>
      <c r="M34" s="10">
        <f t="shared" si="76"/>
        <v>0</v>
      </c>
      <c r="N34" s="10">
        <f t="shared" si="77"/>
        <v>0</v>
      </c>
      <c r="O34" s="10">
        <f t="shared" ca="1" si="78"/>
        <v>0</v>
      </c>
      <c r="P34" s="10">
        <f t="shared" ca="1" si="79"/>
        <v>0</v>
      </c>
      <c r="Q34" s="10">
        <f t="shared" ca="1" si="80"/>
        <v>0</v>
      </c>
      <c r="T34" s="4">
        <f t="shared" si="3"/>
        <v>0</v>
      </c>
      <c r="U34" s="4">
        <f t="shared" si="4"/>
        <v>0</v>
      </c>
      <c r="V34" s="4">
        <f t="shared" si="5"/>
        <v>0</v>
      </c>
      <c r="W34" s="4">
        <f t="shared" si="6"/>
        <v>0</v>
      </c>
      <c r="X34" s="4">
        <f t="shared" si="7"/>
        <v>0</v>
      </c>
      <c r="Y34" s="4">
        <f t="shared" si="8"/>
        <v>0</v>
      </c>
      <c r="AA34" s="4" t="str">
        <f t="shared" ca="1" si="88"/>
        <v/>
      </c>
      <c r="AB34" s="4" t="str">
        <f t="shared" ca="1" si="88"/>
        <v/>
      </c>
      <c r="AC34" s="4" t="str">
        <f t="shared" ca="1" si="88"/>
        <v/>
      </c>
      <c r="AD34" s="4" t="str">
        <f t="shared" ca="1" si="88"/>
        <v/>
      </c>
      <c r="AE34" s="4" t="str">
        <f t="shared" ca="1" si="88"/>
        <v/>
      </c>
      <c r="AF34" s="4" t="str">
        <f t="shared" ca="1" si="88"/>
        <v/>
      </c>
      <c r="AG34" s="4" t="str">
        <f t="shared" ca="1" si="88"/>
        <v/>
      </c>
      <c r="AH34" s="4" t="str">
        <f t="shared" ca="1" si="88"/>
        <v/>
      </c>
      <c r="AI34" s="4" t="str">
        <f t="shared" ca="1" si="88"/>
        <v/>
      </c>
      <c r="AJ34" s="4" t="str">
        <f t="shared" ca="1" si="88"/>
        <v/>
      </c>
      <c r="AK34" s="4" t="str">
        <f t="shared" ca="1" si="89"/>
        <v/>
      </c>
      <c r="AL34" s="4" t="str">
        <f t="shared" ca="1" si="89"/>
        <v/>
      </c>
      <c r="AM34" s="4" t="str">
        <f t="shared" ca="1" si="89"/>
        <v/>
      </c>
      <c r="AN34" s="4" t="str">
        <f t="shared" ca="1" si="89"/>
        <v/>
      </c>
      <c r="AO34" s="4" t="str">
        <f t="shared" ca="1" si="89"/>
        <v/>
      </c>
      <c r="AP34" s="4" t="str">
        <f t="shared" ca="1" si="89"/>
        <v/>
      </c>
      <c r="AQ34" s="4" t="str">
        <f t="shared" ca="1" si="89"/>
        <v/>
      </c>
      <c r="AR34" s="4" t="str">
        <f t="shared" ca="1" si="89"/>
        <v/>
      </c>
      <c r="AS34" s="4" t="str">
        <f t="shared" ca="1" si="89"/>
        <v/>
      </c>
      <c r="AT34" s="4" t="str">
        <f t="shared" ca="1" si="89"/>
        <v/>
      </c>
      <c r="AU34" s="4" t="str">
        <f t="shared" ca="1" si="89"/>
        <v/>
      </c>
      <c r="AV34" s="4" t="str">
        <f t="shared" ca="1" si="89"/>
        <v/>
      </c>
      <c r="AW34" s="4" t="str">
        <f t="shared" ca="1" si="89"/>
        <v/>
      </c>
      <c r="AX34" s="4" t="str">
        <f t="shared" ca="1" si="89"/>
        <v/>
      </c>
      <c r="AY34" s="4" t="str">
        <f t="shared" ca="1" si="89"/>
        <v/>
      </c>
      <c r="AZ34" s="4" t="str">
        <f t="shared" ca="1" si="11"/>
        <v/>
      </c>
      <c r="BA34" s="4" t="str">
        <f t="shared" ca="1" si="12"/>
        <v/>
      </c>
      <c r="BB34" s="4" t="str">
        <f t="shared" ca="1" si="13"/>
        <v/>
      </c>
      <c r="BC34" s="4" t="str">
        <f t="shared" ca="1" si="14"/>
        <v/>
      </c>
      <c r="BD34" s="4" t="str">
        <f t="shared" ca="1" si="15"/>
        <v/>
      </c>
      <c r="BE34" s="4" t="str">
        <f t="shared" ca="1" si="16"/>
        <v/>
      </c>
      <c r="BF34" s="4" t="str">
        <f t="shared" ca="1" si="17"/>
        <v/>
      </c>
      <c r="BG34" s="4" t="str">
        <f t="shared" ca="1" si="18"/>
        <v/>
      </c>
      <c r="BH34" s="4" t="str">
        <f t="shared" ca="1" si="19"/>
        <v/>
      </c>
      <c r="BI34" s="4" t="str">
        <f t="shared" ca="1" si="20"/>
        <v/>
      </c>
      <c r="BJ34" s="4" t="str">
        <f t="shared" ca="1" si="21"/>
        <v/>
      </c>
      <c r="BK34" s="4" t="str">
        <f t="shared" ca="1" si="22"/>
        <v/>
      </c>
      <c r="BL34" s="4" t="str">
        <f t="shared" ca="1" si="23"/>
        <v/>
      </c>
      <c r="BM34" s="4" t="str">
        <f t="shared" ca="1" si="24"/>
        <v/>
      </c>
      <c r="BN34" s="4" t="str">
        <f t="shared" ca="1" si="25"/>
        <v/>
      </c>
      <c r="BO34" s="4" t="str">
        <f t="shared" ca="1" si="26"/>
        <v/>
      </c>
      <c r="BP34" s="4" t="str">
        <f t="shared" ca="1" si="27"/>
        <v/>
      </c>
      <c r="BQ34" s="4" t="str">
        <f t="shared" ca="1" si="28"/>
        <v/>
      </c>
      <c r="BR34" s="4" t="str">
        <f t="shared" ca="1" si="29"/>
        <v/>
      </c>
      <c r="BS34" s="4" t="str">
        <f t="shared" ca="1" si="30"/>
        <v/>
      </c>
      <c r="BT34" s="4" t="str">
        <f t="shared" ca="1" si="31"/>
        <v/>
      </c>
      <c r="BU34" s="4" t="str">
        <f t="shared" ca="1" si="32"/>
        <v/>
      </c>
      <c r="BV34" s="4" t="str">
        <f t="shared" ca="1" si="33"/>
        <v/>
      </c>
      <c r="BW34" s="4" t="str">
        <f t="shared" ca="1" si="34"/>
        <v/>
      </c>
      <c r="BX34" s="4" t="str">
        <f t="shared" ca="1" si="35"/>
        <v/>
      </c>
      <c r="BZ34" s="6" t="e">
        <f t="shared" si="47"/>
        <v>#N/A</v>
      </c>
      <c r="CA34" s="7" t="e">
        <f t="shared" si="81"/>
        <v>#N/A</v>
      </c>
      <c r="CB34" s="7" t="e">
        <f t="shared" si="82"/>
        <v>#N/A</v>
      </c>
      <c r="CC34" s="7" t="e">
        <f t="shared" si="83"/>
        <v>#N/A</v>
      </c>
      <c r="CD34" s="7" t="e">
        <f t="shared" si="84"/>
        <v>#N/A</v>
      </c>
      <c r="CE34" s="7" t="e">
        <f t="shared" si="85"/>
        <v>#N/A</v>
      </c>
      <c r="CF34" s="7" t="e">
        <f t="shared" si="86"/>
        <v>#N/A</v>
      </c>
      <c r="CG34" s="6" t="e">
        <f t="shared" si="87"/>
        <v>#N/A</v>
      </c>
      <c r="CH34" s="6" t="e">
        <f t="shared" si="43"/>
        <v>#N/A</v>
      </c>
    </row>
    <row r="35" spans="1:86" x14ac:dyDescent="0.25">
      <c r="A35" s="19">
        <v>1000</v>
      </c>
      <c r="B35" s="14" t="s">
        <v>3</v>
      </c>
      <c r="C35" s="19">
        <v>400</v>
      </c>
      <c r="D35" s="19"/>
      <c r="E35" s="19"/>
      <c r="F35" s="19"/>
      <c r="G35" s="19"/>
      <c r="H35" s="19"/>
      <c r="I35" s="4"/>
      <c r="J35" s="4"/>
      <c r="K35" s="4"/>
      <c r="L35" s="10">
        <f t="shared" si="0"/>
        <v>0</v>
      </c>
      <c r="M35" s="10">
        <f t="shared" si="44"/>
        <v>27</v>
      </c>
      <c r="N35" s="10">
        <f t="shared" si="1"/>
        <v>27</v>
      </c>
      <c r="O35" s="10">
        <f t="shared" si="45"/>
        <v>27</v>
      </c>
      <c r="P35" s="11">
        <f>N35</f>
        <v>27</v>
      </c>
      <c r="Q35" s="10">
        <f t="shared" si="46"/>
        <v>0</v>
      </c>
      <c r="T35" s="4">
        <f t="shared" si="3"/>
        <v>27</v>
      </c>
      <c r="U35" s="4">
        <f t="shared" si="4"/>
        <v>0</v>
      </c>
      <c r="V35" s="4">
        <f t="shared" si="5"/>
        <v>0</v>
      </c>
      <c r="W35" s="4">
        <f t="shared" si="6"/>
        <v>0</v>
      </c>
      <c r="X35" s="4">
        <f t="shared" si="7"/>
        <v>0</v>
      </c>
      <c r="Y35" s="4">
        <f t="shared" si="8"/>
        <v>0</v>
      </c>
      <c r="AA35" s="4" t="str">
        <f t="shared" ca="1" si="88"/>
        <v/>
      </c>
      <c r="AB35" s="4" t="str">
        <f t="shared" ca="1" si="88"/>
        <v/>
      </c>
      <c r="AC35" s="4" t="str">
        <f t="shared" ca="1" si="88"/>
        <v/>
      </c>
      <c r="AD35" s="4" t="str">
        <f t="shared" ca="1" si="88"/>
        <v/>
      </c>
      <c r="AE35" s="4" t="str">
        <f t="shared" ca="1" si="88"/>
        <v/>
      </c>
      <c r="AF35" s="4" t="str">
        <f t="shared" ca="1" si="88"/>
        <v/>
      </c>
      <c r="AG35" s="4" t="str">
        <f t="shared" ca="1" si="88"/>
        <v/>
      </c>
      <c r="AH35" s="4" t="str">
        <f t="shared" ca="1" si="88"/>
        <v/>
      </c>
      <c r="AI35" s="4" t="str">
        <f t="shared" ca="1" si="88"/>
        <v/>
      </c>
      <c r="AJ35" s="4" t="str">
        <f t="shared" ca="1" si="88"/>
        <v/>
      </c>
      <c r="AK35" s="4" t="str">
        <f t="shared" ca="1" si="89"/>
        <v/>
      </c>
      <c r="AL35" s="4" t="str">
        <f t="shared" ca="1" si="89"/>
        <v/>
      </c>
      <c r="AM35" s="4" t="str">
        <f t="shared" ca="1" si="89"/>
        <v/>
      </c>
      <c r="AN35" s="4" t="str">
        <f t="shared" ca="1" si="89"/>
        <v/>
      </c>
      <c r="AO35" s="4" t="str">
        <f t="shared" ca="1" si="89"/>
        <v/>
      </c>
      <c r="AP35" s="4" t="str">
        <f t="shared" ca="1" si="89"/>
        <v/>
      </c>
      <c r="AQ35" s="4" t="str">
        <f t="shared" ca="1" si="89"/>
        <v/>
      </c>
      <c r="AR35" s="4" t="str">
        <f t="shared" ca="1" si="89"/>
        <v/>
      </c>
      <c r="AS35" s="4" t="str">
        <f t="shared" ca="1" si="89"/>
        <v/>
      </c>
      <c r="AT35" s="4" t="str">
        <f t="shared" ca="1" si="89"/>
        <v/>
      </c>
      <c r="AU35" s="4" t="str">
        <f t="shared" ca="1" si="89"/>
        <v/>
      </c>
      <c r="AV35" s="4" t="str">
        <f t="shared" ca="1" si="89"/>
        <v/>
      </c>
      <c r="AW35" s="4" t="str">
        <f t="shared" ca="1" si="89"/>
        <v/>
      </c>
      <c r="AX35" s="4" t="str">
        <f t="shared" ca="1" si="89"/>
        <v/>
      </c>
      <c r="AY35" s="4" t="str">
        <f t="shared" ca="1" si="89"/>
        <v/>
      </c>
      <c r="AZ35" s="4" t="str">
        <f t="shared" ca="1" si="11"/>
        <v/>
      </c>
      <c r="BA35" s="4" t="str">
        <f t="shared" ca="1" si="12"/>
        <v/>
      </c>
      <c r="BB35" s="4" t="str">
        <f t="shared" ca="1" si="13"/>
        <v/>
      </c>
      <c r="BC35" s="4" t="str">
        <f t="shared" ca="1" si="14"/>
        <v/>
      </c>
      <c r="BD35" s="4" t="str">
        <f t="shared" ca="1" si="15"/>
        <v/>
      </c>
      <c r="BE35" s="4" t="str">
        <f t="shared" ca="1" si="16"/>
        <v/>
      </c>
      <c r="BF35" s="4" t="str">
        <f t="shared" ca="1" si="17"/>
        <v/>
      </c>
      <c r="BG35" s="4" t="str">
        <f t="shared" ca="1" si="18"/>
        <v/>
      </c>
      <c r="BH35" s="4" t="str">
        <f t="shared" ca="1" si="19"/>
        <v/>
      </c>
      <c r="BI35" s="4" t="str">
        <f t="shared" ca="1" si="20"/>
        <v/>
      </c>
      <c r="BJ35" s="4" t="str">
        <f t="shared" ca="1" si="21"/>
        <v/>
      </c>
      <c r="BK35" s="4" t="str">
        <f t="shared" ca="1" si="22"/>
        <v/>
      </c>
      <c r="BL35" s="4" t="str">
        <f t="shared" ca="1" si="23"/>
        <v/>
      </c>
      <c r="BM35" s="4" t="str">
        <f t="shared" ca="1" si="24"/>
        <v/>
      </c>
      <c r="BN35" s="4" t="str">
        <f t="shared" ca="1" si="25"/>
        <v/>
      </c>
      <c r="BO35" s="4" t="str">
        <f t="shared" ca="1" si="26"/>
        <v/>
      </c>
      <c r="BP35" s="4" t="str">
        <f t="shared" ca="1" si="27"/>
        <v/>
      </c>
      <c r="BQ35" s="4" t="str">
        <f t="shared" ca="1" si="28"/>
        <v/>
      </c>
      <c r="BR35" s="4" t="str">
        <f t="shared" ca="1" si="29"/>
        <v/>
      </c>
      <c r="BS35" s="4" t="str">
        <f t="shared" ca="1" si="30"/>
        <v/>
      </c>
      <c r="BT35" s="4" t="str">
        <f t="shared" ca="1" si="31"/>
        <v/>
      </c>
      <c r="BU35" s="4" t="str">
        <f t="shared" ca="1" si="32"/>
        <v/>
      </c>
      <c r="BV35" s="4" t="str">
        <f t="shared" ca="1" si="33"/>
        <v/>
      </c>
      <c r="BW35" s="4" t="str">
        <f t="shared" ca="1" si="34"/>
        <v/>
      </c>
      <c r="BX35" s="4" t="str">
        <f t="shared" ca="1" si="35"/>
        <v/>
      </c>
      <c r="BZ35" s="6">
        <f t="shared" si="47"/>
        <v>26.75</v>
      </c>
      <c r="CA35" s="7" t="e">
        <f t="shared" si="36"/>
        <v>#N/A</v>
      </c>
      <c r="CB35" s="7" t="e">
        <f t="shared" si="37"/>
        <v>#N/A</v>
      </c>
      <c r="CC35" s="7" t="e">
        <f t="shared" si="38"/>
        <v>#N/A</v>
      </c>
      <c r="CD35" s="7" t="e">
        <f t="shared" si="39"/>
        <v>#N/A</v>
      </c>
      <c r="CE35" s="7" t="e">
        <f t="shared" si="40"/>
        <v>#N/A</v>
      </c>
      <c r="CF35" s="7" t="e">
        <f t="shared" si="41"/>
        <v>#N/A</v>
      </c>
      <c r="CG35" s="6" t="e">
        <f t="shared" si="42"/>
        <v>#N/A</v>
      </c>
      <c r="CH35" s="6">
        <f t="shared" si="43"/>
        <v>0.67500000000000004</v>
      </c>
    </row>
    <row r="36" spans="1:86" ht="15" x14ac:dyDescent="0.25">
      <c r="A36" s="26" t="str">
        <f>IF(ROW($B$35)-ROW($B$8)&gt;25,"Limited to 25 Tasks","")</f>
        <v>Limited to 25 Tasks</v>
      </c>
      <c r="I36"/>
      <c r="CG36" s="6"/>
      <c r="CH36" s="6"/>
    </row>
  </sheetData>
  <mergeCells count="2">
    <mergeCell ref="C8:H8"/>
    <mergeCell ref="I6:K6"/>
  </mergeCells>
  <phoneticPr fontId="4" type="noConversion"/>
  <conditionalFormatting sqref="B9:B35">
    <cfRule type="expression" dxfId="2" priority="3">
      <formula>AND(J9&lt;&gt;0,Q9=0)</formula>
    </cfRule>
  </conditionalFormatting>
  <conditionalFormatting sqref="A9">
    <cfRule type="expression" dxfId="1" priority="4" stopIfTrue="1">
      <formula>ROW(A9)-ROW(A$8)&gt;25</formula>
    </cfRule>
  </conditionalFormatting>
  <conditionalFormatting sqref="B9:B34">
    <cfRule type="expression" dxfId="0" priority="1">
      <formula>AND(A9&lt;&gt;"",B9&lt;&gt;"",COUNTIF($AA9:$AY9,"&gt;0")&lt;1)</formula>
    </cfRule>
  </conditionalFormatting>
  <dataValidations disablePrompts="1" count="1">
    <dataValidation type="list" allowBlank="1" showInputMessage="1" showErrorMessage="1" sqref="K7" xr:uid="{00000000-0002-0000-0000-000000000000}">
      <formula1>"Beta, Triangular"</formula1>
    </dataValidation>
  </dataValidations>
  <hyperlinks>
    <hyperlink ref="A2" r:id="rId1" location="help" xr:uid="{00000000-0004-0000-0000-000000000000}"/>
    <hyperlink ref="S3" r:id="rId2" xr:uid="{C6E7A61C-67F1-4C99-8C2E-ADAF01311177}"/>
  </hyperlinks>
  <pageMargins left="0.5" right="0.5" top="0.25" bottom="0.3" header="0.5" footer="0.25"/>
  <pageSetup scale="75" orientation="landscape" r:id="rId3"/>
  <headerFooter alignWithMargins="0">
    <oddFooter>&amp;R&amp;8http://www.vertex42.com/ExcelTemplates/critical-path-method.html</oddFooter>
  </headerFooter>
  <ignoredErrors>
    <ignoredError sqref="O9" evalError="1"/>
  </ignoredErrors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5"/>
  <sheetViews>
    <sheetView showGridLines="0" workbookViewId="0">
      <selection activeCell="A3" sqref="A3"/>
    </sheetView>
  </sheetViews>
  <sheetFormatPr defaultColWidth="8.88671875" defaultRowHeight="13.2" x14ac:dyDescent="0.25"/>
  <cols>
    <col min="1" max="1" width="12" customWidth="1"/>
    <col min="2" max="2" width="22" customWidth="1"/>
  </cols>
  <sheetData>
    <row r="1" spans="1:4" ht="30" customHeight="1" x14ac:dyDescent="0.25">
      <c r="A1" s="56" t="s">
        <v>18</v>
      </c>
      <c r="B1" s="55"/>
      <c r="C1" s="55"/>
      <c r="D1" s="55"/>
    </row>
    <row r="2" spans="1:4" x14ac:dyDescent="0.25">
      <c r="A2" s="6" t="s">
        <v>32</v>
      </c>
    </row>
    <row r="3" spans="1:4" x14ac:dyDescent="0.25">
      <c r="A3" s="6"/>
    </row>
    <row r="4" spans="1:4" ht="110.25" customHeight="1" x14ac:dyDescent="0.25">
      <c r="A4" s="68" t="s">
        <v>39</v>
      </c>
      <c r="B4" s="68"/>
      <c r="C4" s="68"/>
      <c r="D4" s="68"/>
    </row>
    <row r="5" spans="1:4" x14ac:dyDescent="0.25">
      <c r="A5" s="6"/>
    </row>
    <row r="10" spans="1:4" x14ac:dyDescent="0.25">
      <c r="A10" s="9" t="s">
        <v>19</v>
      </c>
      <c r="B10" s="9" t="s">
        <v>20</v>
      </c>
    </row>
    <row r="11" spans="1:4" x14ac:dyDescent="0.25">
      <c r="A11" s="5">
        <v>43466</v>
      </c>
      <c r="B11" t="s">
        <v>21</v>
      </c>
    </row>
    <row r="12" spans="1:4" x14ac:dyDescent="0.25">
      <c r="A12" s="5">
        <v>43831</v>
      </c>
    </row>
    <row r="13" spans="1:4" x14ac:dyDescent="0.25">
      <c r="A13" s="5">
        <v>43824</v>
      </c>
      <c r="B13" t="s">
        <v>22</v>
      </c>
    </row>
    <row r="14" spans="1:4" x14ac:dyDescent="0.25">
      <c r="A14" s="5">
        <v>40537</v>
      </c>
    </row>
    <row r="15" spans="1:4" x14ac:dyDescent="0.25">
      <c r="A15" s="5"/>
    </row>
  </sheetData>
  <mergeCells count="1">
    <mergeCell ref="A4:D4"/>
  </mergeCells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3"/>
  <sheetViews>
    <sheetView showGridLines="0" workbookViewId="0">
      <selection activeCell="A2" sqref="A2"/>
    </sheetView>
  </sheetViews>
  <sheetFormatPr defaultColWidth="9.109375" defaultRowHeight="13.2" x14ac:dyDescent="0.25"/>
  <cols>
    <col min="1" max="1" width="4.5546875" customWidth="1"/>
    <col min="2" max="2" width="78.5546875" customWidth="1"/>
    <col min="3" max="3" width="5.33203125" customWidth="1"/>
    <col min="4" max="4" width="10.33203125" customWidth="1"/>
  </cols>
  <sheetData>
    <row r="1" spans="1:3" ht="30" customHeight="1" x14ac:dyDescent="0.25">
      <c r="A1" s="29" t="s">
        <v>33</v>
      </c>
      <c r="B1" s="29"/>
      <c r="C1" s="29"/>
    </row>
    <row r="2" spans="1:3" ht="14.4" x14ac:dyDescent="0.25">
      <c r="A2" s="2"/>
      <c r="B2" s="30"/>
      <c r="C2" s="2"/>
    </row>
    <row r="3" spans="1:3" s="33" customFormat="1" ht="13.8" x14ac:dyDescent="0.25">
      <c r="A3" s="31"/>
      <c r="B3" s="32" t="s">
        <v>35</v>
      </c>
      <c r="C3" s="31"/>
    </row>
    <row r="4" spans="1:3" s="33" customFormat="1" x14ac:dyDescent="0.25">
      <c r="A4" s="31"/>
      <c r="B4" s="34" t="s">
        <v>40</v>
      </c>
      <c r="C4" s="31"/>
    </row>
    <row r="5" spans="1:3" s="33" customFormat="1" ht="15" x14ac:dyDescent="0.25">
      <c r="A5" s="31"/>
      <c r="B5" s="35"/>
      <c r="C5" s="31"/>
    </row>
    <row r="6" spans="1:3" s="33" customFormat="1" ht="15.6" x14ac:dyDescent="0.3">
      <c r="A6" s="31"/>
      <c r="B6" s="36" t="str">
        <f ca="1">"© 2010-" &amp; YEAR(TODAY()) &amp; " Vertex42 LLC"</f>
        <v>© 2010-2023 Vertex42 LLC</v>
      </c>
      <c r="C6" s="31"/>
    </row>
    <row r="7" spans="1:3" s="33" customFormat="1" ht="15" x14ac:dyDescent="0.25">
      <c r="A7" s="37"/>
      <c r="B7" s="35"/>
      <c r="C7" s="38"/>
    </row>
    <row r="8" spans="1:3" s="33" customFormat="1" ht="30" x14ac:dyDescent="0.25">
      <c r="A8" s="39"/>
      <c r="B8" s="35" t="s">
        <v>36</v>
      </c>
      <c r="C8" s="31"/>
    </row>
    <row r="9" spans="1:3" s="33" customFormat="1" ht="15" x14ac:dyDescent="0.25">
      <c r="A9" s="39"/>
      <c r="B9" s="35"/>
      <c r="C9" s="31"/>
    </row>
    <row r="10" spans="1:3" s="33" customFormat="1" ht="30" x14ac:dyDescent="0.25">
      <c r="A10" s="39"/>
      <c r="B10" s="35" t="s">
        <v>37</v>
      </c>
      <c r="C10" s="31"/>
    </row>
    <row r="11" spans="1:3" s="33" customFormat="1" ht="15" x14ac:dyDescent="0.25">
      <c r="A11" s="39"/>
      <c r="B11" s="35"/>
      <c r="C11" s="31"/>
    </row>
    <row r="12" spans="1:3" s="33" customFormat="1" ht="30" x14ac:dyDescent="0.25">
      <c r="A12" s="39"/>
      <c r="B12" s="35" t="s">
        <v>38</v>
      </c>
      <c r="C12" s="31"/>
    </row>
    <row r="13" spans="1:3" s="33" customFormat="1" ht="15" x14ac:dyDescent="0.25">
      <c r="A13" s="39"/>
      <c r="B13" s="35"/>
      <c r="C13" s="31"/>
    </row>
    <row r="14" spans="1:3" s="33" customFormat="1" ht="15.6" x14ac:dyDescent="0.3">
      <c r="A14" s="39"/>
      <c r="B14" s="36" t="s">
        <v>42</v>
      </c>
      <c r="C14" s="31"/>
    </row>
    <row r="15" spans="1:3" s="33" customFormat="1" ht="15" x14ac:dyDescent="0.25">
      <c r="A15" s="39"/>
      <c r="B15" s="57" t="s">
        <v>41</v>
      </c>
      <c r="C15" s="31"/>
    </row>
    <row r="16" spans="1:3" s="33" customFormat="1" ht="15" x14ac:dyDescent="0.25">
      <c r="A16" s="39"/>
      <c r="B16" s="35"/>
      <c r="C16" s="31"/>
    </row>
    <row r="17" spans="1:3" s="33" customFormat="1" ht="15" x14ac:dyDescent="0.25">
      <c r="A17" s="39"/>
      <c r="B17" s="58" t="s">
        <v>43</v>
      </c>
      <c r="C17" s="31"/>
    </row>
    <row r="18" spans="1:3" s="33" customFormat="1" ht="14.4" x14ac:dyDescent="0.25">
      <c r="A18" s="39"/>
      <c r="B18" s="40"/>
      <c r="C18" s="31"/>
    </row>
    <row r="19" spans="1:3" s="33" customFormat="1" ht="14.4" x14ac:dyDescent="0.25">
      <c r="A19" s="39"/>
      <c r="B19" s="40"/>
      <c r="C19" s="31"/>
    </row>
    <row r="20" spans="1:3" s="33" customFormat="1" ht="13.8" x14ac:dyDescent="0.25">
      <c r="A20" s="39"/>
      <c r="B20" s="41"/>
      <c r="C20" s="31"/>
    </row>
    <row r="21" spans="1:3" s="33" customFormat="1" ht="13.8" x14ac:dyDescent="0.25">
      <c r="A21" s="37"/>
      <c r="B21" s="41"/>
      <c r="C21" s="38"/>
    </row>
    <row r="22" spans="1:3" s="33" customFormat="1" ht="13.8" x14ac:dyDescent="0.25">
      <c r="A22" s="31"/>
      <c r="B22" s="42"/>
      <c r="C22" s="31"/>
    </row>
    <row r="23" spans="1:3" s="33" customFormat="1" ht="13.8" x14ac:dyDescent="0.25">
      <c r="A23" s="31"/>
      <c r="B23" s="42"/>
      <c r="C23" s="31"/>
    </row>
    <row r="24" spans="1:3" s="33" customFormat="1" ht="15.6" x14ac:dyDescent="0.3">
      <c r="A24" s="43"/>
      <c r="B24" s="44"/>
    </row>
    <row r="25" spans="1:3" s="33" customFormat="1" x14ac:dyDescent="0.25"/>
    <row r="26" spans="1:3" s="33" customFormat="1" ht="14.4" x14ac:dyDescent="0.3">
      <c r="A26" s="45"/>
      <c r="B26" s="46"/>
    </row>
    <row r="27" spans="1:3" s="33" customFormat="1" x14ac:dyDescent="0.25"/>
    <row r="28" spans="1:3" s="33" customFormat="1" ht="14.4" x14ac:dyDescent="0.3">
      <c r="A28" s="45"/>
      <c r="B28" s="46"/>
    </row>
    <row r="29" spans="1:3" s="33" customFormat="1" x14ac:dyDescent="0.25"/>
    <row r="30" spans="1:3" s="33" customFormat="1" ht="14.4" x14ac:dyDescent="0.3">
      <c r="A30" s="45"/>
      <c r="B30" s="47"/>
    </row>
    <row r="31" spans="1:3" s="33" customFormat="1" ht="13.8" x14ac:dyDescent="0.25">
      <c r="B31" s="48"/>
    </row>
    <row r="32" spans="1:3" s="33" customFormat="1" x14ac:dyDescent="0.25"/>
    <row r="33" s="33" customFormat="1" x14ac:dyDescent="0.25"/>
  </sheetData>
  <hyperlinks>
    <hyperlink ref="B4" r:id="rId1" display="http://www.vertex42.com/ExcelTemplates/critical-path-method.html" xr:uid="{00000000-0004-0000-0200-000001000000}"/>
    <hyperlink ref="B15" r:id="rId2" xr:uid="{BF75A3BA-75A5-40B6-92DB-91B811962E59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CPM</vt:lpstr>
      <vt:lpstr>Holidays</vt:lpstr>
      <vt:lpstr>©</vt:lpstr>
      <vt:lpstr>CPM!Print_Area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Critical Path Method Spreadsheet</dc:title>
  <dc:subject/>
  <dc:creator>Vertex42.com</dc:creator>
  <dc:description>(c) 2010-2019 Vertex42 LLC. All Rights Reserved.</dc:description>
  <cp:lastModifiedBy>Samuel Guérin</cp:lastModifiedBy>
  <cp:lastPrinted>2019-05-07T23:54:03Z</cp:lastPrinted>
  <dcterms:created xsi:type="dcterms:W3CDTF">2010-01-09T00:01:03Z</dcterms:created>
  <dcterms:modified xsi:type="dcterms:W3CDTF">2023-02-16T19:25:17Z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2010-2019 Vertex42 LLC</vt:lpwstr>
  </property>
  <property fmtid="{D5CDD505-2E9C-101B-9397-08002B2CF9AE}" pid="3" name="Version">
    <vt:lpwstr>1.2.0</vt:lpwstr>
  </property>
</Properties>
</file>