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C02203CB-4A58-4A3C-B544-246599456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6" i="3" l="1"/>
  <c r="CH27" i="3"/>
  <c r="CH28" i="3"/>
  <c r="CH29" i="3"/>
  <c r="CH30" i="3"/>
  <c r="CH31" i="3"/>
  <c r="CH32" i="3"/>
  <c r="BZ26" i="3" l="1"/>
  <c r="BZ27" i="3"/>
  <c r="BZ28" i="3"/>
  <c r="BZ29" i="3"/>
  <c r="BZ30" i="3"/>
  <c r="BZ31" i="3"/>
  <c r="BZ32" i="3"/>
  <c r="L26" i="3" l="1"/>
  <c r="T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CA26" i="3"/>
  <c r="CB26" i="3"/>
  <c r="CC26" i="3"/>
  <c r="CD26" i="3"/>
  <c r="CE26" i="3"/>
  <c r="CF26" i="3"/>
  <c r="CG26" i="3"/>
  <c r="L27" i="3"/>
  <c r="T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A27" i="3"/>
  <c r="CB27" i="3"/>
  <c r="CC27" i="3"/>
  <c r="CD27" i="3"/>
  <c r="CE27" i="3"/>
  <c r="CF27" i="3"/>
  <c r="CG27" i="3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M31" i="3" l="1"/>
  <c r="N31" i="3" s="1"/>
  <c r="M26" i="3"/>
  <c r="N26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M27" i="3"/>
  <c r="N27" i="3" s="1"/>
  <c r="P30" i="3"/>
  <c r="P29" i="3"/>
  <c r="P32" i="3"/>
  <c r="P27" i="3"/>
  <c r="P26" i="3"/>
  <c r="Q2" i="3"/>
  <c r="B6" i="9"/>
  <c r="Q31" i="3" l="1"/>
  <c r="Q28" i="3"/>
  <c r="Q27" i="3"/>
  <c r="O27" i="3"/>
  <c r="O32" i="3"/>
  <c r="Q32" i="3"/>
  <c r="Q29" i="3"/>
  <c r="O29" i="3"/>
  <c r="O26" i="3"/>
  <c r="Q26" i="3"/>
  <c r="Q30" i="3"/>
  <c r="O30" i="3"/>
  <c r="L9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3" i="3"/>
  <c r="X33" i="3"/>
  <c r="Y33" i="3"/>
  <c r="L33" i="3"/>
  <c r="A34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BL9" i="3" s="1"/>
  <c r="AN9" i="3"/>
  <c r="AO9" i="3"/>
  <c r="AP9" i="3"/>
  <c r="AQ9" i="3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N12" i="3" l="1"/>
  <c r="U14" i="3" s="1"/>
  <c r="M14" i="3" s="1"/>
  <c r="BZ14" i="3" s="1"/>
  <c r="N14" i="3" l="1"/>
  <c r="T13" i="3" l="1"/>
  <c r="M13" i="3" s="1"/>
  <c r="T16" i="3"/>
  <c r="T20" i="3"/>
  <c r="M20" i="3" s="1"/>
  <c r="BZ20" i="3" s="1"/>
  <c r="T22" i="3"/>
  <c r="M22" i="3" s="1"/>
  <c r="BZ22" i="3" s="1"/>
  <c r="T23" i="3"/>
  <c r="M23" i="3" s="1"/>
  <c r="BZ23" i="3" s="1"/>
  <c r="T24" i="3"/>
  <c r="M24" i="3" s="1"/>
  <c r="BZ24" i="3" s="1"/>
  <c r="T17" i="3"/>
  <c r="M17" i="3" s="1"/>
  <c r="BZ17" i="3" s="1"/>
  <c r="T25" i="3"/>
  <c r="M25" i="3" s="1"/>
  <c r="BZ25" i="3" s="1"/>
  <c r="BZ13" i="3" l="1"/>
  <c r="N13" i="3"/>
  <c r="U16" i="3" s="1"/>
  <c r="M16" i="3" s="1"/>
  <c r="N22" i="3"/>
  <c r="N23" i="3"/>
  <c r="N20" i="3"/>
  <c r="N25" i="3"/>
  <c r="W21" i="3" s="1"/>
  <c r="N17" i="3"/>
  <c r="U10" i="3" s="1"/>
  <c r="N24" i="3"/>
  <c r="V21" i="3" l="1"/>
  <c r="U21" i="3"/>
  <c r="T21" i="3"/>
  <c r="N16" i="3"/>
  <c r="T18" i="3" s="1"/>
  <c r="BZ16" i="3"/>
  <c r="T15" i="3"/>
  <c r="BX16" i="3"/>
  <c r="CG21" i="3"/>
  <c r="CA21" i="3"/>
  <c r="CD21" i="3"/>
  <c r="BS15" i="3"/>
  <c r="BS16" i="3"/>
  <c r="BH15" i="3"/>
  <c r="BH16" i="3"/>
  <c r="M21" i="3" l="1"/>
  <c r="BZ21" i="3" s="1"/>
  <c r="CF21" i="3"/>
  <c r="CE21" i="3"/>
  <c r="CB21" i="3"/>
  <c r="CC21" i="3"/>
  <c r="N21" i="3" l="1"/>
  <c r="V33" i="3" s="1"/>
  <c r="BF13" i="3"/>
  <c r="T10" i="3" l="1"/>
  <c r="M10" i="3" s="1"/>
  <c r="BE12" i="3"/>
  <c r="BZ10" i="3" l="1"/>
  <c r="N10" i="3"/>
  <c r="CH15" i="3"/>
  <c r="T33" i="3" l="1"/>
  <c r="T19" i="3"/>
  <c r="M19" i="3" s="1"/>
  <c r="BZ19" i="3" l="1"/>
  <c r="N19" i="3"/>
  <c r="U18" i="3" s="1"/>
  <c r="M18" i="3" s="1"/>
  <c r="BX15" i="3"/>
  <c r="BF17" i="3"/>
  <c r="BF18" i="3"/>
  <c r="BZ18" i="3" l="1"/>
  <c r="N18" i="3"/>
  <c r="BD10" i="3"/>
  <c r="BC10" i="3"/>
  <c r="U15" i="3" l="1"/>
  <c r="M15" i="3" s="1"/>
  <c r="U33" i="3"/>
  <c r="M33" i="3" s="1"/>
  <c r="BI16" i="3"/>
  <c r="P16" i="3" s="1"/>
  <c r="Q16" i="3" s="1"/>
  <c r="CA16" i="3" s="1"/>
  <c r="CD18" i="3"/>
  <c r="CF18" i="3" s="1"/>
  <c r="CG18" i="3"/>
  <c r="CC18" i="3"/>
  <c r="CB18" i="3"/>
  <c r="CH19" i="3" l="1"/>
  <c r="CH33" i="3"/>
  <c r="CH18" i="3"/>
  <c r="N33" i="3"/>
  <c r="P33" i="3" s="1"/>
  <c r="BZ33" i="3"/>
  <c r="CH9" i="3"/>
  <c r="CH22" i="3"/>
  <c r="CH25" i="3"/>
  <c r="CH21" i="3"/>
  <c r="CH24" i="3"/>
  <c r="CH23" i="3"/>
  <c r="CH10" i="3"/>
  <c r="CH20" i="3"/>
  <c r="BZ15" i="3"/>
  <c r="N15" i="3"/>
  <c r="BJ17" i="3"/>
  <c r="BJ9" i="3"/>
  <c r="O16" i="3"/>
  <c r="BG14" i="3" s="1"/>
  <c r="BG13" i="3"/>
  <c r="P13" i="3" s="1"/>
  <c r="O13" i="3" s="1"/>
  <c r="BG12" i="3"/>
  <c r="P12" i="3" s="1"/>
  <c r="Q12" i="3" s="1"/>
  <c r="CD16" i="3"/>
  <c r="CF16" i="3" s="1"/>
  <c r="CG16" i="3"/>
  <c r="CE18" i="3"/>
  <c r="CC16" i="3"/>
  <c r="CB16" i="3"/>
  <c r="BA9" i="3"/>
  <c r="CA10" i="3"/>
  <c r="CG10" i="3"/>
  <c r="CD10" i="3"/>
  <c r="O33" i="3" l="1"/>
  <c r="Q33" i="3"/>
  <c r="J4" i="3"/>
  <c r="B6" i="3" s="1"/>
  <c r="BA14" i="3"/>
  <c r="Q13" i="3"/>
  <c r="CA13" i="3" s="1"/>
  <c r="BD11" i="3"/>
  <c r="BD14" i="3"/>
  <c r="O12" i="3"/>
  <c r="CE16" i="3"/>
  <c r="CD12" i="3"/>
  <c r="CA12" i="3"/>
  <c r="CG12" i="3"/>
  <c r="CF10" i="3"/>
  <c r="CE10" i="3"/>
  <c r="CB10" i="3"/>
  <c r="CC10" i="3"/>
  <c r="BX21" i="3" l="1"/>
  <c r="P21" i="3" s="1"/>
  <c r="BX10" i="3"/>
  <c r="BX18" i="3"/>
  <c r="P18" i="3" s="1"/>
  <c r="CG13" i="3"/>
  <c r="CD13" i="3"/>
  <c r="CF13" i="3" s="1"/>
  <c r="BC9" i="3"/>
  <c r="BC11" i="3"/>
  <c r="CC12" i="3"/>
  <c r="CB12" i="3"/>
  <c r="CE12" i="3"/>
  <c r="CF12" i="3"/>
  <c r="CC13" i="3"/>
  <c r="CB13" i="3"/>
  <c r="O18" i="3" l="1"/>
  <c r="Q18" i="3"/>
  <c r="CA18" i="3" s="1"/>
  <c r="Q21" i="3"/>
  <c r="O21" i="3"/>
  <c r="CE13" i="3"/>
  <c r="BE11" i="3"/>
  <c r="P11" i="3" s="1"/>
  <c r="BL24" i="3" l="1"/>
  <c r="P24" i="3" s="1"/>
  <c r="BL23" i="3"/>
  <c r="P23" i="3" s="1"/>
  <c r="BL22" i="3"/>
  <c r="P22" i="3" s="1"/>
  <c r="BL25" i="3"/>
  <c r="P25" i="3" s="1"/>
  <c r="BI19" i="3"/>
  <c r="P19" i="3" s="1"/>
  <c r="BI20" i="3"/>
  <c r="P20" i="3" s="1"/>
  <c r="O11" i="3"/>
  <c r="BB9" i="3" s="1"/>
  <c r="Q11" i="3"/>
  <c r="CD11" i="3" s="1"/>
  <c r="CE11" i="3" s="1"/>
  <c r="O20" i="3" l="1"/>
  <c r="BK9" i="3" s="1"/>
  <c r="Q20" i="3"/>
  <c r="O19" i="3"/>
  <c r="BJ10" i="3" s="1"/>
  <c r="P10" i="3" s="1"/>
  <c r="Q19" i="3"/>
  <c r="O25" i="3"/>
  <c r="BP9" i="3" s="1"/>
  <c r="Q25" i="3"/>
  <c r="O22" i="3"/>
  <c r="BM9" i="3" s="1"/>
  <c r="Q22" i="3"/>
  <c r="O23" i="3"/>
  <c r="BN9" i="3" s="1"/>
  <c r="Q23" i="3"/>
  <c r="O24" i="3"/>
  <c r="BO9" i="3" s="1"/>
  <c r="Q24" i="3"/>
  <c r="CA11" i="3"/>
  <c r="CC11" i="3" s="1"/>
  <c r="CF11" i="3"/>
  <c r="CG11" i="3"/>
  <c r="CG25" i="3" l="1"/>
  <c r="CD25" i="3"/>
  <c r="CA25" i="3"/>
  <c r="CD23" i="3"/>
  <c r="CA23" i="3"/>
  <c r="CG23" i="3"/>
  <c r="CG24" i="3"/>
  <c r="CD24" i="3"/>
  <c r="CA24" i="3"/>
  <c r="CG22" i="3"/>
  <c r="CD22" i="3"/>
  <c r="CA22" i="3"/>
  <c r="CA20" i="3"/>
  <c r="CG20" i="3"/>
  <c r="CD20" i="3"/>
  <c r="CA19" i="3"/>
  <c r="CD19" i="3"/>
  <c r="CG19" i="3"/>
  <c r="O10" i="3"/>
  <c r="Q10" i="3"/>
  <c r="CB11" i="3"/>
  <c r="CB25" i="3" l="1"/>
  <c r="CC25" i="3"/>
  <c r="CE25" i="3"/>
  <c r="CF25" i="3"/>
  <c r="CC23" i="3"/>
  <c r="CB23" i="3"/>
  <c r="CE23" i="3"/>
  <c r="CF23" i="3"/>
  <c r="CC24" i="3"/>
  <c r="CB24" i="3"/>
  <c r="CF24" i="3"/>
  <c r="CE24" i="3"/>
  <c r="CE22" i="3"/>
  <c r="CF22" i="3"/>
  <c r="CB22" i="3"/>
  <c r="CC22" i="3"/>
  <c r="CB20" i="3"/>
  <c r="CC20" i="3"/>
  <c r="CF20" i="3"/>
  <c r="CE20" i="3"/>
  <c r="CC19" i="3"/>
  <c r="CB19" i="3"/>
  <c r="CF19" i="3"/>
  <c r="CE19" i="3"/>
  <c r="BA15" i="3"/>
  <c r="P15" i="3" s="1"/>
  <c r="BA17" i="3"/>
  <c r="P17" i="3" s="1"/>
  <c r="O15" i="3" l="1"/>
  <c r="BF14" i="3" s="1"/>
  <c r="Q15" i="3"/>
  <c r="O17" i="3"/>
  <c r="BH14" i="3" s="1"/>
  <c r="Q17" i="3"/>
  <c r="CA15" i="3" l="1"/>
  <c r="CD15" i="3"/>
  <c r="CG15" i="3"/>
  <c r="CD17" i="3"/>
  <c r="CA17" i="3"/>
  <c r="CG17" i="3"/>
  <c r="P14" i="3"/>
  <c r="O14" i="3" l="1"/>
  <c r="BE9" i="3" s="1"/>
  <c r="P9" i="3" s="1"/>
  <c r="Q14" i="3"/>
  <c r="CC17" i="3"/>
  <c r="CB17" i="3"/>
  <c r="CF17" i="3"/>
  <c r="CE17" i="3"/>
  <c r="CF15" i="3"/>
  <c r="CE15" i="3"/>
  <c r="CC15" i="3"/>
  <c r="CB15" i="3"/>
  <c r="CD14" i="3" l="1"/>
  <c r="CG14" i="3"/>
  <c r="CA14" i="3"/>
  <c r="Q9" i="3"/>
  <c r="O9" i="3"/>
  <c r="CE14" i="3" l="1"/>
  <c r="CF14" i="3"/>
  <c r="CC14" i="3"/>
  <c r="CB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<sst xmlns="http://schemas.openxmlformats.org/spreadsheetml/2006/main" count="73" uniqueCount="68">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</sst>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11.75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21.75</c:v>
                </c:pt>
                <c:pt idx="10">
                  <c:v>12</c:v>
                </c:pt>
                <c:pt idx="11">
                  <c:v>0</c:v>
                </c:pt>
                <c:pt idx="12">
                  <c:v>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14</c:v>
                </c:pt>
                <c:pt idx="12">
                  <c:v>#N/A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Tests</c:v>
                </c:pt>
                <c:pt idx="10">
                  <c:v>GP22 - Tests manuels</c:v>
                </c:pt>
                <c:pt idx="11">
                  <c:v>GP22 - Tests automatisés</c:v>
                </c:pt>
                <c:pt idx="12">
                  <c:v>Documentation</c:v>
                </c:pt>
                <c:pt idx="13">
                  <c:v>GP19 - Doc programmeur</c:v>
                </c:pt>
                <c:pt idx="14">
                  <c:v>GP18 - Doc utilisateur</c:v>
                </c:pt>
                <c:pt idx="15">
                  <c:v>GP15 - Doc tests</c:v>
                </c:pt>
                <c:pt idx="16">
                  <c:v>GP35 - Analyse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0.55000000000000004</c:v>
                </c:pt>
                <c:pt idx="1">
                  <c:v>0.55000000000000004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0.55000000000000004</c:v>
                </c:pt>
                <c:pt idx="10">
                  <c:v>#N/A</c:v>
                </c:pt>
                <c:pt idx="11">
                  <c:v>#N/A</c:v>
                </c:pt>
                <c:pt idx="12">
                  <c:v>0.55000000000000004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topLeftCell="A2" workbookViewId="0">
      <selection activeCell="S11" sqref="S11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P33</f>
        <v>22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f ca="1">WORKDAY(B4,ROUNDUP(J4,0),holidays)</f>
        <v>45000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>
        <f t="shared" ca="1" si="9"/>
        <v>110</v>
      </c>
      <c r="AD9" s="4" t="str">
        <f t="shared" ca="1" si="9"/>
        <v/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>
        <f t="shared" ca="1" si="10"/>
        <v>220</v>
      </c>
      <c r="AM9" s="4" t="str">
        <f t="shared" ca="1" si="10"/>
        <v/>
      </c>
      <c r="AN9" s="4">
        <f t="shared" ca="1" si="10"/>
        <v>310</v>
      </c>
      <c r="AO9" s="4">
        <f t="shared" ca="1" si="10"/>
        <v>320</v>
      </c>
      <c r="AP9" s="4">
        <f t="shared" ca="1" si="10"/>
        <v>330</v>
      </c>
      <c r="AQ9" s="4">
        <f t="shared" ca="1" si="10"/>
        <v>340</v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>
        <f t="shared" ref="BE9:BE33" ca="1" si="16">IF(AF9="","",INDEX($O$9:$O$33,MATCH(AF9,$A$9:$A$33,0)))</f>
        <v>0</v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>
        <f t="shared" ref="BK9:BK33" ca="1" si="22">IF(AL9="","",INDEX($O$9:$O$33,MATCH(AL9,$A$9:$A$33,0)))</f>
        <v>14</v>
      </c>
      <c r="BL9" s="4" t="str">
        <f t="shared" ref="BL9:BL33" ca="1" si="23">IF(AM9="","",INDEX($O$9:$O$33,MATCH(AM9,$A$9:$A$33,0)))</f>
        <v/>
      </c>
      <c r="BM9" s="4">
        <f t="shared" ref="BM9:BM33" ca="1" si="24">IF(AN9="","",INDEX($O$9:$O$33,MATCH(AN9,$A$9:$A$33,0)))</f>
        <v>15</v>
      </c>
      <c r="BN9" s="4">
        <f t="shared" ref="BN9:BN33" ca="1" si="25">IF(AO9="","",INDEX($O$9:$O$33,MATCH(AO9,$A$9:$A$33,0)))</f>
        <v>16</v>
      </c>
      <c r="BO9" s="4">
        <f t="shared" ref="BO9:BO33" ca="1" si="26">IF(AP9="","",INDEX($O$9:$O$33,MATCH(AP9,$A$9:$A$33,0)))</f>
        <v>17</v>
      </c>
      <c r="BP9" s="4">
        <f t="shared" ref="BP9:BP33" ca="1" si="27">IF(AQ9="","",INDEX($O$9:$O$33,MATCH(AQ9,$A$9:$A$33,0)))</f>
        <v>19</v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0.55000000000000004</v>
      </c>
    </row>
    <row r="10" spans="1:87" x14ac:dyDescent="0.25">
      <c r="A10" s="19">
        <v>100</v>
      </c>
      <c r="B10" s="59" t="s">
        <v>50</v>
      </c>
      <c r="C10" s="19">
        <v>170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3" si="43">MAX(T10:Y10)</f>
        <v>12</v>
      </c>
      <c r="N10" s="10">
        <f>M10+L10</f>
        <v>12</v>
      </c>
      <c r="O10" s="10">
        <f t="shared" ref="O10:O33" ca="1" si="44">IF(P10-L10&lt;0,0,P10-L10)</f>
        <v>12</v>
      </c>
      <c r="P10" s="10">
        <f t="shared" ca="1" si="2"/>
        <v>12</v>
      </c>
      <c r="Q10" s="10">
        <f t="shared" ref="Q10:Q33" ca="1" si="45">IF(ROUND(P10-N10,5)&lt;0,0,ROUND(P10-N10,5))</f>
        <v>0</v>
      </c>
      <c r="T10" s="4">
        <f t="shared" si="3"/>
        <v>12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>
        <f t="shared" ca="1" si="10"/>
        <v>210</v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>
        <f t="shared" ca="1" si="10"/>
        <v>1000</v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>
        <f t="shared" ca="1" si="21"/>
        <v>12</v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 t="str">
        <f t="shared" ca="1" si="29"/>
        <v/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>
        <f t="shared" ca="1" si="35"/>
        <v>22</v>
      </c>
      <c r="BZ10" s="6">
        <f t="shared" ref="BZ10:BZ33" si="46">IF(B10="",NA(),IF(L10=0,M10-0.25,M10))</f>
        <v>11.75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0.55000000000000004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43"/>
        <v>0</v>
      </c>
      <c r="N11" s="10">
        <f t="shared" si="1"/>
        <v>2</v>
      </c>
      <c r="O11" s="10">
        <f t="shared" ca="1" si="44"/>
        <v>0</v>
      </c>
      <c r="P11" s="10">
        <f t="shared" ca="1" si="2"/>
        <v>0</v>
      </c>
      <c r="Q11" s="10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>
        <f t="shared" ca="1" si="9"/>
        <v>120</v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>
        <f t="shared" ca="1" si="14"/>
        <v>0</v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2</v>
      </c>
      <c r="CB11" s="7">
        <f t="shared" ca="1" si="37"/>
        <v>1</v>
      </c>
      <c r="CC11" s="7">
        <f t="shared" ca="1" si="38"/>
        <v>1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43"/>
        <v>2</v>
      </c>
      <c r="N12" s="10">
        <f t="shared" si="1"/>
        <v>4</v>
      </c>
      <c r="O12" s="10">
        <f t="shared" ca="1" si="44"/>
        <v>0</v>
      </c>
      <c r="P12" s="10">
        <f t="shared" ca="1" si="2"/>
        <v>0</v>
      </c>
      <c r="Q12" s="10">
        <f t="shared" ca="1" si="45"/>
        <v>0</v>
      </c>
      <c r="T12" s="4">
        <f t="shared" si="3"/>
        <v>2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2</v>
      </c>
      <c r="CA12" s="7">
        <f t="shared" ca="1" si="36"/>
        <v>2</v>
      </c>
      <c r="CB12" s="7">
        <f t="shared" ca="1" si="37"/>
        <v>1</v>
      </c>
      <c r="CC12" s="7">
        <f t="shared" ca="1" si="38"/>
        <v>1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7"/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43"/>
        <v>6</v>
      </c>
      <c r="N13" s="10">
        <f>M13+L13</f>
        <v>8</v>
      </c>
      <c r="O13" s="10">
        <f t="shared" ca="1" si="44"/>
        <v>0</v>
      </c>
      <c r="P13" s="10">
        <f t="shared" ca="1" si="2"/>
        <v>0</v>
      </c>
      <c r="Q13" s="10">
        <f t="shared" ca="1" si="45"/>
        <v>0</v>
      </c>
      <c r="T13" s="4">
        <f t="shared" si="3"/>
        <v>6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6</v>
      </c>
      <c r="CA13" s="7">
        <f t="shared" ca="1" si="36"/>
        <v>2</v>
      </c>
      <c r="CB13" s="7">
        <f t="shared" ca="1" si="37"/>
        <v>1</v>
      </c>
      <c r="CC13" s="7">
        <f t="shared" ca="1" si="38"/>
        <v>1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43"/>
        <v>0</v>
      </c>
      <c r="N14" s="10">
        <f t="shared" si="1"/>
        <v>6</v>
      </c>
      <c r="O14" s="10">
        <f t="shared" ca="1" si="44"/>
        <v>0</v>
      </c>
      <c r="P14" s="10">
        <f t="shared" ca="1" si="2"/>
        <v>0</v>
      </c>
      <c r="Q14" s="10">
        <f t="shared" ca="1" si="45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>
        <f t="shared" ca="1" si="9"/>
        <v>130</v>
      </c>
      <c r="AF14" s="4" t="str">
        <f t="shared" ca="1" si="9"/>
        <v/>
      </c>
      <c r="AG14" s="4">
        <f t="shared" ca="1" si="9"/>
        <v>150</v>
      </c>
      <c r="AH14" s="4">
        <f t="shared" ca="1" si="9"/>
        <v>160</v>
      </c>
      <c r="AI14" s="4">
        <f t="shared" ca="1" si="9"/>
        <v>170</v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>
        <f t="shared" ca="1" si="15"/>
        <v>0</v>
      </c>
      <c r="BE14" s="4" t="str">
        <f t="shared" ca="1" si="16"/>
        <v/>
      </c>
      <c r="BF14" s="4">
        <f t="shared" ca="1" si="17"/>
        <v>0</v>
      </c>
      <c r="BG14" s="4">
        <f t="shared" ca="1" si="18"/>
        <v>0</v>
      </c>
      <c r="BH14" s="4">
        <f t="shared" ca="1" si="19"/>
        <v>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0</v>
      </c>
      <c r="CA14" s="7">
        <f t="shared" ca="1" si="36"/>
        <v>6</v>
      </c>
      <c r="CB14" s="7">
        <f t="shared" ca="1" si="37"/>
        <v>2</v>
      </c>
      <c r="CC14" s="7">
        <f t="shared" ca="1" si="38"/>
        <v>2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7"/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3"/>
        <v>6</v>
      </c>
      <c r="N15" s="10">
        <f t="shared" si="1"/>
        <v>9</v>
      </c>
      <c r="O15" s="10">
        <f t="shared" ca="1" si="44"/>
        <v>0</v>
      </c>
      <c r="P15" s="10">
        <f t="shared" ca="1" si="2"/>
        <v>0</v>
      </c>
      <c r="Q15" s="10">
        <f t="shared" ca="1" si="45"/>
        <v>0</v>
      </c>
      <c r="T15" s="4">
        <f t="shared" si="3"/>
        <v>6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6"/>
        <v>6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7"/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43"/>
        <v>6</v>
      </c>
      <c r="N16" s="10">
        <f t="shared" si="1"/>
        <v>9</v>
      </c>
      <c r="O16" s="10">
        <f t="shared" ca="1" si="44"/>
        <v>0</v>
      </c>
      <c r="P16" s="10">
        <f t="shared" ca="1" si="2"/>
        <v>0</v>
      </c>
      <c r="Q16" s="10">
        <f t="shared" ca="1" si="45"/>
        <v>0</v>
      </c>
      <c r="T16" s="4">
        <f t="shared" si="3"/>
        <v>6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6</v>
      </c>
      <c r="CA16" s="7">
        <f t="shared" ca="1" si="36"/>
        <v>3</v>
      </c>
      <c r="CB16" s="7">
        <f t="shared" ca="1" si="37"/>
        <v>2</v>
      </c>
      <c r="CC16" s="7">
        <f t="shared" ca="1" si="38"/>
        <v>2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5" si="48">IF($K$7="Beta",(I17+4*J17+K17)/6,(I17+J17+K17)/3)</f>
        <v>6</v>
      </c>
      <c r="M17" s="10">
        <f t="shared" ref="M17:M25" si="49">MAX(T17:Y17)</f>
        <v>6</v>
      </c>
      <c r="N17" s="10">
        <f t="shared" ref="N17:N25" si="50">M17+L17</f>
        <v>12</v>
      </c>
      <c r="O17" s="10">
        <f t="shared" ref="O17:O25" ca="1" si="51">IF(P17-L17&lt;0,0,P17-L17)</f>
        <v>6</v>
      </c>
      <c r="P17" s="10">
        <f t="shared" ref="P17:P25" ca="1" si="52">MIN(AZ17:BX17)</f>
        <v>12</v>
      </c>
      <c r="Q17" s="10">
        <f t="shared" ref="Q17:Q25" ca="1" si="53">IF(ROUND(P17-N17,5)&lt;0,0,ROUND(P17-N17,5))</f>
        <v>0</v>
      </c>
      <c r="T17" s="4">
        <f t="shared" ref="T17:T25" si="54">IF(C17="",0,INDEX($N$9:$N$33,MATCH(C17,$A$9:$A$33,0)))</f>
        <v>6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>
        <f t="shared" ca="1" si="9"/>
        <v>100</v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ref="AZ17:AZ25" ca="1" si="55">IF(AA17="","",INDEX($O$9:$O$33,MATCH(AA17,$A$9:$A$33,0)))</f>
        <v/>
      </c>
      <c r="BA17" s="4">
        <f t="shared" ca="1" si="12"/>
        <v>12</v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6</v>
      </c>
      <c r="CA17" s="7">
        <f t="shared" ref="CA17:CA25" ca="1" si="56">IF(B17="",NA(),IF(L17=0,NA(),IF(Q17&lt;=0.01,L17,NA())))</f>
        <v>6</v>
      </c>
      <c r="CB17" s="7">
        <f t="shared" ref="CB17:CB25" ca="1" si="57">IF(B17="",NA(),IF(ISERROR(CA17),NA(),K17-L17))</f>
        <v>4</v>
      </c>
      <c r="CC17" s="7">
        <f t="shared" ref="CC17:CC25" ca="1" si="58">IF(B17="",NA(),IF(ISERROR(CA17),NA(),L17-I17))</f>
        <v>3</v>
      </c>
      <c r="CD17" s="7" t="e">
        <f t="shared" ref="CD17:CD25" ca="1" si="59">IF(B17="",NA(),IF(L17=0,NA(),IF(Q17&gt;0,L17,NA())))</f>
        <v>#N/A</v>
      </c>
      <c r="CE17" s="7" t="e">
        <f t="shared" ref="CE17:CE25" ca="1" si="60">IF(B17="",NA(),IF(ISERROR(CD17),NA(),K17-L17))</f>
        <v>#N/A</v>
      </c>
      <c r="CF17" s="7" t="e">
        <f t="shared" ref="CF17:CF25" ca="1" si="61">IF(B17="",NA(),IF(ISERROR(CD17),NA(),L17-I17))</f>
        <v>#N/A</v>
      </c>
      <c r="CG17" s="6">
        <f t="shared" ref="CG17:CG25" ca="1" si="62">IF(B17="",NA(),IF(L17=0,NA(),Q17))</f>
        <v>0</v>
      </c>
      <c r="CH17" s="6" t="e">
        <f t="shared" si="47"/>
        <v>#N/A</v>
      </c>
    </row>
    <row r="18" spans="1:86" x14ac:dyDescent="0.25">
      <c r="A18" s="19">
        <v>200</v>
      </c>
      <c r="B18" s="59" t="s">
        <v>58</v>
      </c>
      <c r="C18" s="19">
        <v>220</v>
      </c>
      <c r="D18" s="19">
        <v>210</v>
      </c>
      <c r="E18" s="19"/>
      <c r="F18" s="19"/>
      <c r="G18" s="19"/>
      <c r="H18" s="19"/>
      <c r="I18" s="28"/>
      <c r="J18" s="18"/>
      <c r="K18" s="18"/>
      <c r="L18" s="10">
        <f t="shared" si="48"/>
        <v>0</v>
      </c>
      <c r="M18" s="10">
        <f t="shared" si="49"/>
        <v>22</v>
      </c>
      <c r="N18" s="10">
        <f t="shared" si="50"/>
        <v>22</v>
      </c>
      <c r="O18" s="10">
        <f t="shared" ca="1" si="51"/>
        <v>22</v>
      </c>
      <c r="P18" s="10">
        <f t="shared" ca="1" si="52"/>
        <v>22</v>
      </c>
      <c r="Q18" s="10">
        <f t="shared" ca="1" si="53"/>
        <v>0</v>
      </c>
      <c r="T18" s="4">
        <f t="shared" si="54"/>
        <v>8</v>
      </c>
      <c r="U18" s="4">
        <f t="shared" si="4"/>
        <v>22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>
        <f t="shared" ca="1" si="10"/>
        <v>1000</v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>
        <f t="shared" ca="1" si="35"/>
        <v>22</v>
      </c>
      <c r="BZ18" s="6">
        <f t="shared" si="46"/>
        <v>21.75</v>
      </c>
      <c r="CA18" s="7" t="e">
        <f t="shared" si="56"/>
        <v>#N/A</v>
      </c>
      <c r="CB18" s="7" t="e">
        <f t="shared" si="57"/>
        <v>#N/A</v>
      </c>
      <c r="CC18" s="7" t="e">
        <f t="shared" si="58"/>
        <v>#N/A</v>
      </c>
      <c r="CD18" s="7" t="e">
        <f t="shared" si="59"/>
        <v>#N/A</v>
      </c>
      <c r="CE18" s="7" t="e">
        <f t="shared" si="60"/>
        <v>#N/A</v>
      </c>
      <c r="CF18" s="7" t="e">
        <f t="shared" si="61"/>
        <v>#N/A</v>
      </c>
      <c r="CG18" s="6" t="e">
        <f t="shared" si="62"/>
        <v>#N/A</v>
      </c>
      <c r="CH18" s="6">
        <f t="shared" si="47"/>
        <v>0.55000000000000004</v>
      </c>
    </row>
    <row r="19" spans="1:86" x14ac:dyDescent="0.25">
      <c r="A19" s="19">
        <v>210</v>
      </c>
      <c r="B19" s="27" t="s">
        <v>59</v>
      </c>
      <c r="C19" s="19">
        <v>100</v>
      </c>
      <c r="D19" s="19"/>
      <c r="E19" s="19"/>
      <c r="F19" s="19"/>
      <c r="G19" s="19"/>
      <c r="H19" s="19"/>
      <c r="I19" s="28">
        <v>6</v>
      </c>
      <c r="J19" s="18">
        <v>10</v>
      </c>
      <c r="K19" s="18">
        <v>14</v>
      </c>
      <c r="L19" s="10">
        <f t="shared" si="48"/>
        <v>10</v>
      </c>
      <c r="M19" s="10">
        <f t="shared" si="49"/>
        <v>12</v>
      </c>
      <c r="N19" s="10">
        <f t="shared" si="50"/>
        <v>22</v>
      </c>
      <c r="O19" s="10">
        <f t="shared" ca="1" si="51"/>
        <v>12</v>
      </c>
      <c r="P19" s="10">
        <f t="shared" ca="1" si="52"/>
        <v>22</v>
      </c>
      <c r="Q19" s="10">
        <f t="shared" ca="1" si="53"/>
        <v>0</v>
      </c>
      <c r="T19" s="4">
        <f t="shared" si="54"/>
        <v>12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3">IF(ISERROR(MATCH($A19,OFFSET($C$8,COLUMN(AA$8)-COLUMN($AA$8)+1,0,1,COLUMNS($C$8:$H$8)),0)),"",INDEX($A$9:$A$33,COLUMN(AA$8)-COLUMN($AA$8)+1))</f>
        <v/>
      </c>
      <c r="AB19" s="4" t="str">
        <f t="shared" ca="1" si="63"/>
        <v/>
      </c>
      <c r="AC19" s="4" t="str">
        <f t="shared" ca="1" si="63"/>
        <v/>
      </c>
      <c r="AD19" s="4" t="str">
        <f t="shared" ca="1" si="63"/>
        <v/>
      </c>
      <c r="AE19" s="4" t="str">
        <f t="shared" ca="1" si="63"/>
        <v/>
      </c>
      <c r="AF19" s="4" t="str">
        <f t="shared" ca="1" si="63"/>
        <v/>
      </c>
      <c r="AG19" s="4" t="str">
        <f t="shared" ca="1" si="63"/>
        <v/>
      </c>
      <c r="AH19" s="4" t="str">
        <f t="shared" ca="1" si="63"/>
        <v/>
      </c>
      <c r="AI19" s="4" t="str">
        <f t="shared" ca="1" si="63"/>
        <v/>
      </c>
      <c r="AJ19" s="4">
        <f t="shared" ca="1" si="63"/>
        <v>200</v>
      </c>
      <c r="AK19" s="4" t="str">
        <f t="shared" ref="AK19:AY33" ca="1" si="64">IF(ISERROR(MATCH($A19,OFFSET($C$8,COLUMN(AK$8)-COLUMN($AA$8)+1,0,1,COLUMNS($C$8:$H$8)),0)),"",INDEX($A$9:$A$33,COLUMN(AK$8)-COLUMN($AA$8)+1))</f>
        <v/>
      </c>
      <c r="AL19" s="4" t="str">
        <f t="shared" ca="1" si="64"/>
        <v/>
      </c>
      <c r="AM19" s="4" t="str">
        <f t="shared" ca="1" si="64"/>
        <v/>
      </c>
      <c r="AN19" s="4" t="str">
        <f t="shared" ca="1" si="64"/>
        <v/>
      </c>
      <c r="AO19" s="4" t="str">
        <f t="shared" ca="1" si="64"/>
        <v/>
      </c>
      <c r="AP19" s="4" t="str">
        <f t="shared" ca="1" si="64"/>
        <v/>
      </c>
      <c r="AQ19" s="4" t="str">
        <f t="shared" ca="1" si="64"/>
        <v/>
      </c>
      <c r="AR19" s="4" t="str">
        <f t="shared" ca="1" si="64"/>
        <v/>
      </c>
      <c r="AS19" s="4" t="str">
        <f t="shared" ca="1" si="64"/>
        <v/>
      </c>
      <c r="AT19" s="4" t="str">
        <f t="shared" ca="1" si="64"/>
        <v/>
      </c>
      <c r="AU19" s="4" t="str">
        <f t="shared" ca="1" si="64"/>
        <v/>
      </c>
      <c r="AV19" s="4" t="str">
        <f t="shared" ca="1" si="64"/>
        <v/>
      </c>
      <c r="AW19" s="4" t="str">
        <f t="shared" ca="1" si="64"/>
        <v/>
      </c>
      <c r="AX19" s="4" t="str">
        <f t="shared" ca="1" si="64"/>
        <v/>
      </c>
      <c r="AY19" s="4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>
        <f t="shared" ca="1" si="20"/>
        <v>22</v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6"/>
        <v>12</v>
      </c>
      <c r="CA19" s="7">
        <f t="shared" ca="1" si="56"/>
        <v>10</v>
      </c>
      <c r="CB19" s="7">
        <f t="shared" ca="1" si="57"/>
        <v>4</v>
      </c>
      <c r="CC19" s="7">
        <f t="shared" ca="1" si="58"/>
        <v>4</v>
      </c>
      <c r="CD19" s="7" t="e">
        <f t="shared" ca="1" si="59"/>
        <v>#N/A</v>
      </c>
      <c r="CE19" s="7" t="e">
        <f t="shared" ca="1" si="60"/>
        <v>#N/A</v>
      </c>
      <c r="CF19" s="7" t="e">
        <f t="shared" ca="1" si="61"/>
        <v>#N/A</v>
      </c>
      <c r="CG19" s="6">
        <f t="shared" ca="1" si="62"/>
        <v>0</v>
      </c>
      <c r="CH19" s="6" t="e">
        <f t="shared" si="47"/>
        <v>#N/A</v>
      </c>
    </row>
    <row r="20" spans="1:86" x14ac:dyDescent="0.25">
      <c r="A20" s="19">
        <v>220</v>
      </c>
      <c r="B20" s="27" t="s">
        <v>60</v>
      </c>
      <c r="C20" s="19">
        <v>10</v>
      </c>
      <c r="D20" s="19"/>
      <c r="E20" s="19"/>
      <c r="F20" s="19"/>
      <c r="G20" s="19"/>
      <c r="H20" s="19"/>
      <c r="I20" s="28">
        <v>6</v>
      </c>
      <c r="J20" s="18">
        <v>8</v>
      </c>
      <c r="K20" s="18">
        <v>10</v>
      </c>
      <c r="L20" s="10">
        <f t="shared" si="48"/>
        <v>8</v>
      </c>
      <c r="M20" s="10">
        <f t="shared" si="49"/>
        <v>0</v>
      </c>
      <c r="N20" s="10">
        <f t="shared" si="50"/>
        <v>8</v>
      </c>
      <c r="O20" s="10">
        <f t="shared" ca="1" si="51"/>
        <v>14</v>
      </c>
      <c r="P20" s="10">
        <f t="shared" ca="1" si="52"/>
        <v>22</v>
      </c>
      <c r="Q20" s="10">
        <f t="shared" ca="1" si="53"/>
        <v>14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3"/>
        <v/>
      </c>
      <c r="AB20" s="4" t="str">
        <f t="shared" ca="1" si="63"/>
        <v/>
      </c>
      <c r="AC20" s="4" t="str">
        <f t="shared" ca="1" si="63"/>
        <v/>
      </c>
      <c r="AD20" s="4" t="str">
        <f t="shared" ca="1" si="63"/>
        <v/>
      </c>
      <c r="AE20" s="4" t="str">
        <f t="shared" ca="1" si="63"/>
        <v/>
      </c>
      <c r="AF20" s="4" t="str">
        <f t="shared" ca="1" si="63"/>
        <v/>
      </c>
      <c r="AG20" s="4" t="str">
        <f t="shared" ca="1" si="63"/>
        <v/>
      </c>
      <c r="AH20" s="4" t="str">
        <f t="shared" ca="1" si="63"/>
        <v/>
      </c>
      <c r="AI20" s="4" t="str">
        <f t="shared" ca="1" si="63"/>
        <v/>
      </c>
      <c r="AJ20" s="4">
        <f t="shared" ca="1" si="63"/>
        <v>200</v>
      </c>
      <c r="AK20" s="4" t="str">
        <f t="shared" ca="1" si="64"/>
        <v/>
      </c>
      <c r="AL20" s="4" t="str">
        <f t="shared" ca="1" si="64"/>
        <v/>
      </c>
      <c r="AM20" s="4" t="str">
        <f t="shared" ca="1" si="64"/>
        <v/>
      </c>
      <c r="AN20" s="4" t="str">
        <f t="shared" ca="1" si="64"/>
        <v/>
      </c>
      <c r="AO20" s="4" t="str">
        <f t="shared" ca="1" si="64"/>
        <v/>
      </c>
      <c r="AP20" s="4" t="str">
        <f t="shared" ca="1" si="64"/>
        <v/>
      </c>
      <c r="AQ20" s="4" t="str">
        <f t="shared" ca="1" si="64"/>
        <v/>
      </c>
      <c r="AR20" s="4" t="str">
        <f t="shared" ca="1" si="64"/>
        <v/>
      </c>
      <c r="AS20" s="4" t="str">
        <f t="shared" ca="1" si="64"/>
        <v/>
      </c>
      <c r="AT20" s="4" t="str">
        <f t="shared" ca="1" si="64"/>
        <v/>
      </c>
      <c r="AU20" s="4" t="str">
        <f t="shared" ca="1" si="64"/>
        <v/>
      </c>
      <c r="AV20" s="4" t="str">
        <f t="shared" ca="1" si="64"/>
        <v/>
      </c>
      <c r="AW20" s="4" t="str">
        <f t="shared" ca="1" si="64"/>
        <v/>
      </c>
      <c r="AX20" s="4" t="str">
        <f t="shared" ca="1" si="64"/>
        <v/>
      </c>
      <c r="AY20" s="4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>
        <f t="shared" ca="1" si="20"/>
        <v>22</v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6"/>
        <v>0</v>
      </c>
      <c r="CA20" s="7" t="e">
        <f t="shared" ca="1" si="56"/>
        <v>#N/A</v>
      </c>
      <c r="CB20" s="7" t="e">
        <f t="shared" ca="1" si="57"/>
        <v>#N/A</v>
      </c>
      <c r="CC20" s="7" t="e">
        <f t="shared" ca="1" si="58"/>
        <v>#N/A</v>
      </c>
      <c r="CD20" s="7">
        <f t="shared" ca="1" si="59"/>
        <v>8</v>
      </c>
      <c r="CE20" s="7">
        <f t="shared" ca="1" si="60"/>
        <v>2</v>
      </c>
      <c r="CF20" s="7">
        <f t="shared" ca="1" si="61"/>
        <v>2</v>
      </c>
      <c r="CG20" s="6">
        <f t="shared" ca="1" si="62"/>
        <v>14</v>
      </c>
      <c r="CH20" s="6" t="e">
        <f t="shared" si="47"/>
        <v>#N/A</v>
      </c>
    </row>
    <row r="21" spans="1:86" x14ac:dyDescent="0.25">
      <c r="A21" s="19">
        <v>300</v>
      </c>
      <c r="B21" s="27" t="s">
        <v>61</v>
      </c>
      <c r="C21" s="19">
        <v>310</v>
      </c>
      <c r="D21" s="19">
        <v>320</v>
      </c>
      <c r="E21" s="19">
        <v>330</v>
      </c>
      <c r="F21" s="19">
        <v>340</v>
      </c>
      <c r="G21" s="19"/>
      <c r="H21" s="19"/>
      <c r="I21" s="28"/>
      <c r="J21" s="18"/>
      <c r="K21" s="18"/>
      <c r="L21" s="10">
        <f t="shared" si="48"/>
        <v>0</v>
      </c>
      <c r="M21" s="10">
        <f t="shared" si="49"/>
        <v>7</v>
      </c>
      <c r="N21" s="10">
        <f t="shared" si="50"/>
        <v>7</v>
      </c>
      <c r="O21" s="10">
        <f t="shared" ca="1" si="51"/>
        <v>22</v>
      </c>
      <c r="P21" s="10">
        <f t="shared" ca="1" si="52"/>
        <v>22</v>
      </c>
      <c r="Q21" s="10">
        <f t="shared" ca="1" si="53"/>
        <v>15</v>
      </c>
      <c r="T21" s="4">
        <f t="shared" si="54"/>
        <v>7</v>
      </c>
      <c r="U21" s="4">
        <f t="shared" si="4"/>
        <v>6</v>
      </c>
      <c r="V21" s="4">
        <f t="shared" si="5"/>
        <v>5</v>
      </c>
      <c r="W21" s="4">
        <f t="shared" si="6"/>
        <v>3</v>
      </c>
      <c r="X21" s="4">
        <f t="shared" si="7"/>
        <v>0</v>
      </c>
      <c r="Y21" s="4">
        <f t="shared" si="8"/>
        <v>0</v>
      </c>
      <c r="AA21" s="4" t="str">
        <f t="shared" ca="1" si="63"/>
        <v/>
      </c>
      <c r="AB21" s="4" t="str">
        <f t="shared" ca="1" si="63"/>
        <v/>
      </c>
      <c r="AC21" s="4" t="str">
        <f t="shared" ca="1" si="63"/>
        <v/>
      </c>
      <c r="AD21" s="4" t="str">
        <f t="shared" ca="1" si="63"/>
        <v/>
      </c>
      <c r="AE21" s="4" t="str">
        <f t="shared" ca="1" si="63"/>
        <v/>
      </c>
      <c r="AF21" s="4" t="str">
        <f t="shared" ca="1" si="63"/>
        <v/>
      </c>
      <c r="AG21" s="4" t="str">
        <f t="shared" ca="1" si="63"/>
        <v/>
      </c>
      <c r="AH21" s="4" t="str">
        <f t="shared" ca="1" si="63"/>
        <v/>
      </c>
      <c r="AI21" s="4" t="str">
        <f t="shared" ca="1" si="63"/>
        <v/>
      </c>
      <c r="AJ21" s="4" t="str">
        <f t="shared" ca="1" si="63"/>
        <v/>
      </c>
      <c r="AK21" s="4" t="str">
        <f t="shared" ca="1" si="64"/>
        <v/>
      </c>
      <c r="AL21" s="4" t="str">
        <f t="shared" ca="1" si="64"/>
        <v/>
      </c>
      <c r="AM21" s="4" t="str">
        <f t="shared" ca="1" si="64"/>
        <v/>
      </c>
      <c r="AN21" s="4" t="str">
        <f t="shared" ca="1" si="64"/>
        <v/>
      </c>
      <c r="AO21" s="4" t="str">
        <f t="shared" ca="1" si="64"/>
        <v/>
      </c>
      <c r="AP21" s="4" t="str">
        <f t="shared" ca="1" si="64"/>
        <v/>
      </c>
      <c r="AQ21" s="4" t="str">
        <f t="shared" ca="1" si="64"/>
        <v/>
      </c>
      <c r="AR21" s="4" t="str">
        <f t="shared" ca="1" si="64"/>
        <v/>
      </c>
      <c r="AS21" s="4" t="str">
        <f t="shared" ca="1" si="64"/>
        <v/>
      </c>
      <c r="AT21" s="4" t="str">
        <f t="shared" ca="1" si="64"/>
        <v/>
      </c>
      <c r="AU21" s="4" t="str">
        <f t="shared" ca="1" si="64"/>
        <v/>
      </c>
      <c r="AV21" s="4" t="str">
        <f t="shared" ca="1" si="64"/>
        <v/>
      </c>
      <c r="AW21" s="4" t="str">
        <f t="shared" ca="1" si="64"/>
        <v/>
      </c>
      <c r="AX21" s="4" t="str">
        <f t="shared" ca="1" si="64"/>
        <v/>
      </c>
      <c r="AY21" s="4">
        <f t="shared" ca="1" si="64"/>
        <v>1000</v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>
        <f t="shared" ca="1" si="35"/>
        <v>22</v>
      </c>
      <c r="BZ21" s="6">
        <f t="shared" si="46"/>
        <v>6.75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>
        <f t="shared" si="47"/>
        <v>0.55000000000000004</v>
      </c>
    </row>
    <row r="22" spans="1:86" x14ac:dyDescent="0.25">
      <c r="A22" s="19">
        <v>310</v>
      </c>
      <c r="B22" s="27" t="s">
        <v>62</v>
      </c>
      <c r="C22" s="19">
        <v>10</v>
      </c>
      <c r="D22" s="19"/>
      <c r="E22" s="19"/>
      <c r="F22" s="19"/>
      <c r="G22" s="19"/>
      <c r="H22" s="19"/>
      <c r="I22" s="28">
        <v>5</v>
      </c>
      <c r="J22" s="18">
        <v>7</v>
      </c>
      <c r="K22" s="18">
        <v>9</v>
      </c>
      <c r="L22" s="10">
        <f t="shared" si="48"/>
        <v>7</v>
      </c>
      <c r="M22" s="10">
        <f t="shared" si="49"/>
        <v>0</v>
      </c>
      <c r="N22" s="10">
        <f t="shared" si="50"/>
        <v>7</v>
      </c>
      <c r="O22" s="10">
        <f t="shared" ca="1" si="51"/>
        <v>15</v>
      </c>
      <c r="P22" s="10">
        <f t="shared" ca="1" si="52"/>
        <v>22</v>
      </c>
      <c r="Q22" s="10">
        <f t="shared" ca="1" si="53"/>
        <v>15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63"/>
        <v/>
      </c>
      <c r="AB22" s="4" t="str">
        <f t="shared" ca="1" si="63"/>
        <v/>
      </c>
      <c r="AC22" s="4" t="str">
        <f t="shared" ca="1" si="63"/>
        <v/>
      </c>
      <c r="AD22" s="4" t="str">
        <f t="shared" ca="1" si="63"/>
        <v/>
      </c>
      <c r="AE22" s="4" t="str">
        <f t="shared" ca="1" si="63"/>
        <v/>
      </c>
      <c r="AF22" s="4" t="str">
        <f t="shared" ca="1" si="63"/>
        <v/>
      </c>
      <c r="AG22" s="4" t="str">
        <f t="shared" ca="1" si="63"/>
        <v/>
      </c>
      <c r="AH22" s="4" t="str">
        <f t="shared" ca="1" si="63"/>
        <v/>
      </c>
      <c r="AI22" s="4" t="str">
        <f t="shared" ca="1" si="63"/>
        <v/>
      </c>
      <c r="AJ22" s="4" t="str">
        <f t="shared" ca="1" si="63"/>
        <v/>
      </c>
      <c r="AK22" s="4" t="str">
        <f t="shared" ca="1" si="64"/>
        <v/>
      </c>
      <c r="AL22" s="4" t="str">
        <f t="shared" ca="1" si="64"/>
        <v/>
      </c>
      <c r="AM22" s="4">
        <f t="shared" ca="1" si="64"/>
        <v>300</v>
      </c>
      <c r="AN22" s="4" t="str">
        <f t="shared" ca="1" si="64"/>
        <v/>
      </c>
      <c r="AO22" s="4" t="str">
        <f t="shared" ca="1" si="64"/>
        <v/>
      </c>
      <c r="AP22" s="4" t="str">
        <f t="shared" ca="1" si="64"/>
        <v/>
      </c>
      <c r="AQ22" s="4" t="str">
        <f t="shared" ca="1" si="64"/>
        <v/>
      </c>
      <c r="AR22" s="4" t="str">
        <f t="shared" ca="1" si="64"/>
        <v/>
      </c>
      <c r="AS22" s="4" t="str">
        <f t="shared" ca="1" si="64"/>
        <v/>
      </c>
      <c r="AT22" s="4" t="str">
        <f t="shared" ca="1" si="64"/>
        <v/>
      </c>
      <c r="AU22" s="4" t="str">
        <f t="shared" ca="1" si="64"/>
        <v/>
      </c>
      <c r="AV22" s="4" t="str">
        <f t="shared" ca="1" si="64"/>
        <v/>
      </c>
      <c r="AW22" s="4" t="str">
        <f t="shared" ca="1" si="64"/>
        <v/>
      </c>
      <c r="AX22" s="4" t="str">
        <f t="shared" ca="1" si="64"/>
        <v/>
      </c>
      <c r="AY22" s="4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>
        <f t="shared" ca="1" si="23"/>
        <v>22</v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6"/>
        <v>0</v>
      </c>
      <c r="CA22" s="7" t="e">
        <f t="shared" ca="1" si="56"/>
        <v>#N/A</v>
      </c>
      <c r="CB22" s="7" t="e">
        <f t="shared" ca="1" si="57"/>
        <v>#N/A</v>
      </c>
      <c r="CC22" s="7" t="e">
        <f t="shared" ca="1" si="58"/>
        <v>#N/A</v>
      </c>
      <c r="CD22" s="7">
        <f t="shared" ca="1" si="59"/>
        <v>7</v>
      </c>
      <c r="CE22" s="7">
        <f t="shared" ca="1" si="60"/>
        <v>2</v>
      </c>
      <c r="CF22" s="7">
        <f t="shared" ca="1" si="61"/>
        <v>2</v>
      </c>
      <c r="CG22" s="6">
        <f t="shared" ca="1" si="62"/>
        <v>15</v>
      </c>
      <c r="CH22" s="6" t="e">
        <f t="shared" si="47"/>
        <v>#N/A</v>
      </c>
    </row>
    <row r="23" spans="1:86" x14ac:dyDescent="0.25">
      <c r="A23" s="19">
        <v>320</v>
      </c>
      <c r="B23" s="27" t="s">
        <v>63</v>
      </c>
      <c r="C23" s="19">
        <v>10</v>
      </c>
      <c r="D23" s="19"/>
      <c r="E23" s="19"/>
      <c r="F23" s="19"/>
      <c r="G23" s="19"/>
      <c r="H23" s="19"/>
      <c r="I23" s="28">
        <v>4</v>
      </c>
      <c r="J23" s="18">
        <v>6</v>
      </c>
      <c r="K23" s="18">
        <v>8</v>
      </c>
      <c r="L23" s="10">
        <f t="shared" si="48"/>
        <v>6</v>
      </c>
      <c r="M23" s="10">
        <f t="shared" si="49"/>
        <v>0</v>
      </c>
      <c r="N23" s="10">
        <f t="shared" si="50"/>
        <v>6</v>
      </c>
      <c r="O23" s="10">
        <f t="shared" ca="1" si="51"/>
        <v>16</v>
      </c>
      <c r="P23" s="10">
        <f t="shared" ca="1" si="52"/>
        <v>22</v>
      </c>
      <c r="Q23" s="10">
        <f t="shared" ca="1" si="53"/>
        <v>16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3"/>
        <v/>
      </c>
      <c r="AB23" s="4" t="str">
        <f t="shared" ca="1" si="63"/>
        <v/>
      </c>
      <c r="AC23" s="4" t="str">
        <f t="shared" ca="1" si="63"/>
        <v/>
      </c>
      <c r="AD23" s="4" t="str">
        <f t="shared" ca="1" si="63"/>
        <v/>
      </c>
      <c r="AE23" s="4" t="str">
        <f t="shared" ca="1" si="63"/>
        <v/>
      </c>
      <c r="AF23" s="4" t="str">
        <f t="shared" ca="1" si="63"/>
        <v/>
      </c>
      <c r="AG23" s="4" t="str">
        <f t="shared" ca="1" si="63"/>
        <v/>
      </c>
      <c r="AH23" s="4" t="str">
        <f t="shared" ca="1" si="63"/>
        <v/>
      </c>
      <c r="AI23" s="4" t="str">
        <f t="shared" ca="1" si="63"/>
        <v/>
      </c>
      <c r="AJ23" s="4" t="str">
        <f t="shared" ca="1" si="63"/>
        <v/>
      </c>
      <c r="AK23" s="4" t="str">
        <f t="shared" ca="1" si="64"/>
        <v/>
      </c>
      <c r="AL23" s="4" t="str">
        <f t="shared" ca="1" si="64"/>
        <v/>
      </c>
      <c r="AM23" s="4">
        <f t="shared" ca="1" si="64"/>
        <v>300</v>
      </c>
      <c r="AN23" s="4" t="str">
        <f t="shared" ca="1" si="64"/>
        <v/>
      </c>
      <c r="AO23" s="4" t="str">
        <f t="shared" ca="1" si="64"/>
        <v/>
      </c>
      <c r="AP23" s="4" t="str">
        <f t="shared" ca="1" si="64"/>
        <v/>
      </c>
      <c r="AQ23" s="4" t="str">
        <f t="shared" ca="1" si="64"/>
        <v/>
      </c>
      <c r="AR23" s="4" t="str">
        <f t="shared" ca="1" si="64"/>
        <v/>
      </c>
      <c r="AS23" s="4" t="str">
        <f t="shared" ca="1" si="64"/>
        <v/>
      </c>
      <c r="AT23" s="4" t="str">
        <f t="shared" ca="1" si="64"/>
        <v/>
      </c>
      <c r="AU23" s="4" t="str">
        <f t="shared" ca="1" si="64"/>
        <v/>
      </c>
      <c r="AV23" s="4" t="str">
        <f t="shared" ca="1" si="64"/>
        <v/>
      </c>
      <c r="AW23" s="4" t="str">
        <f t="shared" ca="1" si="64"/>
        <v/>
      </c>
      <c r="AX23" s="4" t="str">
        <f t="shared" ca="1" si="64"/>
        <v/>
      </c>
      <c r="AY23" s="4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>
        <f t="shared" ca="1" si="23"/>
        <v>22</v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6"/>
        <v>0</v>
      </c>
      <c r="CA23" s="7" t="e">
        <f t="shared" ca="1" si="56"/>
        <v>#N/A</v>
      </c>
      <c r="CB23" s="7" t="e">
        <f t="shared" ca="1" si="57"/>
        <v>#N/A</v>
      </c>
      <c r="CC23" s="7" t="e">
        <f t="shared" ca="1" si="58"/>
        <v>#N/A</v>
      </c>
      <c r="CD23" s="7">
        <f t="shared" ca="1" si="59"/>
        <v>6</v>
      </c>
      <c r="CE23" s="7">
        <f t="shared" ca="1" si="60"/>
        <v>2</v>
      </c>
      <c r="CF23" s="7">
        <f t="shared" ca="1" si="61"/>
        <v>2</v>
      </c>
      <c r="CG23" s="6">
        <f t="shared" ca="1" si="62"/>
        <v>16</v>
      </c>
      <c r="CH23" s="6" t="e">
        <f t="shared" si="47"/>
        <v>#N/A</v>
      </c>
    </row>
    <row r="24" spans="1:86" x14ac:dyDescent="0.25">
      <c r="A24" s="19">
        <v>330</v>
      </c>
      <c r="B24" s="27" t="s">
        <v>64</v>
      </c>
      <c r="C24" s="19">
        <v>10</v>
      </c>
      <c r="D24" s="19"/>
      <c r="E24" s="19"/>
      <c r="F24" s="19"/>
      <c r="G24" s="19"/>
      <c r="H24" s="19"/>
      <c r="I24" s="28">
        <v>3</v>
      </c>
      <c r="J24" s="18">
        <v>5</v>
      </c>
      <c r="K24" s="18">
        <v>7</v>
      </c>
      <c r="L24" s="10">
        <f t="shared" si="48"/>
        <v>5</v>
      </c>
      <c r="M24" s="10">
        <f t="shared" si="49"/>
        <v>0</v>
      </c>
      <c r="N24" s="10">
        <f t="shared" si="50"/>
        <v>5</v>
      </c>
      <c r="O24" s="10">
        <f t="shared" ca="1" si="51"/>
        <v>17</v>
      </c>
      <c r="P24" s="10">
        <f t="shared" ca="1" si="52"/>
        <v>22</v>
      </c>
      <c r="Q24" s="10">
        <f t="shared" ca="1" si="53"/>
        <v>17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3"/>
        <v/>
      </c>
      <c r="AB24" s="4" t="str">
        <f t="shared" ca="1" si="63"/>
        <v/>
      </c>
      <c r="AC24" s="4" t="str">
        <f t="shared" ca="1" si="63"/>
        <v/>
      </c>
      <c r="AD24" s="4" t="str">
        <f t="shared" ca="1" si="63"/>
        <v/>
      </c>
      <c r="AE24" s="4" t="str">
        <f t="shared" ca="1" si="63"/>
        <v/>
      </c>
      <c r="AF24" s="4" t="str">
        <f t="shared" ca="1" si="63"/>
        <v/>
      </c>
      <c r="AG24" s="4" t="str">
        <f t="shared" ca="1" si="63"/>
        <v/>
      </c>
      <c r="AH24" s="4" t="str">
        <f t="shared" ca="1" si="63"/>
        <v/>
      </c>
      <c r="AI24" s="4" t="str">
        <f t="shared" ca="1" si="63"/>
        <v/>
      </c>
      <c r="AJ24" s="4" t="str">
        <f t="shared" ca="1" si="63"/>
        <v/>
      </c>
      <c r="AK24" s="4" t="str">
        <f t="shared" ca="1" si="64"/>
        <v/>
      </c>
      <c r="AL24" s="4" t="str">
        <f t="shared" ca="1" si="64"/>
        <v/>
      </c>
      <c r="AM24" s="4">
        <f t="shared" ca="1" si="64"/>
        <v>300</v>
      </c>
      <c r="AN24" s="4" t="str">
        <f t="shared" ca="1" si="64"/>
        <v/>
      </c>
      <c r="AO24" s="4" t="str">
        <f t="shared" ca="1" si="64"/>
        <v/>
      </c>
      <c r="AP24" s="4" t="str">
        <f t="shared" ca="1" si="64"/>
        <v/>
      </c>
      <c r="AQ24" s="4" t="str">
        <f t="shared" ca="1" si="64"/>
        <v/>
      </c>
      <c r="AR24" s="4" t="str">
        <f t="shared" ca="1" si="64"/>
        <v/>
      </c>
      <c r="AS24" s="4" t="str">
        <f t="shared" ca="1" si="64"/>
        <v/>
      </c>
      <c r="AT24" s="4" t="str">
        <f t="shared" ca="1" si="64"/>
        <v/>
      </c>
      <c r="AU24" s="4" t="str">
        <f t="shared" ca="1" si="64"/>
        <v/>
      </c>
      <c r="AV24" s="4" t="str">
        <f t="shared" ca="1" si="64"/>
        <v/>
      </c>
      <c r="AW24" s="4" t="str">
        <f t="shared" ca="1" si="64"/>
        <v/>
      </c>
      <c r="AX24" s="4" t="str">
        <f t="shared" ca="1" si="64"/>
        <v/>
      </c>
      <c r="AY24" s="4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>
        <f t="shared" ca="1" si="23"/>
        <v>22</v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6"/>
        <v>0</v>
      </c>
      <c r="CA24" s="7" t="e">
        <f t="shared" ca="1" si="56"/>
        <v>#N/A</v>
      </c>
      <c r="CB24" s="7" t="e">
        <f t="shared" ca="1" si="57"/>
        <v>#N/A</v>
      </c>
      <c r="CC24" s="7" t="e">
        <f t="shared" ca="1" si="58"/>
        <v>#N/A</v>
      </c>
      <c r="CD24" s="7">
        <f t="shared" ca="1" si="59"/>
        <v>5</v>
      </c>
      <c r="CE24" s="7">
        <f t="shared" ca="1" si="60"/>
        <v>2</v>
      </c>
      <c r="CF24" s="7">
        <f t="shared" ca="1" si="61"/>
        <v>2</v>
      </c>
      <c r="CG24" s="6">
        <f t="shared" ca="1" si="62"/>
        <v>17</v>
      </c>
      <c r="CH24" s="6" t="e">
        <f t="shared" si="47"/>
        <v>#N/A</v>
      </c>
    </row>
    <row r="25" spans="1:86" x14ac:dyDescent="0.25">
      <c r="A25" s="19">
        <v>340</v>
      </c>
      <c r="B25" s="27" t="s">
        <v>65</v>
      </c>
      <c r="C25" s="19">
        <v>10</v>
      </c>
      <c r="D25" s="19"/>
      <c r="E25" s="19"/>
      <c r="F25" s="19"/>
      <c r="G25" s="19"/>
      <c r="H25" s="19"/>
      <c r="I25" s="28">
        <v>2</v>
      </c>
      <c r="J25" s="18">
        <v>3</v>
      </c>
      <c r="K25" s="18">
        <v>4</v>
      </c>
      <c r="L25" s="10">
        <f t="shared" si="48"/>
        <v>3</v>
      </c>
      <c r="M25" s="10">
        <f t="shared" si="49"/>
        <v>0</v>
      </c>
      <c r="N25" s="10">
        <f t="shared" si="50"/>
        <v>3</v>
      </c>
      <c r="O25" s="10">
        <f t="shared" ca="1" si="51"/>
        <v>19</v>
      </c>
      <c r="P25" s="10">
        <f t="shared" ca="1" si="52"/>
        <v>22</v>
      </c>
      <c r="Q25" s="10">
        <f t="shared" ca="1" si="53"/>
        <v>19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3"/>
        <v/>
      </c>
      <c r="AB25" s="4" t="str">
        <f t="shared" ca="1" si="63"/>
        <v/>
      </c>
      <c r="AC25" s="4" t="str">
        <f t="shared" ca="1" si="63"/>
        <v/>
      </c>
      <c r="AD25" s="4" t="str">
        <f t="shared" ca="1" si="63"/>
        <v/>
      </c>
      <c r="AE25" s="4" t="str">
        <f t="shared" ca="1" si="63"/>
        <v/>
      </c>
      <c r="AF25" s="4" t="str">
        <f t="shared" ca="1" si="63"/>
        <v/>
      </c>
      <c r="AG25" s="4" t="str">
        <f t="shared" ca="1" si="63"/>
        <v/>
      </c>
      <c r="AH25" s="4" t="str">
        <f t="shared" ca="1" si="63"/>
        <v/>
      </c>
      <c r="AI25" s="4" t="str">
        <f t="shared" ca="1" si="63"/>
        <v/>
      </c>
      <c r="AJ25" s="4" t="str">
        <f t="shared" ca="1" si="63"/>
        <v/>
      </c>
      <c r="AK25" s="4" t="str">
        <f t="shared" ca="1" si="64"/>
        <v/>
      </c>
      <c r="AL25" s="4" t="str">
        <f t="shared" ca="1" si="64"/>
        <v/>
      </c>
      <c r="AM25" s="4">
        <f t="shared" ca="1" si="64"/>
        <v>300</v>
      </c>
      <c r="AN25" s="4" t="str">
        <f t="shared" ca="1" si="64"/>
        <v/>
      </c>
      <c r="AO25" s="4" t="str">
        <f t="shared" ca="1" si="64"/>
        <v/>
      </c>
      <c r="AP25" s="4" t="str">
        <f t="shared" ca="1" si="64"/>
        <v/>
      </c>
      <c r="AQ25" s="4" t="str">
        <f t="shared" ca="1" si="64"/>
        <v/>
      </c>
      <c r="AR25" s="4" t="str">
        <f t="shared" ca="1" si="64"/>
        <v/>
      </c>
      <c r="AS25" s="4" t="str">
        <f t="shared" ca="1" si="64"/>
        <v/>
      </c>
      <c r="AT25" s="4" t="str">
        <f t="shared" ca="1" si="64"/>
        <v/>
      </c>
      <c r="AU25" s="4" t="str">
        <f t="shared" ca="1" si="64"/>
        <v/>
      </c>
      <c r="AV25" s="4" t="str">
        <f t="shared" ca="1" si="64"/>
        <v/>
      </c>
      <c r="AW25" s="4" t="str">
        <f t="shared" ca="1" si="64"/>
        <v/>
      </c>
      <c r="AX25" s="4" t="str">
        <f t="shared" ca="1" si="64"/>
        <v/>
      </c>
      <c r="AY25" s="4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>
        <f t="shared" ca="1" si="23"/>
        <v>22</v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6"/>
        <v>0</v>
      </c>
      <c r="CA25" s="7" t="e">
        <f t="shared" ca="1" si="56"/>
        <v>#N/A</v>
      </c>
      <c r="CB25" s="7" t="e">
        <f t="shared" ca="1" si="57"/>
        <v>#N/A</v>
      </c>
      <c r="CC25" s="7" t="e">
        <f t="shared" ca="1" si="58"/>
        <v>#N/A</v>
      </c>
      <c r="CD25" s="7">
        <f t="shared" ca="1" si="59"/>
        <v>3</v>
      </c>
      <c r="CE25" s="7">
        <f t="shared" ca="1" si="60"/>
        <v>1</v>
      </c>
      <c r="CF25" s="7">
        <f t="shared" ca="1" si="61"/>
        <v>1</v>
      </c>
      <c r="CG25" s="6">
        <f t="shared" ca="1" si="62"/>
        <v>19</v>
      </c>
      <c r="CH25" s="6" t="e">
        <f t="shared" si="47"/>
        <v>#N/A</v>
      </c>
    </row>
    <row r="26" spans="1:86" x14ac:dyDescent="0.25">
      <c r="A26" s="19"/>
      <c r="B26" s="27"/>
      <c r="C26" s="19"/>
      <c r="D26" s="19"/>
      <c r="E26" s="19"/>
      <c r="F26" s="19"/>
      <c r="G26" s="19"/>
      <c r="H26" s="19"/>
      <c r="I26" s="28"/>
      <c r="J26" s="18"/>
      <c r="K26" s="18"/>
      <c r="L26" s="10">
        <f t="shared" ref="L26:L32" si="65">IF($K$7="Beta",(I26+4*J26+K26)/6,(I26+J26+K26)/3)</f>
        <v>0</v>
      </c>
      <c r="M26" s="10">
        <f t="shared" ref="M26:M32" si="66">MAX(T26:Y26)</f>
        <v>0</v>
      </c>
      <c r="N26" s="10">
        <f t="shared" ref="N26:N32" si="67">M26+L26</f>
        <v>0</v>
      </c>
      <c r="O26" s="10">
        <f t="shared" ref="O26:O32" ca="1" si="68">IF(P26-L26&lt;0,0,P26-L26)</f>
        <v>0</v>
      </c>
      <c r="P26" s="10">
        <f t="shared" ref="P26:P32" ca="1" si="69">MIN(AZ26:BX26)</f>
        <v>0</v>
      </c>
      <c r="Q26" s="10">
        <f t="shared" ref="Q26:Q32" ca="1" si="70">IF(ROUND(P26-N26,5)&lt;0,0,ROUND(P26-N26,5))</f>
        <v>0</v>
      </c>
      <c r="T26" s="4">
        <f t="shared" ref="T26:T32" si="71">IF(C26="",0,INDEX($N$9:$N$33,MATCH(C26,$A$9:$A$33,0)))</f>
        <v>0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4" t="str">
        <f t="shared" ca="1" si="63"/>
        <v/>
      </c>
      <c r="AB26" s="4" t="str">
        <f t="shared" ca="1" si="63"/>
        <v/>
      </c>
      <c r="AC26" s="4" t="str">
        <f t="shared" ca="1" si="63"/>
        <v/>
      </c>
      <c r="AD26" s="4" t="str">
        <f t="shared" ca="1" si="63"/>
        <v/>
      </c>
      <c r="AE26" s="4" t="str">
        <f t="shared" ca="1" si="63"/>
        <v/>
      </c>
      <c r="AF26" s="4" t="str">
        <f t="shared" ca="1" si="63"/>
        <v/>
      </c>
      <c r="AG26" s="4" t="str">
        <f t="shared" ca="1" si="63"/>
        <v/>
      </c>
      <c r="AH26" s="4" t="str">
        <f t="shared" ca="1" si="63"/>
        <v/>
      </c>
      <c r="AI26" s="4" t="str">
        <f t="shared" ca="1" si="63"/>
        <v/>
      </c>
      <c r="AJ26" s="4" t="str">
        <f t="shared" ca="1" si="63"/>
        <v/>
      </c>
      <c r="AK26" s="4" t="str">
        <f t="shared" ca="1" si="64"/>
        <v/>
      </c>
      <c r="AL26" s="4" t="str">
        <f t="shared" ca="1" si="64"/>
        <v/>
      </c>
      <c r="AM26" s="4" t="str">
        <f t="shared" ca="1" si="64"/>
        <v/>
      </c>
      <c r="AN26" s="4" t="str">
        <f t="shared" ca="1" si="64"/>
        <v/>
      </c>
      <c r="AO26" s="4" t="str">
        <f t="shared" ca="1" si="64"/>
        <v/>
      </c>
      <c r="AP26" s="4" t="str">
        <f t="shared" ca="1" si="64"/>
        <v/>
      </c>
      <c r="AQ26" s="4" t="str">
        <f t="shared" ca="1" si="64"/>
        <v/>
      </c>
      <c r="AR26" s="4" t="str">
        <f t="shared" ca="1" si="64"/>
        <v/>
      </c>
      <c r="AS26" s="4" t="str">
        <f t="shared" ca="1" si="64"/>
        <v/>
      </c>
      <c r="AT26" s="4" t="str">
        <f t="shared" ca="1" si="64"/>
        <v/>
      </c>
      <c r="AU26" s="4" t="str">
        <f t="shared" ca="1" si="64"/>
        <v/>
      </c>
      <c r="AV26" s="4" t="str">
        <f t="shared" ca="1" si="64"/>
        <v/>
      </c>
      <c r="AW26" s="4" t="str">
        <f t="shared" ca="1" si="64"/>
        <v/>
      </c>
      <c r="AX26" s="4" t="str">
        <f t="shared" ca="1" si="64"/>
        <v/>
      </c>
      <c r="AY26" s="4" t="str">
        <f t="shared" ca="1" si="64"/>
        <v/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 t="str">
        <f t="shared" ref="BX26:BX32" ca="1" si="101">IF(AY26="","",INDEX($O$9:$O$33,MATCH(AY26,$A$9:$A$33,0)))</f>
        <v/>
      </c>
      <c r="BZ26" s="6" t="e">
        <f t="shared" si="46"/>
        <v>#N/A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 t="e">
        <f t="shared" si="47"/>
        <v>#N/A</v>
      </c>
    </row>
    <row r="27" spans="1:86" x14ac:dyDescent="0.25">
      <c r="A27" s="19"/>
      <c r="B27" s="27"/>
      <c r="C27" s="19"/>
      <c r="D27" s="19"/>
      <c r="E27" s="19"/>
      <c r="F27" s="19"/>
      <c r="G27" s="19"/>
      <c r="H27" s="19"/>
      <c r="I27" s="28"/>
      <c r="J27" s="18"/>
      <c r="K27" s="18"/>
      <c r="L27" s="10">
        <f t="shared" si="65"/>
        <v>0</v>
      </c>
      <c r="M27" s="10">
        <f t="shared" si="66"/>
        <v>0</v>
      </c>
      <c r="N27" s="10">
        <f t="shared" si="67"/>
        <v>0</v>
      </c>
      <c r="O27" s="10">
        <f t="shared" ca="1" si="68"/>
        <v>0</v>
      </c>
      <c r="P27" s="10">
        <f t="shared" ca="1" si="69"/>
        <v>0</v>
      </c>
      <c r="Q27" s="10">
        <f t="shared" ca="1" si="70"/>
        <v>0</v>
      </c>
      <c r="T27" s="4">
        <f t="shared" si="71"/>
        <v>0</v>
      </c>
      <c r="U27" s="4">
        <f t="shared" si="72"/>
        <v>0</v>
      </c>
      <c r="V27" s="4">
        <f t="shared" si="73"/>
        <v>0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4" t="str">
        <f t="shared" ca="1" si="63"/>
        <v/>
      </c>
      <c r="AB27" s="4" t="str">
        <f t="shared" ca="1" si="63"/>
        <v/>
      </c>
      <c r="AC27" s="4" t="str">
        <f t="shared" ca="1" si="63"/>
        <v/>
      </c>
      <c r="AD27" s="4" t="str">
        <f t="shared" ca="1" si="63"/>
        <v/>
      </c>
      <c r="AE27" s="4" t="str">
        <f t="shared" ca="1" si="63"/>
        <v/>
      </c>
      <c r="AF27" s="4" t="str">
        <f t="shared" ca="1" si="63"/>
        <v/>
      </c>
      <c r="AG27" s="4" t="str">
        <f t="shared" ca="1" si="63"/>
        <v/>
      </c>
      <c r="AH27" s="4" t="str">
        <f t="shared" ca="1" si="63"/>
        <v/>
      </c>
      <c r="AI27" s="4" t="str">
        <f t="shared" ca="1" si="63"/>
        <v/>
      </c>
      <c r="AJ27" s="4" t="str">
        <f t="shared" ca="1" si="63"/>
        <v/>
      </c>
      <c r="AK27" s="4" t="str">
        <f t="shared" ca="1" si="64"/>
        <v/>
      </c>
      <c r="AL27" s="4" t="str">
        <f t="shared" ca="1" si="64"/>
        <v/>
      </c>
      <c r="AM27" s="4" t="str">
        <f t="shared" ca="1" si="64"/>
        <v/>
      </c>
      <c r="AN27" s="4" t="str">
        <f t="shared" ca="1" si="64"/>
        <v/>
      </c>
      <c r="AO27" s="4" t="str">
        <f t="shared" ca="1" si="64"/>
        <v/>
      </c>
      <c r="AP27" s="4" t="str">
        <f t="shared" ca="1" si="64"/>
        <v/>
      </c>
      <c r="AQ27" s="4" t="str">
        <f t="shared" ca="1" si="64"/>
        <v/>
      </c>
      <c r="AR27" s="4" t="str">
        <f t="shared" ca="1" si="64"/>
        <v/>
      </c>
      <c r="AS27" s="4" t="str">
        <f t="shared" ca="1" si="64"/>
        <v/>
      </c>
      <c r="AT27" s="4" t="str">
        <f t="shared" ca="1" si="64"/>
        <v/>
      </c>
      <c r="AU27" s="4" t="str">
        <f t="shared" ca="1" si="64"/>
        <v/>
      </c>
      <c r="AV27" s="4" t="str">
        <f t="shared" ca="1" si="64"/>
        <v/>
      </c>
      <c r="AW27" s="4" t="str">
        <f t="shared" ca="1" si="64"/>
        <v/>
      </c>
      <c r="AX27" s="4" t="str">
        <f t="shared" ca="1" si="64"/>
        <v/>
      </c>
      <c r="AY27" s="4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 t="str">
        <f t="shared" ca="1" si="94"/>
        <v/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 t="e">
        <f t="shared" si="46"/>
        <v>#N/A</v>
      </c>
      <c r="CA27" s="7" t="e">
        <f t="shared" si="102"/>
        <v>#N/A</v>
      </c>
      <c r="CB27" s="7" t="e">
        <f t="shared" si="103"/>
        <v>#N/A</v>
      </c>
      <c r="CC27" s="7" t="e">
        <f t="shared" si="104"/>
        <v>#N/A</v>
      </c>
      <c r="CD27" s="7" t="e">
        <f t="shared" si="105"/>
        <v>#N/A</v>
      </c>
      <c r="CE27" s="7" t="e">
        <f t="shared" si="106"/>
        <v>#N/A</v>
      </c>
      <c r="CF27" s="7" t="e">
        <f t="shared" si="107"/>
        <v>#N/A</v>
      </c>
      <c r="CG27" s="6" t="e">
        <f t="shared" si="108"/>
        <v>#N/A</v>
      </c>
      <c r="CH27" s="6" t="e">
        <f t="shared" si="47"/>
        <v>#N/A</v>
      </c>
    </row>
    <row r="28" spans="1:86" x14ac:dyDescent="0.25">
      <c r="A28" s="19"/>
      <c r="B28" s="27"/>
      <c r="C28" s="19"/>
      <c r="D28" s="19"/>
      <c r="E28" s="19"/>
      <c r="F28" s="19"/>
      <c r="G28" s="19"/>
      <c r="H28" s="19"/>
      <c r="I28" s="28"/>
      <c r="J28" s="18"/>
      <c r="K28" s="18"/>
      <c r="L28" s="10">
        <f t="shared" si="65"/>
        <v>0</v>
      </c>
      <c r="M28" s="10">
        <f t="shared" si="66"/>
        <v>0</v>
      </c>
      <c r="N28" s="10">
        <f t="shared" si="67"/>
        <v>0</v>
      </c>
      <c r="O28" s="10">
        <f t="shared" ca="1" si="68"/>
        <v>0</v>
      </c>
      <c r="P28" s="10">
        <f t="shared" ca="1" si="69"/>
        <v>0</v>
      </c>
      <c r="Q28" s="10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4" t="str">
        <f t="shared" ca="1" si="63"/>
        <v/>
      </c>
      <c r="AB28" s="4" t="str">
        <f t="shared" ca="1" si="63"/>
        <v/>
      </c>
      <c r="AC28" s="4" t="str">
        <f t="shared" ca="1" si="63"/>
        <v/>
      </c>
      <c r="AD28" s="4" t="str">
        <f t="shared" ca="1" si="63"/>
        <v/>
      </c>
      <c r="AE28" s="4" t="str">
        <f t="shared" ca="1" si="63"/>
        <v/>
      </c>
      <c r="AF28" s="4" t="str">
        <f t="shared" ca="1" si="63"/>
        <v/>
      </c>
      <c r="AG28" s="4" t="str">
        <f t="shared" ca="1" si="63"/>
        <v/>
      </c>
      <c r="AH28" s="4" t="str">
        <f t="shared" ca="1" si="63"/>
        <v/>
      </c>
      <c r="AI28" s="4" t="str">
        <f t="shared" ca="1" si="63"/>
        <v/>
      </c>
      <c r="AJ28" s="4" t="str">
        <f t="shared" ca="1" si="63"/>
        <v/>
      </c>
      <c r="AK28" s="4" t="str">
        <f t="shared" ca="1" si="64"/>
        <v/>
      </c>
      <c r="AL28" s="4" t="str">
        <f t="shared" ca="1" si="64"/>
        <v/>
      </c>
      <c r="AM28" s="4" t="str">
        <f t="shared" ca="1" si="64"/>
        <v/>
      </c>
      <c r="AN28" s="4" t="str">
        <f t="shared" ca="1" si="64"/>
        <v/>
      </c>
      <c r="AO28" s="4" t="str">
        <f t="shared" ca="1" si="64"/>
        <v/>
      </c>
      <c r="AP28" s="4" t="str">
        <f t="shared" ca="1" si="64"/>
        <v/>
      </c>
      <c r="AQ28" s="4" t="str">
        <f t="shared" ca="1" si="64"/>
        <v/>
      </c>
      <c r="AR28" s="4" t="str">
        <f t="shared" ca="1" si="64"/>
        <v/>
      </c>
      <c r="AS28" s="4" t="str">
        <f t="shared" ca="1" si="64"/>
        <v/>
      </c>
      <c r="AT28" s="4" t="str">
        <f t="shared" ca="1" si="64"/>
        <v/>
      </c>
      <c r="AU28" s="4" t="str">
        <f t="shared" ca="1" si="64"/>
        <v/>
      </c>
      <c r="AV28" s="4" t="str">
        <f t="shared" ca="1" si="64"/>
        <v/>
      </c>
      <c r="AW28" s="4" t="str">
        <f t="shared" ca="1" si="64"/>
        <v/>
      </c>
      <c r="AX28" s="4" t="str">
        <f t="shared" ca="1" si="64"/>
        <v/>
      </c>
      <c r="AY28" s="4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 x14ac:dyDescent="0.25">
      <c r="A29" s="19"/>
      <c r="B29" s="27"/>
      <c r="C29" s="19"/>
      <c r="D29" s="19"/>
      <c r="E29" s="19"/>
      <c r="F29" s="19"/>
      <c r="G29" s="19"/>
      <c r="H29" s="19"/>
      <c r="I29" s="28"/>
      <c r="J29" s="18"/>
      <c r="K29" s="18"/>
      <c r="L29" s="10">
        <f t="shared" si="65"/>
        <v>0</v>
      </c>
      <c r="M29" s="10">
        <f t="shared" si="66"/>
        <v>0</v>
      </c>
      <c r="N29" s="10">
        <f t="shared" si="67"/>
        <v>0</v>
      </c>
      <c r="O29" s="10">
        <f t="shared" ca="1" si="68"/>
        <v>0</v>
      </c>
      <c r="P29" s="10">
        <f t="shared" ca="1" si="69"/>
        <v>0</v>
      </c>
      <c r="Q29" s="10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4" t="str">
        <f t="shared" ca="1" si="63"/>
        <v/>
      </c>
      <c r="AB29" s="4" t="str">
        <f t="shared" ca="1" si="63"/>
        <v/>
      </c>
      <c r="AC29" s="4" t="str">
        <f t="shared" ca="1" si="63"/>
        <v/>
      </c>
      <c r="AD29" s="4" t="str">
        <f t="shared" ca="1" si="63"/>
        <v/>
      </c>
      <c r="AE29" s="4" t="str">
        <f t="shared" ca="1" si="63"/>
        <v/>
      </c>
      <c r="AF29" s="4" t="str">
        <f t="shared" ca="1" si="63"/>
        <v/>
      </c>
      <c r="AG29" s="4" t="str">
        <f t="shared" ca="1" si="63"/>
        <v/>
      </c>
      <c r="AH29" s="4" t="str">
        <f t="shared" ca="1" si="63"/>
        <v/>
      </c>
      <c r="AI29" s="4" t="str">
        <f t="shared" ca="1" si="63"/>
        <v/>
      </c>
      <c r="AJ29" s="4" t="str">
        <f t="shared" ca="1" si="63"/>
        <v/>
      </c>
      <c r="AK29" s="4" t="str">
        <f t="shared" ca="1" si="64"/>
        <v/>
      </c>
      <c r="AL29" s="4" t="str">
        <f t="shared" ca="1" si="64"/>
        <v/>
      </c>
      <c r="AM29" s="4" t="str">
        <f t="shared" ca="1" si="64"/>
        <v/>
      </c>
      <c r="AN29" s="4" t="str">
        <f t="shared" ca="1" si="64"/>
        <v/>
      </c>
      <c r="AO29" s="4" t="str">
        <f t="shared" ca="1" si="64"/>
        <v/>
      </c>
      <c r="AP29" s="4" t="str">
        <f t="shared" ca="1" si="64"/>
        <v/>
      </c>
      <c r="AQ29" s="4" t="str">
        <f t="shared" ca="1" si="64"/>
        <v/>
      </c>
      <c r="AR29" s="4" t="str">
        <f t="shared" ca="1" si="64"/>
        <v/>
      </c>
      <c r="AS29" s="4" t="str">
        <f t="shared" ca="1" si="64"/>
        <v/>
      </c>
      <c r="AT29" s="4" t="str">
        <f t="shared" ca="1" si="64"/>
        <v/>
      </c>
      <c r="AU29" s="4" t="str">
        <f t="shared" ca="1" si="64"/>
        <v/>
      </c>
      <c r="AV29" s="4" t="str">
        <f t="shared" ca="1" si="64"/>
        <v/>
      </c>
      <c r="AW29" s="4" t="str">
        <f t="shared" ca="1" si="64"/>
        <v/>
      </c>
      <c r="AX29" s="4" t="str">
        <f t="shared" ca="1" si="64"/>
        <v/>
      </c>
      <c r="AY29" s="4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65"/>
        <v>0</v>
      </c>
      <c r="M30" s="10">
        <f t="shared" si="66"/>
        <v>0</v>
      </c>
      <c r="N30" s="10">
        <f t="shared" si="67"/>
        <v>0</v>
      </c>
      <c r="O30" s="10">
        <f t="shared" ca="1" si="68"/>
        <v>0</v>
      </c>
      <c r="P30" s="10">
        <f t="shared" ca="1" si="69"/>
        <v>0</v>
      </c>
      <c r="Q30" s="10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4" t="str">
        <f t="shared" ca="1" si="63"/>
        <v/>
      </c>
      <c r="AB30" s="4" t="str">
        <f t="shared" ca="1" si="63"/>
        <v/>
      </c>
      <c r="AC30" s="4" t="str">
        <f t="shared" ca="1" si="63"/>
        <v/>
      </c>
      <c r="AD30" s="4" t="str">
        <f t="shared" ca="1" si="63"/>
        <v/>
      </c>
      <c r="AE30" s="4" t="str">
        <f t="shared" ca="1" si="63"/>
        <v/>
      </c>
      <c r="AF30" s="4" t="str">
        <f t="shared" ca="1" si="63"/>
        <v/>
      </c>
      <c r="AG30" s="4" t="str">
        <f t="shared" ca="1" si="63"/>
        <v/>
      </c>
      <c r="AH30" s="4" t="str">
        <f t="shared" ca="1" si="63"/>
        <v/>
      </c>
      <c r="AI30" s="4" t="str">
        <f t="shared" ca="1" si="63"/>
        <v/>
      </c>
      <c r="AJ30" s="4" t="str">
        <f t="shared" ca="1" si="63"/>
        <v/>
      </c>
      <c r="AK30" s="4" t="str">
        <f t="shared" ca="1" si="64"/>
        <v/>
      </c>
      <c r="AL30" s="4" t="str">
        <f t="shared" ca="1" si="64"/>
        <v/>
      </c>
      <c r="AM30" s="4" t="str">
        <f t="shared" ca="1" si="64"/>
        <v/>
      </c>
      <c r="AN30" s="4" t="str">
        <f t="shared" ca="1" si="64"/>
        <v/>
      </c>
      <c r="AO30" s="4" t="str">
        <f t="shared" ca="1" si="64"/>
        <v/>
      </c>
      <c r="AP30" s="4" t="str">
        <f t="shared" ca="1" si="64"/>
        <v/>
      </c>
      <c r="AQ30" s="4" t="str">
        <f t="shared" ca="1" si="64"/>
        <v/>
      </c>
      <c r="AR30" s="4" t="str">
        <f t="shared" ca="1" si="64"/>
        <v/>
      </c>
      <c r="AS30" s="4" t="str">
        <f t="shared" ca="1" si="64"/>
        <v/>
      </c>
      <c r="AT30" s="4" t="str">
        <f t="shared" ca="1" si="64"/>
        <v/>
      </c>
      <c r="AU30" s="4" t="str">
        <f t="shared" ca="1" si="64"/>
        <v/>
      </c>
      <c r="AV30" s="4" t="str">
        <f t="shared" ca="1" si="64"/>
        <v/>
      </c>
      <c r="AW30" s="4" t="str">
        <f t="shared" ca="1" si="64"/>
        <v/>
      </c>
      <c r="AX30" s="4" t="str">
        <f t="shared" ca="1" si="64"/>
        <v/>
      </c>
      <c r="AY30" s="4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65"/>
        <v>0</v>
      </c>
      <c r="M31" s="10">
        <f t="shared" si="66"/>
        <v>0</v>
      </c>
      <c r="N31" s="10">
        <f t="shared" si="67"/>
        <v>0</v>
      </c>
      <c r="O31" s="10">
        <f t="shared" ca="1" si="68"/>
        <v>0</v>
      </c>
      <c r="P31" s="10">
        <f t="shared" ca="1" si="69"/>
        <v>0</v>
      </c>
      <c r="Q31" s="10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4" t="str">
        <f t="shared" ca="1" si="63"/>
        <v/>
      </c>
      <c r="AB31" s="4" t="str">
        <f t="shared" ca="1" si="63"/>
        <v/>
      </c>
      <c r="AC31" s="4" t="str">
        <f t="shared" ca="1" si="63"/>
        <v/>
      </c>
      <c r="AD31" s="4" t="str">
        <f t="shared" ca="1" si="63"/>
        <v/>
      </c>
      <c r="AE31" s="4" t="str">
        <f t="shared" ca="1" si="63"/>
        <v/>
      </c>
      <c r="AF31" s="4" t="str">
        <f t="shared" ca="1" si="63"/>
        <v/>
      </c>
      <c r="AG31" s="4" t="str">
        <f t="shared" ca="1" si="63"/>
        <v/>
      </c>
      <c r="AH31" s="4" t="str">
        <f t="shared" ca="1" si="63"/>
        <v/>
      </c>
      <c r="AI31" s="4" t="str">
        <f t="shared" ca="1" si="63"/>
        <v/>
      </c>
      <c r="AJ31" s="4" t="str">
        <f t="shared" ca="1" si="63"/>
        <v/>
      </c>
      <c r="AK31" s="4" t="str">
        <f t="shared" ca="1" si="64"/>
        <v/>
      </c>
      <c r="AL31" s="4" t="str">
        <f t="shared" ca="1" si="64"/>
        <v/>
      </c>
      <c r="AM31" s="4" t="str">
        <f t="shared" ca="1" si="64"/>
        <v/>
      </c>
      <c r="AN31" s="4" t="str">
        <f t="shared" ca="1" si="64"/>
        <v/>
      </c>
      <c r="AO31" s="4" t="str">
        <f t="shared" ca="1" si="64"/>
        <v/>
      </c>
      <c r="AP31" s="4" t="str">
        <f t="shared" ca="1" si="64"/>
        <v/>
      </c>
      <c r="AQ31" s="4" t="str">
        <f t="shared" ca="1" si="64"/>
        <v/>
      </c>
      <c r="AR31" s="4" t="str">
        <f t="shared" ca="1" si="64"/>
        <v/>
      </c>
      <c r="AS31" s="4" t="str">
        <f t="shared" ca="1" si="64"/>
        <v/>
      </c>
      <c r="AT31" s="4" t="str">
        <f t="shared" ca="1" si="64"/>
        <v/>
      </c>
      <c r="AU31" s="4" t="str">
        <f t="shared" ca="1" si="64"/>
        <v/>
      </c>
      <c r="AV31" s="4" t="str">
        <f t="shared" ca="1" si="64"/>
        <v/>
      </c>
      <c r="AW31" s="4" t="str">
        <f t="shared" ca="1" si="64"/>
        <v/>
      </c>
      <c r="AX31" s="4" t="str">
        <f t="shared" ca="1" si="64"/>
        <v/>
      </c>
      <c r="AY31" s="4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65"/>
        <v>0</v>
      </c>
      <c r="M32" s="10">
        <f t="shared" si="66"/>
        <v>0</v>
      </c>
      <c r="N32" s="10">
        <f t="shared" si="67"/>
        <v>0</v>
      </c>
      <c r="O32" s="10">
        <f t="shared" ca="1" si="68"/>
        <v>0</v>
      </c>
      <c r="P32" s="10">
        <f t="shared" ca="1" si="69"/>
        <v>0</v>
      </c>
      <c r="Q32" s="10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4" t="str">
        <f t="shared" ca="1" si="63"/>
        <v/>
      </c>
      <c r="AB32" s="4" t="str">
        <f t="shared" ca="1" si="63"/>
        <v/>
      </c>
      <c r="AC32" s="4" t="str">
        <f t="shared" ca="1" si="63"/>
        <v/>
      </c>
      <c r="AD32" s="4" t="str">
        <f t="shared" ca="1" si="63"/>
        <v/>
      </c>
      <c r="AE32" s="4" t="str">
        <f t="shared" ca="1" si="63"/>
        <v/>
      </c>
      <c r="AF32" s="4" t="str">
        <f t="shared" ca="1" si="63"/>
        <v/>
      </c>
      <c r="AG32" s="4" t="str">
        <f t="shared" ca="1" si="63"/>
        <v/>
      </c>
      <c r="AH32" s="4" t="str">
        <f t="shared" ca="1" si="63"/>
        <v/>
      </c>
      <c r="AI32" s="4" t="str">
        <f t="shared" ca="1" si="63"/>
        <v/>
      </c>
      <c r="AJ32" s="4" t="str">
        <f t="shared" ca="1" si="63"/>
        <v/>
      </c>
      <c r="AK32" s="4" t="str">
        <f t="shared" ca="1" si="64"/>
        <v/>
      </c>
      <c r="AL32" s="4" t="str">
        <f t="shared" ca="1" si="64"/>
        <v/>
      </c>
      <c r="AM32" s="4" t="str">
        <f t="shared" ca="1" si="64"/>
        <v/>
      </c>
      <c r="AN32" s="4" t="str">
        <f t="shared" ca="1" si="64"/>
        <v/>
      </c>
      <c r="AO32" s="4" t="str">
        <f t="shared" ca="1" si="64"/>
        <v/>
      </c>
      <c r="AP32" s="4" t="str">
        <f t="shared" ca="1" si="64"/>
        <v/>
      </c>
      <c r="AQ32" s="4" t="str">
        <f t="shared" ca="1" si="64"/>
        <v/>
      </c>
      <c r="AR32" s="4" t="str">
        <f t="shared" ca="1" si="64"/>
        <v/>
      </c>
      <c r="AS32" s="4" t="str">
        <f t="shared" ca="1" si="64"/>
        <v/>
      </c>
      <c r="AT32" s="4" t="str">
        <f t="shared" ca="1" si="64"/>
        <v/>
      </c>
      <c r="AU32" s="4" t="str">
        <f t="shared" ca="1" si="64"/>
        <v/>
      </c>
      <c r="AV32" s="4" t="str">
        <f t="shared" ca="1" si="64"/>
        <v/>
      </c>
      <c r="AW32" s="4" t="str">
        <f t="shared" ca="1" si="64"/>
        <v/>
      </c>
      <c r="AX32" s="4" t="str">
        <f t="shared" ca="1" si="64"/>
        <v/>
      </c>
      <c r="AY32" s="4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 x14ac:dyDescent="0.25">
      <c r="A33" s="19">
        <v>1000</v>
      </c>
      <c r="B33" s="14" t="s">
        <v>3</v>
      </c>
      <c r="C33" s="19">
        <v>100</v>
      </c>
      <c r="D33" s="19">
        <v>200</v>
      </c>
      <c r="E33" s="19">
        <v>300</v>
      </c>
      <c r="F33" s="19"/>
      <c r="G33" s="19"/>
      <c r="H33" s="19"/>
      <c r="I33" s="4"/>
      <c r="J33" s="4"/>
      <c r="K33" s="4"/>
      <c r="L33" s="10">
        <f t="shared" si="0"/>
        <v>0</v>
      </c>
      <c r="M33" s="10">
        <f t="shared" si="43"/>
        <v>22</v>
      </c>
      <c r="N33" s="10">
        <f t="shared" si="1"/>
        <v>22</v>
      </c>
      <c r="O33" s="10">
        <f t="shared" si="44"/>
        <v>22</v>
      </c>
      <c r="P33" s="11">
        <f>N33</f>
        <v>22</v>
      </c>
      <c r="Q33" s="10">
        <f t="shared" si="45"/>
        <v>0</v>
      </c>
      <c r="T33" s="4">
        <f t="shared" si="3"/>
        <v>12</v>
      </c>
      <c r="U33" s="4">
        <f t="shared" si="4"/>
        <v>22</v>
      </c>
      <c r="V33" s="4">
        <f t="shared" si="5"/>
        <v>7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3"/>
        <v/>
      </c>
      <c r="AB33" s="4" t="str">
        <f t="shared" ca="1" si="63"/>
        <v/>
      </c>
      <c r="AC33" s="4" t="str">
        <f t="shared" ca="1" si="63"/>
        <v/>
      </c>
      <c r="AD33" s="4" t="str">
        <f t="shared" ca="1" si="63"/>
        <v/>
      </c>
      <c r="AE33" s="4" t="str">
        <f t="shared" ca="1" si="63"/>
        <v/>
      </c>
      <c r="AF33" s="4" t="str">
        <f t="shared" ca="1" si="63"/>
        <v/>
      </c>
      <c r="AG33" s="4" t="str">
        <f t="shared" ca="1" si="63"/>
        <v/>
      </c>
      <c r="AH33" s="4" t="str">
        <f t="shared" ca="1" si="63"/>
        <v/>
      </c>
      <c r="AI33" s="4" t="str">
        <f t="shared" ca="1" si="63"/>
        <v/>
      </c>
      <c r="AJ33" s="4" t="str">
        <f t="shared" ca="1" si="63"/>
        <v/>
      </c>
      <c r="AK33" s="4" t="str">
        <f t="shared" ca="1" si="64"/>
        <v/>
      </c>
      <c r="AL33" s="4" t="str">
        <f t="shared" ca="1" si="64"/>
        <v/>
      </c>
      <c r="AM33" s="4" t="str">
        <f t="shared" ca="1" si="64"/>
        <v/>
      </c>
      <c r="AN33" s="4" t="str">
        <f t="shared" ca="1" si="64"/>
        <v/>
      </c>
      <c r="AO33" s="4" t="str">
        <f t="shared" ca="1" si="64"/>
        <v/>
      </c>
      <c r="AP33" s="4" t="str">
        <f t="shared" ca="1" si="64"/>
        <v/>
      </c>
      <c r="AQ33" s="4" t="str">
        <f t="shared" ca="1" si="64"/>
        <v/>
      </c>
      <c r="AR33" s="4" t="str">
        <f t="shared" ca="1" si="64"/>
        <v/>
      </c>
      <c r="AS33" s="4" t="str">
        <f t="shared" ca="1" si="64"/>
        <v/>
      </c>
      <c r="AT33" s="4" t="str">
        <f t="shared" ca="1" si="64"/>
        <v/>
      </c>
      <c r="AU33" s="4" t="str">
        <f t="shared" ca="1" si="64"/>
        <v/>
      </c>
      <c r="AV33" s="4" t="str">
        <f t="shared" ca="1" si="64"/>
        <v/>
      </c>
      <c r="AW33" s="4" t="str">
        <f t="shared" ca="1" si="64"/>
        <v/>
      </c>
      <c r="AX33" s="4" t="str">
        <f t="shared" ca="1" si="64"/>
        <v/>
      </c>
      <c r="AY33" s="4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21.75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0.55000000000000004</v>
      </c>
    </row>
    <row r="34" spans="1:86" ht="15" x14ac:dyDescent="0.2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2023-02-13T21:23:21Z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