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lazzaro\OneDrive - CUSTOM SPA\Desktop\"/>
    </mc:Choice>
  </mc:AlternateContent>
  <xr:revisionPtr revIDLastSave="0" documentId="13_ncr:1_{7E201179-1149-4BE3-B8EE-79B1E5AD4EEA}" xr6:coauthVersionLast="47" xr6:coauthVersionMax="47" xr10:uidLastSave="{00000000-0000-0000-0000-000000000000}"/>
  <bookViews>
    <workbookView xWindow="-28920" yWindow="-120" windowWidth="29040" windowHeight="15840" xr2:uid="{8EAF9D53-F6AD-4643-B586-EA7CB65B1DB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E3" i="1"/>
  <c r="O33" i="1"/>
  <c r="O27" i="1"/>
  <c r="O25" i="1"/>
  <c r="O23" i="1"/>
  <c r="O18" i="1"/>
  <c r="O12" i="1"/>
  <c r="O8" i="1"/>
  <c r="O4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M42" i="1"/>
  <c r="M43" i="1"/>
  <c r="M44" i="1"/>
  <c r="M45" i="1"/>
  <c r="M46" i="1"/>
  <c r="M47" i="1"/>
  <c r="M48" i="1"/>
  <c r="M49" i="1"/>
  <c r="N26" i="1"/>
  <c r="N27" i="1"/>
  <c r="N28" i="1"/>
  <c r="N29" i="1"/>
  <c r="N30" i="1"/>
  <c r="N31" i="1"/>
  <c r="N32" i="1"/>
  <c r="N33" i="1"/>
  <c r="M33" i="1"/>
  <c r="M34" i="1"/>
  <c r="M35" i="1"/>
  <c r="M36" i="1"/>
  <c r="M37" i="1"/>
  <c r="M38" i="1"/>
  <c r="M39" i="1"/>
  <c r="M40" i="1"/>
  <c r="M4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N3" i="1"/>
  <c r="M3" i="1"/>
</calcChain>
</file>

<file path=xl/sharedStrings.xml><?xml version="1.0" encoding="utf-8"?>
<sst xmlns="http://schemas.openxmlformats.org/spreadsheetml/2006/main" count="73" uniqueCount="39">
  <si>
    <t>Depositi e Prelievi</t>
  </si>
  <si>
    <t>Data</t>
  </si>
  <si>
    <t>Importo</t>
  </si>
  <si>
    <t>Totale capitale investito</t>
  </si>
  <si>
    <t>Azioni</t>
  </si>
  <si>
    <t>Data acquisto / vendita</t>
  </si>
  <si>
    <t>Nome azione</t>
  </si>
  <si>
    <t>Prezzo dell'azione</t>
  </si>
  <si>
    <t>Quantità</t>
  </si>
  <si>
    <t>Commissione</t>
  </si>
  <si>
    <t>Airbus</t>
  </si>
  <si>
    <t>Ferrari</t>
  </si>
  <si>
    <t>Tesla</t>
  </si>
  <si>
    <t>Leonardo-Finmeccanica</t>
  </si>
  <si>
    <t>Unicredit</t>
  </si>
  <si>
    <t>Visa</t>
  </si>
  <si>
    <t>Atlassian</t>
  </si>
  <si>
    <t>Prezzo finale acquisto</t>
  </si>
  <si>
    <t>Prezzo finale vendita</t>
  </si>
  <si>
    <t>Acquisto / Vendita</t>
  </si>
  <si>
    <t>A</t>
  </si>
  <si>
    <t>V</t>
  </si>
  <si>
    <t>Renesas Electronics</t>
  </si>
  <si>
    <t>Walt Disney</t>
  </si>
  <si>
    <t>Cementir Holding</t>
  </si>
  <si>
    <t>Banco BPM</t>
  </si>
  <si>
    <t>Udemy</t>
  </si>
  <si>
    <t>Palo Alto Networks</t>
  </si>
  <si>
    <t>First Solar</t>
  </si>
  <si>
    <t>Ardelyx</t>
  </si>
  <si>
    <t>Intesa San Paolo</t>
  </si>
  <si>
    <t>MSCI Emerging Markets EUR (Acc) - ETF</t>
  </si>
  <si>
    <t>Core MSCI Europe Eur (Acc) - ETF</t>
  </si>
  <si>
    <t>MSCI Semiconductors ESG (Acc) - ETF</t>
  </si>
  <si>
    <t>Alphabet (A)</t>
  </si>
  <si>
    <t>BPER Banca</t>
  </si>
  <si>
    <t>Liquidità sul conto</t>
  </si>
  <si>
    <t>Plusvalenze / Minusvalenze</t>
  </si>
  <si>
    <t>Totale plus/minus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</si>
</sst>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"/>
    <numFmt numFmtId="170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/>
    <xf numFmtId="14" fontId="0" fillId="0" borderId="0" xfId="0" applyNumberFormat="1"/>
    <xf numFmtId="0" fontId="1" fillId="0" borderId="0" xfId="0" applyNumberFormat="1" applyFont="1"/>
    <xf numFmtId="168" fontId="0" fillId="0" borderId="0" xfId="0" applyNumberFormat="1"/>
    <xf numFmtId="168" fontId="1" fillId="0" borderId="0" xfId="0" applyNumberFormat="1" applyFont="1"/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0" fontId="1" fillId="0" borderId="0" xfId="0" applyNumberFormat="1" applyFont="1"/>
    <xf numFmtId="17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5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1989-1AC3-4BD8-AA16-32010058C196}">
  <dimension ref="A1:O71"/>
  <sheetViews>
    <sheetView tabSelected="1" topLeftCell="B1" workbookViewId="0">
      <selection activeCell="N32" sqref="N32"/>
    </sheetView>
  </sheetViews>
  <sheetFormatPr defaultRowHeight="14.4" x14ac:dyDescent="0.3"/>
  <cols>
    <col min="1" max="1" width="10.5546875" style="3" bestFit="1" customWidth="1"/>
    <col min="2" max="2" width="7.88671875" style="10" bestFit="1" customWidth="1"/>
    <col min="3" max="3" width="22.109375" style="10" bestFit="1" customWidth="1"/>
    <col min="4" max="4" width="16.88671875" style="10" bestFit="1" customWidth="1"/>
    <col min="5" max="5" width="16.77734375" style="10" bestFit="1" customWidth="1"/>
    <col min="7" max="7" width="35.21875" style="4" bestFit="1" customWidth="1"/>
    <col min="8" max="8" width="21.109375" style="3" bestFit="1" customWidth="1"/>
    <col min="9" max="9" width="17.21875" style="8" bestFit="1" customWidth="1"/>
    <col min="10" max="10" width="16.88671875" style="10" bestFit="1" customWidth="1"/>
    <col min="11" max="11" width="9.44140625" style="5" bestFit="1" customWidth="1"/>
    <col min="12" max="12" width="12.77734375" style="10" bestFit="1" customWidth="1"/>
    <col min="13" max="13" width="20" style="10" bestFit="1" customWidth="1"/>
    <col min="14" max="14" width="19.33203125" style="10" bestFit="1" customWidth="1"/>
    <col min="15" max="15" width="25.5546875" bestFit="1" customWidth="1"/>
  </cols>
  <sheetData>
    <row r="1" spans="1:15" x14ac:dyDescent="0.3">
      <c r="A1" s="1" t="s">
        <v>0</v>
      </c>
      <c r="B1" s="1"/>
      <c r="C1" s="1"/>
      <c r="D1" s="11"/>
      <c r="E1" s="11"/>
      <c r="G1" s="1" t="s">
        <v>4</v>
      </c>
      <c r="H1" s="1"/>
      <c r="I1" s="1"/>
      <c r="J1" s="1"/>
    </row>
    <row r="2" spans="1:15" x14ac:dyDescent="0.3">
      <c r="A2" s="2" t="s">
        <v>1</v>
      </c>
      <c r="B2" s="9" t="s">
        <v>2</v>
      </c>
      <c r="C2" s="9" t="s">
        <v>3</v>
      </c>
      <c r="D2" s="9" t="s">
        <v>36</v>
      </c>
      <c r="E2" s="9" t="s">
        <v>38</v>
      </c>
      <c r="G2" s="4" t="s">
        <v>6</v>
      </c>
      <c r="H2" s="2" t="s">
        <v>5</v>
      </c>
      <c r="I2" s="7" t="s">
        <v>19</v>
      </c>
      <c r="J2" s="9" t="s">
        <v>7</v>
      </c>
      <c r="K2" s="6" t="s">
        <v>8</v>
      </c>
      <c r="L2" s="9" t="s">
        <v>9</v>
      </c>
      <c r="M2" s="9" t="s">
        <v>17</v>
      </c>
      <c r="N2" s="9" t="s">
        <v>18</v>
      </c>
      <c r="O2" s="9" t="s">
        <v>37</v>
      </c>
    </row>
    <row r="3" spans="1:15" x14ac:dyDescent="0.3">
      <c r="A3" s="3">
        <v>45300</v>
      </c>
      <c r="B3" s="10">
        <v>200</v>
      </c>
      <c r="C3" s="10">
        <f>SUM(B:B)-D3</f>
        <v>3791.39</v>
      </c>
      <c r="D3" s="10">
        <v>54.61</v>
      </c>
      <c r="E3" s="10">
        <f>SUM(O:O)</f>
        <v>52.960366219999969</v>
      </c>
      <c r="G3" s="4" t="s">
        <v>10</v>
      </c>
      <c r="H3" s="3">
        <v>45300</v>
      </c>
      <c r="I3" s="8" t="s">
        <v>20</v>
      </c>
      <c r="J3" s="10">
        <v>143.88</v>
      </c>
      <c r="K3" s="5">
        <v>0.208507</v>
      </c>
      <c r="L3" s="10">
        <v>1</v>
      </c>
      <c r="M3" s="10">
        <f>IF(I3 = "A", J3*K3+L3,"")</f>
        <v>30.99998716</v>
      </c>
      <c r="N3" s="10" t="str">
        <f>IF(I3 = "V", J3*K3-L3,"")</f>
        <v/>
      </c>
    </row>
    <row r="4" spans="1:15" x14ac:dyDescent="0.3">
      <c r="A4" s="3">
        <v>45300</v>
      </c>
      <c r="B4" s="10">
        <v>110</v>
      </c>
      <c r="H4" s="3">
        <v>45324</v>
      </c>
      <c r="I4" s="8" t="s">
        <v>21</v>
      </c>
      <c r="J4" s="10">
        <v>148.94</v>
      </c>
      <c r="K4" s="5">
        <v>0.208507</v>
      </c>
      <c r="L4" s="10">
        <v>1</v>
      </c>
      <c r="M4" s="10" t="str">
        <f t="shared" ref="M4:M67" si="0">IF(I4 = "A", J4*K4+L4,"")</f>
        <v/>
      </c>
      <c r="N4" s="10">
        <f t="shared" ref="N4:N67" si="1">IF(I4 = "V", J4*K4-L4,"")</f>
        <v>30.055032579999999</v>
      </c>
      <c r="O4" s="10">
        <f>SUM(N3:N6) - SUM(M3:M6)</f>
        <v>8.9150454200000127</v>
      </c>
    </row>
    <row r="5" spans="1:15" x14ac:dyDescent="0.3">
      <c r="A5" s="3">
        <v>45301</v>
      </c>
      <c r="B5" s="10">
        <v>-20</v>
      </c>
      <c r="H5" s="3">
        <v>45341</v>
      </c>
      <c r="I5" s="8" t="s">
        <v>20</v>
      </c>
      <c r="J5" s="10">
        <v>146.16</v>
      </c>
      <c r="K5" s="5">
        <v>1</v>
      </c>
      <c r="L5" s="10">
        <v>1</v>
      </c>
      <c r="M5" s="10">
        <f t="shared" si="0"/>
        <v>147.16</v>
      </c>
      <c r="N5" s="10" t="str">
        <f t="shared" si="1"/>
        <v/>
      </c>
    </row>
    <row r="6" spans="1:15" x14ac:dyDescent="0.3">
      <c r="A6" s="3">
        <v>45316</v>
      </c>
      <c r="B6" s="10">
        <v>100</v>
      </c>
      <c r="H6" s="3">
        <v>45363</v>
      </c>
      <c r="I6" s="8" t="s">
        <v>21</v>
      </c>
      <c r="J6" s="10">
        <v>158.02000000000001</v>
      </c>
      <c r="K6" s="5">
        <v>1</v>
      </c>
      <c r="L6" s="10">
        <v>1</v>
      </c>
      <c r="M6" s="10" t="str">
        <f t="shared" si="0"/>
        <v/>
      </c>
      <c r="N6" s="10">
        <f t="shared" si="1"/>
        <v>157.02000000000001</v>
      </c>
    </row>
    <row r="7" spans="1:15" x14ac:dyDescent="0.3">
      <c r="A7" s="3">
        <v>45316</v>
      </c>
      <c r="B7" s="10">
        <v>20</v>
      </c>
      <c r="G7" s="4" t="s">
        <v>11</v>
      </c>
      <c r="H7" s="3">
        <v>45300</v>
      </c>
      <c r="I7" s="8" t="s">
        <v>20</v>
      </c>
      <c r="J7" s="10">
        <v>315.2</v>
      </c>
      <c r="K7" s="5">
        <v>9.5146999999999995E-2</v>
      </c>
      <c r="L7" s="10">
        <v>1</v>
      </c>
      <c r="M7" s="10">
        <f t="shared" si="0"/>
        <v>30.990334399999998</v>
      </c>
      <c r="N7" s="10" t="str">
        <f t="shared" si="1"/>
        <v/>
      </c>
    </row>
    <row r="8" spans="1:15" x14ac:dyDescent="0.3">
      <c r="A8" s="3">
        <v>45321</v>
      </c>
      <c r="B8" s="10">
        <v>50</v>
      </c>
      <c r="H8" s="3">
        <v>45324</v>
      </c>
      <c r="I8" s="8" t="s">
        <v>21</v>
      </c>
      <c r="J8" s="10">
        <v>352.6</v>
      </c>
      <c r="K8" s="5">
        <v>9.5146999999999995E-2</v>
      </c>
      <c r="L8" s="10">
        <v>1</v>
      </c>
      <c r="M8" s="10" t="str">
        <f t="shared" si="0"/>
        <v/>
      </c>
      <c r="N8" s="10">
        <f t="shared" si="1"/>
        <v>32.5488322</v>
      </c>
      <c r="O8" s="10">
        <f>SUM(N7:N8)-SUM(M7:M8)</f>
        <v>1.5584978000000014</v>
      </c>
    </row>
    <row r="9" spans="1:15" x14ac:dyDescent="0.3">
      <c r="A9" s="3">
        <v>45324</v>
      </c>
      <c r="B9" s="10">
        <v>50</v>
      </c>
      <c r="G9" s="4" t="s">
        <v>12</v>
      </c>
      <c r="H9" s="3">
        <v>45300</v>
      </c>
      <c r="I9" s="8" t="s">
        <v>20</v>
      </c>
      <c r="J9" s="10">
        <v>218.4</v>
      </c>
      <c r="K9" s="5">
        <v>0.13733100000000001</v>
      </c>
      <c r="L9" s="10">
        <v>1</v>
      </c>
      <c r="M9" s="10">
        <f t="shared" si="0"/>
        <v>30.993090400000003</v>
      </c>
      <c r="N9" s="10" t="str">
        <f t="shared" si="1"/>
        <v/>
      </c>
    </row>
    <row r="10" spans="1:15" x14ac:dyDescent="0.3">
      <c r="A10" s="3">
        <v>45334</v>
      </c>
      <c r="B10" s="10">
        <v>100</v>
      </c>
      <c r="M10" s="10" t="str">
        <f t="shared" si="0"/>
        <v/>
      </c>
      <c r="N10" s="10" t="str">
        <f t="shared" si="1"/>
        <v/>
      </c>
    </row>
    <row r="11" spans="1:15" x14ac:dyDescent="0.3">
      <c r="A11" s="3">
        <v>45334</v>
      </c>
      <c r="B11" s="10">
        <v>100</v>
      </c>
      <c r="G11" s="4" t="s">
        <v>13</v>
      </c>
      <c r="H11" s="3">
        <v>45303</v>
      </c>
      <c r="I11" s="8" t="s">
        <v>20</v>
      </c>
      <c r="J11" s="10">
        <v>17.190000000000001</v>
      </c>
      <c r="K11" s="5">
        <v>4</v>
      </c>
      <c r="L11" s="10">
        <v>1</v>
      </c>
      <c r="M11" s="10">
        <f t="shared" si="0"/>
        <v>69.760000000000005</v>
      </c>
      <c r="N11" s="10" t="str">
        <f t="shared" si="1"/>
        <v/>
      </c>
    </row>
    <row r="12" spans="1:15" x14ac:dyDescent="0.3">
      <c r="A12" s="3">
        <v>45337</v>
      </c>
      <c r="B12" s="10">
        <v>200</v>
      </c>
      <c r="H12" s="3">
        <v>45337</v>
      </c>
      <c r="I12" s="8" t="s">
        <v>21</v>
      </c>
      <c r="J12" s="10">
        <v>18.309999999999999</v>
      </c>
      <c r="K12" s="5">
        <v>4</v>
      </c>
      <c r="L12" s="10">
        <v>1</v>
      </c>
      <c r="M12" s="10" t="str">
        <f t="shared" si="0"/>
        <v/>
      </c>
      <c r="N12" s="10">
        <f t="shared" si="1"/>
        <v>72.239999999999995</v>
      </c>
      <c r="O12" s="10">
        <f>SUM(N11:N12)-SUM(M11:M12)</f>
        <v>2.4799999999999898</v>
      </c>
    </row>
    <row r="13" spans="1:15" x14ac:dyDescent="0.3">
      <c r="A13" s="3">
        <v>45337</v>
      </c>
      <c r="B13" s="10">
        <v>200</v>
      </c>
      <c r="G13" s="4" t="s">
        <v>14</v>
      </c>
      <c r="H13" s="3">
        <v>45307</v>
      </c>
      <c r="I13" s="8" t="s">
        <v>20</v>
      </c>
      <c r="J13" s="10">
        <v>25.64</v>
      </c>
      <c r="K13" s="5">
        <v>3</v>
      </c>
      <c r="L13" s="10">
        <v>1</v>
      </c>
      <c r="M13" s="10">
        <f t="shared" si="0"/>
        <v>77.92</v>
      </c>
      <c r="N13" s="10" t="str">
        <f t="shared" si="1"/>
        <v/>
      </c>
    </row>
    <row r="14" spans="1:15" x14ac:dyDescent="0.3">
      <c r="A14" s="3">
        <v>45345</v>
      </c>
      <c r="B14" s="10">
        <v>250</v>
      </c>
      <c r="H14" s="3">
        <v>45334</v>
      </c>
      <c r="I14" s="8" t="s">
        <v>20</v>
      </c>
      <c r="J14" s="10">
        <v>29.25</v>
      </c>
      <c r="K14" s="5">
        <v>4</v>
      </c>
      <c r="L14" s="10">
        <v>1</v>
      </c>
      <c r="M14" s="10">
        <f t="shared" si="0"/>
        <v>118</v>
      </c>
      <c r="N14" s="10" t="str">
        <f t="shared" si="1"/>
        <v/>
      </c>
    </row>
    <row r="15" spans="1:15" x14ac:dyDescent="0.3">
      <c r="A15" s="3">
        <v>45349</v>
      </c>
      <c r="B15" s="10">
        <v>600</v>
      </c>
      <c r="M15" s="10" t="str">
        <f t="shared" si="0"/>
        <v/>
      </c>
      <c r="N15" s="10" t="str">
        <f t="shared" si="1"/>
        <v/>
      </c>
    </row>
    <row r="16" spans="1:15" x14ac:dyDescent="0.3">
      <c r="A16" s="3">
        <v>45351</v>
      </c>
      <c r="B16" s="10">
        <v>176</v>
      </c>
      <c r="M16" s="10" t="str">
        <f t="shared" si="0"/>
        <v/>
      </c>
      <c r="N16" s="10" t="str">
        <f t="shared" si="1"/>
        <v/>
      </c>
    </row>
    <row r="17" spans="1:15" x14ac:dyDescent="0.3">
      <c r="A17" s="3">
        <v>45356</v>
      </c>
      <c r="B17" s="10">
        <v>300</v>
      </c>
      <c r="G17" s="4" t="s">
        <v>15</v>
      </c>
      <c r="H17" s="3">
        <v>45316</v>
      </c>
      <c r="I17" s="8" t="s">
        <v>20</v>
      </c>
      <c r="J17" s="10">
        <v>244.75</v>
      </c>
      <c r="K17" s="5">
        <v>0.40858</v>
      </c>
      <c r="L17" s="10">
        <v>1</v>
      </c>
      <c r="M17" s="10">
        <f t="shared" si="0"/>
        <v>100.999955</v>
      </c>
      <c r="N17" s="10" t="str">
        <f t="shared" si="1"/>
        <v/>
      </c>
    </row>
    <row r="18" spans="1:15" x14ac:dyDescent="0.3">
      <c r="A18" s="3">
        <v>45357</v>
      </c>
      <c r="B18" s="10">
        <v>200</v>
      </c>
      <c r="H18" s="3">
        <v>45363</v>
      </c>
      <c r="I18" s="8" t="s">
        <v>21</v>
      </c>
      <c r="J18" s="10">
        <v>259.39999999999998</v>
      </c>
      <c r="K18" s="5">
        <v>0.40858</v>
      </c>
      <c r="L18" s="10">
        <v>1</v>
      </c>
      <c r="M18" s="10" t="str">
        <f t="shared" si="0"/>
        <v/>
      </c>
      <c r="N18" s="10">
        <f t="shared" si="1"/>
        <v>104.98565199999999</v>
      </c>
      <c r="O18" s="10">
        <f>N18-M17</f>
        <v>3.9856969999999876</v>
      </c>
    </row>
    <row r="19" spans="1:15" x14ac:dyDescent="0.3">
      <c r="A19" s="3">
        <v>45362</v>
      </c>
      <c r="B19" s="10">
        <v>220</v>
      </c>
      <c r="G19" s="4" t="s">
        <v>16</v>
      </c>
      <c r="H19" s="3">
        <v>45324</v>
      </c>
      <c r="I19" s="8" t="s">
        <v>20</v>
      </c>
      <c r="J19" s="10">
        <v>215</v>
      </c>
      <c r="K19" s="5">
        <v>0.46511599999999997</v>
      </c>
      <c r="L19" s="10">
        <v>1</v>
      </c>
      <c r="M19" s="10">
        <f t="shared" si="0"/>
        <v>100.99994</v>
      </c>
      <c r="N19" s="10" t="str">
        <f t="shared" si="1"/>
        <v/>
      </c>
    </row>
    <row r="20" spans="1:15" x14ac:dyDescent="0.3">
      <c r="A20" s="3">
        <v>45363</v>
      </c>
      <c r="B20" s="10">
        <v>290</v>
      </c>
      <c r="H20" s="3">
        <v>45352</v>
      </c>
      <c r="I20" s="8" t="s">
        <v>20</v>
      </c>
      <c r="J20" s="10">
        <v>192</v>
      </c>
      <c r="K20" s="5">
        <v>1</v>
      </c>
      <c r="L20" s="10">
        <v>1</v>
      </c>
      <c r="M20" s="10">
        <f t="shared" si="0"/>
        <v>193</v>
      </c>
      <c r="N20" s="10" t="str">
        <f t="shared" si="1"/>
        <v/>
      </c>
    </row>
    <row r="21" spans="1:15" x14ac:dyDescent="0.3">
      <c r="A21" s="3">
        <v>45363</v>
      </c>
      <c r="B21" s="10">
        <v>300</v>
      </c>
      <c r="M21" s="10" t="str">
        <f t="shared" si="0"/>
        <v/>
      </c>
      <c r="N21" s="10" t="str">
        <f t="shared" si="1"/>
        <v/>
      </c>
    </row>
    <row r="22" spans="1:15" x14ac:dyDescent="0.3">
      <c r="A22" s="3">
        <v>45365</v>
      </c>
      <c r="B22" s="10">
        <v>200</v>
      </c>
      <c r="G22" s="4" t="s">
        <v>22</v>
      </c>
      <c r="H22" s="3">
        <v>45328</v>
      </c>
      <c r="I22" s="8" t="s">
        <v>20</v>
      </c>
      <c r="J22" s="10">
        <v>15.31</v>
      </c>
      <c r="K22" s="5">
        <v>7</v>
      </c>
      <c r="L22" s="10">
        <v>1</v>
      </c>
      <c r="M22" s="10">
        <f t="shared" si="0"/>
        <v>108.17</v>
      </c>
      <c r="N22" s="10" t="str">
        <f t="shared" si="1"/>
        <v/>
      </c>
    </row>
    <row r="23" spans="1:15" x14ac:dyDescent="0.3">
      <c r="A23" s="3">
        <v>45369</v>
      </c>
      <c r="B23" s="10">
        <v>200</v>
      </c>
      <c r="H23" s="3">
        <v>45358</v>
      </c>
      <c r="I23" s="8" t="s">
        <v>21</v>
      </c>
      <c r="J23" s="10">
        <v>16.55</v>
      </c>
      <c r="K23" s="5">
        <v>7</v>
      </c>
      <c r="L23" s="10">
        <v>1</v>
      </c>
      <c r="M23" s="10" t="str">
        <f t="shared" si="0"/>
        <v/>
      </c>
      <c r="N23" s="10">
        <f t="shared" si="1"/>
        <v>114.85000000000001</v>
      </c>
      <c r="O23" s="10">
        <f>N23-M22</f>
        <v>6.6800000000000068</v>
      </c>
    </row>
    <row r="24" spans="1:15" x14ac:dyDescent="0.3">
      <c r="G24" s="4" t="s">
        <v>23</v>
      </c>
      <c r="H24" s="3">
        <v>45301</v>
      </c>
      <c r="I24" s="8" t="s">
        <v>20</v>
      </c>
      <c r="M24" s="10">
        <f t="shared" si="0"/>
        <v>0</v>
      </c>
      <c r="N24" s="10" t="str">
        <f t="shared" si="1"/>
        <v/>
      </c>
    </row>
    <row r="25" spans="1:15" x14ac:dyDescent="0.3">
      <c r="H25" s="3">
        <v>45330</v>
      </c>
      <c r="I25" s="8" t="s">
        <v>21</v>
      </c>
      <c r="J25" s="10">
        <v>99.26</v>
      </c>
      <c r="K25" s="5">
        <v>0.1201</v>
      </c>
      <c r="L25" s="10">
        <v>1</v>
      </c>
      <c r="M25" s="10" t="str">
        <f t="shared" si="0"/>
        <v/>
      </c>
      <c r="N25" s="10">
        <f t="shared" si="1"/>
        <v>10.921126000000001</v>
      </c>
      <c r="O25" s="10">
        <f>N25</f>
        <v>10.921126000000001</v>
      </c>
    </row>
    <row r="26" spans="1:15" x14ac:dyDescent="0.3">
      <c r="G26" s="4" t="s">
        <v>24</v>
      </c>
      <c r="H26" s="3">
        <v>45336</v>
      </c>
      <c r="I26" s="8" t="s">
        <v>20</v>
      </c>
      <c r="J26" s="10">
        <v>8.98</v>
      </c>
      <c r="K26" s="5">
        <v>12</v>
      </c>
      <c r="L26" s="10">
        <v>1</v>
      </c>
      <c r="M26" s="10">
        <f t="shared" si="0"/>
        <v>108.76</v>
      </c>
      <c r="N26" s="10" t="str">
        <f t="shared" si="1"/>
        <v/>
      </c>
    </row>
    <row r="27" spans="1:15" x14ac:dyDescent="0.3">
      <c r="H27" s="3">
        <v>45369</v>
      </c>
      <c r="I27" s="8" t="s">
        <v>21</v>
      </c>
      <c r="J27" s="10">
        <v>9.2899999999999991</v>
      </c>
      <c r="K27" s="5">
        <v>12</v>
      </c>
      <c r="L27" s="10">
        <v>1</v>
      </c>
      <c r="M27" s="10" t="str">
        <f t="shared" si="0"/>
        <v/>
      </c>
      <c r="N27" s="10">
        <f t="shared" si="1"/>
        <v>110.47999999999999</v>
      </c>
      <c r="O27" s="10">
        <f>N27-M26</f>
        <v>1.7199999999999847</v>
      </c>
    </row>
    <row r="28" spans="1:15" x14ac:dyDescent="0.3">
      <c r="G28" s="4" t="s">
        <v>25</v>
      </c>
      <c r="H28" s="3">
        <v>45337</v>
      </c>
      <c r="I28" s="8" t="s">
        <v>20</v>
      </c>
      <c r="J28" s="10">
        <v>5.0380000000000003</v>
      </c>
      <c r="K28" s="5">
        <v>40</v>
      </c>
      <c r="L28" s="10">
        <v>1.2</v>
      </c>
      <c r="M28" s="10">
        <f t="shared" si="0"/>
        <v>202.72</v>
      </c>
      <c r="N28" s="10" t="str">
        <f t="shared" si="1"/>
        <v/>
      </c>
    </row>
    <row r="29" spans="1:15" x14ac:dyDescent="0.3">
      <c r="M29" s="10" t="str">
        <f t="shared" si="0"/>
        <v/>
      </c>
      <c r="N29" s="10" t="str">
        <f t="shared" si="1"/>
        <v/>
      </c>
    </row>
    <row r="30" spans="1:15" x14ac:dyDescent="0.3">
      <c r="G30" s="4" t="s">
        <v>26</v>
      </c>
      <c r="H30" s="3">
        <v>45338</v>
      </c>
      <c r="I30" s="8" t="s">
        <v>20</v>
      </c>
      <c r="J30" s="10">
        <v>10.199999999999999</v>
      </c>
      <c r="K30" s="5">
        <v>10</v>
      </c>
      <c r="L30" s="10">
        <v>1</v>
      </c>
      <c r="M30" s="10">
        <f t="shared" si="0"/>
        <v>103</v>
      </c>
      <c r="N30" s="10" t="str">
        <f t="shared" si="1"/>
        <v/>
      </c>
    </row>
    <row r="31" spans="1:15" x14ac:dyDescent="0.3">
      <c r="M31" s="10" t="str">
        <f t="shared" si="0"/>
        <v/>
      </c>
      <c r="N31" s="10" t="str">
        <f t="shared" si="1"/>
        <v/>
      </c>
    </row>
    <row r="32" spans="1:15" x14ac:dyDescent="0.3">
      <c r="G32" s="4" t="s">
        <v>27</v>
      </c>
      <c r="H32" s="3">
        <v>45348</v>
      </c>
      <c r="I32" s="8" t="s">
        <v>20</v>
      </c>
      <c r="J32" s="10">
        <v>261.8</v>
      </c>
      <c r="K32" s="5">
        <v>1</v>
      </c>
      <c r="L32" s="10">
        <v>1</v>
      </c>
      <c r="M32" s="10">
        <f t="shared" si="0"/>
        <v>262.8</v>
      </c>
      <c r="N32" s="10" t="str">
        <f t="shared" si="1"/>
        <v/>
      </c>
    </row>
    <row r="33" spans="7:15" x14ac:dyDescent="0.3">
      <c r="H33" s="3">
        <v>45350</v>
      </c>
      <c r="I33" s="8" t="s">
        <v>21</v>
      </c>
      <c r="J33" s="10">
        <v>280.5</v>
      </c>
      <c r="K33" s="5">
        <v>1</v>
      </c>
      <c r="L33" s="10">
        <v>1</v>
      </c>
      <c r="M33" s="10" t="str">
        <f t="shared" si="0"/>
        <v/>
      </c>
      <c r="N33" s="10">
        <f t="shared" si="1"/>
        <v>279.5</v>
      </c>
      <c r="O33" s="10">
        <f>N33-M32</f>
        <v>16.699999999999989</v>
      </c>
    </row>
    <row r="34" spans="7:15" x14ac:dyDescent="0.3">
      <c r="H34" s="3">
        <v>45350</v>
      </c>
      <c r="I34" s="8" t="s">
        <v>20</v>
      </c>
      <c r="J34" s="10">
        <v>284.95</v>
      </c>
      <c r="K34" s="5">
        <v>1</v>
      </c>
      <c r="L34" s="10">
        <v>1</v>
      </c>
      <c r="M34" s="10">
        <f t="shared" si="0"/>
        <v>285.95</v>
      </c>
      <c r="N34" s="10" t="str">
        <f t="shared" si="1"/>
        <v/>
      </c>
    </row>
    <row r="35" spans="7:15" x14ac:dyDescent="0.3">
      <c r="H35" s="3">
        <v>45357</v>
      </c>
      <c r="I35" s="8" t="s">
        <v>20</v>
      </c>
      <c r="J35" s="10">
        <v>259.35000000000002</v>
      </c>
      <c r="K35" s="5">
        <v>1</v>
      </c>
      <c r="L35" s="10">
        <v>1</v>
      </c>
      <c r="M35" s="10">
        <f t="shared" si="0"/>
        <v>260.35000000000002</v>
      </c>
      <c r="N35" s="10" t="str">
        <f t="shared" si="1"/>
        <v/>
      </c>
    </row>
    <row r="36" spans="7:15" x14ac:dyDescent="0.3">
      <c r="G36" s="4" t="s">
        <v>28</v>
      </c>
      <c r="H36" s="3">
        <v>45350</v>
      </c>
      <c r="I36" s="8" t="s">
        <v>20</v>
      </c>
      <c r="J36" s="10">
        <v>140.78</v>
      </c>
      <c r="K36" s="5">
        <v>2</v>
      </c>
      <c r="L36" s="10">
        <v>1</v>
      </c>
      <c r="M36" s="10">
        <f t="shared" si="0"/>
        <v>282.56</v>
      </c>
      <c r="N36" s="10" t="str">
        <f t="shared" si="1"/>
        <v/>
      </c>
    </row>
    <row r="37" spans="7:15" x14ac:dyDescent="0.3">
      <c r="M37" s="10" t="str">
        <f t="shared" si="0"/>
        <v/>
      </c>
      <c r="N37" s="10" t="str">
        <f t="shared" si="1"/>
        <v/>
      </c>
    </row>
    <row r="38" spans="7:15" x14ac:dyDescent="0.3">
      <c r="G38" s="4" t="s">
        <v>29</v>
      </c>
      <c r="H38" s="3">
        <v>45350</v>
      </c>
      <c r="I38" s="8" t="s">
        <v>20</v>
      </c>
      <c r="J38" s="10">
        <v>9</v>
      </c>
      <c r="K38" s="5">
        <v>23</v>
      </c>
      <c r="L38" s="10">
        <v>1</v>
      </c>
      <c r="M38" s="10">
        <f t="shared" si="0"/>
        <v>208</v>
      </c>
      <c r="N38" s="10" t="str">
        <f t="shared" si="1"/>
        <v/>
      </c>
    </row>
    <row r="39" spans="7:15" x14ac:dyDescent="0.3">
      <c r="H39" s="3">
        <v>45359</v>
      </c>
      <c r="I39" s="8" t="s">
        <v>20</v>
      </c>
      <c r="J39" s="10">
        <v>8.0399999999999991</v>
      </c>
      <c r="K39" s="5">
        <v>18</v>
      </c>
      <c r="L39" s="10">
        <v>1</v>
      </c>
      <c r="M39" s="10">
        <f t="shared" si="0"/>
        <v>145.71999999999997</v>
      </c>
      <c r="N39" s="10" t="str">
        <f t="shared" si="1"/>
        <v/>
      </c>
    </row>
    <row r="40" spans="7:15" x14ac:dyDescent="0.3">
      <c r="M40" s="10" t="str">
        <f t="shared" si="0"/>
        <v/>
      </c>
      <c r="N40" s="10" t="str">
        <f t="shared" si="1"/>
        <v/>
      </c>
    </row>
    <row r="41" spans="7:15" x14ac:dyDescent="0.3">
      <c r="G41" s="4" t="s">
        <v>32</v>
      </c>
      <c r="H41" s="3">
        <v>45356</v>
      </c>
      <c r="I41" s="8" t="s">
        <v>20</v>
      </c>
      <c r="J41" s="10">
        <v>74.87</v>
      </c>
      <c r="K41" s="5">
        <v>4</v>
      </c>
      <c r="L41" s="10">
        <v>1</v>
      </c>
      <c r="M41" s="10">
        <f t="shared" si="0"/>
        <v>300.48</v>
      </c>
      <c r="N41" s="10" t="str">
        <f t="shared" si="1"/>
        <v/>
      </c>
    </row>
    <row r="42" spans="7:15" x14ac:dyDescent="0.3">
      <c r="M42" s="10" t="str">
        <f t="shared" si="0"/>
        <v/>
      </c>
      <c r="N42" s="10" t="str">
        <f t="shared" si="1"/>
        <v/>
      </c>
    </row>
    <row r="43" spans="7:15" x14ac:dyDescent="0.3">
      <c r="G43" s="4" t="s">
        <v>30</v>
      </c>
      <c r="H43" s="3">
        <v>45362</v>
      </c>
      <c r="I43" s="8" t="s">
        <v>20</v>
      </c>
      <c r="J43" s="10">
        <v>3.048</v>
      </c>
      <c r="K43" s="5">
        <v>70</v>
      </c>
      <c r="L43" s="10">
        <v>1.21</v>
      </c>
      <c r="M43" s="10">
        <f t="shared" si="0"/>
        <v>214.57000000000002</v>
      </c>
      <c r="N43" s="10" t="str">
        <f t="shared" si="1"/>
        <v/>
      </c>
    </row>
    <row r="44" spans="7:15" x14ac:dyDescent="0.3">
      <c r="M44" s="10" t="str">
        <f t="shared" si="0"/>
        <v/>
      </c>
      <c r="N44" s="10" t="str">
        <f t="shared" si="1"/>
        <v/>
      </c>
    </row>
    <row r="45" spans="7:15" x14ac:dyDescent="0.3">
      <c r="G45" s="4" t="s">
        <v>31</v>
      </c>
      <c r="H45" s="3">
        <v>45363</v>
      </c>
      <c r="I45" s="8" t="s">
        <v>20</v>
      </c>
      <c r="J45" s="10">
        <v>4.7081999999999997</v>
      </c>
      <c r="K45" s="5">
        <v>63</v>
      </c>
      <c r="L45" s="10">
        <v>1</v>
      </c>
      <c r="M45" s="10">
        <f t="shared" si="0"/>
        <v>297.61660000000001</v>
      </c>
      <c r="N45" s="10" t="str">
        <f t="shared" si="1"/>
        <v/>
      </c>
    </row>
    <row r="46" spans="7:15" x14ac:dyDescent="0.3">
      <c r="M46" s="10" t="str">
        <f t="shared" si="0"/>
        <v/>
      </c>
      <c r="N46" s="10" t="str">
        <f t="shared" si="1"/>
        <v/>
      </c>
    </row>
    <row r="47" spans="7:15" x14ac:dyDescent="0.3">
      <c r="G47" s="4" t="s">
        <v>33</v>
      </c>
      <c r="H47" s="3">
        <v>45364</v>
      </c>
      <c r="I47" s="8" t="s">
        <v>20</v>
      </c>
      <c r="J47" s="10">
        <v>43.884999999999998</v>
      </c>
      <c r="K47" s="5">
        <v>7</v>
      </c>
      <c r="L47" s="10">
        <v>1</v>
      </c>
      <c r="M47" s="10">
        <f t="shared" si="0"/>
        <v>308.19499999999999</v>
      </c>
      <c r="N47" s="10" t="str">
        <f t="shared" si="1"/>
        <v/>
      </c>
    </row>
    <row r="48" spans="7:15" x14ac:dyDescent="0.3">
      <c r="M48" s="10" t="str">
        <f t="shared" si="0"/>
        <v/>
      </c>
      <c r="N48" s="10" t="str">
        <f t="shared" si="1"/>
        <v/>
      </c>
    </row>
    <row r="49" spans="7:14" x14ac:dyDescent="0.3">
      <c r="G49" s="4" t="s">
        <v>34</v>
      </c>
      <c r="H49" s="3">
        <v>45365</v>
      </c>
      <c r="I49" s="8" t="s">
        <v>20</v>
      </c>
      <c r="J49" s="10">
        <v>128.6</v>
      </c>
      <c r="K49" s="5">
        <v>3</v>
      </c>
      <c r="L49" s="10">
        <v>1</v>
      </c>
      <c r="M49" s="10">
        <f t="shared" si="0"/>
        <v>386.79999999999995</v>
      </c>
      <c r="N49" s="10" t="str">
        <f t="shared" si="1"/>
        <v/>
      </c>
    </row>
    <row r="50" spans="7:14" x14ac:dyDescent="0.3">
      <c r="M50" s="10" t="str">
        <f t="shared" si="0"/>
        <v/>
      </c>
      <c r="N50" s="10" t="str">
        <f t="shared" si="1"/>
        <v/>
      </c>
    </row>
    <row r="51" spans="7:14" x14ac:dyDescent="0.3">
      <c r="G51" s="4" t="s">
        <v>35</v>
      </c>
      <c r="H51" s="3">
        <v>45369</v>
      </c>
      <c r="I51" s="8" t="s">
        <v>20</v>
      </c>
      <c r="J51" s="10">
        <v>4.0839999999999996</v>
      </c>
      <c r="K51" s="5">
        <v>80</v>
      </c>
      <c r="L51" s="10">
        <v>1.33</v>
      </c>
      <c r="M51" s="10">
        <f t="shared" si="0"/>
        <v>328.04999999999995</v>
      </c>
      <c r="N51" s="10" t="str">
        <f t="shared" si="1"/>
        <v/>
      </c>
    </row>
    <row r="52" spans="7:14" x14ac:dyDescent="0.3">
      <c r="M52" s="10" t="str">
        <f t="shared" si="0"/>
        <v/>
      </c>
      <c r="N52" s="10" t="str">
        <f t="shared" si="1"/>
        <v/>
      </c>
    </row>
    <row r="53" spans="7:14" x14ac:dyDescent="0.3">
      <c r="M53" s="10" t="str">
        <f t="shared" si="0"/>
        <v/>
      </c>
      <c r="N53" s="10" t="str">
        <f t="shared" si="1"/>
        <v/>
      </c>
    </row>
    <row r="54" spans="7:14" x14ac:dyDescent="0.3">
      <c r="M54" s="10" t="str">
        <f t="shared" si="0"/>
        <v/>
      </c>
      <c r="N54" s="10" t="str">
        <f t="shared" si="1"/>
        <v/>
      </c>
    </row>
    <row r="55" spans="7:14" x14ac:dyDescent="0.3">
      <c r="M55" s="10" t="str">
        <f t="shared" si="0"/>
        <v/>
      </c>
      <c r="N55" s="10" t="str">
        <f t="shared" si="1"/>
        <v/>
      </c>
    </row>
    <row r="56" spans="7:14" x14ac:dyDescent="0.3">
      <c r="M56" s="10" t="str">
        <f t="shared" si="0"/>
        <v/>
      </c>
      <c r="N56" s="10" t="str">
        <f t="shared" si="1"/>
        <v/>
      </c>
    </row>
    <row r="57" spans="7:14" x14ac:dyDescent="0.3">
      <c r="M57" s="10" t="str">
        <f t="shared" si="0"/>
        <v/>
      </c>
      <c r="N57" s="10" t="str">
        <f t="shared" si="1"/>
        <v/>
      </c>
    </row>
    <row r="58" spans="7:14" x14ac:dyDescent="0.3">
      <c r="M58" s="10" t="str">
        <f t="shared" si="0"/>
        <v/>
      </c>
      <c r="N58" s="10" t="str">
        <f t="shared" si="1"/>
        <v/>
      </c>
    </row>
    <row r="59" spans="7:14" x14ac:dyDescent="0.3">
      <c r="M59" s="10" t="str">
        <f t="shared" si="0"/>
        <v/>
      </c>
      <c r="N59" s="10" t="str">
        <f t="shared" si="1"/>
        <v/>
      </c>
    </row>
    <row r="60" spans="7:14" x14ac:dyDescent="0.3">
      <c r="M60" s="10" t="str">
        <f t="shared" si="0"/>
        <v/>
      </c>
      <c r="N60" s="10" t="str">
        <f t="shared" si="1"/>
        <v/>
      </c>
    </row>
    <row r="61" spans="7:14" x14ac:dyDescent="0.3">
      <c r="M61" s="10" t="str">
        <f t="shared" si="0"/>
        <v/>
      </c>
      <c r="N61" s="10" t="str">
        <f t="shared" si="1"/>
        <v/>
      </c>
    </row>
    <row r="62" spans="7:14" x14ac:dyDescent="0.3">
      <c r="M62" s="10" t="str">
        <f t="shared" si="0"/>
        <v/>
      </c>
      <c r="N62" s="10" t="str">
        <f t="shared" si="1"/>
        <v/>
      </c>
    </row>
    <row r="63" spans="7:14" x14ac:dyDescent="0.3">
      <c r="M63" s="10" t="str">
        <f t="shared" si="0"/>
        <v/>
      </c>
      <c r="N63" s="10" t="str">
        <f t="shared" si="1"/>
        <v/>
      </c>
    </row>
    <row r="64" spans="7:14" x14ac:dyDescent="0.3">
      <c r="M64" s="10" t="str">
        <f t="shared" si="0"/>
        <v/>
      </c>
      <c r="N64" s="10" t="str">
        <f t="shared" si="1"/>
        <v/>
      </c>
    </row>
    <row r="65" spans="13:14" x14ac:dyDescent="0.3">
      <c r="M65" s="10" t="str">
        <f t="shared" si="0"/>
        <v/>
      </c>
      <c r="N65" s="10" t="str">
        <f t="shared" si="1"/>
        <v/>
      </c>
    </row>
    <row r="66" spans="13:14" x14ac:dyDescent="0.3">
      <c r="M66" s="10" t="str">
        <f t="shared" si="0"/>
        <v/>
      </c>
      <c r="N66" s="10" t="str">
        <f t="shared" si="1"/>
        <v/>
      </c>
    </row>
    <row r="67" spans="13:14" x14ac:dyDescent="0.3">
      <c r="M67" s="10" t="str">
        <f t="shared" si="0"/>
        <v/>
      </c>
      <c r="N67" s="10" t="str">
        <f t="shared" si="1"/>
        <v/>
      </c>
    </row>
    <row r="68" spans="13:14" x14ac:dyDescent="0.3">
      <c r="M68" s="10" t="str">
        <f t="shared" ref="M68:M71" si="2">IF(I68 = "A", J68*K68+L68,"")</f>
        <v/>
      </c>
      <c r="N68" s="10" t="str">
        <f t="shared" ref="N68:N71" si="3">IF(I68 = "V", J68*K68-L68,"")</f>
        <v/>
      </c>
    </row>
    <row r="69" spans="13:14" x14ac:dyDescent="0.3">
      <c r="M69" s="10" t="str">
        <f t="shared" si="2"/>
        <v/>
      </c>
      <c r="N69" s="10" t="str">
        <f t="shared" si="3"/>
        <v/>
      </c>
    </row>
    <row r="70" spans="13:14" x14ac:dyDescent="0.3">
      <c r="M70" s="10" t="str">
        <f t="shared" si="2"/>
        <v/>
      </c>
      <c r="N70" s="10" t="str">
        <f t="shared" si="3"/>
        <v/>
      </c>
    </row>
    <row r="71" spans="13:14" x14ac:dyDescent="0.3">
      <c r="M71" s="10" t="str">
        <f t="shared" si="2"/>
        <v/>
      </c>
      <c r="N71" s="10" t="str">
        <f t="shared" si="3"/>
        <v/>
      </c>
    </row>
  </sheetData>
  <mergeCells count="2">
    <mergeCell ref="A1:C1"/>
    <mergeCell ref="G1:J1"/>
  </mergeCells>
  <conditionalFormatting sqref="O1 O3:O1048576">
    <cfRule type="cellIs" dxfId="2" priority="2" operator="greaterThan">
      <formula>0</formula>
    </cfRule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Lazzaro</dc:creator>
  <cp:lastModifiedBy>Samuel Lazzaro</cp:lastModifiedBy>
  <dcterms:created xsi:type="dcterms:W3CDTF">2024-03-22T13:26:18Z</dcterms:created>
  <dcterms:modified xsi:type="dcterms:W3CDTF">2024-03-22T14:26:26Z</dcterms:modified>
</cp:coreProperties>
</file>