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My Working Environment\excel-challenge\"/>
    </mc:Choice>
  </mc:AlternateContent>
  <xr:revisionPtr revIDLastSave="0" documentId="13_ncr:1_{BF80A259-1589-4B9B-8B2F-C2F95B3F6115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Pivot Chart Sub-Category" sheetId="4" r:id="rId1"/>
    <sheet name="Pivot Chart Category" sheetId="3" r:id="rId2"/>
    <sheet name="Pivot Chart of Start Month Succ" sheetId="5" r:id="rId3"/>
    <sheet name="Main" sheetId="1" r:id="rId4"/>
    <sheet name="Category and Sub-Category" sheetId="2" state="hidden" r:id="rId5"/>
  </sheets>
  <definedNames>
    <definedName name="_xlnm._FilterDatabase" localSheetId="4" hidden="1">'Category and Sub-Category'!$A$1:$H$52</definedName>
    <definedName name="_xlnm._FilterDatabase" localSheetId="3" hidden="1">Main!$A$1:$T$4115</definedName>
  </definedNames>
  <calcPr calcId="191029"/>
  <pivotCaches>
    <pivotCache cacheId="21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<sst xmlns="http://schemas.openxmlformats.org/spreadsheetml/2006/main" count="24961" uniqueCount="8427">
  <si>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</si>
  <si>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</si>
  <si>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</si>
  <si>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</si>
  <si>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</si>
  <si>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</si>
  <si>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</si>
  <si>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</si>
  <si>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</si>
  <si>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</si>
  <si>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</si>
  <si>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</si>
  <si>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</si>
  <si>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</si>
  <si>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</si>
  <si>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</si>
  <si>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</si>
  <si>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</si>
  <si>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</si>
  <si>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</si>
  <si>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</si>
  <si>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</si>
  <si>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</si>
  <si>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</si>
  <si>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</si>
  <si>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</si>
  <si>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</si>
  <si>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</si>
  <si>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</si>
  <si>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</si>
  <si>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</si>
  <si>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</si>
  <si>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</si>
  <si>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</si>
  <si>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</si>
  <si>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</si>
  <si>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</si>
  <si>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</si>
  <si>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</si>
  <si>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</si>
  <si>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</si>
  <si>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</si>
  <si>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</si>
  <si>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</si>
  <si>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</si>
  <si>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</si>
  <si>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</si>
  <si>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</si>
  <si>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</si>
  <si>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</si>
  <si>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</si>
  <si>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</si>
  <si>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</si>
  <si>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</si>
  <si>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</si>
  <si>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</si>
  <si>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</si>
  <si>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</si>
  <si>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</si>
  <si>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</si>
  <si>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</si>
  <si>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</si>
  <si>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</si>
  <si>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</si>
  <si>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</si>
  <si>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</si>
  <si>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</si>
  <si>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</si>
  <si>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</si>
  <si>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</si>
  <si>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</si>
  <si>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</si>
  <si>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</si>
  <si>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</si>
  <si>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</si>
  <si>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</si>
  <si>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</si>
  <si>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</si>
  <si>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</si>
  <si>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</si>
  <si>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</si>
  <si>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</si>
  <si>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</si>
  <si>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</si>
  <si>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</si>
  <si>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</si>
  <si>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</si>
  <si>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</si>
  <si>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</si>
  <si>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</si>
  <si>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</si>
  <si>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</si>
  <si>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</si>
  <si>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</si>
  <si>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</si>
  <si>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</si>
  <si>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</si>
  <si>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</si>
  <si>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</si>
  <si>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</si>
  <si>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</si>
  <si>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</si>
  <si>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</si>
  <si>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</si>
  <si>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</si>
  <si>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</si>
  <si>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</si>
  <si>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</si>
  <si>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</si>
  <si>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</si>
  <si>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</si>
  <si>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</si>
  <si>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</si>
  <si>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</si>
  <si>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</si>
  <si>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</si>
  <si>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</si>
  <si>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</si>
  <si>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</si>
  <si>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</si>
  <si>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</si>
  <si>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</si>
  <si>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</si>
  <si>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</si>
  <si>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</si>
  <si>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</si>
  <si>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</si>
  <si>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</si>
  <si>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</si>
  <si>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</si>
  <si>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</si>
  <si>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</si>
  <si>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</si>
  <si>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</si>
  <si>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</si>
  <si>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</si>
  <si>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</si>
  <si>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</si>
  <si>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</si>
  <si>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</si>
  <si>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</si>
  <si>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</si>
  <si>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</si>
  <si>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</si>
  <si>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</si>
  <si>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</si>
  <si>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</si>
  <si>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</si>
  <si>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</si>
  <si>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</si>
  <si>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</si>
  <si>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</si>
  <si>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</si>
  <si>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</si>
  <si>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</si>
  <si>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</si>
  <si>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</si>
  <si>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</si>
  <si>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</si>
  <si>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</si>
  <si>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</si>
  <si>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</si>
  <si>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</si>
  <si>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</si>
  <si>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</si>
  <si>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</si>
  <si>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</si>
  <si>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</si>
  <si>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</si>
  <si>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</si>
  <si>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</si>
  <si>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</si>
  <si>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</si>
  <si>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</si>
  <si>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</si>
  <si>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</si>
  <si>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</si>
  <si>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</si>
  <si>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</si>
  <si>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</si>
  <si>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</si>
  <si>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</si>
  <si>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</si>
  <si>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</si>
  <si>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</si>
  <si>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</si>
  <si>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</si>
  <si>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</si>
  <si>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</si>
  <si>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</si>
  <si>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</si>
  <si>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</si>
  <si>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</si>
  <si>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</si>
  <si>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</si>
  <si>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</si>
  <si>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</si>
  <si>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</si>
  <si>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</si>
  <si>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</si>
  <si>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</si>
  <si>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</si>
  <si>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</si>
  <si>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</si>
  <si>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</si>
  <si>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</si>
  <si>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</si>
  <si>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</si>
  <si>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</si>
  <si>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</si>
  <si>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</si>
  <si>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</si>
  <si>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</si>
  <si>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</si>
  <si>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</si>
  <si>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</si>
  <si>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</si>
  <si>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</si>
  <si>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</si>
  <si>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</si>
  <si>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</si>
  <si>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</si>
  <si>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</si>
  <si>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</si>
  <si>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</si>
  <si>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</si>
  <si>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</si>
  <si>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</si>
  <si>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</si>
  <si>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</si>
  <si>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</si>
  <si>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</si>
  <si>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</si>
  <si>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</si>
  <si>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</si>
  <si>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</si>
  <si>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</si>
  <si>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</si>
  <si>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</si>
  <si>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</si>
  <si>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</si>
  <si>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</si>
  <si>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</si>
  <si>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</si>
  <si>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</si>
  <si>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</si>
  <si>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</si>
  <si>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</si>
  <si>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</si>
  <si>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</si>
  <si>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</si>
  <si>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</si>
  <si>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</si>
  <si>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</si>
  <si>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</si>
  <si>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</si>
  <si>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</si>
  <si>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</si>
  <si>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</si>
  <si>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</si>
  <si>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</si>
  <si>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</si>
  <si>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</si>
  <si>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</si>
  <si>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</si>
  <si>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</si>
  <si>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</si>
  <si>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</si>
  <si>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</si>
  <si>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</si>
  <si>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</si>
  <si>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</si>
  <si>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</si>
  <si>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</si>
  <si>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</si>
  <si>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</si>
  <si>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</si>
  <si>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</si>
  <si>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</si>
  <si>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</si>
  <si>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</si>
  <si>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</si>
  <si>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</si>
  <si>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</si>
  <si>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</si>
  <si>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</si>
  <si>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</si>
  <si>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</si>
  <si>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</si>
  <si>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</si>
  <si>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</si>
  <si>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</si>
  <si>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</si>
  <si>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</si>
  <si>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</si>
  <si>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</si>
  <si>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</si>
  <si>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</si>
  <si>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</si>
  <si>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</si>
  <si>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</si>
  <si>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</si>
  <si>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</si>
  <si>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</si>
  <si>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</si>
  <si>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</si>
  <si>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</si>
  <si>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</si>
  <si>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</si>
  <si>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</si>
  <si>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</si>
  <si>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</si>
  <si>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</si>
  <si>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</si>
  <si>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</si>
  <si>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</si>
  <si>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</si>
  <si>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</si>
  <si>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</si>
  <si>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</si>
  <si>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</si>
  <si>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</si>
  <si>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</si>
  <si>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</si>
  <si>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</si>
  <si>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</si>
  <si>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</si>
  <si>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</si>
  <si>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</si>
  <si>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</si>
  <si>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</si>
  <si>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</si>
  <si>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</si>
  <si>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</si>
  <si>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</si>
  <si>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</si>
  <si>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</si>
  <si>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</si>
  <si>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</si>
  <si>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</si>
  <si>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</si>
  <si>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</si>
  <si>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</si>
  <si>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</si>
  <si>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</si>
  <si>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</si>
  <si>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</si>
  <si>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</si>
  <si>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</si>
  <si>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</si>
  <si>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</si>
  <si>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</si>
  <si>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</si>
  <si>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</si>
  <si>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</si>
  <si>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</si>
  <si>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</si>
  <si>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</si>
  <si>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</si>
  <si>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</si>
  <si>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</si>
  <si>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</si>
  <si>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</si>
  <si>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</si>
  <si>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</si>
  <si>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</si>
  <si>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</si>
  <si>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</si>
  <si>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</si>
  <si>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</si>
  <si>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</si>
  <si>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</si>
  <si>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</si>
  <si>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</si>
  <si>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</si>
  <si>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</si>
  <si>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</si>
  <si>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</si>
  <si>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</si>
  <si>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</si>
  <si>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</si>
  <si>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</si>
  <si>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</si>
  <si>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</si>
  <si>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</si>
  <si>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</si>
  <si>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</si>
  <si>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</si>
  <si>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</si>
  <si>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</si>
  <si>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</si>
  <si>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</si>
  <si>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</si>
  <si>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</si>
  <si>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</si>
  <si>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</si>
  <si>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</si>
  <si>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</si>
  <si>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</si>
  <si>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</si>
  <si>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</si>
  <si>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</si>
  <si>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</si>
  <si>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</si>
  <si>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</si>
  <si>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</si>
  <si>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</si>
  <si>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</si>
  <si>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</si>
  <si>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</si>
  <si>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</si>
  <si>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</si>
  <si>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</si>
  <si>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</si>
  <si>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</si>
  <si>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</si>
  <si>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</si>
  <si>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</si>
  <si>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</si>
  <si>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</si>
  <si>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</si>
  <si>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</si>
  <si>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</si>
  <si>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</si>
  <si>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</si>
  <si>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</si>
  <si>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</si>
  <si>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</si>
  <si>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</si>
  <si>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</si>
  <si>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</si>
  <si>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</si>
  <si>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</si>
  <si>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</si>
  <si>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</si>
  <si>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</si>
  <si>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</si>
  <si>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</si>
  <si>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</si>
  <si>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</si>
  <si>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</si>
  <si>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</si>
  <si>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</si>
  <si>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</si>
  <si>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</si>
  <si>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</si>
  <si>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</si>
  <si>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</si>
  <si>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</si>
  <si>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</si>
  <si>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</si>
  <si>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</si>
  <si>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</si>
  <si>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</si>
  <si>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</si>
  <si>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</si>
  <si>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</si>
  <si>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</si>
  <si>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</si>
  <si>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</si>
  <si>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</si>
  <si>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</si>
  <si>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</si>
  <si>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</si>
  <si>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</si>
  <si>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</si>
  <si>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</si>
  <si>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</si>
  <si>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</si>
  <si>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</si>
  <si>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</si>
  <si>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</si>
  <si>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</si>
  <si>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</si>
  <si>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</si>
  <si>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</si>
  <si>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</si>
  <si>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</si>
  <si>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</si>
  <si>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</si>
  <si>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</si>
  <si>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</si>
  <si>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</si>
  <si>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</si>
  <si>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</si>
  <si>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</si>
  <si>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</si>
  <si>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</si>
  <si>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</si>
  <si>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</si>
  <si>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</si>
  <si>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</si>
  <si>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</si>
  <si>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</si>
  <si>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</si>
  <si>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</si>
  <si>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</si>
  <si>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</si>
  <si>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</si>
  <si>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</si>
  <si>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</si>
  <si>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</si>
  <si>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</si>
  <si>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</si>
  <si>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</si>
  <si>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</si>
  <si>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</si>
  <si>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</si>
  <si>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</si>
  <si>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</si>
  <si>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</si>
  <si>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</si>
  <si>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</si>
  <si>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</si>
  <si>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</si>
  <si>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</si>
  <si>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</si>
  <si>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</si>
  <si>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</si>
  <si>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</si>
  <si>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</si>
  <si>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</si>
  <si>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</si>
  <si>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</si>
  <si>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</si>
  <si>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</si>
  <si>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</si>
  <si>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</si>
  <si>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</si>
  <si>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</si>
  <si>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</si>
  <si>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</si>
  <si>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</si>
  <si>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</si>
  <si>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</si>
  <si>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</si>
  <si>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</si>
  <si>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</si>
  <si>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</si>
  <si>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</si>
  <si>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</si>
  <si>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</si>
  <si>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</si>
  <si>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</si>
  <si>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</si>
  <si>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</si>
  <si>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</si>
  <si>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</si>
  <si>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</si>
  <si>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</si>
  <si>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</si>
  <si>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</si>
  <si>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</si>
  <si>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</si>
  <si>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</si>
  <si>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</si>
  <si>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</si>
  <si>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</si>
  <si>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</si>
  <si>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</si>
  <si>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</si>
  <si>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</si>
  <si>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</si>
  <si>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</si>
  <si>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</si>
  <si>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</si>
  <si>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</si>
  <si>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</si>
  <si>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</si>
  <si>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</si>
  <si>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</si>
  <si>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</si>
  <si>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</si>
  <si>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</si>
  <si>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</si>
  <si>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</si>
  <si>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</si>
  <si>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</si>
  <si>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</si>
  <si>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</si>
  <si>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</si>
  <si>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</si>
  <si>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</si>
  <si>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</si>
  <si>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</si>
  <si>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</si>
  <si>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</si>
  <si>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</si>
  <si>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</si>
  <si>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</si>
  <si>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</si>
  <si>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</si>
  <si>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</si>
  <si>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</si>
  <si>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</si>
  <si>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</si>
  <si>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</si>
  <si>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</si>
  <si>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</si>
  <si>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</si>
  <si>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</si>
  <si>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</si>
  <si>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</si>
  <si>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</si>
  <si>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</si>
  <si>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</si>
  <si>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</si>
  <si>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</si>
  <si>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</si>
  <si>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</si>
  <si>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</si>
  <si>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</si>
  <si>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</si>
  <si>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</si>
  <si>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</si>
  <si>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</si>
  <si>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</si>
  <si>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</si>
  <si>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</si>
  <si>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</si>
  <si>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</si>
  <si>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</si>
  <si>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</si>
  <si>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</si>
  <si>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</si>
  <si>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</si>
  <si>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</si>
  <si>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</si>
  <si>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</si>
  <si>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</si>
  <si>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</si>
  <si>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</si>
  <si>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</si>
  <si>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</si>
  <si>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</si>
  <si>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</si>
  <si>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</si>
  <si>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</si>
  <si>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</si>
  <si>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</si>
  <si>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</si>
  <si>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</si>
  <si>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</si>
  <si>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</si>
  <si>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</si>
  <si>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</si>
  <si>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</si>
  <si>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</si>
  <si>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</si>
  <si>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</si>
  <si>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</si>
  <si>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</si>
  <si>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</si>
  <si>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</si>
  <si>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</si>
  <si>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</si>
  <si>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</si>
  <si>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</si>
  <si>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</si>
  <si>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</si>
  <si>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</si>
  <si>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</si>
  <si>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</si>
  <si>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</si>
  <si>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</si>
  <si>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</si>
  <si>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</si>
  <si>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</si>
  <si>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</si>
  <si>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</si>
  <si>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</si>
  <si>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</si>
  <si>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</si>
  <si>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</si>
  <si>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</si>
  <si>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</si>
  <si>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</si>
  <si>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</si>
  <si>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</si>
  <si>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</si>
  <si>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</si>
  <si>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</si>
  <si>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</si>
  <si>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</si>
  <si>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</si>
  <si>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</si>
  <si>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</si>
  <si>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</si>
  <si>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</si>
  <si>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</si>
  <si>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</si>
  <si>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</si>
  <si>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</si>
  <si>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</si>
  <si>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</si>
  <si>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</si>
  <si>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</si>
  <si>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</si>
  <si>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</si>
  <si>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</si>
  <si>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</si>
  <si>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</si>
  <si>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</si>
  <si>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</si>
  <si>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</si>
  <si>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</si>
  <si>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</si>
  <si>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</si>
  <si>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</si>
  <si>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</si>
  <si>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</si>
  <si>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</si>
  <si>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</si>
  <si>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</si>
  <si>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</si>
  <si>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</si>
  <si>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</si>
  <si>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</si>
  <si>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</si>
  <si>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</si>
  <si>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</si>
  <si>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</si>
  <si>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</si>
  <si>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</si>
  <si>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</si>
  <si>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</si>
  <si>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</si>
  <si>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</si>
  <si>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</si>
  <si>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</si>
  <si>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</si>
  <si>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</si>
  <si>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</si>
  <si>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</si>
  <si>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</si>
  <si>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</si>
  <si>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</si>
  <si>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</si>
  <si>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</si>
  <si>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</si>
  <si>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</si>
  <si>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</si>
  <si>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</si>
  <si>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</si>
  <si>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</si>
  <si>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</si>
  <si>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</si>
  <si>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</si>
  <si>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</si>
  <si>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</si>
  <si>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</si>
  <si>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</si>
  <si>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</si>
  <si>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</si>
  <si>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</si>
  <si>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</si>
  <si>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</si>
  <si>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</si>
  <si>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</si>
  <si>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</si>
  <si>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</si>
  <si>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</si>
  <si>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</si>
  <si>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</si>
  <si>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</si>
  <si>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</si>
  <si>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</si>
  <si>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</si>
  <si>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</si>
  <si>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</si>
  <si>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</si>
  <si>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</si>
  <si>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</si>
  <si>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</si>
  <si>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</si>
  <si>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</si>
  <si>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</si>
  <si>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</si>
  <si>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</si>
  <si>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</si>
  <si>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</si>
  <si>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</si>
  <si>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</si>
  <si>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</si>
  <si>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</si>
  <si>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</si>
  <si>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</si>
  <si>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</si>
  <si>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</si>
  <si>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</si>
  <si>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</si>
  <si>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</si>
  <si>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</si>
  <si>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</si>
  <si>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</si>
  <si>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</si>
  <si>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</si>
  <si>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</si>
  <si>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</si>
  <si>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</si>
  <si>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</si>
  <si>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</si>
  <si>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</si>
  <si>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</si>
  <si>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</si>
  <si>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</si>
  <si>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</si>
  <si>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</si>
  <si>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</si>
  <si>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</si>
  <si>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</si>
  <si>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</si>
  <si>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</si>
  <si>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</si>
  <si>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</si>
  <si>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</si>
  <si>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</si>
  <si>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</si>
  <si>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</si>
  <si>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</si>
  <si>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</si>
  <si>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</si>
  <si>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</si>
  <si>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</si>
  <si>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</si>
  <si>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</si>
  <si>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</si>
  <si>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</si>
  <si>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</si>
  <si>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</si>
  <si>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</si>
  <si>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</si>
  <si>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</si>
  <si>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</si>
  <si>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</si>
  <si>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</si>
  <si>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</si>
  <si>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</si>
  <si>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</si>
  <si>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</si>
  <si>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</si>
  <si>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</si>
  <si>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</si>
  <si>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</si>
  <si>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</si>
  <si>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</si>
  <si>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</si>
  <si>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</si>
  <si>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</si>
  <si>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</si>
  <si>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</si>
  <si>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</si>
  <si>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</si>
  <si>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</si>
  <si>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</si>
  <si>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</si>
  <si>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</si>
  <si>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</si>
  <si>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</si>
  <si>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</si>
  <si>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</si>
  <si>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</si>
  <si>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</si>
  <si>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</si>
  <si>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</si>
  <si>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</si>
  <si>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</si>
  <si>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</si>
  <si>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</si>
  <si>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</si>
  <si>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</si>
  <si>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</si>
  <si>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</si>
  <si>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</si>
  <si>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</si>
  <si>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</si>
  <si>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</si>
  <si>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</si>
  <si>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</si>
  <si>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</si>
  <si>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</si>
  <si>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</si>
  <si>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</si>
  <si>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</si>
  <si>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</si>
  <si>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</si>
  <si>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</si>
  <si>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</si>
  <si>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</si>
  <si>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</si>
  <si>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</si>
  <si>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</si>
  <si>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</si>
  <si>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</si>
  <si>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</si>
  <si>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</si>
  <si>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</si>
  <si>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</si>
  <si>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</si>
  <si>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</si>
  <si>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</si>
  <si>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</si>
  <si>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</si>
  <si>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</si>
  <si>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</si>
  <si>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</si>
  <si>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</si>
  <si>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</si>
  <si>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</si>
  <si>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</si>
  <si>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</si>
  <si>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</si>
  <si>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</si>
  <si>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</si>
  <si>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</si>
  <si>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</si>
  <si>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</si>
  <si>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</si>
  <si>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</si>
  <si>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</si>
  <si>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</si>
  <si>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</si>
  <si>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</si>
  <si>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</si>
  <si>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</si>
  <si>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</si>
  <si>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</si>
  <si>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</si>
  <si>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</si>
  <si>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</si>
  <si>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</si>
  <si>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</si>
  <si>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</si>
  <si>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</si>
  <si>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</si>
  <si>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</si>
  <si>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</si>
  <si>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</si>
  <si>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</si>
  <si>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</si>
  <si>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</si>
  <si>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</si>
  <si>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</si>
  <si>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</si>
  <si>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</si>
  <si>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</si>
  <si>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</si>
  <si>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</si>
  <si>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</si>
  <si>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</si>
  <si>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</si>
  <si>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</si>
  <si>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</si>
  <si>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</si>
  <si>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</si>
  <si>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</si>
  <si>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</si>
  <si>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</si>
  <si>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</si>
  <si>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</si>
  <si>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</si>
  <si>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</si>
  <si>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</si>
  <si>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</si>
  <si>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</si>
  <si>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</si>
  <si>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</si>
  <si>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</si>
  <si>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</si>
  <si>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</si>
  <si>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</si>
  <si>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</si>
  <si>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</si>
  <si>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</si>
  <si>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</si>
  <si>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</si>
  <si>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</si>
  <si>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</si>
  <si>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</si>
  <si>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</si>
  <si>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</si>
  <si>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</si>
  <si>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</si>
  <si>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</si>
  <si>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</si>
  <si>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</si>
  <si>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</si>
  <si>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</si>
  <si>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</si>
  <si>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</si>
  <si>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</si>
  <si>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</si>
  <si>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</si>
  <si>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</si>
  <si>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</si>
  <si>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</si>
  <si>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</si>
  <si>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</si>
  <si>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</si>
  <si>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</si>
  <si>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</si>
  <si>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</si>
  <si>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</si>
  <si>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</si>
  <si>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</si>
  <si>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</si>
  <si>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</si>
  <si>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</si>
  <si>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</si>
  <si>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</si>
  <si>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</si>
  <si>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</si>
  <si>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</si>
  <si>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</si>
  <si>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</si>
  <si>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</si>
  <si>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</si>
  <si>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</si>
  <si>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</si>
  <si>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</si>
  <si>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</si>
  <si>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</si>
  <si>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</si>
  <si>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</si>
  <si>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</si>
  <si>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</si>
  <si>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</si>
  <si>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</si>
  <si>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</si>
  <si>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</si>
  <si>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</si>
  <si>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</si>
  <si>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</si>
  <si>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</si>
  <si>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</si>
  <si>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</si>
  <si>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</si>
  <si>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</si>
  <si>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</si>
  <si>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</si>
  <si>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</si>
  <si>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</si>
  <si>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</si>
  <si>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</si>
  <si>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</si>
  <si>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</si>
  <si>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</si>
  <si>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</si>
  <si>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</si>
  <si>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</si>
  <si>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</si>
  <si>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</si>
  <si>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</si>
  <si>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</si>
  <si>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</si>
  <si>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</si>
  <si>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</si>
  <si>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</si>
  <si>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</si>
  <si>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</si>
  <si>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</si>
  <si>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</si>
  <si>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</si>
  <si>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</si>
  <si>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</si>
  <si>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</si>
  <si>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</si>
  <si>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</si>
  <si>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</si>
  <si>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</si>
  <si>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</si>
  <si>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</si>
  <si>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</si>
  <si>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</si>
  <si>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</si>
  <si>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</si>
  <si>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</si>
  <si>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</si>
  <si>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</si>
  <si>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</si>
  <si>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</si>
  <si>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</si>
  <si>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</si>
  <si>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</si>
  <si>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</si>
  <si>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</si>
  <si>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</si>
  <si>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</si>
  <si>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</si>
  <si>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</si>
  <si>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</si>
  <si>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</si>
  <si>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</si>
  <si>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</si>
  <si>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</si>
  <si>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</si>
  <si>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</si>
  <si>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</si>
  <si>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</si>
  <si>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</si>
  <si>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</si>
  <si>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</si>
  <si>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</si>
  <si>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</si>
  <si>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</si>
  <si>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</si>
  <si>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</si>
  <si>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</si>
  <si>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</si>
  <si>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</si>
  <si>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</si>
  <si>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</si>
  <si>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</si>
  <si>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</si>
  <si>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</si>
  <si>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</si>
  <si>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</si>
  <si>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</si>
  <si>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</si>
  <si>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</si>
  <si>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</si>
  <si>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</si>
  <si>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</si>
  <si>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</si>
  <si>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</si>
  <si>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</si>
  <si>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</si>
  <si>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</si>
  <si>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</si>
  <si>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</si>
  <si>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</si>
  <si>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</si>
  <si>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</si>
  <si>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</si>
  <si>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</si>
  <si>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</si>
  <si>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</si>
  <si>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</si>
  <si>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</si>
  <si>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</si>
  <si>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</si>
  <si>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</si>
  <si>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</si>
  <si>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</si>
  <si>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</si>
  <si>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</si>
  <si>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</si>
  <si>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</si>
  <si>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</si>
  <si>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</si>
  <si>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</si>
  <si>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</si>
  <si>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</si>
  <si>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</si>
  <si>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</si>
  <si>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</si>
  <si>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</si>
  <si>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</si>
  <si>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</si>
  <si>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</si>
  <si>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</si>
  <si>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</si>
  <si>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</si>
  <si>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</si>
  <si>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</si>
  <si>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</si>
  <si>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</si>
  <si>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</si>
  <si>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</si>
  <si>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</si>
  <si>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</si>
  <si>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</si>
  <si>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</si>
  <si>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</si>
  <si>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</si>
  <si>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</si>
  <si>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</si>
  <si>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</si>
  <si>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</si>
  <si>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</si>
  <si>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</si>
  <si>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</si>
  <si>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</si>
  <si>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</si>
  <si>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</si>
  <si>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</si>
  <si>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</si>
  <si>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</si>
  <si>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</si>
  <si>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</si>
  <si>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</si>
  <si>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</si>
  <si>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</si>
  <si>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</si>
  <si>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</si>
  <si>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</si>
  <si>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</si>
  <si>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</si>
  <si>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</si>
  <si>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</si>
  <si>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</si>
  <si>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</si>
  <si>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</si>
  <si>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</si>
  <si>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</si>
  <si>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</si>
  <si>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</si>
  <si>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</si>
  <si>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</si>
  <si>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</si>
  <si>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</si>
  <si>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</si>
  <si>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</si>
  <si>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</si>
  <si>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</si>
  <si>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</si>
  <si>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</si>
  <si>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</si>
  <si>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</si>
  <si>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</si>
  <si>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</si>
  <si>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</si>
  <si>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</si>
  <si>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</si>
  <si>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</si>
  <si>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</si>
  <si>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</si>
  <si>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</si>
  <si>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</si>
  <si>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</si>
  <si>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</si>
  <si>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</si>
  <si>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</si>
  <si>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</si>
  <si>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</si>
  <si>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</si>
  <si>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</si>
  <si>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</si>
  <si>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</si>
  <si>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</si>
  <si>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</si>
  <si>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</si>
  <si>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</si>
  <si>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</si>
  <si>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</si>
  <si>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</si>
  <si>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</si>
  <si>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</si>
  <si>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</si>
  <si>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</si>
  <si>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</si>
  <si>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</si>
  <si>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</si>
  <si>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</si>
  <si>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</si>
  <si>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</si>
  <si>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</si>
  <si>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</si>
  <si>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</si>
  <si>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</si>
  <si>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</si>
  <si>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</si>
  <si>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</si>
  <si>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</si>
  <si>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</si>
  <si>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</si>
  <si>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</si>
  <si>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</si>
  <si>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</si>
  <si>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</si>
  <si>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</si>
  <si>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</si>
  <si>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</si>
  <si>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</si>
  <si>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</si>
  <si>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</si>
  <si>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</si>
  <si>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</si>
  <si>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</si>
  <si>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</si>
  <si>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</si>
  <si>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</si>
  <si>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</si>
  <si>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</si>
  <si>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</si>
  <si>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</si>
  <si>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</si>
  <si>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</si>
  <si>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</si>
  <si>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</si>
  <si>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</si>
  <si>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</si>
  <si>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</si>
  <si>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</si>
  <si>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</si>
  <si>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</si>
  <si>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</si>
  <si>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</si>
  <si>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</si>
  <si>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</si>
  <si>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</si>
  <si>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</si>
  <si>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</si>
  <si>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</si>
  <si>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</si>
  <si>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</si>
  <si>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</si>
  <si>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</si>
  <si>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</si>
  <si>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</si>
  <si>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</si>
  <si>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</si>
  <si>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</si>
  <si>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</si>
  <si>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</si>
  <si>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</si>
  <si>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</si>
  <si>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</si>
  <si>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</si>
  <si>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</si>
  <si>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</si>
  <si>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</si>
  <si>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</si>
  <si>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</si>
  <si>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</si>
  <si>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</si>
  <si>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</si>
  <si>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</si>
  <si>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</si>
  <si>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</si>
  <si>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</si>
  <si>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</si>
  <si>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</si>
  <si>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</si>
  <si>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</si>
  <si>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</si>
  <si>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</si>
  <si>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</si>
  <si>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</si>
  <si>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</si>
  <si>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</si>
  <si>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</si>
  <si>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</si>
  <si>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</si>
  <si>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</si>
  <si>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</si>
  <si>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</si>
  <si>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</si>
  <si>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</si>
  <si>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</si>
  <si>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</si>
  <si>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</si>
  <si>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</si>
  <si>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</si>
  <si>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</si>
  <si>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</si>
  <si>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</si>
  <si>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</si>
  <si>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</si>
  <si>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</si>
  <si>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</si>
  <si>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</si>
  <si>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</si>
  <si>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</si>
  <si>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</si>
  <si>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</si>
  <si>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</si>
  <si>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</si>
  <si>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</si>
  <si>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</si>
  <si>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</si>
  <si>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</si>
  <si>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</si>
  <si>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</si>
  <si>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</si>
  <si>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</si>
  <si>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</si>
  <si>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</si>
  <si>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</si>
  <si>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</si>
  <si>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</si>
  <si>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</si>
  <si>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</si>
  <si>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</si>
  <si>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</si>
  <si>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</si>
  <si>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</si>
  <si>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</si>
  <si>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</si>
  <si>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</si>
  <si>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</si>
  <si>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</si>
  <si>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</si>
  <si>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</si>
  <si>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</si>
  <si>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</si>
  <si>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</si>
  <si>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</si>
  <si>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</si>
  <si>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</si>
  <si>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</si>
  <si>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</si>
  <si>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</si>
  <si>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</si>
  <si>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</si>
  <si>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</si>
  <si>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</si>
  <si>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</si>
  <si>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</si>
  <si>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</si>
  <si>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</si>
  <si>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</si>
  <si>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</si>
  <si>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</si>
  <si>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</si>
  <si>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</si>
  <si>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</si>
  <si>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</si>
  <si>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</si>
  <si>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</si>
  <si>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</si>
  <si>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</si>
  <si>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</si>
  <si>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</si>
  <si>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</si>
  <si>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</si>
  <si>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</si>
  <si>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</si>
  <si>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</si>
  <si>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</si>
  <si>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</si>
  <si>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</si>
  <si>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</si>
  <si>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</si>
  <si>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</si>
  <si>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</si>
  <si>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</si>
  <si>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</si>
  <si>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</si>
  <si>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</si>
  <si>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</si>
  <si>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</si>
  <si>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</si>
  <si>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</si>
  <si>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</si>
  <si>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</si>
  <si>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</si>
  <si>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</si>
  <si>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</si>
  <si>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</si>
  <si>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</si>
  <si>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</si>
  <si>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</si>
  <si>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</si>
  <si>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</si>
  <si>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</si>
  <si>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</si>
  <si>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</si>
  <si>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</si>
  <si>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</si>
  <si>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</si>
  <si>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</si>
  <si>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</si>
  <si>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</si>
  <si>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</si>
  <si>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</si>
  <si>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</si>
  <si>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</si>
  <si>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</si>
  <si>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</si>
  <si>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</si>
  <si>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</si>
  <si>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</si>
  <si>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</si>
  <si>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</si>
  <si>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</si>
  <si>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</si>
  <si>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</si>
  <si>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</si>
  <si>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</si>
  <si>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</si>
  <si>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</si>
  <si>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</si>
  <si>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</si>
  <si>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</si>
  <si>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</si>
  <si>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</si>
  <si>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</si>
  <si>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</si>
  <si>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</si>
  <si>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</si>
  <si>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</si>
  <si>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</si>
  <si>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</si>
  <si>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</si>
  <si>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</si>
  <si>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</si>
  <si>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</si>
  <si>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</si>
  <si>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</si>
  <si>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</si>
  <si>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</si>
  <si>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</si>
  <si>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</si>
  <si>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</si>
  <si>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</si>
  <si>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</si>
  <si>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</si>
  <si>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</si>
  <si>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</si>
  <si>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</si>
  <si>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</si>
  <si>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</si>
  <si>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</si>
  <si>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</si>
  <si>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</si>
  <si>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</si>
  <si>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</si>
  <si>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</si>
  <si>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</si>
  <si>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</si>
  <si>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</si>
  <si>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</si>
  <si>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</si>
  <si>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</si>
  <si>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</si>
  <si>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</si>
  <si>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</si>
  <si>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</si>
  <si>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</si>
  <si>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</si>
  <si>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</si>
  <si>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</si>
  <si>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</si>
  <si>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</si>
  <si>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</si>
  <si>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</si>
  <si>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</si>
  <si>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</si>
  <si>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</si>
  <si>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</si>
  <si>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</si>
  <si>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</si>
  <si>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</si>
  <si>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</si>
  <si>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</si>
  <si>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</si>
  <si>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</si>
  <si>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</si>
  <si>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</si>
  <si>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</si>
  <si>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</si>
  <si>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</si>
  <si>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</si>
  <si>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</si>
  <si>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</si>
  <si>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</si>
  <si>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</si>
  <si>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</si>
  <si>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</si>
  <si>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</si>
  <si>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</si>
  <si>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</si>
  <si>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</si>
  <si>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</si>
  <si>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</si>
  <si>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</si>
  <si>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</si>
  <si>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</si>
  <si>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</si>
  <si>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</si>
  <si>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</si>
  <si>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</si>
  <si>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</si>
  <si>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</si>
  <si>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</si>
  <si>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</si>
  <si>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</si>
  <si>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</si>
  <si>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</si>
  <si>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</si>
  <si>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</si>
  <si>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</si>
  <si>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</si>
  <si>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</si>
  <si>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</si>
  <si>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</si>
  <si>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</si>
  <si>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</si>
  <si>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</si>
  <si>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</si>
  <si>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</si>
  <si>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</si>
  <si>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</si>
  <si>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</si>
  <si>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</si>
  <si>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</si>
  <si>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</si>
  <si>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</si>
  <si>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</si>
  <si>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</si>
  <si>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</si>
  <si>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</si>
  <si>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</si>
  <si>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</si>
  <si>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</si>
  <si>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</si>
  <si>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</si>
  <si>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</si>
  <si>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</si>
  <si>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</si>
  <si>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</si>
  <si>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</si>
  <si>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</si>
  <si>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</si>
  <si>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</si>
  <si>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</si>
  <si>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</si>
  <si>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</si>
  <si>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</si>
  <si>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</si>
  <si>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</si>
  <si>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</si>
  <si>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</si>
  <si>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</si>
  <si>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</si>
  <si>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</si>
  <si>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</si>
  <si>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</si>
  <si>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</si>
  <si>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</si>
  <si>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</si>
  <si>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</si>
  <si>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</si>
  <si>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</si>
  <si>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</si>
  <si>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</si>
  <si>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</si>
  <si>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</si>
  <si>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</si>
  <si>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</si>
  <si>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</si>
  <si>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</si>
  <si>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</si>
  <si>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</si>
  <si>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</si>
  <si>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</si>
  <si>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</si>
  <si>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</si>
  <si>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</si>
  <si>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</si>
  <si>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</si>
  <si>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</si>
  <si>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</si>
  <si>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</si>
  <si>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</si>
  <si>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</si>
  <si>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</si>
  <si>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</si>
  <si>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</si>
  <si>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</si>
  <si>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</si>
  <si>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</si>
  <si>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</si>
  <si>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</si>
  <si>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</si>
  <si>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</si>
  <si>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</si>
  <si>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</si>
  <si>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</si>
  <si>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</si>
  <si>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</si>
  <si>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</si>
  <si>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</si>
  <si>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</si>
  <si>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</si>
  <si>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</si>
  <si>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</si>
  <si>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</si>
  <si>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</si>
  <si>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</si>
  <si>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</si>
  <si>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</si>
  <si>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</si>
  <si>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</si>
  <si>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</si>
  <si>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</si>
  <si>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</si>
  <si>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</si>
  <si>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</si>
  <si>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</si>
  <si>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</si>
  <si>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</si>
  <si>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</si>
  <si>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</si>
  <si>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</si>
  <si>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</si>
  <si>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</si>
  <si>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</si>
  <si>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</si>
  <si>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</si>
  <si>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</si>
  <si>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</si>
  <si>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</si>
  <si>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</si>
  <si>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</si>
  <si>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</si>
  <si>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</si>
  <si>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</si>
  <si>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</si>
  <si>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</si>
  <si>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</si>
  <si>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</si>
  <si>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</si>
  <si>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</si>
  <si>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</si>
  <si>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</si>
  <si>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</si>
  <si>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</si>
  <si>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</si>
  <si>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</si>
  <si>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</si>
  <si>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</si>
  <si>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</si>
  <si>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</si>
  <si>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</si>
  <si>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</si>
  <si>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</si>
  <si>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</si>
  <si>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</si>
  <si>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</si>
  <si>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</si>
  <si>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</si>
  <si>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</si>
  <si>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</si>
  <si>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</si>
  <si>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</si>
  <si>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</si>
  <si>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</si>
  <si>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</si>
  <si>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</si>
  <si>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</si>
  <si>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</si>
  <si>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</si>
  <si>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</si>
  <si>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</si>
  <si>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</si>
  <si>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</si>
  <si>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</si>
  <si>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</si>
  <si>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</si>
  <si>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</si>
  <si>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</si>
  <si>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</si>
  <si>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</si>
  <si>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</si>
  <si>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</si>
  <si>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</si>
  <si>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</si>
  <si>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</si>
  <si>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</si>
  <si>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</si>
  <si>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</si>
  <si>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</si>
  <si>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</si>
  <si>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</si>
  <si>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</si>
  <si>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</si>
  <si>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</si>
  <si>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</si>
  <si>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</si>
  <si>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</si>
  <si>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</si>
  <si>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</si>
  <si>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</si>
  <si>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</si>
  <si>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</si>
  <si>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</si>
  <si>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</si>
  <si>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</si>
  <si>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</si>
  <si>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</si>
  <si>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</si>
  <si>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</si>
  <si>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</si>
  <si>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</si>
  <si>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</si>
  <si>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</si>
  <si>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</si>
  <si>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</si>
  <si>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</si>
  <si>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</si>
  <si>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</si>
  <si>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</si>
  <si>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</si>
  <si>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</si>
  <si>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</si>
  <si>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</si>
  <si>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</si>
  <si>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</si>
  <si>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</si>
  <si>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</si>
  <si>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</si>
  <si>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</si>
  <si>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</si>
  <si>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</si>
  <si>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</si>
  <si>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</si>
  <si>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</si>
  <si>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</si>
  <si>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</si>
  <si>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</si>
  <si>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</si>
  <si>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</si>
  <si>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</si>
  <si>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</si>
  <si>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</si>
  <si>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</si>
  <si>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</si>
  <si>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</si>
  <si>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</si>
  <si>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</si>
  <si>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</si>
  <si>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</si>
  <si>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</si>
  <si>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</si>
  <si>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</si>
  <si>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</si>
  <si>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</si>
  <si>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</si>
  <si>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</si>
  <si>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</si>
  <si>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</si>
  <si>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</si>
  <si>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</si>
  <si>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</si>
  <si>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</si>
  <si>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</si>
  <si>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</si>
  <si>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</si>
  <si>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</si>
  <si>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</si>
  <si>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</si>
  <si>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</si>
  <si>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</si>
  <si>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</si>
  <si>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</si>
  <si>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</si>
  <si>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</si>
  <si>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</si>
  <si>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</si>
  <si>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</si>
  <si>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</si>
  <si>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</si>
  <si>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</si>
  <si>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</si>
  <si>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</si>
  <si>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</si>
  <si>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</si>
  <si>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</si>
  <si>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</si>
  <si>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</si>
  <si>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</si>
  <si>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</si>
  <si>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</si>
  <si>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</si>
  <si>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</si>
  <si>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</si>
  <si>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</si>
  <si>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</si>
  <si>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</si>
  <si>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</si>
  <si>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</si>
  <si>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</si>
  <si>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</si>
  <si>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</si>
  <si>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</si>
  <si>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</si>
  <si>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</si>
  <si>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</si>
  <si>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</si>
  <si>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</si>
  <si>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</si>
  <si>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</si>
  <si>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</si>
  <si>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</si>
  <si>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</si>
  <si>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</si>
  <si>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</si>
  <si>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</si>
  <si>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</si>
  <si>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</si>
  <si>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</si>
  <si>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</si>
  <si>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</si>
  <si>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</si>
  <si>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</si>
  <si>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</si>
  <si>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</si>
  <si>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</si>
  <si>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</si>
  <si>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</si>
  <si>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</si>
  <si>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</si>
  <si>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</si>
  <si>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</si>
  <si>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</si>
  <si>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</si>
  <si>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</si>
  <si>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</si>
  <si>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</si>
  <si>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</si>
  <si>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</si>
  <si>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</si>
  <si>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</si>
  <si>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</si>
  <si>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</si>
  <si>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</si>
  <si>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</si>
  <si>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</si>
  <si>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</si>
  <si>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</si>
  <si>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</si>
  <si>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</si>
  <si>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</si>
  <si>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</si>
  <si>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</si>
  <si>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</si>
  <si>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</si>
  <si>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</si>
  <si>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</si>
  <si>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</si>
  <si>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</si>
  <si>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</si>
  <si>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</si>
  <si>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</si>
  <si>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</si>
  <si>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</si>
  <si>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</si>
  <si>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</si>
  <si>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</si>
  <si>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</si>
  <si>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</si>
  <si>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</si>
  <si>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</si>
  <si>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</si>
  <si>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</si>
  <si>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</si>
  <si>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</si>
  <si>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</si>
  <si>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</si>
  <si>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</si>
  <si>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</si>
  <si>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</si>
  <si>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</si>
  <si>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</si>
  <si>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</si>
  <si>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</si>
  <si>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</si>
  <si>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</si>
  <si>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</si>
  <si>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</si>
  <si>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</si>
  <si>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</si>
  <si>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</si>
  <si>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</si>
  <si>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</si>
  <si>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</si>
  <si>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</si>
  <si>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</si>
  <si>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</si>
  <si>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</si>
  <si>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</si>
  <si>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</si>
  <si>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</si>
  <si>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</si>
  <si>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</si>
  <si>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</si>
  <si>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</si>
  <si>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</si>
  <si>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</si>
  <si>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</si>
  <si>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</si>
  <si>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</si>
  <si>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</si>
  <si>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</si>
  <si>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</si>
  <si>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</si>
  <si>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</si>
  <si>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</si>
  <si>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</si>
  <si>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</si>
  <si>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</si>
  <si>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</si>
  <si>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</si>
  <si>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</si>
  <si>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</si>
  <si>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</si>
  <si>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</si>
  <si>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</si>
  <si>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</si>
  <si>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</si>
  <si>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</si>
  <si>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</si>
  <si>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</si>
  <si>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</si>
  <si>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</si>
  <si>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</si>
  <si>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</si>
  <si>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</si>
  <si>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</si>
  <si>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</si>
  <si>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</si>
  <si>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</si>
  <si>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</si>
  <si>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</si>
  <si>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</si>
  <si>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</si>
  <si>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</si>
  <si>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</si>
  <si>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</si>
  <si>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</si>
  <si>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</si>
  <si>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</si>
  <si>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</si>
  <si>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</si>
  <si>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</si>
  <si>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</si>
  <si>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</si>
  <si>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</si>
  <si>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</si>
  <si>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</si>
  <si>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</si>
  <si>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</si>
  <si>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</si>
  <si>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</si>
  <si>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</si>
  <si>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</si>
  <si>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</si>
  <si>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</si>
  <si>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</si>
  <si>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</si>
  <si>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</si>
  <si>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</si>
  <si>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</si>
  <si>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</si>
  <si>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</si>
  <si>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</si>
  <si>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</si>
  <si>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</si>
  <si>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</si>
  <si>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</si>
  <si>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</si>
  <si>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</si>
  <si>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</si>
  <si>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</si>
  <si>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</si>
  <si>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</si>
  <si>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</si>
  <si>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</si>
  <si>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</si>
  <si>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</si>
  <si>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</si>
  <si>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</si>
  <si>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</si>
  <si>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</si>
  <si>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</si>
  <si>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</si>
  <si>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</si>
  <si>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</si>
  <si>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</si>
  <si>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</si>
  <si>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</si>
  <si>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</si>
  <si>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</si>
  <si>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</si>
  <si>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</si>
  <si>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</si>
  <si>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</si>
  <si>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</si>
  <si>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</si>
  <si>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</si>
  <si>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</si>
  <si>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</si>
  <si>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</si>
  <si>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</si>
  <si>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</si>
  <si>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</si>
  <si>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</si>
  <si>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</si>
  <si>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</si>
  <si>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</si>
  <si>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</si>
  <si>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</si>
  <si>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</si>
  <si>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</si>
  <si>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</si>
  <si>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</si>
  <si>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</si>
  <si>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</si>
  <si>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</si>
  <si>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</si>
  <si>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</si>
  <si>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</si>
  <si>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</si>
  <si>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</si>
  <si>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</si>
  <si>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</si>
  <si>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</si>
  <si>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</si>
  <si>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</si>
  <si>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</si>
  <si>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</si>
  <si>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</si>
  <si>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</si>
  <si>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</si>
  <si>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</si>
  <si>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</si>
  <si>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</si>
  <si>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</si>
  <si>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</si>
  <si>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</si>
  <si>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</si>
  <si>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</si>
  <si>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</si>
  <si>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</si>
  <si>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</si>
  <si>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</si>
  <si>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</si>
  <si>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</si>
  <si>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</si>
  <si>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</si>
  <si>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</si>
  <si>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</si>
  <si>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</si>
  <si>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</si>
  <si>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</si>
  <si>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</si>
  <si>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</si>
  <si>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</si>
  <si>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</si>
  <si>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</si>
  <si>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</si>
  <si>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</si>
  <si>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</si>
  <si>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</si>
  <si>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</si>
  <si>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</si>
  <si>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</si>
  <si>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</si>
  <si>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</si>
  <si>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</si>
  <si>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</si>
  <si>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</si>
  <si>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</si>
  <si>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</si>
  <si>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</si>
  <si>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</si>
  <si>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</si>
  <si>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</si>
  <si>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</si>
  <si>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</si>
  <si>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</si>
  <si>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</si>
  <si>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</si>
  <si>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</si>
  <si>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</si>
  <si>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</si>
  <si>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</si>
  <si>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</si>
  <si>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</si>
  <si>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</si>
  <si>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</si>
  <si>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</si>
  <si>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</si>
  <si>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</si>
  <si>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</si>
  <si>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</si>
  <si>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</si>
  <si>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</si>
  <si>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</si>
  <si>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</si>
  <si>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</si>
  <si>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</si>
  <si>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</si>
  <si>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</si>
  <si>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</si>
  <si>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</si>
  <si>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</si>
  <si>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</si>
  <si>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</si>
  <si>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</si>
  <si>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</si>
  <si>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</si>
  <si>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</si>
  <si>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</si>
  <si>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</si>
  <si>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</si>
  <si>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</si>
  <si>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</si>
  <si>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</si>
  <si>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</si>
  <si>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</si>
  <si>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</si>
  <si>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</si>
  <si>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</si>
  <si>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</si>
  <si>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</si>
  <si>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</si>
  <si>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</si>
  <si>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</si>
  <si>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</si>
  <si>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</si>
  <si>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</si>
  <si>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</si>
  <si>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</si>
  <si>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</si>
  <si>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</si>
  <si>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</si>
  <si>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</si>
  <si>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</si>
  <si>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</si>
  <si>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</si>
  <si>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</si>
  <si>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</si>
  <si>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</si>
  <si>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</si>
  <si>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</si>
  <si>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</si>
  <si>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</si>
  <si>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</si>
  <si>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</si>
  <si>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</si>
  <si>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</si>
  <si>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</si>
  <si>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</si>
  <si>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</si>
  <si>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</si>
  <si>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</si>
  <si>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</si>
  <si>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</si>
  <si>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</si>
  <si>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</si>
  <si>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</si>
  <si>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</si>
  <si>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</si>
  <si>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</si>
  <si>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</si>
  <si>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</si>
  <si>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</si>
  <si>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</si>
  <si>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</si>
  <si>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</si>
  <si>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</si>
  <si>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</si>
  <si>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</si>
  <si>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</si>
  <si>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</si>
  <si>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</si>
  <si>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</si>
  <si>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</si>
  <si>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</si>
  <si>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</si>
  <si>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</si>
  <si>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</si>
  <si>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</si>
  <si>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</si>
  <si>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</si>
  <si>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</si>
  <si>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</si>
  <si>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</si>
  <si>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</si>
  <si>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</si>
  <si>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</si>
  <si>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</si>
  <si>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</si>
  <si>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</si>
  <si>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</si>
  <si>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</si>
  <si>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</si>
  <si>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</si>
  <si>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</si>
  <si>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</si>
  <si>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</si>
  <si>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</si>
  <si>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</si>
  <si>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</si>
  <si>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</si>
  <si>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</si>
  <si>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</si>
  <si>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</si>
  <si>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</si>
  <si>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</si>
  <si>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</si>
  <si>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</si>
  <si>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</si>
  <si>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</si>
  <si>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</si>
  <si>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</si>
  <si>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</si>
  <si>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</si>
  <si>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</si>
  <si>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</si>
  <si>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</si>
  <si>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</si>
  <si>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</si>
  <si>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</si>
  <si>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</si>
  <si>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</si>
  <si>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</si>
  <si>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</si>
  <si>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</si>
  <si>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</si>
  <si>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</si>
  <si>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</si>
  <si>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</si>
  <si>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</si>
  <si>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</si>
  <si>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</si>
  <si>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</si>
  <si>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</si>
  <si>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</si>
  <si>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</si>
  <si>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</si>
  <si>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</si>
  <si>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</si>
  <si>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</si>
  <si>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</si>
  <si>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</si>
  <si>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</si>
  <si>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</si>
  <si>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</si>
  <si>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</si>
  <si>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</si>
  <si>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</si>
  <si>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</si>
  <si>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</si>
  <si>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</si>
  <si>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</si>
  <si>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</si>
  <si>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</si>
  <si>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</si>
  <si>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</si>
  <si>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</si>
  <si>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</si>
  <si>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</si>
  <si>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</si>
  <si>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</si>
  <si>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</si>
  <si>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</si>
  <si>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</si>
  <si>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</si>
  <si>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</si>
  <si>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</si>
  <si>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</si>
  <si>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</si>
  <si>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</si>
  <si>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</si>
  <si>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</si>
  <si>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</si>
  <si>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</si>
  <si>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</si>
  <si>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</si>
  <si>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</si>
  <si>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</si>
  <si>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</si>
  <si>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</si>
  <si>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</si>
  <si>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</si>
  <si>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</si>
  <si>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</si>
  <si>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</si>
  <si>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</si>
  <si>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</si>
  <si>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</si>
  <si>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</si>
  <si>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</si>
  <si>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</si>
  <si>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</si>
  <si>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</si>
  <si>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</si>
  <si>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</si>
  <si>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</si>
  <si>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</si>
  <si>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</si>
  <si>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</si>
  <si>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</si>
  <si>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</si>
  <si>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</si>
  <si>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</si>
  <si>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</si>
  <si>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</si>
  <si>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</si>
  <si>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</si>
  <si>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</si>
  <si>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</si>
  <si>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</si>
  <si>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</si>
  <si>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</si>
  <si>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</si>
  <si>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</si>
  <si>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</si>
  <si>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</si>
  <si>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</si>
  <si>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</si>
  <si>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</si>
  <si>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</si>
  <si>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</si>
  <si>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</si>
  <si>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</si>
  <si>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</si>
  <si>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</si>
  <si>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</si>
  <si>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</si>
  <si>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</si>
  <si>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</si>
  <si>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</si>
  <si>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</si>
  <si>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</si>
  <si>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</si>
  <si>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</si>
  <si>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</si>
  <si>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</si>
  <si>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</si>
  <si>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</si>
  <si>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</si>
  <si>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</si>
  <si>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</si>
  <si>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</si>
  <si>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</si>
  <si>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</si>
  <si>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</si>
  <si>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</si>
  <si>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</si>
  <si>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</si>
  <si>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</si>
  <si>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</si>
  <si>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</si>
  <si>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</si>
  <si>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</si>
  <si>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</si>
  <si>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</si>
  <si>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</si>
  <si>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</si>
  <si>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</si>
  <si>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</si>
  <si>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</si>
  <si>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</si>
  <si>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</si>
  <si>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</si>
  <si>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</si>
  <si>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</si>
  <si>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</si>
  <si>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</si>
  <si>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</si>
  <si>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</si>
  <si>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</si>
  <si>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</si>
  <si>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</si>
  <si>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</si>
  <si>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</si>
  <si>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</si>
  <si>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</si>
  <si>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</si>
  <si>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</si>
  <si>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</si>
  <si>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</si>
  <si>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</si>
  <si>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</si>
  <si>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</si>
  <si>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</si>
  <si>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</si>
  <si>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</si>
  <si>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</si>
  <si>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</si>
  <si>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</si>
  <si>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</si>
  <si>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</si>
  <si>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</si>
  <si>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</si>
  <si>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</si>
  <si>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</si>
  <si>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</si>
  <si>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</si>
  <si>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</si>
  <si>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</si>
  <si>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</si>
  <si>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</si>
  <si>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</si>
  <si>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</si>
  <si>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</si>
  <si>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</si>
  <si>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</si>
  <si>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</si>
  <si>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</si>
  <si>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</si>
  <si>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</si>
  <si>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</si>
  <si>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</si>
  <si>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</si>
  <si>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</si>
  <si>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</si>
  <si>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</si>
  <si>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</si>
  <si>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</si>
  <si>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</si>
  <si>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</si>
  <si>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</si>
  <si>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</si>
  <si>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</si>
  <si>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</si>
  <si>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</si>
  <si>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</si>
  <si>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</si>
  <si>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</si>
  <si>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</si>
  <si>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</si>
  <si>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</si>
  <si>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</si>
  <si>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</si>
  <si>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</si>
  <si>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</si>
  <si>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</si>
  <si>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</si>
  <si>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</si>
  <si>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</si>
  <si>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</si>
  <si>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</si>
  <si>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</si>
  <si>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</si>
  <si>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</si>
  <si>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</si>
  <si>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</si>
  <si>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</si>
  <si>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</si>
  <si>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</si>
  <si>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</si>
  <si>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</si>
  <si>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</si>
  <si>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</si>
  <si>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</si>
  <si>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</si>
  <si>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</si>
  <si>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</si>
  <si>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</si>
  <si>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</si>
  <si>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</si>
  <si>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</si>
  <si>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</si>
  <si>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</si>
  <si>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</si>
  <si>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</si>
  <si>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</si>
  <si>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</si>
  <si>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</si>
  <si>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</si>
  <si>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</si>
  <si>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</si>
  <si>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</si>
  <si>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</si>
  <si>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</si>
  <si>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</si>
  <si>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</si>
  <si>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</si>
  <si>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</si>
  <si>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</si>
  <si>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</si>
  <si>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</si>
  <si>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</si>
  <si>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</si>
  <si>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</si>
  <si>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</si>
  <si>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</si>
  <si>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</si>
  <si>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</si>
  <si>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</si>
  <si>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</si>
  <si>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</si>
  <si>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</si>
  <si>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</si>
  <si>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</si>
  <si>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</si>
  <si>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</si>
  <si>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</si>
  <si>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</si>
  <si>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</si>
  <si>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</si>
  <si>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</si>
  <si>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</si>
  <si>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</si>
  <si>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</si>
  <si>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</si>
  <si>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</si>
  <si>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</si>
  <si>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</si>
  <si>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</si>
  <si>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</si>
  <si>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</si>
  <si>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</si>
  <si>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</si>
  <si>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</si>
  <si>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</si>
  <si>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</si>
  <si>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</si>
  <si>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</si>
  <si>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</si>
  <si>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</si>
  <si>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</si>
  <si>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</si>
  <si>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</si>
  <si>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</si>
  <si>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</si>
  <si>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</si>
  <si>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</si>
  <si>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</si>
  <si>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</si>
  <si>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</si>
  <si>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</si>
  <si>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</si>
  <si>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</si>
  <si>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</si>
  <si>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</si>
  <si>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</si>
  <si>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</si>
  <si>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</si>
  <si>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</si>
  <si>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</si>
  <si>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</si>
  <si>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</si>
  <si>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</si>
  <si>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</si>
  <si>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</si>
  <si>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</si>
  <si>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</si>
  <si>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</si>
  <si>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</si>
  <si>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</si>
  <si>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</si>
  <si>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</si>
  <si>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</si>
  <si>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</si>
  <si>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</si>
  <si>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</si>
  <si>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</si>
  <si>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</si>
  <si>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</si>
  <si>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</si>
  <si>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</si>
  <si>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</si>
  <si>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</si>
  <si>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</si>
  <si>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</si>
  <si>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</si>
  <si>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</si>
  <si>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</si>
  <si>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</si>
  <si>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</si>
  <si>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</si>
  <si>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</si>
  <si>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</si>
  <si>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</si>
  <si>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</si>
  <si>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</si>
  <si>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</si>
  <si>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</si>
  <si>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</si>
  <si>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</si>
  <si>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</si>
  <si>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</si>
  <si>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</si>
  <si>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</si>
  <si>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</si>
  <si>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</si>
  <si>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</si>
  <si>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</si>
  <si>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</si>
  <si>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</si>
  <si>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</si>
  <si>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</si>
  <si>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</si>
  <si>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</si>
  <si>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</si>
  <si>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</si>
  <si>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</si>
  <si>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</si>
  <si>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</si>
  <si>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</si>
  <si>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</si>
  <si>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</si>
  <si>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</si>
  <si>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</si>
  <si>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</si>
  <si>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</si>
  <si>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</si>
  <si>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</si>
  <si>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</si>
  <si>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</si>
  <si>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</si>
  <si>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</si>
  <si>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</si>
  <si>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</si>
  <si>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</si>
  <si>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</si>
  <si>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</si>
  <si>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</si>
  <si>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</si>
  <si>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</si>
  <si>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</si>
  <si>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</si>
  <si>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</si>
  <si>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</si>
  <si>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</si>
  <si>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</si>
  <si>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</si>
  <si>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</si>
  <si>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</si>
  <si>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</si>
  <si>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</si>
  <si>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</si>
  <si>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</si>
  <si>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</si>
  <si>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</si>
  <si>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</si>
  <si>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</si>
  <si>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</si>
  <si>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</si>
  <si>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</si>
  <si>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</si>
  <si>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</si>
  <si>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</si>
  <si>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</si>
  <si>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</si>
  <si>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</si>
  <si>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</si>
  <si>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</si>
  <si>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</si>
  <si>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</si>
  <si>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</si>
  <si>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</si>
  <si>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</si>
  <si>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</si>
  <si>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</si>
  <si>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</si>
  <si>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</si>
  <si>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</si>
  <si>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</si>
  <si>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</si>
  <si>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</si>
  <si>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</si>
  <si>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</si>
  <si>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</si>
  <si>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</si>
  <si>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</si>
  <si>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</si>
  <si>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</si>
  <si>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</si>
  <si>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</si>
  <si>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</si>
  <si>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</si>
  <si>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</si>
  <si>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</si>
  <si>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</si>
  <si>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</si>
  <si>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</si>
  <si>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</si>
  <si>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</si>
  <si>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</si>
  <si>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</si>
  <si>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</si>
  <si>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</si>
  <si>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</si>
  <si>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</si>
  <si>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</si>
  <si>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</si>
  <si>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</si>
  <si>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</si>
  <si>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</si>
  <si>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</si>
  <si>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</si>
  <si>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</si>
  <si>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</si>
  <si>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</si>
  <si>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</si>
  <si>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</si>
  <si>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</si>
  <si>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</si>
  <si>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</si>
  <si>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</si>
  <si>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</si>
  <si>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</si>
  <si>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</si>
  <si>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</si>
  <si>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</si>
  <si>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</si>
  <si>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</si>
  <si>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</si>
  <si>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</si>
  <si>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</si>
  <si>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</si>
  <si>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</si>
  <si>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</si>
  <si>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</si>
  <si>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</si>
  <si>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</si>
  <si>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</si>
  <si>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</si>
  <si>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</si>
  <si>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</si>
  <si>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</si>
  <si>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</si>
  <si>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</si>
  <si>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</si>
  <si>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</si>
  <si>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</si>
  <si>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</si>
  <si>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</si>
  <si>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</si>
  <si>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</si>
  <si>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</si>
  <si>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</si>
  <si>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</si>
  <si>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</si>
  <si>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</si>
  <si>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</si>
  <si>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</si>
  <si>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</si>
  <si>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</si>
  <si>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</si>
  <si>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</si>
  <si>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</si>
  <si>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</si>
  <si>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</si>
  <si>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</si>
  <si>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</si>
  <si>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</si>
  <si>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</si>
  <si>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</si>
  <si>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</si>
  <si>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</si>
  <si>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</si>
  <si>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</si>
  <si>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</si>
  <si>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</si>
  <si>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</si>
  <si>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</si>
  <si>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</si>
  <si>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</si>
  <si>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</si>
  <si>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</si>
  <si>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</si>
  <si>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</si>
  <si>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</si>
  <si>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</si>
  <si>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</si>
  <si>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</si>
  <si>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</si>
  <si>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</si>
  <si>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</si>
  <si>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</si>
  <si>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</si>
  <si>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</si>
  <si>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</si>
  <si>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</si>
  <si>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</si>
  <si>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</si>
  <si>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</si>
  <si>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</si>
  <si>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</si>
  <si>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</si>
  <si>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</si>
  <si>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</si>
  <si>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</si>
  <si>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</si>
  <si>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</si>
  <si>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</si>
  <si>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</si>
  <si>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</si>
  <si>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</si>
  <si>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</si>
  <si>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</si>
  <si>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</si>
  <si>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</si>
  <si>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</si>
  <si>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</si>
  <si>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</si>
  <si>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</si>
  <si>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</si>
  <si>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</si>
  <si>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</si>
  <si>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</si>
  <si>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</si>
  <si>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</si>
  <si>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</si>
  <si>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</si>
  <si>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</si>
  <si>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</si>
  <si>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</si>
  <si>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</si>
  <si>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</si>
  <si>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</si>
  <si>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</si>
  <si>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</si>
  <si>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</si>
  <si>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</si>
  <si>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</si>
  <si>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</si>
  <si>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</si>
  <si>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</si>
  <si>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</si>
  <si>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</si>
  <si>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</si>
  <si>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</si>
  <si>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</si>
  <si>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</si>
  <si>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</si>
  <si>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</si>
  <si>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</si>
  <si>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</si>
  <si>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</si>
  <si>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</si>
  <si>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</si>
  <si>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</si>
  <si>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</si>
  <si>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</si>
  <si>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</si>
  <si>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</si>
  <si>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</si>
  <si>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</si>
  <si>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</si>
  <si>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</si>
  <si>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</si>
  <si>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</si>
  <si>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</si>
  <si>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</si>
  <si>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</si>
  <si>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</si>
  <si>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</si>
  <si>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</si>
  <si>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</si>
  <si>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</si>
  <si>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</si>
  <si>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</si>
  <si>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</si>
  <si>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</si>
  <si>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</si>
  <si>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</si>
  <si>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</si>
  <si>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</si>
  <si>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</si>
  <si>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</si>
  <si>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</si>
  <si>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</si>
  <si>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</si>
  <si>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</si>
  <si>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</si>
  <si>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</si>
  <si>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</si>
  <si>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</si>
  <si>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</si>
  <si>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</si>
  <si>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</si>
  <si>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</si>
  <si>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</si>
  <si>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</si>
  <si>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</si>
  <si>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</si>
  <si>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</si>
  <si>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</si>
  <si>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</si>
  <si>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</si>
  <si>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</si>
  <si>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</si>
  <si>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</si>
  <si>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</si>
  <si>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</si>
  <si>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</si>
  <si>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</si>
  <si>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</si>
  <si>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</si>
  <si>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</si>
  <si>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</si>
  <si>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</si>
  <si>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</si>
  <si>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</si>
  <si>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</si>
  <si>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</si>
  <si>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</si>
  <si>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</si>
  <si>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</si>
  <si>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</si>
  <si>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</si>
  <si>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</si>
  <si>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</si>
  <si>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</si>
  <si>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</si>
  <si>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</si>
  <si>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</si>
  <si>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</si>
  <si>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</si>
  <si>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</si>
  <si>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</si>
  <si>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</si>
  <si>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</si>
  <si>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</si>
  <si>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</si>
  <si>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</si>
  <si>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</si>
  <si>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</si>
  <si>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</si>
  <si>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</si>
  <si>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</si>
  <si>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</si>
  <si>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</si>
  <si>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</si>
  <si>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</si>
  <si>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</si>
  <si>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</si>
  <si>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</si>
  <si>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</si>
  <si>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</si>
  <si>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</si>
  <si>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</si>
  <si>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</si>
  <si>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</si>
  <si>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</si>
  <si>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</si>
  <si>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</si>
  <si>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</si>
  <si>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</si>
  <si>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</si>
  <si>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</si>
  <si>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</si>
  <si>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</si>
  <si>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</si>
  <si>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</si>
  <si>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</si>
  <si>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</si>
  <si>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</si>
  <si>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</si>
  <si>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</si>
  <si>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</si>
  <si>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</si>
  <si>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</si>
  <si>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</si>
  <si>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</si>
  <si>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</si>
  <si>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</si>
  <si>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</si>
  <si>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</si>
  <si>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</si>
  <si>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</si>
  <si>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</si>
  <si>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</si>
  <si>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</si>
  <si>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</si>
  <si>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</si>
  <si>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</si>
  <si>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</si>
  <si>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</si>
  <si>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</si>
  <si>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</si>
  <si>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</si>
  <si>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</si>
  <si>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</si>
  <si>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</si>
  <si>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</si>
  <si>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</si>
  <si>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</si>
  <si>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</si>
  <si>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</si>
  <si>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</si>
  <si>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</si>
  <si>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</si>
  <si>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</si>
  <si>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</si>
  <si>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</si>
  <si>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</si>
  <si>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</si>
  <si>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</si>
  <si>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</si>
  <si>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</si>
  <si>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</si>
  <si>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</si>
  <si>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</si>
  <si>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</si>
  <si>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</si>
  <si>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</si>
  <si>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</si>
  <si>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</si>
  <si>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</si>
  <si>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</si>
  <si>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</si>
  <si>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</si>
  <si>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</si>
  <si>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</si>
  <si>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</si>
  <si>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</si>
  <si>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</si>
  <si>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</si>
  <si>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</si>
  <si>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</si>
  <si>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</si>
  <si>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</si>
  <si>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</si>
  <si>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</si>
  <si>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</si>
  <si>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</si>
  <si>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</si>
  <si>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</si>
  <si>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</si>
  <si>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</si>
  <si>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</si>
  <si>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</si>
  <si>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</si>
  <si>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</si>
  <si>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</si>
  <si>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</si>
  <si>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</si>
  <si>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</si>
  <si>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</si>
  <si>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</si>
  <si>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</si>
  <si>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</si>
  <si>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</si>
  <si>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</si>
  <si>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</si>
  <si>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</si>
  <si>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</si>
  <si>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</si>
  <si>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</si>
  <si>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</si>
  <si>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</si>
  <si>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</si>
  <si>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</si>
  <si>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</si>
  <si>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</si>
  <si>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</si>
  <si>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</si>
  <si>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</si>
  <si>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</si>
  <si>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</si>
  <si>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</si>
  <si>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</si>
  <si>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</si>
  <si>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</si>
  <si>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</si>
  <si>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</si>
  <si>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</si>
  <si>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</si>
  <si>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</si>
  <si>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</si>
  <si>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</si>
  <si>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</si>
  <si>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</si>
  <si>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</si>
  <si>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</si>
  <si>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</si>
  <si>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</si>
  <si>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</si>
  <si>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</si>
  <si>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</si>
  <si>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</si>
  <si>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</si>
  <si>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</si>
  <si>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</si>
  <si>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</si>
  <si>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</si>
  <si>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</si>
  <si>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</si>
  <si>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</si>
  <si>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</si>
  <si>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</si>
  <si>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</si>
  <si>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</si>
  <si>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</si>
  <si>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</si>
  <si>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</si>
  <si>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</si>
  <si>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</si>
  <si>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</si>
  <si>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</si>
  <si>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</si>
  <si>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</si>
  <si>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</si>
  <si>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</si>
  <si>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</si>
  <si>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</si>
  <si>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</si>
  <si>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</si>
  <si>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</si>
  <si>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</si>
  <si>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</si>
  <si>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</si>
  <si>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</si>
  <si>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</si>
  <si>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</si>
  <si>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</si>
  <si>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</si>
  <si>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</si>
  <si>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</si>
  <si>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</si>
  <si>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</si>
  <si>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</si>
  <si>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</si>
  <si>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</si>
  <si>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</si>
  <si>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</si>
  <si>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</si>
  <si>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</si>
  <si>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</si>
  <si>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</si>
  <si>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</si>
  <si>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</si>
  <si>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</si>
  <si>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</si>
  <si>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</si>
  <si>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</si>
  <si>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</si>
  <si>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</si>
  <si>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</si>
  <si>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</si>
  <si>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</si>
  <si>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</si>
  <si>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</si>
  <si>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</si>
  <si>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</si>
  <si>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</si>
  <si>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</si>
  <si>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</si>
  <si>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</si>
  <si>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</si>
  <si>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</si>
  <si>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</si>
  <si>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</si>
  <si>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</si>
  <si>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</si>
  <si>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</si>
  <si>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</si>
  <si>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</si>
  <si>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</si>
  <si>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</si>
  <si>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</si>
  <si>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</si>
  <si>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</si>
  <si>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</si>
  <si>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</si>
  <si>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</si>
  <si>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</si>
  <si>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</si>
  <si>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</si>
  <si>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</si>
  <si>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</si>
  <si>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</si>
  <si>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</si>
  <si>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</si>
  <si>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</si>
  <si>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</si>
  <si>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</si>
  <si>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</si>
  <si>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</si>
  <si>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</si>
  <si>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</si>
  <si>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</si>
  <si>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</si>
  <si>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</si>
  <si>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</si>
  <si>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</si>
  <si>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</si>
  <si>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</si>
  <si>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</si>
  <si>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</si>
  <si>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</si>
  <si>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</si>
  <si>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</si>
  <si>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</si>
  <si>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</si>
  <si>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</si>
  <si>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</si>
  <si>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</si>
  <si>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</si>
  <si>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</si>
  <si>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</si>
  <si>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</si>
  <si>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</si>
  <si>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</si>
  <si>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</si>
  <si>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</si>
  <si>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</si>
  <si>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</si>
  <si>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</si>
  <si>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</si>
  <si>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</si>
  <si>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</si>
  <si>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</si>
  <si>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</si>
  <si>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</si>
  <si>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</si>
  <si>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</si>
  <si>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</si>
  <si>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</si>
  <si>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</si>
  <si>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</si>
  <si>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</si>
  <si>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</si>
  <si>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</si>
  <si>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</si>
  <si>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</si>
  <si>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</si>
  <si>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</si>
  <si>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</si>
  <si>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</si>
  <si>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</si>
  <si>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</si>
  <si>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</si>
  <si>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</si>
  <si>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</si>
  <si>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</si>
  <si>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</si>
  <si>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</si>
  <si>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</si>
  <si>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</si>
  <si>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</si>
  <si>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</si>
  <si>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</si>
  <si>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</si>
  <si>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</si>
  <si>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</si>
  <si>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</si>
  <si>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</si>
  <si>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</si>
  <si>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</si>
  <si>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</si>
  <si>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</si>
  <si>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</si>
  <si>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</si>
  <si>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</si>
  <si>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</si>
  <si>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</si>
  <si>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</si>
  <si>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</si>
  <si>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</si>
  <si>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</si>
  <si>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</si>
  <si>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</si>
  <si>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</si>
  <si>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</si>
  <si>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</si>
  <si>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</si>
  <si>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</si>
  <si>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</si>
  <si>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</si>
  <si>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</si>
  <si>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</si>
  <si>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</si>
  <si>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</si>
  <si>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</si>
  <si>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</si>
  <si>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</si>
  <si>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</si>
  <si>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</si>
  <si>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</si>
  <si>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</si>
  <si>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</si>
  <si>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</si>
  <si>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</si>
  <si>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</si>
  <si>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</si>
  <si>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</si>
  <si>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</si>
  <si>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</si>
  <si>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</si>
  <si>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</si>
  <si>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</si>
  <si>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</si>
  <si>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</si>
  <si>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</si>
  <si>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</si>
  <si>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</si>
  <si>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</si>
  <si>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</si>
  <si>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</si>
  <si>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</si>
  <si>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</si>
  <si>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</si>
  <si>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</si>
  <si>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</si>
  <si>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</si>
  <si>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</si>
  <si>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</si>
  <si>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</si>
  <si>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</si>
  <si>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</si>
  <si>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</si>
  <si>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</si>
  <si>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</si>
  <si>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</si>
  <si>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</si>
  <si>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</si>
  <si>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</si>
  <si>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</si>
  <si>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</si>
  <si>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</si>
  <si>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</si>
  <si>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</si>
  <si>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</si>
  <si>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</si>
  <si>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</si>
  <si>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</si>
  <si>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</si>
  <si>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</si>
  <si>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</si>
  <si>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</si>
  <si>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</si>
  <si>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</si>
  <si>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</si>
  <si>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</si>
  <si>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</si>
  <si>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</si>
  <si>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</si>
  <si>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</si>
  <si>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</si>
  <si>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</si>
  <si>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</si>
  <si>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</si>
  <si>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</si>
  <si>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</si>
  <si>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</si>
  <si>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</si>
  <si>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</si>
  <si>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</si>
  <si>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</si>
  <si>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</si>
  <si>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</si>
  <si>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</si>
  <si>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</si>
  <si>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</si>
  <si>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</si>
  <si>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</si>
  <si>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</si>
  <si>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</si>
  <si>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</si>
  <si>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</si>
  <si>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</si>
  <si>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</si>
  <si>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</si>
  <si>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</si>
  <si>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</si>
  <si>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</si>
  <si>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</si>
  <si>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</si>
  <si>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</si>
  <si>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</si>
  <si>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</si>
  <si>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</si>
  <si>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</si>
  <si>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</si>
  <si>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</si>
  <si>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</si>
  <si>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</si>
  <si>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</si>
  <si>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</si>
  <si>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</si>
  <si>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</si>
  <si>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</si>
  <si>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</si>
  <si>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</si>
  <si>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</si>
  <si>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</si>
  <si>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</si>
  <si>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</si>
  <si>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</si>
  <si>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</si>
  <si>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</si>
  <si>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</si>
  <si>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</si>
  <si>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</si>
  <si>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</si>
  <si>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</si>
  <si>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</si>
  <si>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</si>
  <si>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</si>
  <si>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</si>
  <si>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</si>
  <si>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</si>
  <si>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</si>
  <si>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</si>
  <si>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</si>
  <si>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</si>
  <si>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</si>
  <si>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</si>
  <si>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</si>
  <si>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</si>
  <si>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</si>
  <si>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</si>
  <si>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</si>
  <si>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</si>
  <si>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</si>
  <si>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</si>
  <si>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</si>
  <si>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</si>
  <si>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</si>
  <si>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</si>
  <si>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</si>
  <si>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</si>
  <si>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</si>
  <si>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</si>
  <si>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</si>
  <si>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</si>
  <si>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</si>
  <si>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</si>
  <si>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</si>
  <si>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</si>
  <si>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</si>
  <si>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</si>
  <si>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</si>
  <si>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</si>
  <si>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</si>
  <si>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</si>
  <si>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</si>
  <si>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</si>
  <si>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</si>
  <si>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</si>
  <si>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</si>
  <si>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</si>
  <si>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</si>
  <si>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</si>
  <si>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</si>
  <si>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</si>
  <si>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</si>
  <si>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</si>
  <si>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</si>
  <si>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</si>
  <si>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</si>
  <si>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</si>
  <si>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</si>
  <si>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</si>
  <si>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</si>
  <si>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</si>
  <si>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</si>
  <si>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</si>
  <si>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</si>
  <si>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</si>
  <si>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</si>
  <si>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</si>
  <si>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</si>
  <si>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</si>
  <si>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</si>
  <si>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</si>
  <si>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</si>
  <si>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</si>
  <si>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</si>
  <si>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</si>
  <si>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</si>
  <si>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</si>
  <si>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</si>
  <si>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</si>
  <si>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</si>
  <si>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</si>
  <si>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</si>
  <si>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</si>
  <si>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</si>
  <si>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</si>
  <si>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</si>
  <si>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</si>
  <si>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</si>
  <si>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</si>
  <si>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</si>
  <si>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</si>
  <si>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</si>
  <si>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</si>
  <si>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</si>
  <si>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</si>
  <si>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</si>
  <si>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</si>
  <si>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</si>
  <si>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</si>
  <si>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</si>
  <si>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</si>
  <si>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</si>
  <si>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</si>
  <si>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</si>
  <si>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</si>
  <si>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</si>
  <si>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</si>
  <si>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</si>
  <si>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</si>
  <si>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</si>
  <si>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</si>
  <si>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</si>
  <si>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</si>
  <si>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</si>
  <si>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</si>
  <si>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</si>
  <si>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</si>
  <si>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</si>
  <si>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</si>
  <si>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</si>
  <si>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</si>
  <si>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</si>
  <si>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</si>
  <si>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</si>
  <si>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</si>
  <si>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</si>
  <si>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</si>
  <si>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</si>
  <si>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</si>
  <si>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</si>
  <si>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</si>
  <si>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</si>
  <si>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</si>
  <si>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</si>
  <si>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</si>
  <si>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</si>
  <si>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</si>
  <si>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</si>
  <si>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</si>
  <si>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</si>
  <si>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</si>
  <si>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</si>
  <si>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</si>
  <si>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</si>
  <si>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</si>
  <si>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</si>
  <si>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</si>
  <si>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</si>
  <si>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</si>
  <si>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</si>
  <si>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</si>
  <si>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</si>
  <si>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</si>
  <si>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</si>
  <si>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</si>
  <si>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</si>
  <si>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</si>
  <si>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</si>
  <si>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</si>
  <si>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</si>
  <si>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</si>
  <si>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</si>
  <si>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</si>
  <si>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</si>
  <si>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</si>
  <si>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</si>
  <si>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</si>
  <si>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</si>
  <si>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</si>
  <si>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</si>
  <si>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</si>
  <si>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</si>
  <si>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</si>
  <si>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</si>
  <si>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</si>
  <si>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</si>
  <si>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</si>
  <si>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</si>
  <si>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</si>
  <si>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</si>
  <si>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</si>
  <si>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</si>
  <si>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</si>
  <si>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</si>
  <si>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</si>
  <si>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</si>
  <si>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</si>
  <si>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</si>
  <si>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</si>
  <si>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</si>
  <si>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</si>
  <si>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</si>
  <si>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</si>
  <si>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</si>
  <si>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</si>
  <si>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</si>
  <si>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</si>
  <si>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</si>
  <si>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</si>
  <si>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</si>
  <si>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</si>
  <si>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</si>
  <si>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</si>
  <si>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</si>
  <si>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</si>
  <si>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</si>
  <si>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</si>
  <si>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</si>
  <si>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</si>
  <si>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</si>
  <si>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</si>
  <si>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</si>
  <si>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</si>
  <si>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</si>
  <si>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</si>
  <si>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</si>
  <si>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</si>
  <si>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</si>
  <si>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</si>
  <si>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</si>
  <si>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</si>
  <si>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</si>
  <si>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</si>
  <si>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</si>
  <si>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</si>
  <si>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</si>
  <si>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</si>
  <si>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</si>
  <si>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</si>
  <si>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</si>
  <si>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</si>
  <si>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</si>
  <si>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</si>
  <si>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</si>
  <si>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</si>
  <si>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</si>
  <si>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</si>
  <si>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</si>
  <si>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</si>
  <si>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</si>
  <si>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</si>
  <si>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</si>
  <si>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</si>
  <si>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</si>
  <si>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</si>
  <si>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</si>
  <si>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</si>
  <si>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</si>
  <si>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</si>
  <si>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</si>
  <si>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</si>
  <si>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</si>
  <si>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</si>
  <si>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</si>
  <si>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</si>
  <si>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</si>
  <si>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</si>
  <si>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</si>
  <si>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</si>
  <si>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</si>
  <si>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</si>
  <si>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</si>
  <si>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</si>
  <si>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</si>
  <si>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</si>
  <si>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</si>
  <si>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</si>
  <si>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</si>
  <si>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</si>
  <si>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</si>
  <si>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</si>
  <si>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</si>
  <si>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</si>
  <si>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</si>
  <si>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</si>
  <si>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</si>
  <si>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</si>
  <si>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</si>
  <si>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</si>
  <si>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</si>
  <si>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</si>
  <si>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</si>
  <si>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</si>
  <si>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</si>
  <si>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</si>
  <si>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</si>
  <si>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</si>
  <si>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</si>
  <si>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</si>
  <si>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</si>
  <si>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</si>
  <si>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</si>
  <si>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</si>
  <si>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</si>
  <si>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</si>
  <si>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</si>
  <si>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</si>
  <si>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</si>
  <si>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</si>
  <si>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</si>
  <si>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</si>
  <si>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</si>
  <si>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</si>
  <si>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</si>
  <si>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</si>
  <si>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</si>
  <si>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</si>
  <si>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</si>
  <si>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</si>
  <si>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</si>
  <si>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</si>
  <si>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</si>
  <si>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</si>
  <si>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</si>
  <si>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</si>
  <si>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</si>
  <si>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</si>
  <si>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</si>
  <si>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</si>
  <si>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</si>
  <si>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</si>
  <si>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</si>
  <si>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</si>
  <si>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</si>
  <si>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</si>
  <si>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</si>
  <si>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</si>
  <si>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</si>
  <si>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</si>
  <si>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</si>
  <si>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</si>
  <si>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</si>
  <si>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</si>
  <si>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</si>
  <si>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</si>
  <si>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</si>
  <si>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</si>
  <si>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</si>
  <si>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</si>
  <si>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</si>
  <si>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</si>
  <si>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</si>
  <si>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</si>
  <si>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</si>
  <si>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</si>
  <si>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</si>
  <si>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</si>
  <si>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</si>
  <si>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</si>
  <si>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</si>
  <si>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</si>
  <si>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</si>
  <si>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</si>
  <si>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</si>
  <si>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</si>
  <si>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</si>
  <si>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</si>
  <si>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</si>
  <si>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</si>
  <si>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</si>
  <si>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</si>
  <si>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</si>
  <si>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</si>
  <si>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</si>
  <si>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</si>
  <si>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</si>
  <si>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</si>
  <si>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</si>
  <si>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</si>
  <si>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</si>
  <si>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</si>
  <si>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</si>
  <si>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</si>
  <si>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</si>
  <si>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</si>
  <si>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</si>
  <si>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</si>
  <si>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</si>
  <si>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</si>
  <si>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</si>
  <si>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</si>
  <si>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</si>
  <si>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</si>
  <si>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</si>
  <si>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</si>
  <si>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</si>
  <si>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</si>
  <si>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</si>
  <si>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</si>
  <si>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</si>
  <si>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</si>
  <si>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</si>
  <si>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</si>
  <si>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</si>
  <si>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</si>
  <si>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</si>
  <si>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</si>
  <si>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</si>
  <si>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</si>
  <si>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</si>
  <si>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</si>
  <si>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</si>
  <si>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</si>
  <si>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</si>
  <si>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</si>
  <si>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</si>
  <si>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</si>
  <si>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</si>
  <si>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</si>
  <si>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</si>
  <si>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</si>
  <si>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</si>
  <si>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</si>
  <si>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</si>
  <si>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</si>
  <si>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</si>
  <si>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</si>
  <si>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</si>
  <si>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</si>
  <si>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</si>
  <si>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</si>
  <si>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</si>
  <si>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</si>
  <si>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</si>
  <si>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</si>
  <si>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</si>
  <si>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</si>
  <si>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</si>
  <si>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</si>
  <si>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</si>
  <si>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</si>
  <si>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</si>
  <si>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</si>
  <si>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</si>
  <si>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</si>
  <si>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</si>
  <si>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</si>
  <si>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</si>
  <si>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</si>
  <si>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</si>
  <si>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</si>
  <si>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</si>
  <si>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</si>
  <si>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</si>
  <si>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</si>
  <si>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</si>
  <si>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</si>
  <si>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</si>
  <si>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</si>
  <si>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</si>
  <si>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</si>
  <si>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</si>
  <si>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</si>
  <si>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</si>
  <si>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</si>
  <si>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</si>
  <si>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</si>
  <si>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</si>
  <si>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</si>
  <si>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</si>
  <si>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</si>
  <si>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</si>
  <si>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</si>
  <si>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</si>
  <si>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</si>
  <si>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</si>
  <si>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</si>
  <si>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</si>
  <si>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</si>
  <si>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</si>
  <si>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</si>
  <si>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</si>
  <si>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</si>
  <si>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</si>
  <si>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</si>
  <si>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</si>
  <si>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</si>
  <si>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</si>
  <si>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</si>
  <si>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</si>
  <si>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</si>
  <si>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</si>
  <si>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</si>
  <si>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</si>
  <si>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</si>
  <si>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</si>
  <si>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</si>
  <si>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</si>
  <si>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</si>
  <si>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</si>
  <si>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</si>
  <si>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</si>
  <si>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</si>
  <si>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</si>
  <si>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</si>
  <si>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</si>
  <si>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</si>
  <si>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</si>
  <si>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</si>
  <si>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</si>
  <si>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</si>
  <si>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</si>
  <si>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</si>
  <si>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</si>
  <si>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</si>
  <si>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</si>
  <si>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</si>
  <si>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</si>
  <si>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</si>
  <si>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</si>
  <si>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</si>
  <si>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</si>
  <si>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</si>
  <si>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</si>
  <si>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</si>
  <si>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</si>
  <si>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</si>
  <si>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</si>
  <si>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</si>
  <si>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</si>
  <si>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</si>
  <si>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</si>
  <si>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</si>
  <si>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</si>
  <si>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</si>
  <si>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</si>
  <si>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</si>
  <si>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</si>
  <si>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</si>
  <si>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</si>
  <si>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</si>
  <si>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</si>
  <si>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</si>
  <si>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</si>
  <si>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</si>
  <si>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</si>
  <si>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</si>
  <si>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</si>
  <si>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</si>
  <si>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</si>
  <si>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</si>
  <si>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</si>
  <si>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</si>
  <si>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</si>
  <si>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</si>
  <si>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</si>
  <si>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</si>
  <si>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</si>
  <si>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</si>
  <si>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</si>
  <si>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</si>
  <si>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</si>
  <si>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</si>
  <si>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</si>
  <si>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</si>
  <si>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</si>
  <si>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</si>
  <si>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</si>
  <si>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</si>
  <si>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</si>
  <si>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</si>
  <si>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</si>
  <si>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</si>
  <si>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</si>
  <si>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</si>
  <si>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</si>
  <si>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</si>
  <si>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</si>
  <si>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</si>
  <si>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</si>
  <si>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</si>
  <si>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</si>
  <si>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</si>
  <si>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</si>
  <si>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</si>
  <si>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</si>
  <si>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</si>
  <si>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</si>
  <si>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</si>
  <si>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</si>
  <si>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</si>
  <si>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</si>
  <si>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</si>
  <si>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</si>
  <si>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</si>
  <si>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</si>
  <si>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</si>
  <si>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</si>
  <si>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</si>
  <si>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</si>
  <si>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</si>
  <si>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</si>
  <si>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</si>
  <si>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</si>
  <si>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</si>
  <si>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</si>
  <si>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</si>
  <si>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</si>
  <si>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</si>
  <si>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</si>
  <si>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</si>
  <si>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</si>
  <si>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</si>
  <si>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</si>
  <si>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</si>
  <si>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</si>
  <si>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</si>
  <si>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</si>
  <si>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</si>
  <si>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</si>
  <si>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</si>
  <si>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</si>
  <si>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</si>
  <si>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</si>
  <si>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</si>
  <si>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</si>
  <si>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</si>
  <si>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</si>
  <si>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</si>
  <si>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</si>
  <si>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</si>
  <si>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</si>
  <si>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</si>
  <si>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</si>
  <si>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</si>
  <si>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</si>
  <si>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</si>
  <si>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</si>
  <si>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</si>
  <si>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</si>
  <si>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</si>
  <si>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</si>
  <si>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</si>
  <si>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</si>
  <si>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</si>
  <si>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</si>
  <si>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</si>
  <si>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</si>
  <si>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</si>
  <si>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</si>
  <si>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</si>
  <si>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</si>
  <si>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</si>
  <si>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</si>
  <si>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</si>
  <si>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</si>
  <si>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</si>
  <si>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</si>
  <si>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</si>
  <si>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</si>
  <si>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</si>
  <si>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</si>
  <si>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</si>
  <si>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</si>
  <si>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</si>
  <si>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</si>
  <si>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</si>
  <si>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</si>
  <si>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</si>
  <si>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</si>
  <si>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</si>
  <si>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</si>
  <si>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</si>
  <si>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</si>
  <si>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</si>
  <si>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</si>
  <si>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</si>
  <si>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</si>
  <si>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</si>
  <si>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</si>
  <si>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</si>
  <si>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</si>
  <si>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</si>
  <si>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</si>
  <si>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</si>
  <si>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</si>
  <si>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</si>
  <si>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</si>
  <si>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</si>
  <si>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</si>
  <si>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</si>
  <si>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</si>
  <si>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</si>
  <si>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</si>
  <si>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</si>
  <si>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</si>
  <si>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</si>
  <si>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</si>
  <si>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</si>
  <si>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</si>
  <si>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</si>
  <si>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</si>
  <si>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</si>
  <si>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</si>
  <si>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</si>
  <si>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</si>
  <si>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</si>
  <si>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</si>
  <si>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</si>
  <si>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</si>
  <si>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</si>
  <si>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</si>
  <si>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</si>
  <si>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</si>
  <si>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</si>
  <si>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</si>
  <si>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</si>
  <si>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</si>
  <si>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</si>
  <si>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</si>
  <si>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</si>
  <si>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</si>
  <si>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</si>
  <si>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</si>
  <si>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</si>
  <si>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</si>
  <si>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</si>
  <si>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</si>
  <si>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</si>
  <si>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</si>
  <si>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</si>
  <si>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</si>
  <si>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</si>
  <si>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</si>
  <si>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</si>
  <si>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</si>
  <si>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</si>
  <si>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</si>
  <si>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</si>
  <si>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</si>
  <si>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</si>
  <si>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</si>
  <si>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</si>
  <si>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</si>
  <si>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</si>
  <si>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</si>
  <si>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</si>
  <si>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</si>
  <si>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</si>
  <si>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</si>
  <si>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</si>
  <si>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</si>
  <si>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</si>
  <si>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</si>
  <si>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</si>
  <si>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</si>
  <si>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</si>
  <si>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</si>
  <si>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</si>
  <si>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</si>
  <si>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</si>
  <si>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</si>
  <si>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</si>
  <si>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</si>
  <si>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</si>
  <si>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</si>
  <si>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</si>
  <si>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</si>
  <si>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</si>
  <si>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</si>
  <si>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</si>
  <si>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</si>
  <si>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</si>
  <si>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</si>
  <si>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</si>
  <si>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</si>
  <si>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</si>
  <si>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</si>
  <si>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</si>
  <si>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</si>
  <si>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</si>
  <si>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</si>
  <si>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</si>
  <si>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</si>
  <si>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</si>
  <si>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</si>
  <si>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</si>
  <si>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</si>
  <si>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</si>
  <si>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</si>
  <si>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</si>
  <si>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</si>
  <si>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</si>
  <si>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</si>
  <si>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</si>
  <si>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</si>
  <si>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</si>
  <si>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</si>
  <si>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</si>
  <si>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</si>
  <si>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</si>
  <si>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</si>
  <si>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</si>
  <si>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</si>
  <si>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</si>
  <si>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</si>
  <si>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</si>
  <si>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</si>
  <si>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</si>
  <si>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</si>
  <si>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</si>
  <si>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</si>
  <si>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</si>
  <si>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</si>
  <si>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</si>
  <si>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</si>
  <si>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</si>
  <si>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</si>
  <si>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</si>
  <si>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</si>
  <si>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</si>
  <si>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</si>
  <si>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</si>
  <si>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</si>
  <si>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</si>
  <si>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</si>
  <si>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</si>
  <si>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</si>
  <si>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</si>
  <si>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</si>
  <si>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</si>
  <si>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</si>
  <si>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</si>
  <si>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</si>
  <si>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</si>
  <si>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</si>
  <si>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</si>
  <si>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</si>
  <si>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</si>
  <si>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</si>
  <si>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</si>
  <si>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</si>
  <si>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</si>
  <si>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</si>
  <si>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</si>
  <si>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</si>
  <si>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</si>
  <si>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</si>
  <si>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</si>
  <si>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</si>
  <si>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</si>
  <si>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</si>
  <si>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</si>
  <si>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</si>
  <si>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</si>
  <si>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</si>
  <si>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</si>
  <si>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</si>
  <si>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</si>
  <si>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</si>
  <si>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</si>
  <si>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</si>
  <si>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</si>
  <si>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</si>
  <si>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</si>
  <si>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</si>
  <si>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</si>
  <si>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</si>
  <si>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</si>
  <si>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</si>
  <si>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</si>
  <si>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</si>
  <si>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</si>
  <si>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</si>
  <si>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</si>
  <si>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</si>
  <si>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</si>
  <si>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</si>
  <si>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</si>
  <si>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</si>
  <si>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</si>
  <si>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</si>
  <si>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</si>
  <si>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</si>
  <si>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</si>
  <si>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</si>
  <si>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</si>
  <si>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</si>
  <si>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</si>
  <si>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</si>
  <si>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</si>
  <si>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</si>
  <si>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</si>
  <si>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</si>
  <si>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</si>
  <si>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</si>
  <si>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</si>
  <si>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</si>
  <si>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</si>
  <si>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</si>
  <si>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</si>
  <si>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</si>
  <si>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</si>
  <si>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</si>
  <si>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</si>
  <si>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</si>
  <si>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</si>
  <si>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</si>
  <si>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</si>
  <si>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</si>
  <si>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</si>
  <si>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</si>
  <si>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</si>
  <si>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</si>
  <si>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</si>
  <si>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</si>
  <si>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</si>
  <si>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</si>
  <si>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</si>
  <si>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</si>
  <si>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</si>
  <si>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</si>
  <si>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</si>
  <si>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</si>
  <si>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</si>
  <si>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</si>
  <si>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</si>
  <si>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</si>
  <si>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</si>
  <si>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</si>
  <si>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</si>
  <si>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</si>
  <si>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</si>
  <si>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</si>
  <si>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</si>
  <si>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</si>
  <si>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</si>
  <si>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</si>
  <si>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</si>
  <si>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</si>
  <si>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</si>
  <si>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</si>
  <si>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</si>
  <si>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</si>
  <si>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</si>
  <si>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</si>
  <si>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</si>
  <si>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</si>
  <si>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</si>
  <si>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</si>
  <si>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</si>
  <si>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</si>
  <si>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</si>
  <si>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</si>
  <si>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</si>
  <si>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</si>
  <si>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</si>
  <si>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</si>
  <si>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</si>
  <si>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</si>
  <si>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</si>
  <si>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</si>
  <si>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</si>
  <si>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</si>
  <si>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</si>
  <si>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</si>
  <si>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</si>
  <si>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</si>
  <si>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</si>
  <si>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</si>
  <si>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</si>
  <si>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</si>
  <si>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</si>
  <si>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</si>
  <si>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</si>
  <si>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</si>
  <si>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</si>
  <si>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</si>
  <si>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</si>
  <si>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</si>
  <si>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</si>
  <si>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</si>
  <si>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</si>
  <si>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</si>
  <si>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</si>
  <si>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</si>
  <si>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</si>
  <si>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</si>
  <si>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</si>
  <si>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</si>
  <si>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</si>
  <si>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</si>
  <si>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</si>
  <si>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</si>
  <si>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</si>
  <si>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</si>
  <si>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</si>
  <si>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</si>
  <si>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</si>
  <si>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</si>
  <si>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</si>
  <si>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</si>
  <si>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</si>
  <si>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</si>
  <si>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</si>
  <si>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</si>
  <si>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</si>
  <si>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</si>
  <si>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</si>
  <si>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</si>
  <si>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</si>
  <si>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</si>
  <si>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</si>
  <si>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</si>
  <si>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</si>
  <si>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</si>
  <si>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</si>
  <si>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</si>
  <si>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</si>
  <si>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</si>
  <si>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</si>
  <si>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</si>
  <si>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</si>
  <si>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</si>
  <si>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</si>
  <si>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</si>
  <si>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</si>
  <si>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</si>
  <si>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</si>
  <si>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</si>
  <si>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</si>
  <si>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</si>
  <si>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</si>
  <si>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</si>
  <si>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</si>
  <si>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</si>
  <si>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</si>
  <si>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</si>
  <si>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</si>
  <si>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</si>
  <si>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</si>
  <si>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</si>
  <si>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</si>
  <si>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</si>
  <si>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</si>
  <si>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</si>
  <si>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</si>
  <si>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</si>
  <si>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</si>
  <si>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</si>
  <si>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</si>
  <si>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</si>
  <si>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</si>
  <si>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</si>
  <si>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</si>
  <si>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</si>
  <si>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</si>
  <si>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</si>
  <si>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</si>
  <si>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</si>
  <si>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</si>
  <si>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</si>
  <si>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</si>
  <si>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</si>
  <si>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</si>
  <si>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</si>
  <si>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</si>
  <si>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</si>
  <si>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</si>
  <si>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</si>
  <si>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</si>
  <si>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</si>
  <si>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</si>
  <si>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</si>
  <si>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</si>
  <si>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</si>
  <si>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</si>
  <si>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</si>
  <si>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</si>
  <si>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</si>
  <si>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</si>
  <si>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</si>
  <si>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</si>
  <si>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</si>
  <si>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</si>
  <si>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</si>
  <si>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</si>
  <si>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</si>
  <si>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</si>
  <si>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</si>
  <si>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</si>
  <si>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</si>
  <si>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</si>
  <si>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</si>
  <si>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</si>
  <si>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</si>
  <si>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</si>
  <si>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</si>
  <si>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</si>
  <si>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</si>
  <si>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</si>
  <si>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</si>
  <si>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</si>
  <si>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</si>
  <si>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</si>
  <si>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</si>
  <si>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</si>
  <si>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</si>
  <si>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</si>
  <si>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</si>
  <si>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</si>
  <si>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</si>
  <si>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</si>
  <si>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</si>
  <si>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</si>
  <si>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</si>
  <si>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</si>
  <si>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</si>
  <si>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</si>
  <si>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</si>
  <si>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</si>
  <si>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</si>
  <si>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</si>
  <si>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</si>
  <si>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</si>
  <si>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</si>
  <si>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</si>
  <si>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</si>
  <si>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</si>
  <si>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</si>
  <si>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</si>
  <si>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</si>
  <si>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</si>
  <si>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</si>
  <si>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</si>
  <si>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</si>
  <si>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</si>
  <si>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</si>
  <si>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</si>
  <si>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</si>
  <si>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</si>
  <si>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</si>
  <si>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</si>
  <si>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</si>
  <si>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</si>
  <si>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</si>
  <si>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</si>
  <si>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</si>
  <si>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</si>
  <si>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</si>
  <si>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</si>
  <si>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</si>
  <si>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</si>
  <si>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</si>
  <si>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</si>
  <si>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</si>
  <si>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</si>
  <si>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</si>
  <si>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</si>
  <si>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</si>
  <si>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</si>
  <si>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</si>
  <si>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</si>
  <si>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</si>
  <si>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</si>
  <si>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</si>
  <si>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</si>
  <si>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</si>
  <si>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</si>
  <si>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</si>
  <si>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</si>
  <si>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</si>
  <si>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</si>
  <si>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</si>
  <si>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</si>
  <si>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</si>
  <si>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</si>
  <si>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</si>
  <si>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</si>
  <si>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</si>
  <si>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</si>
  <si>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</si>
  <si>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</si>
  <si>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</si>
  <si>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</si>
  <si>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</si>
  <si>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</si>
  <si>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</si>
  <si>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</si>
  <si>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</si>
  <si>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</si>
  <si>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</si>
  <si>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</si>
  <si>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</si>
  <si>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</si>
  <si>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</si>
  <si>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</si>
  <si>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</si>
  <si>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</si>
  <si>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</si>
  <si>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</si>
  <si>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</si>
  <si>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</si>
  <si>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</si>
  <si>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</si>
  <si>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</si>
  <si>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</si>
  <si>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</si>
  <si>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</si>
  <si>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</si>
  <si>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</si>
  <si>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</si>
  <si>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</si>
  <si>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</si>
  <si>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</si>
  <si>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</si>
  <si>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</si>
  <si>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</si>
  <si>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</si>
  <si>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</si>
  <si>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</si>
  <si>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</si>
  <si>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</si>
  <si>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</si>
  <si>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</si>
  <si>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</si>
  <si>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</si>
  <si>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</si>
  <si>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</si>
  <si>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</si>
  <si>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</si>
  <si>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</si>
  <si>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</si>
  <si>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</si>
  <si>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</si>
  <si>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</si>
  <si>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</si>
  <si>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</si>
  <si>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</si>
  <si>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</si>
  <si>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</si>
  <si>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</si>
  <si>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</si>
  <si>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</si>
  <si>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</si>
  <si>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</si>
  <si>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</si>
  <si>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</si>
  <si>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</si>
  <si>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</si>
  <si>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</si>
  <si>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</si>
  <si>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</si>
  <si>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</si>
  <si>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</si>
  <si>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</si>
  <si>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</si>
  <si>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</si>
  <si>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</si>
  <si>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</si>
  <si>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</si>
  <si>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</si>
  <si>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</si>
  <si>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</si>
  <si>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</si>
  <si>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</si>
  <si>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</si>
  <si>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</si>
  <si>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</si>
  <si>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</si>
  <si>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</si>
  <si>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</si>
  <si>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</si>
  <si>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</si>
  <si>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</si>
  <si>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</si>
  <si>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</si>
  <si>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</si>
  <si>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</si>
  <si>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</si>
  <si>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</si>
  <si>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</si>
  <si>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</si>
  <si>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</si>
  <si>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</si>
  <si>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</si>
  <si>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</si>
  <si>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</si>
  <si>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</si>
  <si>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</si>
  <si>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</si>
  <si>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</si>
  <si>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</si>
  <si>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</si>
  <si>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</si>
  <si>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</si>
  <si>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</si>
  <si>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</si>
  <si>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</si>
  <si>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</si>
  <si>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</si>
  <si>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</si>
  <si>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</si>
  <si>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</si>
  <si>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</si>
  <si>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</si>
  <si>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</si>
  <si>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</si>
  <si>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</si>
  <si>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</si>
  <si>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</si>
  <si>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</si>
  <si>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</si>
  <si>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</si>
  <si>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</si>
  <si>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</si>
  <si>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</si>
  <si>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</si>
  <si>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</si>
  <si>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</si>
  <si>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</si>
  <si>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</si>
  <si>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</si>
  <si>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</si>
  <si>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</si>
  <si>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</si>
  <si>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</si>
  <si>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</si>
  <si>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</si>
  <si>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</si>
  <si>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</si>
  <si>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</si>
  <si>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</si>
  <si>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</si>
  <si>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</si>
  <si>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</si>
  <si>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</si>
  <si>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</si>
  <si>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</si>
  <si>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</si>
  <si>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</si>
  <si>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</si>
  <si>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</si>
  <si>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</si>
  <si>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</si>
  <si>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</si>
  <si>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</si>
  <si>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</si>
  <si>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</si>
  <si>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</si>
  <si>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</si>
  <si>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</si>
  <si>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</si>
  <si>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</si>
  <si>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</si>
  <si>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</si>
  <si>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</si>
  <si>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</si>
  <si>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</si>
  <si>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</si>
  <si>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</si>
  <si>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</si>
  <si>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</si>
  <si>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</si>
  <si>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</si>
  <si>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</si>
  <si>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</si>
  <si>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</si>
  <si>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</si>
  <si>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</si>
  <si>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</si>
  <si>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</si>
  <si>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</si>
  <si>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</si>
  <si>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</si>
  <si>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</si>
  <si>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</si>
  <si>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</si>
  <si>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</si>
  <si>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</si>
  <si>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</si>
  <si>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</si>
  <si>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</si>
  <si>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</si>
  <si>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</si>
  <si>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</si>
  <si>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</si>
  <si>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</si>
  <si>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</si>
  <si>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</si>
  <si>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</si>
  <si>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</si>
  <si>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</si>
  <si>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</si>
  <si>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</si>
  <si>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</si>
  <si>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</si>
  <si>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</si>
  <si>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</si>
  <si>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</si>
  <si>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</si>
  <si>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</si>
  <si>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</si>
  <si>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</si>
  <si>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</si>
  <si>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</si>
  <si>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</si>
  <si>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</si>
  <si>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</si>
  <si>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</si>
  <si>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</si>
  <si>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</si>
  <si>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</si>
  <si>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</si>
  <si>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</si>
  <si>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</si>
  <si>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</si>
  <si>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</si>
  <si>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</si>
  <si>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</si>
  <si>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</si>
  <si>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</si>
  <si>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</si>
  <si>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</si>
  <si>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</si>
  <si>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</si>
  <si>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</si>
  <si>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</si>
  <si>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</si>
  <si>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</si>
  <si>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</si>
  <si>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</si>
  <si>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</si>
  <si>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</si>
  <si>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</si>
  <si>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</si>
  <si>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</si>
  <si>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</si>
  <si>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</si>
  <si>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</si>
  <si>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</si>
  <si>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</si>
  <si>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</si>
  <si>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</si>
  <si>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</si>
  <si>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</si>
  <si>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</si>
  <si>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</si>
  <si>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</si>
  <si>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</si>
  <si>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</si>
  <si>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</si>
  <si>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</si>
  <si>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</si>
  <si>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</si>
  <si>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</si>
  <si>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</si>
  <si>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</si>
  <si>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</si>
  <si>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</si>
  <si>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</si>
  <si>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</si>
  <si>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</si>
  <si>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</si>
  <si>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</si>
  <si>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</si>
  <si>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</si>
  <si>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</si>
  <si>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</si>
  <si>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</si>
  <si>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</si>
  <si>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</si>
  <si>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</si>
  <si>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</si>
  <si>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</si>
  <si>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</si>
  <si>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</si>
  <si>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</si>
  <si>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</si>
  <si>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</si>
  <si>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</si>
  <si>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</si>
  <si>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</si>
  <si>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</si>
  <si>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</si>
  <si>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</si>
  <si>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</si>
  <si>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</si>
  <si>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</si>
  <si>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</si>
  <si>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</si>
  <si>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</si>
  <si>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</si>
  <si>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</si>
  <si>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</si>
  <si>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</si>
  <si>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</si>
  <si>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</si>
  <si>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</si>
  <si>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</si>
  <si>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</si>
  <si>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</si>
  <si>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</si>
  <si>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</si>
  <si>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</si>
  <si>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</si>
  <si>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</si>
  <si>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</si>
  <si>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</si>
  <si>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</si>
  <si>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</si>
  <si>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</si>
  <si>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</si>
  <si>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</si>
  <si>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</si>
  <si>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</si>
  <si>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</si>
  <si>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</si>
  <si>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</si>
  <si>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</si>
  <si>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</si>
  <si>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</si>
  <si>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</si>
  <si>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</si>
  <si>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</si>
  <si>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</si>
  <si>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</si>
  <si>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</si>
  <si>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</si>
  <si>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</si>
  <si>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</si>
  <si>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</si>
  <si>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</si>
  <si>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</si>
  <si>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</si>
  <si>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</si>
  <si>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</si>
  <si>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</si>
  <si>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</si>
  <si>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</si>
  <si>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</si>
  <si>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</si>
  <si>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</si>
  <si>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</si>
  <si>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</si>
  <si>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</si>
  <si>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</si>
  <si>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</si>
  <si>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</si>
  <si>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</si>
  <si>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</si>
  <si>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</si>
  <si>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</si>
  <si>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</si>
  <si>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</si>
  <si>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</si>
  <si>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</si>
  <si>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</si>
  <si>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</si>
  <si>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</si>
  <si>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</si>
  <si>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</si>
  <si>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</si>
  <si>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</si>
  <si>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</si>
  <si>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</si>
  <si>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</si>
  <si>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</si>
  <si>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</si>
  <si>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</si>
  <si>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</si>
  <si>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</si>
  <si>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</si>
  <si>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</si>
  <si>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</si>
  <si>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</si>
  <si>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</si>
  <si>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</si>
  <si>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</si>
  <si>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</si>
  <si>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</si>
  <si>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</si>
  <si>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</si>
  <si>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</si>
  <si>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</si>
  <si>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</si>
  <si>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</si>
  <si>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</si>
  <si>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</si>
  <si>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</si>
  <si>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</si>
  <si>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</si>
  <si>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</si>
  <si>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</si>
  <si>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</si>
  <si>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</si>
  <si>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</si>
  <si>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</si>
  <si>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</si>
  <si>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</si>
  <si>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</si>
  <si>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</si>
  <si>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</si>
  <si>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</si>
  <si>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</si>
  <si>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</si>
  <si>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</si>
  <si>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</si>
  <si>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</si>
  <si>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</si>
  <si>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</si>
  <si>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</si>
  <si>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</si>
  <si>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</si>
  <si>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</si>
  <si>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</si>
  <si>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</si>
  <si>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</si>
  <si>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</si>
  <si>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</si>
  <si>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</si>
  <si>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</si>
  <si>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</si>
  <si>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</si>
  <si>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</si>
  <si>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</si>
  <si>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</si>
  <si>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</si>
  <si>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</si>
  <si>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</si>
  <si>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</si>
  <si>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</si>
  <si>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</si>
  <si>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</si>
  <si>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</si>
  <si>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</si>
  <si>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</si>
  <si>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</si>
  <si>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</si>
  <si>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</si>
  <si>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</si>
  <si>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</si>
  <si>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</si>
  <si>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</si>
  <si>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</si>
  <si>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</si>
  <si>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</si>
  <si>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</si>
  <si>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</si>
  <si>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</si>
  <si>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</si>
  <si>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</si>
  <si>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</si>
  <si>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</si>
  <si>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</si>
  <si>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</si>
  <si>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</si>
  <si>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</si>
  <si>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</si>
  <si>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</si>
  <si>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</si>
  <si>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</si>
  <si>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</si>
  <si>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</si>
  <si>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</si>
  <si>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</si>
  <si>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</si>
  <si>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</si>
  <si>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</si>
  <si>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</si>
  <si>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</si>
  <si>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</si>
  <si>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</si>
  <si>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</si>
  <si>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</si>
  <si>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</si>
  <si>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</si>
  <si>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</si>
  <si>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</si>
  <si>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</si>
  <si>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</si>
  <si>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</si>
  <si>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</si>
  <si>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</si>
  <si>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</si>
  <si>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</si>
  <si>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</si>
  <si>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</si>
  <si>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</si>
  <si>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</si>
  <si>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</si>
  <si>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</si>
  <si>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</si>
  <si>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</si>
  <si>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</si>
  <si>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</si>
  <si>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</si>
  <si>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</si>
  <si>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</si>
  <si>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</si>
  <si>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</si>
  <si>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</si>
  <si>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</si>
  <si>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</si>
  <si>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</si>
  <si>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</si>
  <si>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</si>
  <si>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</si>
  <si>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</si>
  <si>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</si>
  <si>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</si>
  <si>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</si>
  <si>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</si>
  <si>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</si>
  <si>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</si>
  <si>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</si>
  <si>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</si>
  <si>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</si>
  <si>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</si>
  <si>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</si>
  <si>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</si>
  <si>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</si>
  <si>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</si>
  <si>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</si>
  <si>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</si>
  <si>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</si>
  <si>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</si>
  <si>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</si>
  <si>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</si>
  <si>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</si>
  <si>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</si>
  <si>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</si>
  <si>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</si>
  <si>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</si>
  <si>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</si>
  <si>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</si>
  <si>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</si>
  <si>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</si>
  <si>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</si>
  <si>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</si>
  <si>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</si>
  <si>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</si>
  <si>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</si>
  <si>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</si>
  <si>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</si>
  <si>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</si>
  <si>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</si>
  <si>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</si>
  <si>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</si>
  <si>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</si>
  <si>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</si>
  <si>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</si>
  <si>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</si>
  <si>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</si>
  <si>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</si>
  <si>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</si>
  <si>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</si>
  <si>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</si>
  <si>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</si>
  <si>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</si>
  <si>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</si>
  <si>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</si>
  <si>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</si>
  <si>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</si>
  <si>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</si>
  <si>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</si>
  <si>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</si>
  <si>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</si>
  <si>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</si>
  <si>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</si>
  <si>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</si>
  <si>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</si>
  <si>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</si>
  <si>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</si>
  <si>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</si>
  <si>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</si>
  <si>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</si>
  <si>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</si>
  <si>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</si>
  <si>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</si>
  <si>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</si>
  <si>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</si>
  <si>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</si>
  <si>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</si>
  <si>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</si>
  <si>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</si>
  <si>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</si>
  <si>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</si>
  <si>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</si>
  <si>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</si>
  <si>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</si>
  <si>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</si>
  <si>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</si>
  <si>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</si>
  <si>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</si>
  <si>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</si>
  <si>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</si>
  <si>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</si>
  <si>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</si>
  <si>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</si>
  <si>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</si>
  <si>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</si>
  <si>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</si>
  <si>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</si>
  <si>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</si>
  <si>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</si>
  <si>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</si>
  <si>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</si>
  <si>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</si>
  <si>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</si>
  <si>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</si>
  <si>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</si>
  <si>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</si>
  <si>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</si>
  <si>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</si>
  <si>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</si>
  <si>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</si>
  <si>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</si>
  <si>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</si>
  <si>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</si>
  <si>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</si>
  <si>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</si>
  <si>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</si>
  <si>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</si>
  <si>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</si>
  <si>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</si>
  <si>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</si>
  <si>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</si>
  <si>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</si>
  <si>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</si>
  <si>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</si>
  <si>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</si>
  <si>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</si>
  <si>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</si>
  <si>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</si>
  <si>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</si>
  <si>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</si>
  <si>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</si>
  <si>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</si>
  <si>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</si>
  <si>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</si>
  <si>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</si>
  <si>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</si>
  <si>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</si>
  <si>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</si>
  <si>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</si>
  <si>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</si>
  <si>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</si>
  <si>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</si>
  <si>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</si>
  <si>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</si>
  <si>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</si>
  <si>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</si>
  <si>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</si>
  <si>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</si>
  <si>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</si>
  <si>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</si>
  <si>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</si>
  <si>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</si>
  <si>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</si>
  <si>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</si>
  <si>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</si>
  <si>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</si>
  <si>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</si>
  <si>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</si>
  <si>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</si>
  <si>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</si>
  <si>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</si>
  <si>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</si>
  <si>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</si>
  <si>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</si>
  <si>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</si>
  <si>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</si>
  <si>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</si>
  <si>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</si>
  <si>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</si>
  <si>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</si>
  <si>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</si>
  <si>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</si>
  <si>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</si>
  <si>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</si>
  <si>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</si>
  <si>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</si>
  <si>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</si>
  <si>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</si>
  <si>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</si>
  <si>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</si>
  <si>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</si>
  <si>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</si>
  <si>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</si>
  <si>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</si>
  <si>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</si>
  <si>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</si>
  <si>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</si>
  <si>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</si>
  <si>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</si>
  <si>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</si>
  <si>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</si>
  <si>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</si>
  <si>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</si>
  <si>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</si>
  <si>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</si>
  <si>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</si>
  <si>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</si>
  <si>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</si>
  <si>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</si>
  <si>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</si>
  <si>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</si>
  <si>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</si>
  <si>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</si>
  <si>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</si>
  <si>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</si>
  <si>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</si>
  <si>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</si>
  <si>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</si>
  <si>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</si>
  <si>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</si>
  <si>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</si>
  <si>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</si>
  <si>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</si>
  <si>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</si>
  <si>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</si>
  <si>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</si>
  <si>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</si>
  <si>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</si>
  <si>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</si>
  <si>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</si>
  <si>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</si>
  <si>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</si>
  <si>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</si>
  <si>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</si>
  <si>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</si>
  <si>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</si>
  <si>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</si>
  <si>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</si>
  <si>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</si>
  <si>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</si>
  <si>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</si>
  <si>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</si>
  <si>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</si>
  <si>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</si>
  <si>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</si>
  <si>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</si>
  <si>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</si>
  <si>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</si>
  <si>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</si>
  <si>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</si>
  <si>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</si>
  <si>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</si>
  <si>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</si>
  <si>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</si>
  <si>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</si>
  <si>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</si>
  <si>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</si>
  <si>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</si>
  <si>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</si>
  <si>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</si>
  <si>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</si>
  <si>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</si>
  <si>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</si>
  <si>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</si>
  <si>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</si>
  <si>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</si>
  <si>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</si>
  <si>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</si>
  <si>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</si>
  <si>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</si>
  <si>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</si>
  <si>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</si>
  <si>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</si>
  <si>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</si>
  <si>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</si>
  <si>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</si>
  <si>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</si>
  <si>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</si>
  <si>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</si>
  <si>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</si>
  <si>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</si>
  <si>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</si>
  <si>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</si>
  <si>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</si>
  <si>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</si>
  <si>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</si>
  <si>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</si>
  <si>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</si>
  <si>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</si>
  <si>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</si>
  <si>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</si>
  <si>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</si>
  <si>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</si>
  <si>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</si>
  <si>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</si>
  <si>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</si>
  <si>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</si>
  <si>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</si>
  <si>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</si>
  <si>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</si>
  <si>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</si>
  <si>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</si>
  <si>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</si>
  <si>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</si>
  <si>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</si>
  <si>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</si>
  <si>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</si>
  <si>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</si>
  <si>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</si>
  <si>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</si>
  <si>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</si>
  <si>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</si>
  <si>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</si>
  <si>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</si>
  <si>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</si>
  <si>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</si>
  <si>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</si>
  <si>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</si>
  <si>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</si>
  <si>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</si>
  <si>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</si>
  <si>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</si>
  <si>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</si>
  <si>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</si>
  <si>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</si>
  <si>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</si>
  <si>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</si>
  <si>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</si>
  <si>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</si>
  <si>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</si>
  <si>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</si>
  <si>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</si>
  <si>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</si>
  <si>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</si>
  <si>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</si>
  <si>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</si>
  <si>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</si>
  <si>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</si>
  <si>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</si>
  <si>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</si>
  <si>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</si>
  <si>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</si>
  <si>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</si>
  <si>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</si>
  <si>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</si>
  <si>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</si>
  <si>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</si>
  <si>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</si>
  <si>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</si>
  <si>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</si>
  <si>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</si>
  <si>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</si>
  <si>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</si>
  <si>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</si>
  <si>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</si>
  <si>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</si>
  <si>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</si>
  <si>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</si>
  <si>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</si>
  <si>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</si>
  <si>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</si>
  <si>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</si>
  <si>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</si>
  <si>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</si>
  <si>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</si>
  <si>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</si>
  <si>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</si>
  <si>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</si>
  <si>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</si>
  <si>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</si>
  <si>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</si>
  <si>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</si>
  <si>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</si>
  <si>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</si>
  <si>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</si>
  <si>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</si>
  <si>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</si>
  <si>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</si>
  <si>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</si>
  <si>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</si>
  <si>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</si>
  <si>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</si>
  <si>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</si>
  <si>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</si>
  <si>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</si>
  <si>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</si>
  <si>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</si>
  <si>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</si>
  <si>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</si>
  <si>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</si>
  <si>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</si>
  <si>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</si>
  <si>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</si>
  <si>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</si>
  <si>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</si>
  <si>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</si>
  <si>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</si>
  <si>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</si>
  <si>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</si>
  <si>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</si>
  <si>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</si>
  <si>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</si>
  <si>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</si>
  <si>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</si>
  <si>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</si>
  <si>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</si>
  <si>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</si>
  <si>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</si>
  <si>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</si>
  <si>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</si>
  <si>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</si>
  <si>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</si>
  <si>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</si>
  <si>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</si>
  <si>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</si>
  <si>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</si>
  <si>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</si>
  <si>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</si>
  <si>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</si>
  <si>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</si>
  <si>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</si>
  <si>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</si>
  <si>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</si>
  <si>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</si>
  <si>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</si>
  <si>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</si>
  <si>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</si>
  <si>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</si>
  <si>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</si>
  <si>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</si>
  <si>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</si>
  <si>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</si>
  <si>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</si>
  <si>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</si>
  <si>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</si>
  <si>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</si>
  <si>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</si>
  <si>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</si>
  <si>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</si>
  <si>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</si>
  <si>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</si>
  <si>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</si>
  <si>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</si>
  <si>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</si>
  <si>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</si>
  <si>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</si>
  <si>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</si>
  <si>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</si>
  <si>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</si>
  <si>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</si>
  <si>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</si>
  <si>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</si>
  <si>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</si>
  <si>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</si>
  <si>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</si>
  <si>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</si>
  <si>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</si>
  <si>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</si>
  <si>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</si>
  <si>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</si>
  <si>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</si>
  <si>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</si>
  <si>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</si>
  <si>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</si>
  <si>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</si>
  <si>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</si>
  <si>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</si>
  <si>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</si>
  <si>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</si>
  <si>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</si>
  <si>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</si>
  <si>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</si>
  <si>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</si>
  <si>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</si>
  <si>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</si>
  <si>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</si>
  <si>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</si>
  <si>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</si>
  <si>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</si>
  <si>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</si>
  <si>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</si>
  <si>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</si>
  <si>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</si>
  <si>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</si>
  <si>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</si>
  <si>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</si>
  <si>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</si>
  <si>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</si>
  <si>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</si>
  <si>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</si>
  <si>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</si>
  <si>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</si>
  <si>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</si>
  <si>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</si>
  <si>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</si>
  <si>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</si>
  <si>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</si>
  <si>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</si>
  <si>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</si>
  <si>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</si>
  <si>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</si>
  <si>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</si>
  <si>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</si>
  <si>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</si>
  <si>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</si>
  <si>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</si>
  <si>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</si>
  <si>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</si>
  <si>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</si>
  <si>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</si>
  <si>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</si>
  <si>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</si>
  <si>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</si>
  <si>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</si>
  <si>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</si>
  <si>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</si>
  <si>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</si>
  <si>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</si>
  <si>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</si>
  <si>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</si>
  <si>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</si>
  <si>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</si>
  <si>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</si>
  <si>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</si>
  <si>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</si>
  <si>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</si>
  <si>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</si>
  <si>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</si>
  <si>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</si>
  <si>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</si>
  <si>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</si>
  <si>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</si>
  <si>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</si>
  <si>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</si>
  <si>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</si>
  <si>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</si>
  <si>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</si>
  <si>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</si>
  <si>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</si>
  <si>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</si>
  <si>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</si>
  <si>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</si>
  <si>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</si>
  <si>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</si>
  <si>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</si>
  <si>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</si>
  <si>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</si>
  <si>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</si>
  <si>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</si>
  <si>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</si>
  <si>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</si>
  <si>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</si>
  <si>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</si>
  <si>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</si>
  <si>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</si>
  <si>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</si>
  <si>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</si>
  <si>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</si>
  <si>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</si>
  <si>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</si>
  <si>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</si>
  <si>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</si>
  <si>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</si>
  <si>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</si>
  <si>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</si>
  <si>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</si>
  <si>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</si>
  <si>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</si>
  <si>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</si>
  <si>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</si>
  <si>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</si>
  <si>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</si>
  <si>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</si>
  <si>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</si>
  <si>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</si>
  <si>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</si>
  <si>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</si>
  <si>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</si>
  <si>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</si>
  <si>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</si>
  <si>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</si>
  <si>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</si>
  <si>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</si>
  <si>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</si>
  <si>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</si>
  <si>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</si>
  <si>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</si>
  <si>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</si>
  <si>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</si>
  <si>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</si>
  <si>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</si>
  <si>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</si>
  <si>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</si>
  <si>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</si>
  <si>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</si>
  <si>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</si>
  <si>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</si>
  <si>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</si>
  <si>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</si>
  <si>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</si>
  <si>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</si>
  <si>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</si>
  <si>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</si>
  <si>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</si>
  <si>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</si>
  <si>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</si>
  <si>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</si>
  <si>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</si>
  <si>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</si>
  <si>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</si>
  <si>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</si>
  <si>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</si>
  <si>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</si>
  <si>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</si>
  <si>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</si>
  <si>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</si>
  <si>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</si>
  <si>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</si>
  <si>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</si>
  <si>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</si>
  <si>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</si>
  <si>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</si>
  <si>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</si>
  <si>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</si>
  <si>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</si>
  <si>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</si>
  <si>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</si>
  <si>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</si>
  <si>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</si>
  <si>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</si>
  <si>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</si>
  <si>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</si>
  <si>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</si>
  <si>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</si>
  <si>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</si>
  <si>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</si>
  <si>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</si>
  <si>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</si>
  <si>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</si>
  <si>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</si>
  <si>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</si>
  <si>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</si>
  <si>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</si>
  <si>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</si>
  <si>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</si>
  <si>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</si>
  <si>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</si>
  <si>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</si>
  <si>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</si>
  <si>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</si>
  <si>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</si>
  <si>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</si>
  <si>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</si>
  <si>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</si>
  <si>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</si>
  <si>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</si>
  <si>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</si>
  <si>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</si>
  <si>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</si>
  <si>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</si>
  <si>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</si>
  <si>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</si>
  <si>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</si>
  <si>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</si>
  <si>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</si>
  <si>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</si>
  <si>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</si>
  <si>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</si>
  <si>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</si>
  <si>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</si>
  <si>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</si>
  <si>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</si>
  <si>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</si>
  <si>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</si>
  <si>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</si>
  <si>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</si>
  <si>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</si>
  <si>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</si>
  <si>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</si>
  <si>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</si>
  <si>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</si>
  <si>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</si>
  <si>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</si>
  <si>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</si>
  <si>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</si>
  <si>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</si>
  <si>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</si>
  <si>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</si>
  <si>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</si>
  <si>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</si>
  <si>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</si>
  <si>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</si>
  <si>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</si>
  <si>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</si>
  <si>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</si>
  <si>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</si>
  <si>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</si>
  <si>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</si>
  <si>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</si>
  <si>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</si>
  <si>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</si>
  <si>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</si>
  <si>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</si>
  <si>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</si>
  <si>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</si>
  <si>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</si>
  <si>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</si>
  <si>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</si>
  <si>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</si>
  <si>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</si>
  <si>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</si>
  <si>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</si>
  <si>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</si>
  <si>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</si>
  <si>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</si>
  <si>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</si>
  <si>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</si>
  <si>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</si>
  <si>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</si>
  <si>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</si>
  <si>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</si>
  <si>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</si>
  <si>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</si>
  <si>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</si>
  <si>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</si>
  <si>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</si>
  <si>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</si>
  <si>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</si>
  <si>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</si>
  <si>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</si>
  <si>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</si>
  <si>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</si>
  <si>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</si>
  <si>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</si>
  <si>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</si>
  <si>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</si>
  <si>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</si>
  <si>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</si>
  <si>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</si>
  <si>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</si>
  <si>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</si>
  <si>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</si>
  <si>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</si>
  <si>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</si>
  <si>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</si>
  <si>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</si>
  <si>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</si>
  <si>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</si>
  <si>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</si>
  <si>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</si>
  <si>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</si>
  <si>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</si>
  <si>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</si>
  <si>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</si>
  <si>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</si>
  <si>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</si>
  <si>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</si>
  <si>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</si>
  <si>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</si>
  <si>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</si>
  <si>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</si>
  <si>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</si>
  <si>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</si>
  <si>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</si>
  <si>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</si>
  <si>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</si>
  <si>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</si>
  <si>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</si>
  <si>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</si>
  <si>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</si>
  <si>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</si>
  <si>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</si>
  <si>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</si>
  <si>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</si>
  <si>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</si>
  <si>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</si>
  <si>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</si>
  <si>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</si>
  <si>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</si>
  <si>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</si>
  <si>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</si>
  <si>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</si>
  <si>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</si>
  <si>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</si>
  <si>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</si>
  <si>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</si>
  <si>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</si>
  <si>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</si>
  <si>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</si>
  <si>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</si>
  <si>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</si>
  <si>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</si>
  <si>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</si>
  <si>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</si>
  <si>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</si>
  <si>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</si>
  <si>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</si>
  <si>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</si>
  <si>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</si>
  <si>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</si>
  <si>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</si>
  <si>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</si>
  <si>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</si>
  <si>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</si>
  <si>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</si>
  <si>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</si>
  <si>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</si>
  <si>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</si>
  <si>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</si>
  <si>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</si>
  <si>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</si>
  <si>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</si>
  <si>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</si>
  <si>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</si>
  <si>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</si>
  <si>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</si>
  <si>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</si>
  <si>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</si>
  <si>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</si>
  <si>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</si>
  <si>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</si>
  <si>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</si>
  <si>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</si>
  <si>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</si>
  <si>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</si>
  <si>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</si>
  <si>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</si>
  <si>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</si>
  <si>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</si>
  <si>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</si>
  <si>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</si>
  <si>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</si>
  <si>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</si>
  <si>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</si>
  <si>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</si>
  <si>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</si>
  <si>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</si>
  <si>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</si>
  <si>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</si>
  <si>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</si>
  <si>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</si>
  <si>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</si>
  <si>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</si>
  <si>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</si>
  <si>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</si>
  <si>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</si>
  <si>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</si>
  <si>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</si>
  <si>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</si>
  <si>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</si>
  <si>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</si>
  <si>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</si>
  <si>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</si>
  <si>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</si>
  <si>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</si>
  <si>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</si>
  <si>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</si>
  <si>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</si>
  <si>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</si>
  <si>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</si>
  <si>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</si>
  <si>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</si>
  <si>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</si>
  <si>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</si>
  <si>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</si>
  <si>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</si>
  <si>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</si>
  <si>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</si>
  <si>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</si>
  <si>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</si>
  <si>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</si>
  <si>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</si>
  <si>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</si>
  <si>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</si>
  <si>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</si>
  <si>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</si>
  <si>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</si>
  <si>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</si>
  <si>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</si>
  <si>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</si>
  <si>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</si>
  <si>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</si>
  <si>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</si>
  <si>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</si>
  <si>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</si>
  <si>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</si>
  <si>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</si>
  <si>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</si>
  <si>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</si>
  <si>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</si>
  <si>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</si>
  <si>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</si>
  <si>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</si>
  <si>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</si>
  <si>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</si>
  <si>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</si>
  <si>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</si>
  <si>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</si>
  <si>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</si>
  <si>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</si>
  <si>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</si>
  <si>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</si>
  <si>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</si>
  <si>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</si>
  <si>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</si>
  <si>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</si>
  <si>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</si>
  <si>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</si>
  <si>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</si>
  <si>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</si>
  <si>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</si>
  <si>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</si>
  <si>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</si>
  <si>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</si>
  <si>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</si>
  <si>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</si>
  <si>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</si>
  <si>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</si>
  <si>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</si>
  <si>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</si>
  <si>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</si>
  <si>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</si>
  <si>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</si>
  <si>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</si>
  <si>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</si>
  <si>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</si>
  <si>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</si>
  <si>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</si>
  <si>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</si>
  <si>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</si>
  <si>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</si>
  <si>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</si>
  <si>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</si>
  <si>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</si>
  <si>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</si>
  <si>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</si>
  <si>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</si>
  <si>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</si>
  <si>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</si>
  <si>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</si>
  <si>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</si>
  <si>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</si>
  <si>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</si>
  <si>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</si>
  <si>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</si>
  <si>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</si>
  <si>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</si>
  <si>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</si>
  <si>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</si>
  <si>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</si>
  <si>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</si>
  <si>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</si>
  <si>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</si>
  <si>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</si>
  <si>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</si>
  <si>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</si>
  <si>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</si>
  <si>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</si>
  <si>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</si>
  <si>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</si>
  <si>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</si>
  <si>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</si>
  <si>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</si>
  <si>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</si>
  <si>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</si>
  <si>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</si>
  <si>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</si>
  <si>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</si>
  <si>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</si>
  <si>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</si>
  <si>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</si>
  <si>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</si>
  <si>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</si>
  <si>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</si>
  <si>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</si>
  <si>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</si>
  <si>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</si>
  <si>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</si>
  <si>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</si>
  <si>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</si>
  <si>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</si>
  <si>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</si>
  <si>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</si>
  <si>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</si>
  <si>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</si>
  <si>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</si>
  <si>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</si>
  <si>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</si>
  <si>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</si>
  <si>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</si>
  <si>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</si>
  <si>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</si>
  <si>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</si>
  <si>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</si>
  <si>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</si>
  <si>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</si>
  <si>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</si>
  <si>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</si>
  <si>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</si>
  <si>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</si>
  <si>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</si>
  <si>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</si>
  <si>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</si>
  <si>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</si>
  <si>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</si>
  <si>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</si>
  <si>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</si>
  <si>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</si>
  <si>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</si>
  <si>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</si>
  <si>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</si>
  <si>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</si>
  <si>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</si>
  <si>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</si>
  <si>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</si>
  <si>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</si>
  <si>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</si>
  <si>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</si>
  <si>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</si>
  <si>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</si>
  <si>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</si>
  <si>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</si>
  <si>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</si>
  <si>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</si>
  <si>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</si>
  <si>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</si>
  <si>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</si>
  <si>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</si>
  <si>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</si>
  <si>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</si>
  <si>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</si>
  <si>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</si>
  <si>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</si>
  <si>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</si>
  <si>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</si>
  <si>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</si>
  <si>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</si>
  <si>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</si>
  <si>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</si>
  <si>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</si>
  <si>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</si>
  <si>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</si>
  <si>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</si>
  <si>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</si>
  <si>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</si>
  <si>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</si>
  <si>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</si>
  <si>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</si>
  <si>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</si>
  <si>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</si>
  <si>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</si>
  <si>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</si>
  <si>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</si>
  <si>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</si>
  <si>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</si>
  <si>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</si>
  <si>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</si>
  <si>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</si>
  <si>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</si>
  <si>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</si>
  <si>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</si>
  <si>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</si>
  <si>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</si>
  <si>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</si>
  <si>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</si>
  <si>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</si>
  <si>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</si>
  <si>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</si>
  <si>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</si>
  <si>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</si>
  <si>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</si>
  <si>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</si>
  <si>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</si>
  <si>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</si>
  <si>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</si>
  <si>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</si>
  <si>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</si>
  <si>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</si>
  <si>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</si>
  <si>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</si>
  <si>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</si>
  <si>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</si>
  <si>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</si>
  <si>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</si>
  <si>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</si>
  <si>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</si>
  <si>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</si>
  <si>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</si>
  <si>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</si>
  <si>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</si>
  <si>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</si>
  <si>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</si>
  <si>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</si>
  <si>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</si>
  <si>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</si>
  <si>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</si>
  <si>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</si>
  <si>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</si>
  <si>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</si>
  <si>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</si>
  <si>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</si>
  <si>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</si>
  <si>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</si>
  <si>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</si>
  <si>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</si>
  <si>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</si>
  <si>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</si>
  <si>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</si>
  <si>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</si>
  <si>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</si>
  <si>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</si>
  <si>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</si>
  <si>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</si>
  <si>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</si>
  <si>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</si>
  <si>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</si>
  <si>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</si>
  <si>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</si>
  <si>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</si>
  <si>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</si>
  <si>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</si>
  <si>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</si>
  <si>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</si>
  <si>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</si>
  <si>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</si>
  <si>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</si>
  <si>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</si>
  <si>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</si>
  <si>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</si>
  <si>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</si>
  <si>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</si>
  <si>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</si>
  <si>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</si>
  <si>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</si>
  <si>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</si>
  <si>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</si>
  <si>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</si>
  <si>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</si>
  <si>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</si>
  <si>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</si>
  <si>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</si>
  <si>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</si>
  <si>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</si>
  <si>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</si>
  <si>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</si>
  <si>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</si>
  <si>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</si>
  <si>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</si>
  <si>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</si>
  <si>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</si>
  <si>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</si>
  <si>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</si>
  <si>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</si>
  <si>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</si>
  <si>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</si>
  <si>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</si>
  <si>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</si>
  <si>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</si>
  <si>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</si>
  <si>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</si>
  <si>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</si>
  <si>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</si>
  <si>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</si>
  <si>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</si>
  <si>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</si>
  <si>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</si>
  <si>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</si>
  <si>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</si>
  <si>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</si>
  <si>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</si>
  <si>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</si>
  <si>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</si>
  <si>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</si>
  <si>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</si>
  <si>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</si>
  <si>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</si>
  <si>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</si>
  <si>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</si>
  <si>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</si>
  <si>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</si>
  <si>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</si>
  <si>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</si>
  <si>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</si>
  <si>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</si>
  <si>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</si>
  <si>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</si>
  <si>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</si>
  <si>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</si>
  <si>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</si>
  <si>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</si>
  <si>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</si>
  <si>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</si>
  <si>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</si>
  <si>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</si>
  <si>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</si>
  <si>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</si>
  <si>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</si>
  <si>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</si>
  <si>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</si>
  <si>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</si>
  <si>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</si>
  <si>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</si>
  <si>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</si>
  <si>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</si>
  <si>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</si>
  <si>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</si>
  <si>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</si>
  <si>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</si>
  <si>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</si>
  <si>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</si>
  <si>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</si>
  <si>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</si>
  <si>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</si>
  <si>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</si>
  <si>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</si>
  <si>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</si>
  <si>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</si>
  <si>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</si>
  <si>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</si>
  <si>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</si>
  <si>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</si>
  <si>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</si>
  <si>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</si>
  <si>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</si>
  <si>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</si>
  <si>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</si>
  <si>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</si>
  <si>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</si>
  <si>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</si>
  <si>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</si>
  <si>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</si>
  <si>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</si>
  <si>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</si>
  <si>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</si>
  <si>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</si>
  <si>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</si>
  <si>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</si>
  <si>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</si>
  <si>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</si>
  <si>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</si>
  <si>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</si>
  <si>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</si>
  <si>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</si>
  <si>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</si>
  <si>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</si>
  <si>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</si>
  <si>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</si>
  <si>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</si>
  <si>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</si>
  <si>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</si>
  <si>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</si>
  <si>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</si>
  <si>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</si>
  <si>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</si>
  <si>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</si>
  <si>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</si>
  <si>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</si>
  <si>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</si>
  <si>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</si>
  <si>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</si>
  <si>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</si>
  <si>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</si>
  <si>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</si>
  <si>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</si>
  <si>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</si>
  <si>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</si>
  <si>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</si>
  <si>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</si>
  <si>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</si>
  <si>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</si>
  <si>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</si>
  <si>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</si>
  <si>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</si>
  <si>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</si>
  <si>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</si>
  <si>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</si>
  <si>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</si>
  <si>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</si>
  <si>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</si>
  <si>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</si>
  <si>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</si>
  <si>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</si>
  <si>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</si>
  <si>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</si>
  <si>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</si>
  <si>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</si>
  <si>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</si>
  <si>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</si>
  <si>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</si>
  <si>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</si>
  <si>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</si>
  <si>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</si>
  <si>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</si>
  <si>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</si>
  <si>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</si>
  <si>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</si>
  <si>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</si>
  <si>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</si>
  <si>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</si>
  <si>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</si>
  <si>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</si>
  <si>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</si>
  <si>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</si>
  <si>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</si>
  <si>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</si>
  <si>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</si>
  <si>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</si>
  <si>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</si>
  <si>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</si>
  <si>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</si>
  <si>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</si>
  <si>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</si>
  <si>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</si>
  <si>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</si>
  <si>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</si>
  <si>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</si>
  <si>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</si>
  <si>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</si>
  <si>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</si>
  <si>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</si>
  <si>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</si>
  <si>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</si>
  <si>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</si>
  <si>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</si>
  <si>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</si>
  <si>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</si>
  <si>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</si>
  <si>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</si>
  <si>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</si>
  <si>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</si>
  <si>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</si>
  <si>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</si>
  <si>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</si>
  <si>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</si>
  <si>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</si>
  <si>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</si>
  <si>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</si>
  <si>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</si>
  <si>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</si>
  <si>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</si>
  <si>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</si>
  <si>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</si>
  <si>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</si>
  <si>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</si>
  <si>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</si>
  <si>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</si>
  <si>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</si>
  <si>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</si>
  <si>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</si>
  <si>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</si>
  <si>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</si>
  <si>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</si>
  <si>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</si>
  <si>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</si>
  <si>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</si>
  <si>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</si>
  <si>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</si>
  <si>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</si>
  <si>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</si>
  <si>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</si>
  <si>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</si>
  <si>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</si>
  <si>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</si>
  <si>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</si>
  <si>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</si>
  <si>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</si>
  <si>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</si>
  <si>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</si>
  <si>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</si>
  <si>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</si>
  <si>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</si>
  <si>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</si>
  <si>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</si>
  <si>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</si>
  <si>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</si>
  <si>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</si>
  <si>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</si>
  <si>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</si>
  <si>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</si>
  <si>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</si>
  <si>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</si>
  <si>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</si>
  <si>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</si>
  <si>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</si>
  <si>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</si>
  <si>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</si>
  <si>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</si>
  <si>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</si>
  <si>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</si>
  <si>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</si>
  <si>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</si>
  <si>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</si>
  <si>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</si>
  <si>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</si>
  <si>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</si>
  <si>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</si>
  <si>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</si>
  <si>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</si>
  <si>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</si>
  <si>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</si>
  <si>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</si>
  <si>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</si>
  <si>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</si>
  <si>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</si>
  <si>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</si>
  <si>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</si>
  <si>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</si>
  <si>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</si>
  <si>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</si>
  <si>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</si>
  <si>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</si>
  <si>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</si>
  <si>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</si>
  <si>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</si>
  <si>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</si>
  <si>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</si>
  <si>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</si>
  <si>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</si>
  <si>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</si>
  <si>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</si>
  <si>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</si>
  <si>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</si>
  <si>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</si>
  <si>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</si>
  <si>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</si>
  <si>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</si>
  <si>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</si>
  <si>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</si>
  <si>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</si>
  <si>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</si>
  <si>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</si>
  <si>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</si>
  <si>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</si>
  <si>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</si>
  <si>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</si>
  <si>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</si>
  <si>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</si>
  <si>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</si>
  <si>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</si>
  <si>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</si>
  <si>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</si>
  <si>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</si>
  <si>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</si>
  <si>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</si>
  <si>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</si>
  <si>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</si>
  <si>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</si>
  <si>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</si>
  <si>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</si>
  <si>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</si>
  <si>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</si>
  <si>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</si>
  <si>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</si>
  <si>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</si>
  <si>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</si>
  <si>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</si>
  <si>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</si>
  <si>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</si>
  <si>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</si>
  <si>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</si>
  <si>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</si>
  <si>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</si>
  <si>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</si>
  <si>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</si>
  <si>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</si>
  <si>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</si>
  <si>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</si>
  <si>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</si>
  <si>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</si>
  <si>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</si>
  <si>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</si>
  <si>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</si>
  <si>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</si>
  <si>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</si>
  <si>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</si>
  <si>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</si>
  <si>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</si>
  <si>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</si>
  <si>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</si>
  <si>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</si>
  <si>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</si>
  <si>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</si>
  <si>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</si>
  <si>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</si>
  <si>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</si>
  <si>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</si>
  <si>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</si>
  <si>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</si>
  <si>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</si>
  <si>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</si>
  <si>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</si>
  <si>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</si>
  <si>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</si>
  <si>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</si>
  <si>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</si>
  <si>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</si>
  <si>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</si>
  <si>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</si>
  <si>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</si>
  <si>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</si>
  <si>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</si>
  <si>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</si>
  <si>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</si>
  <si>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</si>
  <si>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</si>
  <si>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</si>
  <si>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</si>
  <si>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</si>
  <si>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</si>
  <si>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</si>
  <si>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</si>
  <si>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</si>
  <si>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</si>
  <si>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</si>
  <si>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</si>
  <si>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</si>
  <si>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</si>
  <si>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</si>
  <si>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</si>
  <si>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</si>
  <si>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</si>
  <si>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</si>
  <si>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</si>
  <si>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</si>
  <si>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</si>
  <si>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</si>
  <si>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</si>
  <si>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</si>
  <si>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</si>
  <si>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</si>
  <si>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</si>
  <si>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</si>
  <si>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</si>
  <si>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</si>
  <si>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</si>
  <si>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</si>
  <si>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</si>
  <si>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</si>
  <si>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</si>
  <si>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</si>
  <si>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</si>
  <si>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</si>
  <si>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</si>
  <si>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</si>
  <si>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</si>
  <si>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</si>
  <si>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</si>
  <si>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</si>
  <si>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</si>
  <si>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</si>
  <si>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</si>
  <si>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</si>
  <si>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</si>
  <si>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</si>
  <si>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</si>
  <si>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</si>
  <si>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</si>
  <si>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</si>
  <si>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</si>
  <si>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</si>
  <si>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</si>
  <si>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</si>
  <si>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</si>
  <si>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</si>
  <si>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</si>
  <si>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</si>
  <si>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</si>
  <si>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</si>
  <si>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</si>
  <si>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</si>
  <si>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</si>
  <si>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</si>
  <si>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</si>
  <si>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</si>
  <si>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</si>
  <si>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</si>
  <si>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</si>
  <si>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</si>
  <si>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</si>
  <si>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</si>
  <si>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</si>
  <si>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</si>
  <si>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</si>
  <si>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</si>
  <si>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</si>
  <si>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</si>
  <si>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</si>
  <si>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</si>
  <si>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</si>
  <si>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</si>
  <si>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</si>
  <si>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</si>
  <si>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</si>
  <si>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</si>
  <si>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</si>
  <si>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</si>
  <si>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</si>
  <si>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</si>
  <si>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</si>
  <si>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</si>
  <si>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</si>
  <si>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</si>
  <si>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</si>
  <si>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</si>
  <si>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</si>
  <si>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</si>
  <si>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</si>
  <si>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</si>
  <si>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</si>
  <si>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</si>
  <si>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</si>
  <si>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</si>
  <si>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</si>
  <si>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</si>
  <si>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</si>
  <si>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</si>
  <si>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</si>
  <si>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</si>
  <si>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</si>
  <si>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</si>
  <si>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</si>
  <si>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</si>
  <si>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</si>
  <si>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</si>
  <si>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</si>
  <si>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</si>
  <si>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</si>
  <si>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</si>
  <si>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</si>
  <si>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</si>
  <si>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</si>
  <si>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</si>
  <si>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</si>
  <si>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</si>
  <si>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</si>
  <si>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</si>
  <si>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</si>
  <si>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</si>
  <si>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</si>
  <si>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</si>
  <si>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</si>
  <si>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</si>
  <si>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</si>
  <si>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</si>
  <si>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</si>
  <si>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</si>
  <si>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</si>
  <si>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</si>
  <si>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</si>
  <si>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</si>
  <si>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</si>
  <si>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</si>
  <si>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</si>
  <si>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</si>
  <si>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</si>
  <si>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</si>
  <si>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</si>
  <si>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</si>
  <si>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</si>
  <si>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</si>
  <si>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</si>
  <si>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</si>
  <si>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</si>
  <si>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</si>
  <si>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</si>
  <si>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</si>
  <si>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</si>
  <si>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</si>
  <si>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</si>
  <si>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</si>
  <si>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</si>
  <si>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</si>
  <si>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</si>
  <si>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</si>
  <si>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</si>
  <si>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</si>
  <si>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</si>
  <si>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</si>
  <si>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</si>
  <si>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</si>
  <si>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</si>
  <si>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</si>
  <si>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</si>
  <si>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</si>
  <si>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</si>
  <si>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</si>
  <si>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</si>
  <si>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</si>
  <si>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</si>
  <si>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</si>
  <si>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</si>
  <si>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</si>
  <si>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</si>
  <si>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</si>
  <si>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</si>
  <si>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</si>
  <si>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</si>
  <si>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</si>
  <si>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</si>
  <si>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</si>
  <si>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</si>
  <si>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</si>
  <si>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</si>
  <si>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</si>
  <si>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</si>
  <si>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</si>
  <si>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</si>
  <si>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</si>
  <si>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</si>
  <si>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</si>
  <si>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</si>
  <si>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</si>
  <si>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</si>
  <si>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</si>
  <si>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</si>
  <si>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</si>
  <si>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</si>
  <si>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</si>
  <si>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</si>
  <si>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</si>
  <si>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</si>
  <si>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</si>
  <si>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</si>
  <si>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</si>
  <si>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</si>
  <si>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</si>
  <si>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</si>
  <si>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</si>
  <si>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</si>
  <si>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</si>
  <si>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</si>
  <si>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</si>
  <si>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</si>
  <si>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</si>
  <si>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</si>
  <si>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</si>
  <si>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</si>
  <si>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</si>
  <si>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</si>
  <si>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</si>
  <si>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</si>
  <si>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</si>
  <si>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</si>
  <si>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</si>
  <si>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</si>
  <si>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</si>
  <si>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</si>
  <si>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</si>
  <si>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</si>
  <si>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</si>
  <si>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</si>
  <si>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</si>
  <si>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</si>
  <si>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</si>
  <si>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</si>
  <si>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</si>
  <si>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</si>
  <si>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</si>
  <si>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</si>
  <si>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</si>
  <si>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</si>
  <si>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</si>
  <si>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</si>
  <si>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</si>
  <si>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</si>
  <si>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</si>
  <si>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</si>
  <si>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</si>
  <si>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</si>
  <si>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</si>
  <si>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</si>
  <si>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</si>
  <si>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</si>
  <si>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</si>
  <si>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</si>
  <si>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</si>
  <si>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</si>
  <si>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</si>
  <si>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</si>
  <si>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</si>
  <si>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</si>
  <si>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</si>
  <si>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</si>
  <si>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</si>
  <si>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</si>
  <si>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</si>
  <si>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</si>
  <si>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</si>
  <si>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</si>
  <si>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</si>
  <si>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</si>
  <si>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</si>
  <si>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</si>
  <si>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</si>
  <si>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</si>
  <si>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</si>
  <si>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</si>
  <si>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</si>
  <si>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</si>
  <si>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</si>
  <si>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</si>
  <si>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</si>
  <si>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</si>
  <si>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</si>
  <si>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</si>
  <si>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</si>
  <si>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</si>
  <si>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</si>
  <si>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</si>
  <si>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</si>
  <si>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</si>
  <si>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</si>
  <si>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</si>
  <si>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</si>
  <si>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</si>
  <si>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</si>
  <si>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</si>
  <si>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</si>
  <si>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</si>
  <si>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</si>
  <si>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</si>
  <si>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</si>
  <si>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</si>
  <si>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</si>
  <si>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</si>
  <si>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</si>
  <si>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</si>
  <si>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</si>
  <si>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</si>
  <si>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</si>
  <si>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</si>
  <si>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</si>
  <si>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</si>
  <si>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</si>
  <si>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</si>
  <si>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</si>
  <si>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</si>
  <si>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</si>
  <si>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</si>
  <si>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</si>
  <si>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</si>
  <si>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</si>
  <si>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</si>
  <si>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</si>
  <si>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</si>
  <si>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</si>
  <si>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</si>
  <si>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</si>
  <si>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</si>
  <si>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</si>
  <si>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</si>
  <si>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</si>
  <si>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</si>
  <si>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</si>
  <si>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</si>
  <si>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</si>
  <si>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</si>
  <si>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</si>
  <si>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</si>
  <si>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</si>
  <si>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</si>
  <si>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</si>
  <si>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</si>
  <si>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</si>
  <si>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</si>
  <si>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</si>
  <si>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</si>
  <si>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</si>
  <si>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</si>
  <si>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</si>
  <si>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</si>
  <si>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</si>
  <si>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</si>
  <si>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</si>
  <si>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</si>
  <si>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</si>
  <si>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</si>
  <si>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</si>
  <si>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</si>
  <si>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</si>
  <si>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</si>
  <si>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</si>
  <si>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</si>
  <si>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</si>
  <si>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</si>
  <si>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</si>
  <si>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</si>
  <si>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</si>
  <si>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</si>
  <si>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</si>
  <si>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</si>
  <si>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</si>
  <si>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</si>
  <si>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</si>
  <si>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</si>
  <si>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</si>
  <si>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</si>
  <si>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</si>
  <si>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</si>
  <si>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</si>
  <si>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</si>
  <si>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</si>
  <si>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</si>
  <si>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</si>
  <si>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</si>
  <si>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</si>
  <si>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</si>
  <si>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</si>
  <si>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</si>
  <si>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</si>
  <si>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</si>
  <si>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</si>
  <si>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</si>
  <si>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</si>
  <si>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</si>
  <si>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</si>
  <si>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</si>
  <si>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</si>
  <si>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</si>
  <si>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</si>
  <si>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</si>
  <si>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</si>
  <si>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</si>
  <si>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</si>
  <si>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</si>
  <si>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</si>
  <si>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</si>
  <si>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</si>
  <si>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</si>
  <si>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</si>
  <si>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</si>
  <si>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</si>
  <si>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</si>
  <si>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</si>
  <si>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</si>
  <si>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</si>
  <si>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</si>
  <si>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</si>
  <si>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</si>
  <si>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</si>
  <si>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</si>
  <si>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</si>
  <si>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</si>
  <si>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</si>
  <si>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</si>
  <si>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</si>
  <si>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</si>
  <si>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</si>
  <si>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</si>
  <si>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</si>
  <si>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</si>
  <si>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</si>
  <si>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</si>
  <si>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</si>
  <si>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</si>
  <si>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</si>
  <si>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</si>
  <si>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</si>
  <si>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</si>
  <si>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</si>
  <si>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</si>
  <si>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</si>
  <si>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</si>
  <si>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</si>
  <si>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</si>
  <si>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</si>
  <si>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</si>
  <si>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</si>
  <si>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</si>
  <si>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</si>
  <si>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</si>
  <si>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</si>
  <si>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</si>
  <si>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</si>
  <si>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</si>
  <si>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</si>
  <si>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</si>
  <si>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</si>
  <si>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</si>
  <si>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</si>
  <si>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</si>
  <si>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</si>
  <si>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</si>
  <si>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</si>
  <si>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</si>
  <si>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</si>
  <si>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</si>
  <si>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</si>
  <si>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</si>
  <si>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</si>
  <si>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</si>
  <si>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</si>
  <si>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</si>
  <si>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</si>
  <si>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</si>
  <si>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</si>
  <si>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</si>
  <si>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</si>
  <si>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</si>
  <si>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</si>
  <si>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</si>
  <si>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</si>
  <si>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</si>
  <si>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</si>
  <si>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</si>
  <si>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</si>
  <si>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</si>
  <si>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</si>
  <si>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</si>
  <si>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</si>
  <si>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</si>
  <si>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</si>
  <si>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</si>
  <si>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</si>
  <si>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</si>
  <si>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</si>
  <si>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</si>
  <si>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</si>
  <si>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</si>
  <si>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</si>
  <si>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</si>
  <si>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</si>
  <si>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</si>
  <si>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</si>
  <si>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</si>
  <si>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</si>
  <si>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</si>
  <si>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</si>
  <si>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</si>
  <si>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</si>
  <si>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</si>
  <si>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</si>
  <si>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</si>
  <si>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</si>
  <si>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</si>
  <si>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</si>
  <si>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</si>
  <si>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</si>
  <si>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</si>
  <si>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</si>
  <si>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</si>
  <si>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</si>
  <si>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</si>
  <si>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</si>
  <si>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</si>
  <si>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</si>
  <si>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</si>
  <si>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</si>
  <si>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</si>
  <si>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</si>
  <si>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</si>
  <si>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</si>
  <si>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</si>
  <si>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</si>
  <si>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</si>
  <si>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</si>
  <si>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</si>
  <si>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</si>
  <si>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</si>
  <si>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</si>
  <si>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</si>
  <si>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</si>
  <si>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</si>
  <si>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</si>
  <si>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</si>
  <si>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</si>
  <si>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</si>
  <si>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</si>
  <si>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</si>
  <si>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</si>
  <si>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</si>
  <si>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</si>
  <si>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</si>
  <si>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</si>
  <si>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</si>
  <si>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</si>
  <si>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</si>
  <si>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</si>
  <si>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</si>
  <si>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</si>
  <si>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</si>
  <si>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</si>
  <si>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</si>
  <si>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</si>
  <si>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</si>
  <si>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</si>
  <si>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</si>
  <si>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</si>
  <si>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</si>
  <si>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</si>
  <si>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</si>
  <si>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</si>
  <si>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</si>
  <si>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</si>
  <si>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</si>
  <si>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</si>
  <si>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</si>
  <si>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</si>
  <si>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</si>
  <si>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</si>
  <si>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</si>
  <si>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</si>
  <si>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</si>
  <si>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</si>
  <si>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</si>
  <si>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</si>
  <si>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</si>
  <si>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</si>
  <si>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</si>
  <si>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</si>
  <si>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</si>
  <si>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</si>
  <si>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</si>
  <si>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</si>
  <si>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</si>
  <si>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</si>
  <si>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</si>
  <si>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</si>
  <si>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</si>
  <si>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</si>
  <si>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</si>
  <si>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</si>
  <si>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</si>
  <si>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</si>
  <si>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</si>
  <si>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</si>
  <si>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</si>
  <si>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</si>
  <si>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</si>
  <si>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</si>
  <si>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</si>
  <si>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</si>
  <si>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</si>
  <si>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</si>
  <si>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</si>
  <si>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</si>
  <si>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</si>
  <si>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</si>
  <si>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</si>
  <si>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</si>
  <si>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</si>
  <si>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</si>
  <si>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</si>
  <si>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</si>
  <si>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</si>
  <si>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</si>
  <si>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</si>
  <si>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</si>
  <si>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</si>
  <si>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</si>
  <si>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</si>
  <si>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</si>
  <si>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</si>
  <si>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</si>
  <si>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</si>
  <si>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</si>
  <si>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</si>
  <si>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</si>
  <si>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</si>
  <si>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</si>
  <si>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</si>
  <si>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</si>
  <si>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</si>
  <si>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</si>
  <si>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</si>
  <si>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</si>
  <si>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</si>
  <si>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</si>
  <si>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</si>
  <si>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</si>
  <si>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</si>
  <si>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</si>
  <si>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</si>
  <si>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</si>
  <si>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</si>
  <si>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</si>
  <si>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</si>
  <si>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</si>
  <si>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</si>
  <si>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</si>
  <si>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</si>
  <si>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</si>
  <si>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</si>
  <si>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</si>
  <si>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</si>
  <si>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</si>
  <si>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</si>
  <si>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</si>
  <si>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</si>
  <si>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</si>
  <si>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</si>
  <si>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</si>
  <si>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</si>
  <si>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</si>
  <si>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</si>
  <si>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</si>
  <si>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</si>
  <si>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</si>
  <si>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</si>
  <si>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</si>
  <si>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</si>
  <si>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</si>
  <si>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</si>
  <si>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</si>
  <si>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</si>
  <si>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</si>
  <si>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</si>
  <si>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</si>
  <si>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</si>
  <si>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</si>
  <si>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</si>
  <si>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</si>
  <si>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</si>
  <si>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</si>
  <si>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</si>
  <si>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</si>
  <si>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</si>
  <si>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</si>
  <si>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</si>
  <si>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</si>
  <si>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</si>
  <si>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</si>
  <si>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</si>
  <si>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</si>
  <si>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</si>
  <si>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</si>
  <si>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</si>
  <si>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</si>
  <si>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</si>
  <si>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</si>
  <si>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</si>
  <si>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</si>
  <si>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</si>
  <si>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</si>
  <si>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</si>
  <si>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</si>
  <si>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</si>
  <si>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</si>
  <si>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</si>
  <si>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</si>
  <si>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</si>
  <si>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</si>
  <si>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</si>
  <si>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</si>
  <si>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</si>
  <si>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</si>
  <si>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</si>
  <si>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</si>
  <si>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</si>
  <si>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</si>
  <si>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</si>
  <si>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</si>
  <si>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</si>
  <si>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</si>
  <si>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</si>
  <si>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</si>
  <si>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</si>
  <si>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</si>
  <si>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</si>
  <si>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</si>
  <si>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</si>
  <si>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</si>
  <si>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</si>
  <si>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</si>
  <si>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</si>
  <si>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</si>
  <si>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</si>
  <si>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</si>
  <si>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</si>
  <si>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</si>
  <si>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</si>
  <si>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</si>
  <si>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</si>
  <si>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</si>
  <si>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</si>
  <si>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</si>
  <si>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</si>
  <si>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</si>
  <si>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</si>
  <si>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</si>
  <si>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</si>
  <si>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</si>
  <si>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</si>
  <si>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</si>
  <si>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</si>
  <si>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</si>
  <si>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</si>
  <si>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</si>
  <si>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</si>
  <si>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</si>
  <si>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</si>
  <si>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</si>
  <si>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</si>
  <si>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</si>
  <si>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</si>
  <si>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</si>
  <si>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</si>
  <si>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</si>
  <si>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</si>
  <si>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</si>
  <si>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</si>
  <si>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</si>
  <si>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</si>
  <si>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</si>
  <si>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</si>
  <si>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</si>
  <si>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</si>
  <si>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</si>
  <si>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</si>
  <si>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</si>
  <si>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</si>
  <si>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</si>
  <si>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</si>
  <si>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</si>
  <si>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</si>
  <si>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</si>
  <si>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</si>
  <si>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</si>
  <si>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</si>
  <si>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</si>
  <si>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</si>
  <si>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</si>
  <si>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</si>
  <si>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</si>
  <si>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</si>
  <si>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</si>
  <si>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</si>
  <si>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</si>
  <si>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</si>
  <si>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</si>
  <si>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</si>
  <si>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</si>
  <si>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</si>
  <si>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</si>
  <si>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</si>
  <si>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</si>
  <si>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</si>
  <si>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</si>
  <si>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</si>
  <si>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</si>
  <si>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</si>
  <si>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</si>
  <si>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</si>
  <si>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</si>
  <si>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</si>
  <si>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</si>
  <si>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</si>
  <si>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</si>
  <si>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</si>
  <si>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</si>
  <si>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</si>
  <si>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</si>
  <si>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</si>
  <si>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</si>
  <si>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</si>
  <si>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</si>
  <si>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</si>
  <si>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</si>
  <si>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</si>
  <si>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</si>
  <si>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</si>
  <si>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</si>
  <si>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</si>
  <si>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</si>
  <si>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</si>
  <si>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</si>
  <si>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</si>
  <si>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</si>
  <si>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</si>
  <si>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</si>
  <si>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</si>
  <si>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</si>
  <si>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</si>
  <si>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</si>
  <si>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</si>
  <si>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</si>
  <si>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</si>
  <si>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</si>
  <si>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</si>
  <si>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</si>
  <si>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</si>
  <si>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</si>
  <si>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</si>
  <si>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</si>
  <si>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</si>
  <si>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</si>
  <si>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</si>
  <si>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</si>
  <si>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</si>
  <si>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</si>
  <si>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</si>
  <si>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</si>
  <si>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</si>
  <si>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</si>
  <si>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</si>
  <si>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</si>
  <si>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</si>
  <si>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</si>
  <si>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</si>
  <si>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</si>
  <si>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</si>
  <si>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</si>
  <si>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</si>
  <si>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</si>
  <si>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</si>
  <si>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</si>
  <si>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</si>
  <si>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</si>
  <si>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</si>
  <si>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</si>
  <si>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</si>
  <si>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</si>
  <si>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</si>
  <si>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</si>
  <si>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</si>
  <si>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</si>
  <si>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</si>
  <si>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</si>
  <si>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</si>
  <si>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</si>
  <si>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</si>
  <si>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</si>
  <si>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</si>
  <si>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</si>
  <si>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</si>
  <si>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</si>
  <si>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</si>
  <si>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</si>
  <si>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</si>
  <si>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</si>
  <si>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</si>
  <si>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</si>
  <si>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</si>
  <si>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</si>
  <si>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</si>
  <si>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</si>
  <si>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</si>
  <si>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</si>
  <si>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</si>
  <si>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</si>
  <si>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</si>
  <si>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</si>
  <si>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</si>
  <si>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</si>
  <si>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</si>
  <si>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</si>
  <si>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</si>
  <si>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</si>
  <si>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</si>
  <si>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</si>
  <si>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</si>
  <si>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</si>
  <si>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</si>
  <si>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</si>
  <si>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</si>
  <si>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</si>
  <si>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</si>
  <si>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</si>
  <si>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</si>
  <si>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</si>
  <si>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</si>
  <si>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</si>
  <si>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</si>
  <si>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</si>
  <si>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</si>
  <si>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</si>
  <si>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</si>
  <si>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</si>
  <si>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</si>
  <si>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</si>
  <si>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</si>
  <si>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</si>
  <si>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</si>
  <si>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</si>
  <si>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</si>
  <si>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</si>
  <si>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</si>
  <si>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</si>
  <si>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</si>
  <si>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</si>
  <si>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</si>
  <si>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</si>
  <si>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</si>
  <si>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</si>
  <si>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</si>
  <si>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</si>
  <si>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</si>
  <si>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</si>
  <si>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</si>
  <si>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</si>
  <si>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</si>
  <si>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</si>
  <si>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</si>
  <si>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</si>
  <si>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</si>
  <si>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</si>
  <si>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</si>
  <si>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</si>
  <si>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</si>
  <si>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</si>
  <si>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</si>
  <si>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</si>
  <si>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</si>
  <si>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</si>
  <si>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</si>
  <si>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</si>
  <si>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</si>
  <si>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</si>
  <si>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</si>
  <si>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</si>
  <si>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</si>
  <si>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</si>
  <si>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</si>
  <si>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</si>
  <si>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</si>
  <si>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</si>
  <si>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</si>
  <si>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</si>
  <si>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</si>
  <si>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</si>
  <si>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</si>
  <si>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</si>
  <si>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</si>
  <si>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</si>
  <si>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</si>
  <si>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</si>
  <si>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</si>
  <si>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</si>
  <si>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</si>
  <si>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</si>
  <si>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</si>
  <si>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</si>
  <si>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</si>
  <si>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</si>
  <si>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</si>
  <si>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</si>
  <si>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</si>
  <si>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</si>
  <si>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</si>
  <si>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</si>
  <si>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</si>
  <si>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</si>
  <si>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</si>
  <si>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</si>
  <si>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</si>
  <si>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</si>
  <si>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</si>
  <si>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</si>
  <si>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</si>
  <si>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</si>
  <si>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</si>
  <si>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</si>
  <si>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</si>
  <si>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</si>
  <si>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</si>
  <si>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</si>
  <si>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</si>
  <si>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</si>
  <si>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</si>
  <si>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</si>
  <si>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</si>
  <si>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</si>
  <si>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</si>
  <si>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</si>
  <si>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</si>
  <si>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</si>
  <si>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</si>
  <si>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</si>
  <si>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</si>
  <si>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</si>
  <si>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</si>
  <si>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</si>
  <si>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</si>
  <si>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</si>
  <si>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</si>
  <si>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</si>
  <si>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</si>
  <si>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</si>
  <si>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</si>
  <si>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</si>
  <si>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</si>
  <si>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</si>
  <si>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</si>
  <si>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</si>
  <si>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</si>
  <si>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</si>
  <si>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</si>
  <si>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</si>
  <si>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</si>
  <si>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</si>
  <si>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</si>
  <si>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</si>
  <si>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</si>
  <si>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</si>
  <si>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</si>
  <si>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</si>
  <si>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</si>
  <si>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</si>
  <si>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</si>
  <si>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</si>
  <si>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</si>
  <si>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</si>
  <si>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</si>
  <si>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</si>
  <si>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</si>
  <si>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</si>
  <si>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</si>
  <si>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</si>
  <si>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</si>
  <si>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</si>
  <si>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</si>
  <si>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</si>
  <si>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</si>
  <si>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</si>
  <si>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</si>
  <si>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</si>
  <si>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</si>
  <si>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</si>
  <si>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</si>
  <si>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</si>
  <si>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</si>
  <si>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</si>
  <si>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</si>
  <si>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</si>
  <si>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</si>
  <si>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</si>
  <si>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</si>
  <si>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</si>
  <si>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</si>
  <si>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</si>
  <si>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</si>
  <si>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</si>
  <si>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</si>
  <si>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</si>
  <si>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</si>
  <si>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</si>
  <si>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</si>
  <si>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</si>
  <si>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</si>
  <si>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</si>
  <si>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</si>
  <si>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</si>
  <si>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</si>
  <si>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</si>
  <si>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</si>
  <si>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</si>
  <si>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</si>
  <si>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</si>
  <si>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</si>
  <si>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</si>
  <si>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</si>
  <si>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</si>
  <si>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</si>
  <si>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</si>
  <si>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</si>
  <si>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</si>
  <si>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</si>
  <si>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</si>
  <si>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</si>
  <si>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</si>
  <si>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</si>
  <si>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</si>
  <si>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</si>
  <si>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</si>
  <si>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</si>
  <si>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</si>
  <si>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</si>
  <si>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</si>
  <si>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</si>
  <si>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</si>
  <si>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</si>
  <si>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</si>
  <si>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</si>
  <si>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</si>
  <si>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</si>
  <si>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</si>
  <si>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</si>
  <si>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</si>
  <si>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</si>
  <si>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</si>
  <si>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</si>
  <si>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</si>
  <si>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</si>
  <si>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</si>
  <si>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</si>
  <si>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</si>
  <si>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</si>
  <si>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</si>
  <si>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</si>
  <si>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</si>
  <si>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</si>
  <si>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</si>
  <si>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</si>
  <si>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</si>
  <si>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</si>
  <si>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</si>
  <si>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</si>
  <si>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</si>
  <si>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</si>
  <si>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</si>
  <si>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</si>
  <si>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</si>
  <si>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</si>
  <si>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</si>
  <si>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</si>
  <si>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</si>
  <si>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</si>
  <si>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</si>
  <si>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</si>
  <si>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</si>
  <si>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</si>
  <si>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</si>
  <si>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</si>
  <si>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</si>
  <si>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</si>
  <si>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</si>
  <si>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</si>
  <si>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</si>
  <si>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</si>
  <si>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</si>
  <si>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</si>
  <si>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</si>
  <si>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</si>
  <si>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</si>
  <si>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</si>
  <si>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</si>
  <si>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</si>
  <si>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</si>
  <si>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</si>
  <si>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</si>
  <si>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</si>
  <si>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</si>
  <si>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</si>
  <si>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</si>
  <si>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</si>
  <si>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</si>
  <si>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</si>
  <si>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</si>
  <si>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</si>
  <si>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</si>
  <si>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</si>
  <si>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</si>
  <si>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</si>
  <si>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</si>
  <si>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</si>
  <si>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</si>
  <si>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</si>
  <si>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</si>
  <si>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</si>
  <si>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</si>
  <si>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</si>
  <si>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</si>
  <si>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</si>
  <si>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</si>
  <si>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</si>
  <si>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</si>
  <si>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</si>
  <si>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</si>
  <si>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</si>
  <si>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</si>
  <si>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</si>
  <si>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</si>
  <si>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</si>
  <si>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</si>
  <si>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</si>
  <si>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</si>
  <si>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</si>
  <si>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</si>
  <si>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</si>
  <si>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</si>
  <si>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</si>
  <si>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</si>
  <si>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</si>
  <si>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</si>
  <si>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</si>
  <si>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</si>
  <si>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</si>
  <si>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</si>
  <si>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</si>
  <si>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</si>
  <si>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</si>
  <si>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</si>
  <si>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</si>
  <si>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</si>
  <si>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</si>
  <si>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</si>
  <si>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</si>
  <si>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</si>
  <si>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</si>
  <si>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</si>
  <si>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</si>
  <si>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</si>
  <si>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</si>
  <si>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</si>
  <si>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</si>
  <si>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</si>
  <si>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</si>
  <si>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</si>
  <si>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</si>
  <si>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</si>
  <si>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</si>
  <si>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</si>
  <si>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</si>
  <si>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</si>
  <si>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</si>
  <si>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</si>
  <si>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</si>
  <si>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</si>
  <si>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</si>
  <si>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</si>
  <si>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</si>
  <si>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</si>
  <si>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</si>
  <si>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</si>
  <si>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</si>
  <si>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</si>
  <si>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</si>
  <si>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</si>
  <si>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</si>
  <si>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</si>
  <si>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</si>
  <si>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</si>
  <si>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</si>
  <si>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</si>
  <si>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</si>
  <si>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</si>
  <si>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</si>
  <si>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</si>
  <si>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</si>
  <si>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</si>
  <si>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</si>
  <si>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</si>
  <si>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</si>
  <si>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</si>
  <si>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</si>
  <si>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</si>
  <si>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</si>
  <si>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</si>
  <si>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</si>
  <si>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</si>
  <si>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</si>
  <si>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</si>
  <si>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</si>
  <si>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</si>
  <si>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</si>
  <si>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</si>
  <si>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</si>
  <si>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</si>
  <si>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</si>
  <si>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</si>
  <si>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</si>
  <si>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</si>
  <si>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</si>
  <si>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</si>
  <si>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</si>
  <si>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</si>
  <si>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</si>
  <si>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</si>
  <si>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</si>
  <si>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</si>
  <si>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</si>
  <si>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</si>
  <si>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</si>
  <si>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</si>
  <si>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</si>
  <si>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</si>
  <si>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</si>
  <si>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</si>
  <si>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</si>
  <si>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</si>
  <si>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</si>
  <si>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</si>
  <si>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</si>
  <si>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</si>
  <si>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</si>
  <si>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</si>
  <si>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</si>
  <si>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</si>
  <si>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</si>
  <si>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</si>
  <si>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</si>
  <si>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</si>
  <si>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</si>
  <si>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</si>
  <si>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</si>
  <si>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</si>
  <si>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</si>
  <si>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</si>
  <si>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</si>
  <si>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</si>
  <si>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</si>
  <si>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</si>
  <si>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</si>
  <si>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</si>
  <si>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</si>
  <si>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</si>
  <si>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</si>
  <si>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</si>
  <si>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</si>
  <si>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</si>
  <si>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</si>
  <si>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</si>
  <si>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</si>
  <si>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</si>
  <si>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</si>
  <si>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</si>
  <si>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</si>
  <si>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</si>
  <si>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</si>
  <si>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</si>
  <si>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</si>
  <si>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</si>
  <si>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</si>
  <si>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</si>
  <si>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</si>
  <si>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</si>
  <si>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</si>
  <si>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</si>
  <si>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</si>
  <si>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</si>
  <si>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</si>
  <si>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</si>
  <si>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</si>
  <si>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</si>
  <si>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</si>
  <si>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</si>
  <si>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</si>
  <si>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</si>
  <si>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</si>
  <si>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</si>
  <si>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</si>
  <si>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</si>
  <si>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</si>
  <si>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</si>
  <si>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</si>
  <si>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</si>
  <si>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</si>
  <si>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</si>
  <si>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</si>
  <si>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</si>
  <si>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</si>
  <si>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</si>
  <si>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</si>
  <si>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</si>
  <si>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</si>
  <si>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</si>
  <si>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</si>
  <si>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</si>
  <si>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</si>
  <si>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</si>
  <si>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</si>
  <si>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</si>
  <si>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</si>
  <si>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</si>
  <si>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</si>
  <si>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</si>
  <si>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</si>
  <si>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</si>
  <si>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</si>
  <si>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</si>
  <si>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</si>
  <si>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</si>
  <si>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</si>
  <si>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</si>
  <si>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</si>
  <si>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</si>
  <si>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</si>
  <si>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</si>
  <si>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</si>
  <si>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</si>
  <si>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</si>
  <si>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</si>
  <si>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</si>
  <si>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</si>
  <si>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</si>
  <si>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</si>
  <si>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</si>
  <si>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</si>
  <si>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</si>
  <si>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</si>
  <si>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</si>
  <si>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</si>
  <si>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</si>
  <si>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</si>
  <si>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</si>
  <si>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</si>
  <si>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</si>
  <si>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</si>
  <si>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</si>
  <si>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</si>
  <si>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</si>
  <si>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</si>
  <si>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</si>
  <si>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</si>
  <si>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</si>
  <si>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</si>
  <si>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</si>
  <si>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</si>
  <si>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</si>
  <si>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</si>
  <si>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</si>
  <si>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</si>
  <si>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</si>
  <si>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</si>
  <si>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</si>
  <si>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</si>
  <si>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</si>
  <si>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</si>
  <si>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</si>
  <si>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</si>
  <si>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</si>
  <si>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</si>
  <si>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</si>
  <si>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</si>
  <si>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</si>
  <si>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</si>
  <si>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</si>
  <si>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</si>
  <si>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</si>
  <si>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</si>
  <si>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</si>
  <si>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</si>
  <si>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</si>
  <si>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</si>
  <si>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</si>
  <si>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</si>
  <si>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</si>
  <si>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</si>
  <si>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</si>
  <si>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</si>
  <si>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</si>
  <si>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</si>
  <si>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</si>
  <si>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</si>
  <si>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</si>
  <si>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</si>
  <si>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</si>
  <si>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</si>
  <si>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</si>
  <si>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</si>
  <si>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</si>
  <si>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</si>
  <si>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</si>
  <si>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</si>
  <si>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</si>
  <si>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</si>
  <si>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</si>
  <si>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</si>
  <si>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</si>
  <si>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</si>
  <si>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</si>
  <si>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</si>
  <si>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</si>
  <si>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</si>
  <si>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</si>
  <si>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</si>
  <si>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</si>
  <si>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</si>
  <si>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</si>
  <si>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</si>
  <si>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</si>
  <si>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</si>
  <si>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</si>
  <si>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</si>
  <si>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</si>
  <si>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</si>
  <si>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</si>
  <si>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</si>
  <si>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</si>
  <si>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</si>
  <si>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</si>
  <si>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</si>
  <si>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</si>
  <si>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</si>
  <si>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</si>
  <si>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</si>
  <si>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</si>
  <si>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</si>
  <si>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</si>
  <si>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</si>
  <si>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</si>
  <si>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</si>
  <si>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</si>
  <si>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</si>
  <si>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</si>
  <si>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</si>
  <si>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</si>
  <si>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</si>
  <si>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</si>
  <si>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</si>
  <si>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</si>
  <si>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</si>
  <si>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</si>
  <si>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</si>
  <si>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</si>
  <si>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</si>
  <si>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</si>
  <si>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</si>
  <si>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</si>
  <si>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</si>
  <si>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</si>
  <si>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</si>
  <si>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</si>
  <si>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</si>
  <si>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</si>
  <si>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</si>
  <si>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</si>
  <si>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</si>
  <si>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</si>
  <si>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</si>
  <si>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</si>
  <si>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</si>
  <si>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</si>
  <si>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</si>
  <si>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</si>
  <si>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</si>
  <si>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</si>
  <si>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</si>
  <si>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</si>
  <si>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</si>
  <si>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</si>
  <si>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</si>
  <si>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</si>
  <si>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</si>
  <si>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</si>
  <si>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</si>
  <si>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</si>
  <si>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</si>
  <si>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</si>
  <si>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</si>
  <si>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</si>
  <si>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</si>
  <si>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</si>
  <si>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</si>
  <si>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</si>
  <si>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</si>
  <si>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</si>
  <si>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</si>
  <si>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</si>
  <si>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</si>
  <si>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</si>
  <si>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</si>
  <si>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</si>
  <si>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</si>
  <si>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</si>
  <si>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</si>
  <si>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subcategory</t>
  </si>
  <si>
    <t>Film &amp;amp; Video</t>
  </si>
  <si>
    <t>Documentary</t>
  </si>
  <si>
    <t>Art</t>
  </si>
  <si>
    <t>Conceptual Art</t>
  </si>
  <si>
    <t>Narrative Film</t>
  </si>
  <si>
    <t>Music</t>
  </si>
  <si>
    <t>Indie Rock</t>
  </si>
  <si>
    <t>Publishing</t>
  </si>
  <si>
    <t>Design</t>
  </si>
  <si>
    <t>Product Design</t>
  </si>
  <si>
    <t>Short Film</t>
  </si>
  <si>
    <t>Theater</t>
  </si>
  <si>
    <t>Comics</t>
  </si>
  <si>
    <t>Graphic Design</t>
  </si>
  <si>
    <t>Fashion</t>
  </si>
  <si>
    <t>Country &amp;amp; Folk</t>
  </si>
  <si>
    <t>Sculpture</t>
  </si>
  <si>
    <t>Food</t>
  </si>
  <si>
    <t>Games</t>
  </si>
  <si>
    <t>Board &amp;amp; Card Games</t>
  </si>
  <si>
    <t>Classical Music</t>
  </si>
  <si>
    <t>Crafts</t>
  </si>
  <si>
    <t>Dance</t>
  </si>
  <si>
    <t>Children's Book</t>
  </si>
  <si>
    <t>Poetry</t>
  </si>
  <si>
    <t>Technology</t>
  </si>
  <si>
    <t>Open Hardware</t>
  </si>
  <si>
    <t>Video Games</t>
  </si>
  <si>
    <t>Painting</t>
  </si>
  <si>
    <t>Illustration</t>
  </si>
  <si>
    <t>Board &amp; Card Games</t>
  </si>
  <si>
    <t>Open Software</t>
  </si>
  <si>
    <t>Public Art</t>
  </si>
  <si>
    <t>Fiction</t>
  </si>
  <si>
    <t>Rock</t>
  </si>
  <si>
    <t>Nonfiction</t>
  </si>
  <si>
    <t>Photography</t>
  </si>
  <si>
    <t>World Music</t>
  </si>
  <si>
    <t>Mixed Media</t>
  </si>
  <si>
    <t>Art Book</t>
  </si>
  <si>
    <t>Periodical</t>
  </si>
  <si>
    <t>Webseries</t>
  </si>
  <si>
    <t>Pop</t>
  </si>
  <si>
    <t>Electronic Music</t>
  </si>
  <si>
    <t>Animation</t>
  </si>
  <si>
    <t>Hip-Hop</t>
  </si>
  <si>
    <t>Performance Art</t>
  </si>
  <si>
    <t>Journalism</t>
  </si>
  <si>
    <t>Jazz</t>
  </si>
  <si>
    <t>Country &amp; Folk</t>
  </si>
  <si>
    <t>Digital Art</t>
  </si>
  <si>
    <t>Film &amp; Video</t>
  </si>
  <si>
    <t>Key Words</t>
  </si>
  <si>
    <t>Short-List</t>
  </si>
  <si>
    <t>(All)</t>
  </si>
  <si>
    <t>Row Labels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</si>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</sst>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3-10-2020.xlsx]Pivot Chart Sub-Category!PivotTable1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A-451E-A8AE-C196CBA591BC}"/>
            </c:ext>
          </c:extLst>
        </c:ser>
        <c:ser>
          <c:idx val="1"/>
          <c:order val="1"/>
          <c:tx>
            <c:strRef>
              <c:f>'Pivot Chart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Chart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A-451E-A8AE-C196CBA591BC}"/>
            </c:ext>
          </c:extLst>
        </c:ser>
        <c:ser>
          <c:idx val="2"/>
          <c:order val="2"/>
          <c:tx>
            <c:strRef>
              <c:f>'Pivot Chart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A-451E-A8AE-C196CBA591BC}"/>
            </c:ext>
          </c:extLst>
        </c:ser>
        <c:ser>
          <c:idx val="3"/>
          <c:order val="3"/>
          <c:tx>
            <c:strRef>
              <c:f>'Pivot Chart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Chart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A-451E-A8AE-C196CBA59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864816"/>
        <c:axId val="878431376"/>
      </c:barChart>
      <c:catAx>
        <c:axId val="10808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431376"/>
        <c:crosses val="autoZero"/>
        <c:auto val="1"/>
        <c:lblAlgn val="ctr"/>
        <c:lblOffset val="100"/>
        <c:noMultiLvlLbl val="0"/>
      </c:catAx>
      <c:valAx>
        <c:axId val="87843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3-10-2020.xlsx]Pivot Chart 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Category'!$B$5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4-49AE-B3D3-7C22CDAE4CE7}"/>
            </c:ext>
          </c:extLst>
        </c:ser>
        <c:ser>
          <c:idx val="1"/>
          <c:order val="1"/>
          <c:tx>
            <c:strRef>
              <c:f>'Pivot Chart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Chart 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Category'!$C$5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4-49AE-B3D3-7C22CDAE4CE7}"/>
            </c:ext>
          </c:extLst>
        </c:ser>
        <c:ser>
          <c:idx val="2"/>
          <c:order val="2"/>
          <c:tx>
            <c:strRef>
              <c:f>'Pivot Chart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Category'!$D$5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24-49AE-B3D3-7C22CDAE4CE7}"/>
            </c:ext>
          </c:extLst>
        </c:ser>
        <c:ser>
          <c:idx val="3"/>
          <c:order val="3"/>
          <c:tx>
            <c:strRef>
              <c:f>'Pivot Chart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Chart Category'!$A$5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Category'!$E$5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24-49AE-B3D3-7C22CDAE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864816"/>
        <c:axId val="878431376"/>
      </c:barChart>
      <c:catAx>
        <c:axId val="10808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431376"/>
        <c:crosses val="autoZero"/>
        <c:auto val="1"/>
        <c:lblAlgn val="ctr"/>
        <c:lblOffset val="100"/>
        <c:noMultiLvlLbl val="0"/>
      </c:catAx>
      <c:valAx>
        <c:axId val="87843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3-10-2020.xlsx]Pivot Chart of Start Month Succ!PivotTable2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of Start Month Succ'!$B$4:$B$5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Chart of Start Month Succ'!$A$6:$A$18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of Start Month Succ'!$B$6:$B$18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C-4E83-A68A-7B4C763BEA2C}"/>
            </c:ext>
          </c:extLst>
        </c:ser>
        <c:ser>
          <c:idx val="1"/>
          <c:order val="1"/>
          <c:tx>
            <c:strRef>
              <c:f>'Pivot Chart of Start Month Succ'!$C$4:$C$5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Chart of Start Month Succ'!$A$6:$A$18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of Start Month Succ'!$C$6:$C$18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C-4E83-A68A-7B4C763BEA2C}"/>
            </c:ext>
          </c:extLst>
        </c:ser>
        <c:ser>
          <c:idx val="2"/>
          <c:order val="2"/>
          <c:tx>
            <c:strRef>
              <c:f>'Pivot Chart of Start Month Succ'!$D$4:$D$5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Chart of Start Month Succ'!$A$6:$A$18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of Start Month Succ'!$D$6:$D$18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C-4E83-A68A-7B4C763BE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070720"/>
        <c:axId val="1138498096"/>
      </c:lineChart>
      <c:catAx>
        <c:axId val="8880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98096"/>
        <c:crosses val="autoZero"/>
        <c:auto val="1"/>
        <c:lblAlgn val="ctr"/>
        <c:lblOffset val="100"/>
        <c:noMultiLvlLbl val="0"/>
      </c:catAx>
      <c:valAx>
        <c:axId val="11384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45720</xdr:rowOff>
    </xdr:from>
    <xdr:to>
      <xdr:col>16</xdr:col>
      <xdr:colOff>297180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1A5D0-F776-451B-BA0C-DA3FDF290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45720</xdr:rowOff>
    </xdr:from>
    <xdr:to>
      <xdr:col>16</xdr:col>
      <xdr:colOff>297180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98014-5987-4874-8157-F43E3DE6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1</xdr:row>
      <xdr:rowOff>22860</xdr:rowOff>
    </xdr:from>
    <xdr:to>
      <xdr:col>15</xdr:col>
      <xdr:colOff>601980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FA5D0-CFB4-4BD7-8AB8-97D435F3D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900.639584837962" createdVersion="6" refreshedVersion="6" minRefreshableVersion="3" recordCount="4114" xr:uid="{D12CDB0F-9A95-4625-BF62-8F74512CB86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900.646351967589" createdVersion="6" refreshedVersion="6" minRefreshableVersion="3" recordCount="4114" xr:uid="{116AB838-C993-48D2-8682-9B71C0B2944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406C9-5C49-4742-A0F0-A3B5CDAB03E4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D9127-AEE7-4847-85E6-3BFC4BB24A0D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EE62D-65A3-4FAF-ACA9-55CCBB0E70DA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168D-CBAD-4619-ACC7-5BCFE5D56C4D}">
  <dimension ref="A1:F47"/>
  <sheetViews>
    <sheetView workbookViewId="0">
      <selection activeCell="B12" sqref="B12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8365</v>
      </c>
    </row>
    <row r="2" spans="1:6" x14ac:dyDescent="0.3">
      <c r="A2" s="7" t="s">
        <v>8411</v>
      </c>
      <c r="B2" t="s">
        <v>8365</v>
      </c>
    </row>
    <row r="4" spans="1:6" x14ac:dyDescent="0.3">
      <c r="A4" s="7" t="s">
        <v>8369</v>
      </c>
      <c r="B4" s="7" t="s">
        <v>8368</v>
      </c>
    </row>
    <row r="5" spans="1:6" x14ac:dyDescent="0.3">
      <c r="A5" s="7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8367</v>
      </c>
    </row>
    <row r="6" spans="1:6" x14ac:dyDescent="0.3">
      <c r="A6" s="8" t="s">
        <v>8370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8371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8372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8373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8374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8375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8376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8377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8378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8379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8380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8381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8382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8383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8384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8385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8386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8387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8388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8389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8390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8391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8392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8393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8394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8395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8396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8397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8398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8399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8400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8401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8402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8403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8404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8405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8406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8407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8408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8409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8410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8367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0FEB-7101-4BD5-BF6D-AF1F73D9AF7F}">
  <dimension ref="A1:F5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8365</v>
      </c>
    </row>
    <row r="3" spans="1:6" x14ac:dyDescent="0.3">
      <c r="B3" s="7" t="s">
        <v>8368</v>
      </c>
    </row>
    <row r="4" spans="1:6" x14ac:dyDescent="0.3">
      <c r="B4" t="s">
        <v>8219</v>
      </c>
      <c r="C4" t="s">
        <v>8222</v>
      </c>
      <c r="D4" t="s">
        <v>8221</v>
      </c>
      <c r="E4" t="s">
        <v>8220</v>
      </c>
      <c r="F4" t="s">
        <v>8367</v>
      </c>
    </row>
    <row r="5" spans="1:6" x14ac:dyDescent="0.3">
      <c r="A5" t="s">
        <v>8369</v>
      </c>
      <c r="B5" s="9">
        <v>2185</v>
      </c>
      <c r="C5" s="9">
        <v>50</v>
      </c>
      <c r="D5" s="9">
        <v>1530</v>
      </c>
      <c r="E5" s="9">
        <v>349</v>
      </c>
      <c r="F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A62DB-AFB6-430D-9B3D-1C85D0D2C43F}">
  <dimension ref="A1:E18"/>
  <sheetViews>
    <sheetView workbookViewId="0">
      <selection activeCell="Q11" sqref="Q1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8411</v>
      </c>
      <c r="B1" t="s">
        <v>8365</v>
      </c>
    </row>
    <row r="2" spans="1:5" x14ac:dyDescent="0.3">
      <c r="A2" s="7" t="s">
        <v>8426</v>
      </c>
      <c r="B2" t="s">
        <v>8365</v>
      </c>
    </row>
    <row r="4" spans="1:5" x14ac:dyDescent="0.3">
      <c r="A4" s="7" t="s">
        <v>8369</v>
      </c>
      <c r="B4" s="7" t="s">
        <v>8368</v>
      </c>
    </row>
    <row r="5" spans="1:5" x14ac:dyDescent="0.3">
      <c r="A5" s="7" t="s">
        <v>8366</v>
      </c>
      <c r="B5" t="s">
        <v>8220</v>
      </c>
      <c r="C5" t="s">
        <v>8221</v>
      </c>
      <c r="D5" t="s">
        <v>8219</v>
      </c>
      <c r="E5" t="s">
        <v>8367</v>
      </c>
    </row>
    <row r="6" spans="1:5" x14ac:dyDescent="0.3">
      <c r="A6" s="11" t="s">
        <v>8420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8421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8422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8423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8414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8424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8415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8416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8417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8418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8419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8425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8367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80" zoomScaleNormal="80" workbookViewId="0">
      <selection activeCell="S1" sqref="S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bestFit="1" customWidth="1"/>
    <col min="16" max="16" width="22.109375" bestFit="1" customWidth="1"/>
    <col min="17" max="17" width="11.5546875" bestFit="1" customWidth="1"/>
    <col min="18" max="18" width="14.77734375" customWidth="1"/>
    <col min="19" max="19" width="12.88671875" customWidth="1"/>
    <col min="20" max="20" width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t="s">
        <v>8411</v>
      </c>
      <c r="R1" t="s">
        <v>8308</v>
      </c>
      <c r="S1" t="s">
        <v>8412</v>
      </c>
      <c r="T1" t="s">
        <v>8413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0">
        <f t="shared" ref="S3:S66" si="3">(J3/86400)+DATE(1970,1,1)</f>
        <v>42766.600497685184</v>
      </c>
      <c r="T3" s="10">
        <f t="shared" ref="T3:T66" si="4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ref="R4:R67" si="5">RIGHT(N4,LEN(N4)-FIND("/",N4))</f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42516.047071759254</v>
      </c>
      <c r="T9" s="10">
        <f t="shared" si="4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41869.542314814811</v>
      </c>
      <c r="T20" s="10">
        <f t="shared" si="4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42200.758240740739</v>
      </c>
      <c r="T22" s="10">
        <f t="shared" si="4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41375.057222222225</v>
      </c>
      <c r="T40" s="10">
        <f t="shared" si="4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41874.098807870367</v>
      </c>
      <c r="T46" s="10">
        <f t="shared" si="4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</v>
      </c>
      <c r="T48" s="10">
        <f t="shared" si="4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42196.928668981476</v>
      </c>
      <c r="T53" s="10">
        <f t="shared" si="4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42149.548888888894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42230.235833333332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41701.901817129634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41409.814317129625</v>
      </c>
      <c r="T63" s="10">
        <f t="shared" si="4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si="5"/>
        <v>shorts</v>
      </c>
      <c r="S67" s="10">
        <f t="shared" ref="S67:S130" si="9">(J67/86400)+DATE(1970,1,1)</f>
        <v>41835.821226851855</v>
      </c>
      <c r="T67" s="10">
        <f t="shared" ref="T67:T130" si="10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ref="R68:R131" si="11">RIGHT(N68,LEN(N68)-FIND("/",N68))</f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11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0">
        <f t="shared" si="9"/>
        <v>41208.010196759264</v>
      </c>
      <c r="T74" s="10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11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0">
        <f t="shared" si="9"/>
        <v>40997.144872685181</v>
      </c>
      <c r="T79" s="10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11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0">
        <f t="shared" si="9"/>
        <v>41100.158877314811</v>
      </c>
      <c r="T83" s="10">
        <f t="shared" si="10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11"/>
        <v>shorts</v>
      </c>
      <c r="S89" s="10">
        <f t="shared" si="9"/>
        <v>40322.539386574077</v>
      </c>
      <c r="T89" s="10">
        <f t="shared" si="10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11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0">
        <f t="shared" si="9"/>
        <v>41402.752222222218</v>
      </c>
      <c r="T91" s="10">
        <f t="shared" si="10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11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0">
        <f t="shared" si="9"/>
        <v>41065.858067129629</v>
      </c>
      <c r="T95" s="10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0">
        <f t="shared" si="9"/>
        <v>40324.662511574075</v>
      </c>
      <c r="T98" s="10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11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0">
        <f t="shared" si="9"/>
        <v>41214.794837962967</v>
      </c>
      <c r="T100" s="10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11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11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0">
        <f t="shared" si="9"/>
        <v>40987.776631944442</v>
      </c>
      <c r="T108" s="10">
        <f t="shared" si="10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0">
        <f t="shared" si="9"/>
        <v>41718.043032407411</v>
      </c>
      <c r="T114" s="10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0">
        <f t="shared" si="9"/>
        <v>40753.758425925924</v>
      </c>
      <c r="T115" s="10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0">
        <f t="shared" si="9"/>
        <v>40918.738935185189</v>
      </c>
      <c r="T117" s="10">
        <f t="shared" si="10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si="11"/>
        <v>science fiction</v>
      </c>
      <c r="S131" s="10">
        <f t="shared" ref="S131:S194" si="15">(J131/86400)+DATE(1970,1,1)</f>
        <v>41882.937303240738</v>
      </c>
      <c r="T131" s="10">
        <f t="shared" ref="T131:T194" si="16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ref="R132:R195" si="17">RIGHT(N132,LEN(N132)-FIND("/",N132))</f>
        <v>science fiction</v>
      </c>
      <c r="S132" s="10">
        <f t="shared" si="15"/>
        <v>41778.91541666667</v>
      </c>
      <c r="T132" s="10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0">
        <f t="shared" si="15"/>
        <v>42559.064143518517</v>
      </c>
      <c r="T145" s="10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0">
        <f t="shared" si="15"/>
        <v>41875.077546296292</v>
      </c>
      <c r="T154" s="10">
        <f t="shared" si="16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0">
        <f t="shared" si="15"/>
        <v>42171.913090277776</v>
      </c>
      <c r="T162" s="10">
        <f t="shared" si="16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7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0">
        <f t="shared" si="15"/>
        <v>42243.961273148147</v>
      </c>
      <c r="T165" s="10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7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7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0">
        <f t="shared" si="15"/>
        <v>42047.394942129627</v>
      </c>
      <c r="T174" s="10">
        <f t="shared" si="16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7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7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01" si="20">LEFT(N195,FIND("/",N195)-1)</f>
        <v>film &amp; video</v>
      </c>
      <c r="R195" t="str">
        <f t="shared" si="17"/>
        <v>drama</v>
      </c>
      <c r="S195" s="10">
        <f t="shared" ref="S195:S258" si="21">(J195/86400)+DATE(1970,1,1)</f>
        <v>41911.934791666667</v>
      </c>
      <c r="T195" s="10">
        <f t="shared" ref="T195:T258" si="22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ref="R196:R259" si="23">RIGHT(N196,LEN(N196)-FIND("/",N196))</f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0">
        <f t="shared" si="21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0">
        <f t="shared" si="21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ref="Q202:Q265" si="24">LEFT(N202,FIND("/",N202)-1)</f>
        <v>film &amp; video</v>
      </c>
      <c r="R202" t="str">
        <f t="shared" si="23"/>
        <v>drama</v>
      </c>
      <c r="S202" s="10">
        <f t="shared" si="21"/>
        <v>41867.083368055552</v>
      </c>
      <c r="T202" s="10">
        <f t="shared" si="22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4"/>
        <v>film &amp; video</v>
      </c>
      <c r="R203" t="str">
        <f t="shared" si="23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4"/>
        <v>film &amp; video</v>
      </c>
      <c r="R204" t="str">
        <f t="shared" si="23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4"/>
        <v>film &amp; video</v>
      </c>
      <c r="R205" t="str">
        <f t="shared" si="23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4"/>
        <v>film &amp; video</v>
      </c>
      <c r="R206" t="str">
        <f t="shared" si="23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4"/>
        <v>film &amp; video</v>
      </c>
      <c r="R207" t="str">
        <f t="shared" si="23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4"/>
        <v>film &amp; video</v>
      </c>
      <c r="R208" t="str">
        <f t="shared" si="23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4"/>
        <v>film &amp; video</v>
      </c>
      <c r="R209" t="str">
        <f t="shared" si="23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4"/>
        <v>film &amp; video</v>
      </c>
      <c r="R210" t="str">
        <f t="shared" si="23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4"/>
        <v>film &amp; video</v>
      </c>
      <c r="R211" t="str">
        <f t="shared" si="23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4"/>
        <v>film &amp; video</v>
      </c>
      <c r="R212" t="str">
        <f t="shared" si="23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4"/>
        <v>film &amp; video</v>
      </c>
      <c r="R213" t="str">
        <f t="shared" si="23"/>
        <v>drama</v>
      </c>
      <c r="S213" s="10">
        <f t="shared" si="21"/>
        <v>42236.159918981481</v>
      </c>
      <c r="T213" s="10">
        <f t="shared" si="22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4"/>
        <v>film &amp; video</v>
      </c>
      <c r="R214" t="str">
        <f t="shared" si="23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4"/>
        <v>film &amp; video</v>
      </c>
      <c r="R215" t="str">
        <f t="shared" si="23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4"/>
        <v>film &amp; video</v>
      </c>
      <c r="R216" t="str">
        <f t="shared" si="23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4"/>
        <v>film &amp; video</v>
      </c>
      <c r="R217" t="str">
        <f t="shared" si="23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4"/>
        <v>film &amp; video</v>
      </c>
      <c r="R218" t="str">
        <f t="shared" si="23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4"/>
        <v>film &amp; video</v>
      </c>
      <c r="R219" t="str">
        <f t="shared" si="23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4"/>
        <v>film &amp; video</v>
      </c>
      <c r="R220" t="str">
        <f t="shared" si="23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4"/>
        <v>film &amp; video</v>
      </c>
      <c r="R221" t="str">
        <f t="shared" si="23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4"/>
        <v>film &amp; video</v>
      </c>
      <c r="R222" t="str">
        <f t="shared" si="23"/>
        <v>drama</v>
      </c>
      <c r="S222" s="10">
        <f t="shared" si="21"/>
        <v>42195.643865740742</v>
      </c>
      <c r="T222" s="10">
        <f t="shared" si="22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4"/>
        <v>film &amp; video</v>
      </c>
      <c r="R223" t="str">
        <f t="shared" si="23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4"/>
        <v>film &amp; video</v>
      </c>
      <c r="R224" t="str">
        <f t="shared" si="23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4"/>
        <v>film &amp; video</v>
      </c>
      <c r="R225" t="str">
        <f t="shared" si="23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4"/>
        <v>film &amp; video</v>
      </c>
      <c r="R226" t="str">
        <f t="shared" si="23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4"/>
        <v>film &amp; video</v>
      </c>
      <c r="R227" t="str">
        <f t="shared" si="23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4"/>
        <v>film &amp; video</v>
      </c>
      <c r="R228" t="str">
        <f t="shared" si="23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4"/>
        <v>film &amp; video</v>
      </c>
      <c r="R229" t="str">
        <f t="shared" si="23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4"/>
        <v>film &amp; video</v>
      </c>
      <c r="R230" t="str">
        <f t="shared" si="23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4"/>
        <v>film &amp; video</v>
      </c>
      <c r="R231" t="str">
        <f t="shared" si="23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4"/>
        <v>film &amp; video</v>
      </c>
      <c r="R232" t="str">
        <f t="shared" si="23"/>
        <v>drama</v>
      </c>
      <c r="S232" s="10">
        <f t="shared" si="21"/>
        <v>42129.77721064815</v>
      </c>
      <c r="T232" s="10">
        <f t="shared" si="22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4"/>
        <v>film &amp; video</v>
      </c>
      <c r="R233" t="str">
        <f t="shared" si="23"/>
        <v>drama</v>
      </c>
      <c r="S233" s="10">
        <f t="shared" si="21"/>
        <v>42341.958923611106</v>
      </c>
      <c r="T233" s="10">
        <f t="shared" si="22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4"/>
        <v>film &amp; video</v>
      </c>
      <c r="R234" t="str">
        <f t="shared" si="23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4"/>
        <v>film &amp; video</v>
      </c>
      <c r="R235" t="str">
        <f t="shared" si="23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4"/>
        <v>film &amp; video</v>
      </c>
      <c r="R236" t="str">
        <f t="shared" si="23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4"/>
        <v>film &amp; video</v>
      </c>
      <c r="R237" t="str">
        <f t="shared" si="23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4"/>
        <v>film &amp; video</v>
      </c>
      <c r="R238" t="str">
        <f t="shared" si="23"/>
        <v>drama</v>
      </c>
      <c r="S238" s="10">
        <f t="shared" si="21"/>
        <v>42321.084479166668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4"/>
        <v>film &amp; video</v>
      </c>
      <c r="R239" t="str">
        <f t="shared" si="23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4"/>
        <v>film &amp; video</v>
      </c>
      <c r="R240" t="str">
        <f t="shared" si="23"/>
        <v>drama</v>
      </c>
      <c r="S240" s="10">
        <f t="shared" si="21"/>
        <v>42713.962500000001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4"/>
        <v>film &amp; video</v>
      </c>
      <c r="R241" t="str">
        <f t="shared" si="23"/>
        <v>drama</v>
      </c>
      <c r="S241" s="10">
        <f t="shared" si="21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4"/>
        <v>film &amp; video</v>
      </c>
      <c r="R242" t="str">
        <f t="shared" si="23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4"/>
        <v>film &amp; video</v>
      </c>
      <c r="R243" t="str">
        <f t="shared" si="23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4"/>
        <v>film &amp; video</v>
      </c>
      <c r="R244" t="str">
        <f t="shared" si="23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4"/>
        <v>film &amp; video</v>
      </c>
      <c r="R245" t="str">
        <f t="shared" si="23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4"/>
        <v>film &amp; video</v>
      </c>
      <c r="R246" t="str">
        <f t="shared" si="23"/>
        <v>documentary</v>
      </c>
      <c r="S246" s="10">
        <f t="shared" si="21"/>
        <v>40213.323599537034</v>
      </c>
      <c r="T246" s="10">
        <f t="shared" si="22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4"/>
        <v>film &amp; video</v>
      </c>
      <c r="R247" t="str">
        <f t="shared" si="23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4"/>
        <v>film &amp; video</v>
      </c>
      <c r="R248" t="str">
        <f t="shared" si="23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4"/>
        <v>film &amp; video</v>
      </c>
      <c r="R249" t="str">
        <f t="shared" si="23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4"/>
        <v>film &amp; video</v>
      </c>
      <c r="R250" t="str">
        <f t="shared" si="23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4"/>
        <v>film &amp; video</v>
      </c>
      <c r="R251" t="str">
        <f t="shared" si="23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4"/>
        <v>film &amp; video</v>
      </c>
      <c r="R252" t="str">
        <f t="shared" si="23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4"/>
        <v>film &amp; video</v>
      </c>
      <c r="R253" t="str">
        <f t="shared" si="23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4"/>
        <v>film &amp; video</v>
      </c>
      <c r="R254" t="str">
        <f t="shared" si="23"/>
        <v>documentary</v>
      </c>
      <c r="S254" s="10">
        <f t="shared" si="21"/>
        <v>40266.66270833333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4"/>
        <v>film &amp; video</v>
      </c>
      <c r="R255" t="str">
        <f t="shared" si="23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4"/>
        <v>film &amp; video</v>
      </c>
      <c r="R256" t="str">
        <f t="shared" si="23"/>
        <v>documentary</v>
      </c>
      <c r="S256" s="10">
        <f t="shared" si="21"/>
        <v>42263.952662037038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4"/>
        <v>film &amp; video</v>
      </c>
      <c r="R257" t="str">
        <f t="shared" si="23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4"/>
        <v>film &amp; video</v>
      </c>
      <c r="R258" t="str">
        <f t="shared" si="23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si="24"/>
        <v>film &amp; video</v>
      </c>
      <c r="R259" t="str">
        <f t="shared" si="23"/>
        <v>documentary</v>
      </c>
      <c r="S259" s="10">
        <f t="shared" ref="S259:S322" si="27">(J259/86400)+DATE(1970,1,1)</f>
        <v>42479.626875000002</v>
      </c>
      <c r="T259" s="10">
        <f t="shared" ref="T259:T322" si="28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si="24"/>
        <v>film &amp; video</v>
      </c>
      <c r="R260" t="str">
        <f t="shared" ref="R260:R323" si="29">RIGHT(N260,LEN(N260)-FIND("/",N260))</f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4"/>
        <v>film &amp; video</v>
      </c>
      <c r="R261" t="str">
        <f t="shared" si="29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4"/>
        <v>film &amp; video</v>
      </c>
      <c r="R262" t="str">
        <f t="shared" si="29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4"/>
        <v>film &amp; video</v>
      </c>
      <c r="R263" t="str">
        <f t="shared" si="29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4"/>
        <v>film &amp; video</v>
      </c>
      <c r="R264" t="str">
        <f t="shared" si="29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4"/>
        <v>film &amp; video</v>
      </c>
      <c r="R265" t="str">
        <f t="shared" si="29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ref="Q266:Q329" si="30">LEFT(N266,FIND("/",N266)-1)</f>
        <v>film &amp; video</v>
      </c>
      <c r="R266" t="str">
        <f t="shared" si="29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30"/>
        <v>film &amp; video</v>
      </c>
      <c r="R267" t="str">
        <f t="shared" si="29"/>
        <v>documentary</v>
      </c>
      <c r="S267" s="10">
        <f t="shared" si="27"/>
        <v>40267.245717592596</v>
      </c>
      <c r="T267" s="10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30"/>
        <v>film &amp; video</v>
      </c>
      <c r="R268" t="str">
        <f t="shared" si="29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30"/>
        <v>film &amp; video</v>
      </c>
      <c r="R269" t="str">
        <f t="shared" si="29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30"/>
        <v>film &amp; video</v>
      </c>
      <c r="R270" t="str">
        <f t="shared" si="29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30"/>
        <v>film &amp; video</v>
      </c>
      <c r="R271" t="str">
        <f t="shared" si="29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30"/>
        <v>film &amp; video</v>
      </c>
      <c r="R272" t="str">
        <f t="shared" si="29"/>
        <v>documentary</v>
      </c>
      <c r="S272" s="10">
        <f t="shared" si="27"/>
        <v>40637.86655092593</v>
      </c>
      <c r="T272" s="10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30"/>
        <v>film &amp; video</v>
      </c>
      <c r="R273" t="str">
        <f t="shared" si="29"/>
        <v>documentary</v>
      </c>
      <c r="S273" s="10">
        <f t="shared" si="27"/>
        <v>41612.100243055553</v>
      </c>
      <c r="T273" s="10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30"/>
        <v>film &amp; video</v>
      </c>
      <c r="R274" t="str">
        <f t="shared" si="29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30"/>
        <v>film &amp; video</v>
      </c>
      <c r="R275" t="str">
        <f t="shared" si="29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30"/>
        <v>film &amp; video</v>
      </c>
      <c r="R276" t="str">
        <f t="shared" si="29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30"/>
        <v>film &amp; video</v>
      </c>
      <c r="R277" t="str">
        <f t="shared" si="29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30"/>
        <v>film &amp; video</v>
      </c>
      <c r="R278" t="str">
        <f t="shared" si="29"/>
        <v>documentary</v>
      </c>
      <c r="S278" s="10">
        <f t="shared" si="27"/>
        <v>40967.081875000003</v>
      </c>
      <c r="T278" s="10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30"/>
        <v>film &amp; video</v>
      </c>
      <c r="R279" t="str">
        <f t="shared" si="29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30"/>
        <v>film &amp; video</v>
      </c>
      <c r="R280" t="str">
        <f t="shared" si="29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30"/>
        <v>film &amp; video</v>
      </c>
      <c r="R281" t="str">
        <f t="shared" si="29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30"/>
        <v>film &amp; video</v>
      </c>
      <c r="R282" t="str">
        <f t="shared" si="29"/>
        <v>documentary</v>
      </c>
      <c r="S282" s="10">
        <f t="shared" si="27"/>
        <v>41744.590682870374</v>
      </c>
      <c r="T282" s="10">
        <f t="shared" si="28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30"/>
        <v>film &amp; video</v>
      </c>
      <c r="R283" t="str">
        <f t="shared" si="29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30"/>
        <v>film &amp; video</v>
      </c>
      <c r="R284" t="str">
        <f t="shared" si="29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30"/>
        <v>film &amp; video</v>
      </c>
      <c r="R285" t="str">
        <f t="shared" si="29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30"/>
        <v>film &amp; video</v>
      </c>
      <c r="R286" t="str">
        <f t="shared" si="29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30"/>
        <v>film &amp; video</v>
      </c>
      <c r="R287" t="str">
        <f t="shared" si="29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30"/>
        <v>film &amp; video</v>
      </c>
      <c r="R288" t="str">
        <f t="shared" si="29"/>
        <v>documentary</v>
      </c>
      <c r="S288" s="10">
        <f t="shared" si="27"/>
        <v>41313.816250000003</v>
      </c>
      <c r="T288" s="10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30"/>
        <v>film &amp; video</v>
      </c>
      <c r="R289" t="str">
        <f t="shared" si="29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30"/>
        <v>film &amp; video</v>
      </c>
      <c r="R290" t="str">
        <f t="shared" si="29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30"/>
        <v>film &amp; video</v>
      </c>
      <c r="R291" t="str">
        <f t="shared" si="29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30"/>
        <v>film &amp; video</v>
      </c>
      <c r="R292" t="str">
        <f t="shared" si="29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30"/>
        <v>film &amp; video</v>
      </c>
      <c r="R293" t="str">
        <f t="shared" si="29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30"/>
        <v>film &amp; video</v>
      </c>
      <c r="R294" t="str">
        <f t="shared" si="29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30"/>
        <v>film &amp; video</v>
      </c>
      <c r="R295" t="str">
        <f t="shared" si="29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30"/>
        <v>film &amp; video</v>
      </c>
      <c r="R296" t="str">
        <f t="shared" si="29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30"/>
        <v>film &amp; video</v>
      </c>
      <c r="R297" t="str">
        <f t="shared" si="29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30"/>
        <v>film &amp; video</v>
      </c>
      <c r="R298" t="str">
        <f t="shared" si="29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30"/>
        <v>film &amp; video</v>
      </c>
      <c r="R299" t="str">
        <f t="shared" si="29"/>
        <v>documentary</v>
      </c>
      <c r="S299" s="10">
        <f t="shared" si="27"/>
        <v>42089.728020833332</v>
      </c>
      <c r="T299" s="10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30"/>
        <v>film &amp; video</v>
      </c>
      <c r="R300" t="str">
        <f t="shared" si="29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30"/>
        <v>film &amp; video</v>
      </c>
      <c r="R301" t="str">
        <f t="shared" si="29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30"/>
        <v>film &amp; video</v>
      </c>
      <c r="R302" t="str">
        <f t="shared" si="29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30"/>
        <v>film &amp; video</v>
      </c>
      <c r="R303" t="str">
        <f t="shared" si="29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30"/>
        <v>film &amp; video</v>
      </c>
      <c r="R304" t="str">
        <f t="shared" si="29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30"/>
        <v>film &amp; video</v>
      </c>
      <c r="R305" t="str">
        <f t="shared" si="29"/>
        <v>documentary</v>
      </c>
      <c r="S305" s="10">
        <f t="shared" si="27"/>
        <v>41032.071134259255</v>
      </c>
      <c r="T305" s="10">
        <f t="shared" si="28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30"/>
        <v>film &amp; video</v>
      </c>
      <c r="R306" t="str">
        <f t="shared" si="29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30"/>
        <v>film &amp; video</v>
      </c>
      <c r="R307" t="str">
        <f t="shared" si="29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30"/>
        <v>film &amp; video</v>
      </c>
      <c r="R308" t="str">
        <f t="shared" si="29"/>
        <v>documentary</v>
      </c>
      <c r="S308" s="10">
        <f t="shared" si="27"/>
        <v>41333.837187500001</v>
      </c>
      <c r="T308" s="10">
        <f t="shared" si="28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30"/>
        <v>film &amp; video</v>
      </c>
      <c r="R309" t="str">
        <f t="shared" si="29"/>
        <v>documentary</v>
      </c>
      <c r="S309" s="10">
        <f t="shared" si="27"/>
        <v>41282.944456018522</v>
      </c>
      <c r="T309" s="10">
        <f t="shared" si="28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30"/>
        <v>film &amp; video</v>
      </c>
      <c r="R310" t="str">
        <f t="shared" si="29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30"/>
        <v>film &amp; video</v>
      </c>
      <c r="R311" t="str">
        <f t="shared" si="29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30"/>
        <v>film &amp; video</v>
      </c>
      <c r="R312" t="str">
        <f t="shared" si="29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30"/>
        <v>film &amp; video</v>
      </c>
      <c r="R313" t="str">
        <f t="shared" si="29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30"/>
        <v>film &amp; video</v>
      </c>
      <c r="R314" t="str">
        <f t="shared" si="29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30"/>
        <v>film &amp; video</v>
      </c>
      <c r="R315" t="str">
        <f t="shared" si="29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30"/>
        <v>film &amp; video</v>
      </c>
      <c r="R316" t="str">
        <f t="shared" si="29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30"/>
        <v>film &amp; video</v>
      </c>
      <c r="R317" t="str">
        <f t="shared" si="29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30"/>
        <v>film &amp; video</v>
      </c>
      <c r="R318" t="str">
        <f t="shared" si="29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30"/>
        <v>film &amp; video</v>
      </c>
      <c r="R319" t="str">
        <f t="shared" si="29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30"/>
        <v>film &amp; video</v>
      </c>
      <c r="R320" t="str">
        <f t="shared" si="29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30"/>
        <v>film &amp; video</v>
      </c>
      <c r="R321" t="str">
        <f t="shared" si="29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30"/>
        <v>film &amp; video</v>
      </c>
      <c r="R322" t="str">
        <f t="shared" si="29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si="30"/>
        <v>film &amp; video</v>
      </c>
      <c r="R323" t="str">
        <f t="shared" si="29"/>
        <v>documentary</v>
      </c>
      <c r="S323" s="10">
        <f t="shared" ref="S323:S386" si="33">(J323/86400)+DATE(1970,1,1)</f>
        <v>42647.446597222224</v>
      </c>
      <c r="T323" s="10">
        <f t="shared" ref="T323:T386" si="34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si="30"/>
        <v>film &amp; video</v>
      </c>
      <c r="R324" t="str">
        <f t="shared" ref="R324:R387" si="35">RIGHT(N324,LEN(N324)-FIND("/",N324))</f>
        <v>documentary</v>
      </c>
      <c r="S324" s="10">
        <f t="shared" si="33"/>
        <v>42473.57</v>
      </c>
      <c r="T324" s="10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0"/>
        <v>film &amp; video</v>
      </c>
      <c r="R325" t="str">
        <f t="shared" si="35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0"/>
        <v>film &amp; video</v>
      </c>
      <c r="R326" t="str">
        <f t="shared" si="35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0"/>
        <v>film &amp; video</v>
      </c>
      <c r="R327" t="str">
        <f t="shared" si="35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0"/>
        <v>film &amp; video</v>
      </c>
      <c r="R328" t="str">
        <f t="shared" si="35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0"/>
        <v>film &amp; video</v>
      </c>
      <c r="R329" t="str">
        <f t="shared" si="35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ref="Q330:Q393" si="36">LEFT(N330,FIND("/",N330)-1)</f>
        <v>film &amp; video</v>
      </c>
      <c r="R330" t="str">
        <f t="shared" si="35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6"/>
        <v>film &amp; video</v>
      </c>
      <c r="R331" t="str">
        <f t="shared" si="35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6"/>
        <v>film &amp; video</v>
      </c>
      <c r="R332" t="str">
        <f t="shared" si="35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6"/>
        <v>film &amp; video</v>
      </c>
      <c r="R333" t="str">
        <f t="shared" si="35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6"/>
        <v>film &amp; video</v>
      </c>
      <c r="R334" t="str">
        <f t="shared" si="35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6"/>
        <v>film &amp; video</v>
      </c>
      <c r="R335" t="str">
        <f t="shared" si="35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6"/>
        <v>film &amp; video</v>
      </c>
      <c r="R336" t="str">
        <f t="shared" si="35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6"/>
        <v>film &amp; video</v>
      </c>
      <c r="R337" t="str">
        <f t="shared" si="35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6"/>
        <v>film &amp; video</v>
      </c>
      <c r="R338" t="str">
        <f t="shared" si="35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6"/>
        <v>film &amp; video</v>
      </c>
      <c r="R339" t="str">
        <f t="shared" si="35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6"/>
        <v>film &amp; video</v>
      </c>
      <c r="R340" t="str">
        <f t="shared" si="35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6"/>
        <v>film &amp; video</v>
      </c>
      <c r="R341" t="str">
        <f t="shared" si="35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6"/>
        <v>film &amp; video</v>
      </c>
      <c r="R342" t="str">
        <f t="shared" si="35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6"/>
        <v>film &amp; video</v>
      </c>
      <c r="R343" t="str">
        <f t="shared" si="35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6"/>
        <v>film &amp; video</v>
      </c>
      <c r="R344" t="str">
        <f t="shared" si="35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6"/>
        <v>film &amp; video</v>
      </c>
      <c r="R345" t="str">
        <f t="shared" si="35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6"/>
        <v>film &amp; video</v>
      </c>
      <c r="R346" t="str">
        <f t="shared" si="35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6"/>
        <v>film &amp; video</v>
      </c>
      <c r="R347" t="str">
        <f t="shared" si="35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6"/>
        <v>film &amp; video</v>
      </c>
      <c r="R348" t="str">
        <f t="shared" si="35"/>
        <v>documentary</v>
      </c>
      <c r="S348" s="10">
        <f t="shared" si="33"/>
        <v>42261.500243055554</v>
      </c>
      <c r="T348" s="10">
        <f t="shared" si="34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6"/>
        <v>film &amp; video</v>
      </c>
      <c r="R349" t="str">
        <f t="shared" si="35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6"/>
        <v>film &amp; video</v>
      </c>
      <c r="R350" t="str">
        <f t="shared" si="35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6"/>
        <v>film &amp; video</v>
      </c>
      <c r="R351" t="str">
        <f t="shared" si="35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6"/>
        <v>film &amp; video</v>
      </c>
      <c r="R352" t="str">
        <f t="shared" si="35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6"/>
        <v>film &amp; video</v>
      </c>
      <c r="R353" t="str">
        <f t="shared" si="35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6"/>
        <v>film &amp; video</v>
      </c>
      <c r="R354" t="str">
        <f t="shared" si="35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6"/>
        <v>film &amp; video</v>
      </c>
      <c r="R355" t="str">
        <f t="shared" si="35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6"/>
        <v>film &amp; video</v>
      </c>
      <c r="R356" t="str">
        <f t="shared" si="35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6"/>
        <v>film &amp; video</v>
      </c>
      <c r="R357" t="str">
        <f t="shared" si="35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6"/>
        <v>film &amp; video</v>
      </c>
      <c r="R358" t="str">
        <f t="shared" si="35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6"/>
        <v>film &amp; video</v>
      </c>
      <c r="R359" t="str">
        <f t="shared" si="35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6"/>
        <v>film &amp; video</v>
      </c>
      <c r="R360" t="str">
        <f t="shared" si="35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6"/>
        <v>film &amp; video</v>
      </c>
      <c r="R361" t="str">
        <f t="shared" si="35"/>
        <v>documentary</v>
      </c>
      <c r="S361" s="10">
        <f t="shared" si="33"/>
        <v>41935.070486111115</v>
      </c>
      <c r="T361" s="10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6"/>
        <v>film &amp; video</v>
      </c>
      <c r="R362" t="str">
        <f t="shared" si="35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6"/>
        <v>film &amp; video</v>
      </c>
      <c r="R363" t="str">
        <f t="shared" si="35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6"/>
        <v>film &amp; video</v>
      </c>
      <c r="R364" t="str">
        <f t="shared" si="35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6"/>
        <v>film &amp; video</v>
      </c>
      <c r="R365" t="str">
        <f t="shared" si="35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6"/>
        <v>film &amp; video</v>
      </c>
      <c r="R366" t="str">
        <f t="shared" si="35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6"/>
        <v>film &amp; video</v>
      </c>
      <c r="R367" t="str">
        <f t="shared" si="35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6"/>
        <v>film &amp; video</v>
      </c>
      <c r="R368" t="str">
        <f t="shared" si="35"/>
        <v>documentary</v>
      </c>
      <c r="S368" s="10">
        <f t="shared" si="33"/>
        <v>41019.793032407411</v>
      </c>
      <c r="T368" s="10">
        <f t="shared" si="34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6"/>
        <v>film &amp; video</v>
      </c>
      <c r="R369" t="str">
        <f t="shared" si="35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6"/>
        <v>film &amp; video</v>
      </c>
      <c r="R370" t="str">
        <f t="shared" si="35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6"/>
        <v>film &amp; video</v>
      </c>
      <c r="R371" t="str">
        <f t="shared" si="35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6"/>
        <v>film &amp; video</v>
      </c>
      <c r="R372" t="str">
        <f t="shared" si="35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6"/>
        <v>film &amp; video</v>
      </c>
      <c r="R373" t="str">
        <f t="shared" si="35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6"/>
        <v>film &amp; video</v>
      </c>
      <c r="R374" t="str">
        <f t="shared" si="35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6"/>
        <v>film &amp; video</v>
      </c>
      <c r="R375" t="str">
        <f t="shared" si="35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6"/>
        <v>film &amp; video</v>
      </c>
      <c r="R376" t="str">
        <f t="shared" si="35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6"/>
        <v>film &amp; video</v>
      </c>
      <c r="R377" t="str">
        <f t="shared" si="35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6"/>
        <v>film &amp; video</v>
      </c>
      <c r="R378" t="str">
        <f t="shared" si="35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6"/>
        <v>film &amp; video</v>
      </c>
      <c r="R379" t="str">
        <f t="shared" si="35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6"/>
        <v>film &amp; video</v>
      </c>
      <c r="R380" t="str">
        <f t="shared" si="35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6"/>
        <v>film &amp; video</v>
      </c>
      <c r="R381" t="str">
        <f t="shared" si="35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6"/>
        <v>film &amp; video</v>
      </c>
      <c r="R382" t="str">
        <f t="shared" si="35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6"/>
        <v>film &amp; video</v>
      </c>
      <c r="R383" t="str">
        <f t="shared" si="35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6"/>
        <v>film &amp; video</v>
      </c>
      <c r="R384" t="str">
        <f t="shared" si="35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6"/>
        <v>film &amp; video</v>
      </c>
      <c r="R385" t="str">
        <f t="shared" si="35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6"/>
        <v>film &amp; video</v>
      </c>
      <c r="R386" t="str">
        <f t="shared" si="35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6">
        <f t="shared" ref="P387:P450" si="38">E387/L387</f>
        <v>111.79535864978902</v>
      </c>
      <c r="Q387" t="str">
        <f t="shared" si="36"/>
        <v>film &amp; video</v>
      </c>
      <c r="R387" t="str">
        <f t="shared" si="35"/>
        <v>documentary</v>
      </c>
      <c r="S387" s="10">
        <f t="shared" ref="S387:S450" si="39">(J387/86400)+DATE(1970,1,1)</f>
        <v>41934.584502314814</v>
      </c>
      <c r="T387" s="10">
        <f t="shared" ref="T387:T450" si="40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si="36"/>
        <v>film &amp; video</v>
      </c>
      <c r="R388" t="str">
        <f t="shared" ref="R388:R451" si="41">RIGHT(N388,LEN(N388)-FIND("/",N388))</f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36"/>
        <v>film &amp; video</v>
      </c>
      <c r="R389" t="str">
        <f t="shared" si="41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36"/>
        <v>film &amp; video</v>
      </c>
      <c r="R390" t="str">
        <f t="shared" si="41"/>
        <v>documentary</v>
      </c>
      <c r="S390" s="10">
        <f t="shared" si="39"/>
        <v>42549.076157407406</v>
      </c>
      <c r="T390" s="10">
        <f t="shared" si="40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36"/>
        <v>film &amp; video</v>
      </c>
      <c r="R391" t="str">
        <f t="shared" si="41"/>
        <v>documentary</v>
      </c>
      <c r="S391" s="10">
        <f t="shared" si="39"/>
        <v>41674.063078703708</v>
      </c>
      <c r="T391" s="10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36"/>
        <v>film &amp; video</v>
      </c>
      <c r="R392" t="str">
        <f t="shared" si="41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36"/>
        <v>film &amp; video</v>
      </c>
      <c r="R393" t="str">
        <f t="shared" si="41"/>
        <v>documentary</v>
      </c>
      <c r="S393" s="10">
        <f t="shared" si="39"/>
        <v>40865.042256944442</v>
      </c>
      <c r="T393" s="10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ref="Q394:Q457" si="42">LEFT(N394,FIND("/",N394)-1)</f>
        <v>film &amp; video</v>
      </c>
      <c r="R394" t="str">
        <f t="shared" si="41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42"/>
        <v>film &amp; video</v>
      </c>
      <c r="R395" t="str">
        <f t="shared" si="41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42"/>
        <v>film &amp; video</v>
      </c>
      <c r="R396" t="str">
        <f t="shared" si="41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42"/>
        <v>film &amp; video</v>
      </c>
      <c r="R397" t="str">
        <f t="shared" si="41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42"/>
        <v>film &amp; video</v>
      </c>
      <c r="R398" t="str">
        <f t="shared" si="41"/>
        <v>documentary</v>
      </c>
      <c r="S398" s="10">
        <f t="shared" si="39"/>
        <v>41082.564884259264</v>
      </c>
      <c r="T398" s="10">
        <f t="shared" si="40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42"/>
        <v>film &amp; video</v>
      </c>
      <c r="R399" t="str">
        <f t="shared" si="41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42"/>
        <v>film &amp; video</v>
      </c>
      <c r="R400" t="str">
        <f t="shared" si="41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42"/>
        <v>film &amp; video</v>
      </c>
      <c r="R401" t="str">
        <f t="shared" si="41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42"/>
        <v>film &amp; video</v>
      </c>
      <c r="R402" t="str">
        <f t="shared" si="41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42"/>
        <v>film &amp; video</v>
      </c>
      <c r="R403" t="str">
        <f t="shared" si="41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42"/>
        <v>film &amp; video</v>
      </c>
      <c r="R404" t="str">
        <f t="shared" si="41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42"/>
        <v>film &amp; video</v>
      </c>
      <c r="R405" t="str">
        <f t="shared" si="41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42"/>
        <v>film &amp; video</v>
      </c>
      <c r="R406" t="str">
        <f t="shared" si="41"/>
        <v>documentary</v>
      </c>
      <c r="S406" s="10">
        <f t="shared" si="39"/>
        <v>41646.628032407403</v>
      </c>
      <c r="T406" s="10">
        <f t="shared" si="40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42"/>
        <v>film &amp; video</v>
      </c>
      <c r="R407" t="str">
        <f t="shared" si="41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42"/>
        <v>film &amp; video</v>
      </c>
      <c r="R408" t="str">
        <f t="shared" si="41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42"/>
        <v>film &amp; video</v>
      </c>
      <c r="R409" t="str">
        <f t="shared" si="41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42"/>
        <v>film &amp; video</v>
      </c>
      <c r="R410" t="str">
        <f t="shared" si="41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42"/>
        <v>film &amp; video</v>
      </c>
      <c r="R411" t="str">
        <f t="shared" si="41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42"/>
        <v>film &amp; video</v>
      </c>
      <c r="R412" t="str">
        <f t="shared" si="41"/>
        <v>documentary</v>
      </c>
      <c r="S412" s="10">
        <f t="shared" si="39"/>
        <v>42113.981446759259</v>
      </c>
      <c r="T412" s="10">
        <f t="shared" si="40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42"/>
        <v>film &amp; video</v>
      </c>
      <c r="R413" t="str">
        <f t="shared" si="41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42"/>
        <v>film &amp; video</v>
      </c>
      <c r="R414" t="str">
        <f t="shared" si="41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42"/>
        <v>film &amp; video</v>
      </c>
      <c r="R415" t="str">
        <f t="shared" si="41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42"/>
        <v>film &amp; video</v>
      </c>
      <c r="R416" t="str">
        <f t="shared" si="41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42"/>
        <v>film &amp; video</v>
      </c>
      <c r="R417" t="str">
        <f t="shared" si="41"/>
        <v>documentary</v>
      </c>
      <c r="S417" s="10">
        <f t="shared" si="39"/>
        <v>41904.851875</v>
      </c>
      <c r="T417" s="10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42"/>
        <v>film &amp; video</v>
      </c>
      <c r="R418" t="str">
        <f t="shared" si="41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42"/>
        <v>film &amp; video</v>
      </c>
      <c r="R419" t="str">
        <f t="shared" si="41"/>
        <v>documentary</v>
      </c>
      <c r="S419" s="10">
        <f t="shared" si="39"/>
        <v>41360.970601851848</v>
      </c>
      <c r="T419" s="10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42"/>
        <v>film &amp; video</v>
      </c>
      <c r="R420" t="str">
        <f t="shared" si="41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42"/>
        <v>film &amp; video</v>
      </c>
      <c r="R421" t="str">
        <f t="shared" si="41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42"/>
        <v>film &amp; video</v>
      </c>
      <c r="R422" t="str">
        <f t="shared" si="41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42"/>
        <v>film &amp; video</v>
      </c>
      <c r="R423" t="str">
        <f t="shared" si="41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42"/>
        <v>film &amp; video</v>
      </c>
      <c r="R424" t="str">
        <f t="shared" si="41"/>
        <v>animation</v>
      </c>
      <c r="S424" s="10">
        <f t="shared" si="39"/>
        <v>41863.260381944448</v>
      </c>
      <c r="T424" s="10">
        <f t="shared" si="40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42"/>
        <v>film &amp; video</v>
      </c>
      <c r="R425" t="str">
        <f t="shared" si="41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42"/>
        <v>film &amp; video</v>
      </c>
      <c r="R426" t="str">
        <f t="shared" si="41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42"/>
        <v>film &amp; video</v>
      </c>
      <c r="R427" t="str">
        <f t="shared" si="41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42"/>
        <v>film &amp; video</v>
      </c>
      <c r="R428" t="str">
        <f t="shared" si="41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 t="e">
        <f t="shared" si="38"/>
        <v>#DIV/0!</v>
      </c>
      <c r="Q429" t="str">
        <f t="shared" si="42"/>
        <v>film &amp; video</v>
      </c>
      <c r="R429" t="str">
        <f t="shared" si="41"/>
        <v>animation</v>
      </c>
      <c r="S429" s="10">
        <f t="shared" si="39"/>
        <v>42285.90902777778</v>
      </c>
      <c r="T429" s="10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42"/>
        <v>film &amp; video</v>
      </c>
      <c r="R430" t="str">
        <f t="shared" si="41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 t="e">
        <f t="shared" si="38"/>
        <v>#DIV/0!</v>
      </c>
      <c r="Q431" t="str">
        <f t="shared" si="42"/>
        <v>film &amp; video</v>
      </c>
      <c r="R431" t="str">
        <f t="shared" si="41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42"/>
        <v>film &amp; video</v>
      </c>
      <c r="R432" t="str">
        <f t="shared" si="41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42"/>
        <v>film &amp; video</v>
      </c>
      <c r="R433" t="str">
        <f t="shared" si="41"/>
        <v>animation</v>
      </c>
      <c r="S433" s="10">
        <f t="shared" si="39"/>
        <v>42526.871331018519</v>
      </c>
      <c r="T433" s="10">
        <f t="shared" si="40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42"/>
        <v>film &amp; video</v>
      </c>
      <c r="R434" t="str">
        <f t="shared" si="41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 t="e">
        <f t="shared" si="38"/>
        <v>#DIV/0!</v>
      </c>
      <c r="Q435" t="str">
        <f t="shared" si="42"/>
        <v>film &amp; video</v>
      </c>
      <c r="R435" t="str">
        <f t="shared" si="41"/>
        <v>animation</v>
      </c>
      <c r="S435" s="10">
        <f t="shared" si="39"/>
        <v>42228.629884259259</v>
      </c>
      <c r="T435" s="10">
        <f t="shared" si="40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42"/>
        <v>film &amp; video</v>
      </c>
      <c r="R436" t="str">
        <f t="shared" si="41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42"/>
        <v>film &amp; video</v>
      </c>
      <c r="R437" t="str">
        <f t="shared" si="41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 t="e">
        <f t="shared" si="38"/>
        <v>#DIV/0!</v>
      </c>
      <c r="Q438" t="str">
        <f t="shared" si="42"/>
        <v>film &amp; video</v>
      </c>
      <c r="R438" t="str">
        <f t="shared" si="41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 t="e">
        <f t="shared" si="38"/>
        <v>#DIV/0!</v>
      </c>
      <c r="Q439" t="str">
        <f t="shared" si="42"/>
        <v>film &amp; video</v>
      </c>
      <c r="R439" t="str">
        <f t="shared" si="41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42"/>
        <v>film &amp; video</v>
      </c>
      <c r="R440" t="str">
        <f t="shared" si="41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 t="e">
        <f t="shared" si="38"/>
        <v>#DIV/0!</v>
      </c>
      <c r="Q441" t="str">
        <f t="shared" si="42"/>
        <v>film &amp; video</v>
      </c>
      <c r="R441" t="str">
        <f t="shared" si="41"/>
        <v>animation</v>
      </c>
      <c r="S441" s="10">
        <f t="shared" si="39"/>
        <v>41919.761782407411</v>
      </c>
      <c r="T441" s="10">
        <f t="shared" si="40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42"/>
        <v>film &amp; video</v>
      </c>
      <c r="R442" t="str">
        <f t="shared" si="41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 t="e">
        <f t="shared" si="38"/>
        <v>#DIV/0!</v>
      </c>
      <c r="Q443" t="str">
        <f t="shared" si="42"/>
        <v>film &amp; video</v>
      </c>
      <c r="R443" t="str">
        <f t="shared" si="41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42"/>
        <v>film &amp; video</v>
      </c>
      <c r="R444" t="str">
        <f t="shared" si="41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42"/>
        <v>film &amp; video</v>
      </c>
      <c r="R445" t="str">
        <f t="shared" si="41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42"/>
        <v>film &amp; video</v>
      </c>
      <c r="R446" t="str">
        <f t="shared" si="41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42"/>
        <v>film &amp; video</v>
      </c>
      <c r="R447" t="str">
        <f t="shared" si="41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42"/>
        <v>film &amp; video</v>
      </c>
      <c r="R448" t="str">
        <f t="shared" si="41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42"/>
        <v>film &amp; video</v>
      </c>
      <c r="R449" t="str">
        <f t="shared" si="41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42"/>
        <v>film &amp; video</v>
      </c>
      <c r="R450" t="str">
        <f t="shared" si="41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6">
        <f t="shared" ref="P451:P514" si="44">E451/L451</f>
        <v>9</v>
      </c>
      <c r="Q451" t="str">
        <f t="shared" si="42"/>
        <v>film &amp; video</v>
      </c>
      <c r="R451" t="str">
        <f t="shared" si="41"/>
        <v>animation</v>
      </c>
      <c r="S451" s="10">
        <f t="shared" ref="S451:S514" si="45">(J451/86400)+DATE(1970,1,1)</f>
        <v>41534.568113425928</v>
      </c>
      <c r="T451" s="10">
        <f t="shared" ref="T451:T514" si="46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si="42"/>
        <v>film &amp; video</v>
      </c>
      <c r="R452" t="str">
        <f t="shared" ref="R452:R515" si="47">RIGHT(N452,LEN(N452)-FIND("/",N452))</f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 t="e">
        <f t="shared" si="44"/>
        <v>#DIV/0!</v>
      </c>
      <c r="Q453" t="str">
        <f t="shared" si="42"/>
        <v>film &amp; video</v>
      </c>
      <c r="R453" t="str">
        <f t="shared" si="47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2"/>
        <v>film &amp; video</v>
      </c>
      <c r="R454" t="str">
        <f t="shared" si="47"/>
        <v>animation</v>
      </c>
      <c r="S454" s="10">
        <f t="shared" si="45"/>
        <v>42107.703877314816</v>
      </c>
      <c r="T454" s="10">
        <f t="shared" si="46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2"/>
        <v>film &amp; video</v>
      </c>
      <c r="R455" t="str">
        <f t="shared" si="47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2"/>
        <v>film &amp; video</v>
      </c>
      <c r="R456" t="str">
        <f t="shared" si="47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2"/>
        <v>film &amp; video</v>
      </c>
      <c r="R457" t="str">
        <f t="shared" si="47"/>
        <v>animation</v>
      </c>
      <c r="S457" s="10">
        <f t="shared" si="45"/>
        <v>40971.002569444448</v>
      </c>
      <c r="T457" s="10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ref="Q458:Q521" si="48">LEFT(N458,FIND("/",N458)-1)</f>
        <v>film &amp; video</v>
      </c>
      <c r="R458" t="str">
        <f t="shared" si="47"/>
        <v>animation</v>
      </c>
      <c r="S458" s="10">
        <f t="shared" si="45"/>
        <v>41547.694456018522</v>
      </c>
      <c r="T458" s="10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 t="e">
        <f t="shared" si="44"/>
        <v>#DIV/0!</v>
      </c>
      <c r="Q459" t="str">
        <f t="shared" si="48"/>
        <v>film &amp; video</v>
      </c>
      <c r="R459" t="str">
        <f t="shared" si="47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8"/>
        <v>film &amp; video</v>
      </c>
      <c r="R460" t="str">
        <f t="shared" si="47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8"/>
        <v>film &amp; video</v>
      </c>
      <c r="R461" t="str">
        <f t="shared" si="47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8"/>
        <v>film &amp; video</v>
      </c>
      <c r="R462" t="str">
        <f t="shared" si="47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 t="e">
        <f t="shared" si="44"/>
        <v>#DIV/0!</v>
      </c>
      <c r="Q463" t="str">
        <f t="shared" si="48"/>
        <v>film &amp; video</v>
      </c>
      <c r="R463" t="str">
        <f t="shared" si="47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 t="e">
        <f t="shared" si="44"/>
        <v>#DIV/0!</v>
      </c>
      <c r="Q464" t="str">
        <f t="shared" si="48"/>
        <v>film &amp; video</v>
      </c>
      <c r="R464" t="str">
        <f t="shared" si="47"/>
        <v>animation</v>
      </c>
      <c r="S464" s="10">
        <f t="shared" si="45"/>
        <v>40705.12663194444</v>
      </c>
      <c r="T464" s="10">
        <f t="shared" si="46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8"/>
        <v>film &amp; video</v>
      </c>
      <c r="R465" t="str">
        <f t="shared" si="47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8"/>
        <v>film &amp; video</v>
      </c>
      <c r="R466" t="str">
        <f t="shared" si="47"/>
        <v>animation</v>
      </c>
      <c r="S466" s="10">
        <f t="shared" si="45"/>
        <v>42488.84878472222</v>
      </c>
      <c r="T466" s="10">
        <f t="shared" si="46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8"/>
        <v>film &amp; video</v>
      </c>
      <c r="R467" t="str">
        <f t="shared" si="47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8"/>
        <v>film &amp; video</v>
      </c>
      <c r="R468" t="str">
        <f t="shared" si="47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8"/>
        <v>film &amp; video</v>
      </c>
      <c r="R469" t="str">
        <f t="shared" si="47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 t="e">
        <f t="shared" si="44"/>
        <v>#DIV/0!</v>
      </c>
      <c r="Q470" t="str">
        <f t="shared" si="48"/>
        <v>film &amp; video</v>
      </c>
      <c r="R470" t="str">
        <f t="shared" si="47"/>
        <v>animation</v>
      </c>
      <c r="S470" s="10">
        <f t="shared" si="45"/>
        <v>41041.167627314819</v>
      </c>
      <c r="T470" s="10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 t="e">
        <f t="shared" si="44"/>
        <v>#DIV/0!</v>
      </c>
      <c r="Q471" t="str">
        <f t="shared" si="48"/>
        <v>film &amp; video</v>
      </c>
      <c r="R471" t="str">
        <f t="shared" si="47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8"/>
        <v>film &amp; video</v>
      </c>
      <c r="R472" t="str">
        <f t="shared" si="47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8"/>
        <v>film &amp; video</v>
      </c>
      <c r="R473" t="str">
        <f t="shared" si="47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8"/>
        <v>film &amp; video</v>
      </c>
      <c r="R474" t="str">
        <f t="shared" si="47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8"/>
        <v>film &amp; video</v>
      </c>
      <c r="R475" t="str">
        <f t="shared" si="47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8"/>
        <v>film &amp; video</v>
      </c>
      <c r="R476" t="str">
        <f t="shared" si="47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 t="e">
        <f t="shared" si="44"/>
        <v>#DIV/0!</v>
      </c>
      <c r="Q477" t="str">
        <f t="shared" si="48"/>
        <v>film &amp; video</v>
      </c>
      <c r="R477" t="str">
        <f t="shared" si="47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8"/>
        <v>film &amp; video</v>
      </c>
      <c r="R478" t="str">
        <f t="shared" si="47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 t="e">
        <f t="shared" si="44"/>
        <v>#DIV/0!</v>
      </c>
      <c r="Q479" t="str">
        <f t="shared" si="48"/>
        <v>film &amp; video</v>
      </c>
      <c r="R479" t="str">
        <f t="shared" si="47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 t="e">
        <f t="shared" si="44"/>
        <v>#DIV/0!</v>
      </c>
      <c r="Q480" t="str">
        <f t="shared" si="48"/>
        <v>film &amp; video</v>
      </c>
      <c r="R480" t="str">
        <f t="shared" si="47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8"/>
        <v>film &amp; video</v>
      </c>
      <c r="R481" t="str">
        <f t="shared" si="47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8"/>
        <v>film &amp; video</v>
      </c>
      <c r="R482" t="str">
        <f t="shared" si="47"/>
        <v>animation</v>
      </c>
      <c r="S482" s="10">
        <f t="shared" si="45"/>
        <v>41465.500173611115</v>
      </c>
      <c r="T482" s="10">
        <f t="shared" si="46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8"/>
        <v>film &amp; video</v>
      </c>
      <c r="R483" t="str">
        <f t="shared" si="47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8"/>
        <v>film &amp; video</v>
      </c>
      <c r="R484" t="str">
        <f t="shared" si="47"/>
        <v>animation</v>
      </c>
      <c r="S484" s="10">
        <f t="shared" si="45"/>
        <v>42447.896874999999</v>
      </c>
      <c r="T484" s="10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8"/>
        <v>film &amp; video</v>
      </c>
      <c r="R485" t="str">
        <f t="shared" si="47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8"/>
        <v>film &amp; video</v>
      </c>
      <c r="R486" t="str">
        <f t="shared" si="47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8"/>
        <v>film &amp; video</v>
      </c>
      <c r="R487" t="str">
        <f t="shared" si="47"/>
        <v>animation</v>
      </c>
      <c r="S487" s="10">
        <f t="shared" si="45"/>
        <v>41381.505775462967</v>
      </c>
      <c r="T487" s="10">
        <f t="shared" si="46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8"/>
        <v>film &amp; video</v>
      </c>
      <c r="R488" t="str">
        <f t="shared" si="47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 t="e">
        <f t="shared" si="44"/>
        <v>#DIV/0!</v>
      </c>
      <c r="Q489" t="str">
        <f t="shared" si="48"/>
        <v>film &amp; video</v>
      </c>
      <c r="R489" t="str">
        <f t="shared" si="47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 t="e">
        <f t="shared" si="44"/>
        <v>#DIV/0!</v>
      </c>
      <c r="Q490" t="str">
        <f t="shared" si="48"/>
        <v>film &amp; video</v>
      </c>
      <c r="R490" t="str">
        <f t="shared" si="47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8"/>
        <v>film &amp; video</v>
      </c>
      <c r="R491" t="str">
        <f t="shared" si="47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 t="e">
        <f t="shared" si="44"/>
        <v>#DIV/0!</v>
      </c>
      <c r="Q492" t="str">
        <f t="shared" si="48"/>
        <v>film &amp; video</v>
      </c>
      <c r="R492" t="str">
        <f t="shared" si="47"/>
        <v>animation</v>
      </c>
      <c r="S492" s="10">
        <f t="shared" si="45"/>
        <v>41113.968576388885</v>
      </c>
      <c r="T492" s="10">
        <f t="shared" si="46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 t="e">
        <f t="shared" si="44"/>
        <v>#DIV/0!</v>
      </c>
      <c r="Q493" t="str">
        <f t="shared" si="48"/>
        <v>film &amp; video</v>
      </c>
      <c r="R493" t="str">
        <f t="shared" si="47"/>
        <v>animation</v>
      </c>
      <c r="S493" s="10">
        <f t="shared" si="45"/>
        <v>42366.982627314814</v>
      </c>
      <c r="T493" s="10">
        <f t="shared" si="46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 t="e">
        <f t="shared" si="44"/>
        <v>#DIV/0!</v>
      </c>
      <c r="Q494" t="str">
        <f t="shared" si="48"/>
        <v>film &amp; video</v>
      </c>
      <c r="R494" t="str">
        <f t="shared" si="47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 t="e">
        <f t="shared" si="44"/>
        <v>#DIV/0!</v>
      </c>
      <c r="Q495" t="str">
        <f t="shared" si="48"/>
        <v>film &amp; video</v>
      </c>
      <c r="R495" t="str">
        <f t="shared" si="47"/>
        <v>animation</v>
      </c>
      <c r="S495" s="10">
        <f t="shared" si="45"/>
        <v>42114.726134259261</v>
      </c>
      <c r="T495" s="10">
        <f t="shared" si="46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8"/>
        <v>film &amp; video</v>
      </c>
      <c r="R496" t="str">
        <f t="shared" si="47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 t="e">
        <f t="shared" si="44"/>
        <v>#DIV/0!</v>
      </c>
      <c r="Q497" t="str">
        <f t="shared" si="48"/>
        <v>film &amp; video</v>
      </c>
      <c r="R497" t="str">
        <f t="shared" si="47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8"/>
        <v>film &amp; video</v>
      </c>
      <c r="R498" t="str">
        <f t="shared" si="47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8"/>
        <v>film &amp; video</v>
      </c>
      <c r="R499" t="str">
        <f t="shared" si="47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8"/>
        <v>film &amp; video</v>
      </c>
      <c r="R500" t="str">
        <f t="shared" si="47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8"/>
        <v>film &amp; video</v>
      </c>
      <c r="R501" t="str">
        <f t="shared" si="47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8"/>
        <v>film &amp; video</v>
      </c>
      <c r="R502" t="str">
        <f t="shared" si="47"/>
        <v>animation</v>
      </c>
      <c r="S502" s="10">
        <f t="shared" si="45"/>
        <v>40247.886006944442</v>
      </c>
      <c r="T502" s="10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 t="e">
        <f t="shared" si="44"/>
        <v>#DIV/0!</v>
      </c>
      <c r="Q503" t="str">
        <f t="shared" si="48"/>
        <v>film &amp; video</v>
      </c>
      <c r="R503" t="str">
        <f t="shared" si="47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8"/>
        <v>film &amp; video</v>
      </c>
      <c r="R504" t="str">
        <f t="shared" si="47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8"/>
        <v>film &amp; video</v>
      </c>
      <c r="R505" t="str">
        <f t="shared" si="47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8"/>
        <v>film &amp; video</v>
      </c>
      <c r="R506" t="str">
        <f t="shared" si="47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8"/>
        <v>film &amp; video</v>
      </c>
      <c r="R507" t="str">
        <f t="shared" si="47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8"/>
        <v>film &amp; video</v>
      </c>
      <c r="R508" t="str">
        <f t="shared" si="47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8"/>
        <v>film &amp; video</v>
      </c>
      <c r="R509" t="str">
        <f t="shared" si="47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8"/>
        <v>film &amp; video</v>
      </c>
      <c r="R510" t="str">
        <f t="shared" si="47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8"/>
        <v>film &amp; video</v>
      </c>
      <c r="R511" t="str">
        <f t="shared" si="47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 t="e">
        <f t="shared" si="44"/>
        <v>#DIV/0!</v>
      </c>
      <c r="Q512" t="str">
        <f t="shared" si="48"/>
        <v>film &amp; video</v>
      </c>
      <c r="R512" t="str">
        <f t="shared" si="47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8"/>
        <v>film &amp; video</v>
      </c>
      <c r="R513" t="str">
        <f t="shared" si="47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8"/>
        <v>film &amp; video</v>
      </c>
      <c r="R514" t="str">
        <f t="shared" si="47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6">
        <f t="shared" ref="P515:P578" si="50">E515/L515</f>
        <v>102.38235294117646</v>
      </c>
      <c r="Q515" t="str">
        <f t="shared" si="48"/>
        <v>film &amp; video</v>
      </c>
      <c r="R515" t="str">
        <f t="shared" si="47"/>
        <v>animation</v>
      </c>
      <c r="S515" s="10">
        <f t="shared" ref="S515:S578" si="51">(J515/86400)+DATE(1970,1,1)</f>
        <v>42552.653993055559</v>
      </c>
      <c r="T515" s="10">
        <f t="shared" ref="T515:T578" si="52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si="48"/>
        <v>film &amp; video</v>
      </c>
      <c r="R516" t="str">
        <f t="shared" ref="R516:R579" si="53">RIGHT(N516,LEN(N516)-FIND("/",N516))</f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48"/>
        <v>film &amp; video</v>
      </c>
      <c r="R517" t="str">
        <f t="shared" si="53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 t="e">
        <f t="shared" si="50"/>
        <v>#DIV/0!</v>
      </c>
      <c r="Q518" t="str">
        <f t="shared" si="48"/>
        <v>film &amp; video</v>
      </c>
      <c r="R518" t="str">
        <f t="shared" si="53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48"/>
        <v>film &amp; video</v>
      </c>
      <c r="R519" t="str">
        <f t="shared" si="53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 t="e">
        <f t="shared" si="50"/>
        <v>#DIV/0!</v>
      </c>
      <c r="Q520" t="str">
        <f t="shared" si="48"/>
        <v>film &amp; video</v>
      </c>
      <c r="R520" t="str">
        <f t="shared" si="53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48"/>
        <v>film &amp; video</v>
      </c>
      <c r="R521" t="str">
        <f t="shared" si="53"/>
        <v>animation</v>
      </c>
      <c r="S521" s="10">
        <f t="shared" si="51"/>
        <v>41218.391446759255</v>
      </c>
      <c r="T521" s="10">
        <f t="shared" si="52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ref="Q522:Q585" si="54">LEFT(N522,FIND("/",N522)-1)</f>
        <v>theater</v>
      </c>
      <c r="R522" t="str">
        <f t="shared" si="53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4"/>
        <v>theater</v>
      </c>
      <c r="R523" t="str">
        <f t="shared" si="53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4"/>
        <v>theater</v>
      </c>
      <c r="R524" t="str">
        <f t="shared" si="53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4"/>
        <v>theater</v>
      </c>
      <c r="R525" t="str">
        <f t="shared" si="53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4"/>
        <v>theater</v>
      </c>
      <c r="R526" t="str">
        <f t="shared" si="53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4"/>
        <v>theater</v>
      </c>
      <c r="R527" t="str">
        <f t="shared" si="53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4"/>
        <v>theater</v>
      </c>
      <c r="R528" t="str">
        <f t="shared" si="53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4"/>
        <v>theater</v>
      </c>
      <c r="R529" t="str">
        <f t="shared" si="53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4"/>
        <v>theater</v>
      </c>
      <c r="R530" t="str">
        <f t="shared" si="53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4"/>
        <v>theater</v>
      </c>
      <c r="R531" t="str">
        <f t="shared" si="53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4"/>
        <v>theater</v>
      </c>
      <c r="R532" t="str">
        <f t="shared" si="53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4"/>
        <v>theater</v>
      </c>
      <c r="R533" t="str">
        <f t="shared" si="53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4"/>
        <v>theater</v>
      </c>
      <c r="R534" t="str">
        <f t="shared" si="53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4"/>
        <v>theater</v>
      </c>
      <c r="R535" t="str">
        <f t="shared" si="53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4"/>
        <v>theater</v>
      </c>
      <c r="R536" t="str">
        <f t="shared" si="53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4"/>
        <v>theater</v>
      </c>
      <c r="R537" t="str">
        <f t="shared" si="53"/>
        <v>plays</v>
      </c>
      <c r="S537" s="10">
        <f t="shared" si="51"/>
        <v>42711.54519675926</v>
      </c>
      <c r="T537" s="10">
        <f t="shared" si="52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4"/>
        <v>theater</v>
      </c>
      <c r="R538" t="str">
        <f t="shared" si="53"/>
        <v>plays</v>
      </c>
      <c r="S538" s="10">
        <f t="shared" si="51"/>
        <v>42179.344988425924</v>
      </c>
      <c r="T538" s="10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4"/>
        <v>theater</v>
      </c>
      <c r="R539" t="str">
        <f t="shared" si="53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4"/>
        <v>theater</v>
      </c>
      <c r="R540" t="str">
        <f t="shared" si="53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4"/>
        <v>theater</v>
      </c>
      <c r="R541" t="str">
        <f t="shared" si="53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4"/>
        <v>technology</v>
      </c>
      <c r="R542" t="str">
        <f t="shared" si="53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4"/>
        <v>technology</v>
      </c>
      <c r="R543" t="str">
        <f t="shared" si="53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4"/>
        <v>technology</v>
      </c>
      <c r="R544" t="str">
        <f t="shared" si="53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4"/>
        <v>technology</v>
      </c>
      <c r="R545" t="str">
        <f t="shared" si="53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4"/>
        <v>technology</v>
      </c>
      <c r="R546" t="str">
        <f t="shared" si="53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4"/>
        <v>technology</v>
      </c>
      <c r="R547" t="str">
        <f t="shared" si="53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4"/>
        <v>technology</v>
      </c>
      <c r="R548" t="str">
        <f t="shared" si="53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 t="e">
        <f t="shared" si="50"/>
        <v>#DIV/0!</v>
      </c>
      <c r="Q549" t="str">
        <f t="shared" si="54"/>
        <v>technology</v>
      </c>
      <c r="R549" t="str">
        <f t="shared" si="53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4"/>
        <v>technology</v>
      </c>
      <c r="R550" t="str">
        <f t="shared" si="53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4"/>
        <v>technology</v>
      </c>
      <c r="R551" t="str">
        <f t="shared" si="53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4"/>
        <v>technology</v>
      </c>
      <c r="R552" t="str">
        <f t="shared" si="53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4"/>
        <v>technology</v>
      </c>
      <c r="R553" t="str">
        <f t="shared" si="53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 t="e">
        <f t="shared" si="50"/>
        <v>#DIV/0!</v>
      </c>
      <c r="Q554" t="str">
        <f t="shared" si="54"/>
        <v>technology</v>
      </c>
      <c r="R554" t="str">
        <f t="shared" si="53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4"/>
        <v>technology</v>
      </c>
      <c r="R555" t="str">
        <f t="shared" si="53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4"/>
        <v>technology</v>
      </c>
      <c r="R556" t="str">
        <f t="shared" si="53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 t="e">
        <f t="shared" si="50"/>
        <v>#DIV/0!</v>
      </c>
      <c r="Q557" t="str">
        <f t="shared" si="54"/>
        <v>technology</v>
      </c>
      <c r="R557" t="str">
        <f t="shared" si="53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4"/>
        <v>technology</v>
      </c>
      <c r="R558" t="str">
        <f t="shared" si="53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4"/>
        <v>technology</v>
      </c>
      <c r="R559" t="str">
        <f t="shared" si="53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 t="e">
        <f t="shared" si="50"/>
        <v>#DIV/0!</v>
      </c>
      <c r="Q560" t="str">
        <f t="shared" si="54"/>
        <v>technology</v>
      </c>
      <c r="R560" t="str">
        <f t="shared" si="53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4"/>
        <v>technology</v>
      </c>
      <c r="R561" t="str">
        <f t="shared" si="53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4"/>
        <v>technology</v>
      </c>
      <c r="R562" t="str">
        <f t="shared" si="53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4"/>
        <v>technology</v>
      </c>
      <c r="R563" t="str">
        <f t="shared" si="53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 t="e">
        <f t="shared" si="50"/>
        <v>#DIV/0!</v>
      </c>
      <c r="Q564" t="str">
        <f t="shared" si="54"/>
        <v>technology</v>
      </c>
      <c r="R564" t="str">
        <f t="shared" si="53"/>
        <v>web</v>
      </c>
      <c r="S564" s="10">
        <f t="shared" si="51"/>
        <v>42692.389062499999</v>
      </c>
      <c r="T564" s="10">
        <f t="shared" si="52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4"/>
        <v>technology</v>
      </c>
      <c r="R565" t="str">
        <f t="shared" si="53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4"/>
        <v>technology</v>
      </c>
      <c r="R566" t="str">
        <f t="shared" si="53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 t="e">
        <f t="shared" si="50"/>
        <v>#DIV/0!</v>
      </c>
      <c r="Q567" t="str">
        <f t="shared" si="54"/>
        <v>technology</v>
      </c>
      <c r="R567" t="str">
        <f t="shared" si="53"/>
        <v>web</v>
      </c>
      <c r="S567" s="10">
        <f t="shared" si="51"/>
        <v>42165.78528935185</v>
      </c>
      <c r="T567" s="10">
        <f t="shared" si="52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4"/>
        <v>technology</v>
      </c>
      <c r="R568" t="str">
        <f t="shared" si="53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 t="e">
        <f t="shared" si="50"/>
        <v>#DIV/0!</v>
      </c>
      <c r="Q569" t="str">
        <f t="shared" si="54"/>
        <v>technology</v>
      </c>
      <c r="R569" t="str">
        <f t="shared" si="53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4"/>
        <v>technology</v>
      </c>
      <c r="R570" t="str">
        <f t="shared" si="53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4"/>
        <v>technology</v>
      </c>
      <c r="R571" t="str">
        <f t="shared" si="53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4"/>
        <v>technology</v>
      </c>
      <c r="R572" t="str">
        <f t="shared" si="53"/>
        <v>web</v>
      </c>
      <c r="S572" s="10">
        <f t="shared" si="51"/>
        <v>42388.798252314809</v>
      </c>
      <c r="T572" s="10">
        <f t="shared" si="52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4"/>
        <v>technology</v>
      </c>
      <c r="R573" t="str">
        <f t="shared" si="53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 t="e">
        <f t="shared" si="50"/>
        <v>#DIV/0!</v>
      </c>
      <c r="Q574" t="str">
        <f t="shared" si="54"/>
        <v>technology</v>
      </c>
      <c r="R574" t="str">
        <f t="shared" si="53"/>
        <v>web</v>
      </c>
      <c r="S574" s="10">
        <f t="shared" si="51"/>
        <v>42282.716296296298</v>
      </c>
      <c r="T574" s="10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4"/>
        <v>technology</v>
      </c>
      <c r="R575" t="str">
        <f t="shared" si="53"/>
        <v>web</v>
      </c>
      <c r="S575" s="10">
        <f t="shared" si="51"/>
        <v>41963.050127314811</v>
      </c>
      <c r="T575" s="10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4"/>
        <v>technology</v>
      </c>
      <c r="R576" t="str">
        <f t="shared" si="53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4"/>
        <v>technology</v>
      </c>
      <c r="R577" t="str">
        <f t="shared" si="53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4"/>
        <v>technology</v>
      </c>
      <c r="R578" t="str">
        <f t="shared" si="53"/>
        <v>web</v>
      </c>
      <c r="S578" s="10">
        <f t="shared" si="51"/>
        <v>42031.471666666665</v>
      </c>
      <c r="T578" s="10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6">
        <f t="shared" ref="P579:P642" si="56">E579/L579</f>
        <v>10</v>
      </c>
      <c r="Q579" t="str">
        <f t="shared" si="54"/>
        <v>technology</v>
      </c>
      <c r="R579" t="str">
        <f t="shared" si="53"/>
        <v>web</v>
      </c>
      <c r="S579" s="10">
        <f t="shared" ref="S579:S642" si="57">(J579/86400)+DATE(1970,1,1)</f>
        <v>42450.589143518519</v>
      </c>
      <c r="T579" s="10">
        <f t="shared" ref="T579:T642" si="58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si="54"/>
        <v>technology</v>
      </c>
      <c r="R580" t="str">
        <f t="shared" ref="R580:R643" si="59">RIGHT(N580,LEN(N580)-FIND("/",N580))</f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4"/>
        <v>technology</v>
      </c>
      <c r="R581" t="str">
        <f t="shared" si="59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4"/>
        <v>technology</v>
      </c>
      <c r="R582" t="str">
        <f t="shared" si="59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 t="e">
        <f t="shared" si="56"/>
        <v>#DIV/0!</v>
      </c>
      <c r="Q583" t="str">
        <f t="shared" si="54"/>
        <v>technology</v>
      </c>
      <c r="R583" t="str">
        <f t="shared" si="59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 t="e">
        <f t="shared" si="56"/>
        <v>#DIV/0!</v>
      </c>
      <c r="Q584" t="str">
        <f t="shared" si="54"/>
        <v>technology</v>
      </c>
      <c r="R584" t="str">
        <f t="shared" si="59"/>
        <v>web</v>
      </c>
      <c r="S584" s="10">
        <f t="shared" si="57"/>
        <v>42055.739803240736</v>
      </c>
      <c r="T584" s="10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4"/>
        <v>technology</v>
      </c>
      <c r="R585" t="str">
        <f t="shared" si="59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ref="Q586:Q649" si="60">LEFT(N586,FIND("/",N586)-1)</f>
        <v>technology</v>
      </c>
      <c r="R586" t="str">
        <f t="shared" si="59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 t="e">
        <f t="shared" si="56"/>
        <v>#DIV/0!</v>
      </c>
      <c r="Q587" t="str">
        <f t="shared" si="60"/>
        <v>technology</v>
      </c>
      <c r="R587" t="str">
        <f t="shared" si="59"/>
        <v>web</v>
      </c>
      <c r="S587" s="10">
        <f t="shared" si="57"/>
        <v>42283.3909375</v>
      </c>
      <c r="T587" s="10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60"/>
        <v>technology</v>
      </c>
      <c r="R588" t="str">
        <f t="shared" si="59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60"/>
        <v>technology</v>
      </c>
      <c r="R589" t="str">
        <f t="shared" si="59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60"/>
        <v>technology</v>
      </c>
      <c r="R590" t="str">
        <f t="shared" si="59"/>
        <v>web</v>
      </c>
      <c r="S590" s="10">
        <f t="shared" si="57"/>
        <v>42631.769513888888</v>
      </c>
      <c r="T590" s="10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60"/>
        <v>technology</v>
      </c>
      <c r="R591" t="str">
        <f t="shared" si="59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60"/>
        <v>technology</v>
      </c>
      <c r="R592" t="str">
        <f t="shared" si="59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60"/>
        <v>technology</v>
      </c>
      <c r="R593" t="str">
        <f t="shared" si="59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60"/>
        <v>technology</v>
      </c>
      <c r="R594" t="str">
        <f t="shared" si="59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60"/>
        <v>technology</v>
      </c>
      <c r="R595" t="str">
        <f t="shared" si="59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60"/>
        <v>technology</v>
      </c>
      <c r="R596" t="str">
        <f t="shared" si="59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60"/>
        <v>technology</v>
      </c>
      <c r="R597" t="str">
        <f t="shared" si="59"/>
        <v>web</v>
      </c>
      <c r="S597" s="10">
        <f t="shared" si="57"/>
        <v>42083.069884259261</v>
      </c>
      <c r="T597" s="10">
        <f t="shared" si="58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60"/>
        <v>technology</v>
      </c>
      <c r="R598" t="str">
        <f t="shared" si="59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60"/>
        <v>technology</v>
      </c>
      <c r="R599" t="str">
        <f t="shared" si="59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60"/>
        <v>technology</v>
      </c>
      <c r="R600" t="str">
        <f t="shared" si="59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60"/>
        <v>technology</v>
      </c>
      <c r="R601" t="str">
        <f t="shared" si="59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60"/>
        <v>technology</v>
      </c>
      <c r="R602" t="str">
        <f t="shared" si="59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60"/>
        <v>technology</v>
      </c>
      <c r="R603" t="str">
        <f t="shared" si="59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 t="e">
        <f t="shared" si="56"/>
        <v>#DIV/0!</v>
      </c>
      <c r="Q604" t="str">
        <f t="shared" si="60"/>
        <v>technology</v>
      </c>
      <c r="R604" t="str">
        <f t="shared" si="59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60"/>
        <v>technology</v>
      </c>
      <c r="R605" t="str">
        <f t="shared" si="59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 t="e">
        <f t="shared" si="56"/>
        <v>#DIV/0!</v>
      </c>
      <c r="Q606" t="str">
        <f t="shared" si="60"/>
        <v>technology</v>
      </c>
      <c r="R606" t="str">
        <f t="shared" si="59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60"/>
        <v>technology</v>
      </c>
      <c r="R607" t="str">
        <f t="shared" si="59"/>
        <v>web</v>
      </c>
      <c r="S607" s="10">
        <f t="shared" si="57"/>
        <v>42194.357731481483</v>
      </c>
      <c r="T607" s="10">
        <f t="shared" si="58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60"/>
        <v>technology</v>
      </c>
      <c r="R608" t="str">
        <f t="shared" si="59"/>
        <v>web</v>
      </c>
      <c r="S608" s="10">
        <f t="shared" si="57"/>
        <v>42102.650567129633</v>
      </c>
      <c r="T608" s="10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 t="e">
        <f t="shared" si="56"/>
        <v>#DIV/0!</v>
      </c>
      <c r="Q609" t="str">
        <f t="shared" si="60"/>
        <v>technology</v>
      </c>
      <c r="R609" t="str">
        <f t="shared" si="59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60"/>
        <v>technology</v>
      </c>
      <c r="R610" t="str">
        <f t="shared" si="59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60"/>
        <v>technology</v>
      </c>
      <c r="R611" t="str">
        <f t="shared" si="59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 t="e">
        <f t="shared" si="56"/>
        <v>#DIV/0!</v>
      </c>
      <c r="Q612" t="str">
        <f t="shared" si="60"/>
        <v>technology</v>
      </c>
      <c r="R612" t="str">
        <f t="shared" si="59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 t="e">
        <f t="shared" si="56"/>
        <v>#DIV/0!</v>
      </c>
      <c r="Q613" t="str">
        <f t="shared" si="60"/>
        <v>technology</v>
      </c>
      <c r="R613" t="str">
        <f t="shared" si="59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 t="e">
        <f t="shared" si="56"/>
        <v>#DIV/0!</v>
      </c>
      <c r="Q614" t="str">
        <f t="shared" si="60"/>
        <v>technology</v>
      </c>
      <c r="R614" t="str">
        <f t="shared" si="59"/>
        <v>web</v>
      </c>
      <c r="S614" s="10">
        <f t="shared" si="57"/>
        <v>42585.031782407408</v>
      </c>
      <c r="T614" s="10">
        <f t="shared" si="58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60"/>
        <v>technology</v>
      </c>
      <c r="R615" t="str">
        <f t="shared" si="59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 t="e">
        <f t="shared" si="56"/>
        <v>#DIV/0!</v>
      </c>
      <c r="Q616" t="str">
        <f t="shared" si="60"/>
        <v>technology</v>
      </c>
      <c r="R616" t="str">
        <f t="shared" si="59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 t="e">
        <f t="shared" si="56"/>
        <v>#DIV/0!</v>
      </c>
      <c r="Q617" t="str">
        <f t="shared" si="60"/>
        <v>technology</v>
      </c>
      <c r="R617" t="str">
        <f t="shared" si="59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 t="e">
        <f t="shared" si="56"/>
        <v>#DIV/0!</v>
      </c>
      <c r="Q618" t="str">
        <f t="shared" si="60"/>
        <v>technology</v>
      </c>
      <c r="R618" t="str">
        <f t="shared" si="59"/>
        <v>web</v>
      </c>
      <c r="S618" s="10">
        <f t="shared" si="57"/>
        <v>42761.376238425924</v>
      </c>
      <c r="T618" s="10">
        <f t="shared" si="58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60"/>
        <v>technology</v>
      </c>
      <c r="R619" t="str">
        <f t="shared" si="59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 t="e">
        <f t="shared" si="56"/>
        <v>#DIV/0!</v>
      </c>
      <c r="Q620" t="str">
        <f t="shared" si="60"/>
        <v>technology</v>
      </c>
      <c r="R620" t="str">
        <f t="shared" si="59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60"/>
        <v>technology</v>
      </c>
      <c r="R621" t="str">
        <f t="shared" si="59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60"/>
        <v>technology</v>
      </c>
      <c r="R622" t="str">
        <f t="shared" si="59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60"/>
        <v>technology</v>
      </c>
      <c r="R623" t="str">
        <f t="shared" si="59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60"/>
        <v>technology</v>
      </c>
      <c r="R624" t="str">
        <f t="shared" si="59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 t="e">
        <f t="shared" si="56"/>
        <v>#DIV/0!</v>
      </c>
      <c r="Q625" t="str">
        <f t="shared" si="60"/>
        <v>technology</v>
      </c>
      <c r="R625" t="str">
        <f t="shared" si="59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 t="e">
        <f t="shared" si="56"/>
        <v>#DIV/0!</v>
      </c>
      <c r="Q626" t="str">
        <f t="shared" si="60"/>
        <v>technology</v>
      </c>
      <c r="R626" t="str">
        <f t="shared" si="59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 t="e">
        <f t="shared" si="56"/>
        <v>#DIV/0!</v>
      </c>
      <c r="Q627" t="str">
        <f t="shared" si="60"/>
        <v>technology</v>
      </c>
      <c r="R627" t="str">
        <f t="shared" si="59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60"/>
        <v>technology</v>
      </c>
      <c r="R628" t="str">
        <f t="shared" si="59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60"/>
        <v>technology</v>
      </c>
      <c r="R629" t="str">
        <f t="shared" si="59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 t="e">
        <f t="shared" si="56"/>
        <v>#DIV/0!</v>
      </c>
      <c r="Q630" t="str">
        <f t="shared" si="60"/>
        <v>technology</v>
      </c>
      <c r="R630" t="str">
        <f t="shared" si="59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60"/>
        <v>technology</v>
      </c>
      <c r="R631" t="str">
        <f t="shared" si="59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60"/>
        <v>technology</v>
      </c>
      <c r="R632" t="str">
        <f t="shared" si="59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60"/>
        <v>technology</v>
      </c>
      <c r="R633" t="str">
        <f t="shared" si="59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 t="e">
        <f t="shared" si="56"/>
        <v>#DIV/0!</v>
      </c>
      <c r="Q634" t="str">
        <f t="shared" si="60"/>
        <v>technology</v>
      </c>
      <c r="R634" t="str">
        <f t="shared" si="59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60"/>
        <v>technology</v>
      </c>
      <c r="R635" t="str">
        <f t="shared" si="59"/>
        <v>web</v>
      </c>
      <c r="S635" s="10">
        <f t="shared" si="57"/>
        <v>42507.299328703702</v>
      </c>
      <c r="T635" s="10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60"/>
        <v>technology</v>
      </c>
      <c r="R636" t="str">
        <f t="shared" si="59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60"/>
        <v>technology</v>
      </c>
      <c r="R637" t="str">
        <f t="shared" si="59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60"/>
        <v>technology</v>
      </c>
      <c r="R638" t="str">
        <f t="shared" si="59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 t="e">
        <f t="shared" si="56"/>
        <v>#DIV/0!</v>
      </c>
      <c r="Q639" t="str">
        <f t="shared" si="60"/>
        <v>technology</v>
      </c>
      <c r="R639" t="str">
        <f t="shared" si="59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60"/>
        <v>technology</v>
      </c>
      <c r="R640" t="str">
        <f t="shared" si="59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60"/>
        <v>technology</v>
      </c>
      <c r="R641" t="str">
        <f t="shared" si="59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60"/>
        <v>technology</v>
      </c>
      <c r="R642" t="str">
        <f t="shared" si="59"/>
        <v>wearables</v>
      </c>
      <c r="S642" s="10">
        <f t="shared" si="57"/>
        <v>42683.420312499999</v>
      </c>
      <c r="T642" s="10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si="60"/>
        <v>technology</v>
      </c>
      <c r="R643" t="str">
        <f t="shared" si="59"/>
        <v>wearables</v>
      </c>
      <c r="S643" s="10">
        <f t="shared" ref="S643:S706" si="63">(J643/86400)+DATE(1970,1,1)</f>
        <v>42199.57</v>
      </c>
      <c r="T643" s="10">
        <f t="shared" ref="T643:T706" si="64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si="60"/>
        <v>technology</v>
      </c>
      <c r="R644" t="str">
        <f t="shared" ref="R644:R707" si="65">RIGHT(N644,LEN(N644)-FIND("/",N644))</f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0"/>
        <v>technology</v>
      </c>
      <c r="R645" t="str">
        <f t="shared" si="65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0"/>
        <v>technology</v>
      </c>
      <c r="R646" t="str">
        <f t="shared" si="65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0"/>
        <v>technology</v>
      </c>
      <c r="R647" t="str">
        <f t="shared" si="65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0"/>
        <v>technology</v>
      </c>
      <c r="R648" t="str">
        <f t="shared" si="65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0"/>
        <v>technology</v>
      </c>
      <c r="R649" t="str">
        <f t="shared" si="65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ref="Q650:Q713" si="66">LEFT(N650,FIND("/",N650)-1)</f>
        <v>technology</v>
      </c>
      <c r="R650" t="str">
        <f t="shared" si="65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6"/>
        <v>technology</v>
      </c>
      <c r="R651" t="str">
        <f t="shared" si="65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6"/>
        <v>technology</v>
      </c>
      <c r="R652" t="str">
        <f t="shared" si="65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6"/>
        <v>technology</v>
      </c>
      <c r="R653" t="str">
        <f t="shared" si="65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6"/>
        <v>technology</v>
      </c>
      <c r="R654" t="str">
        <f t="shared" si="65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6"/>
        <v>technology</v>
      </c>
      <c r="R655" t="str">
        <f t="shared" si="65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6"/>
        <v>technology</v>
      </c>
      <c r="R656" t="str">
        <f t="shared" si="65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6"/>
        <v>technology</v>
      </c>
      <c r="R657" t="str">
        <f t="shared" si="65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6"/>
        <v>technology</v>
      </c>
      <c r="R658" t="str">
        <f t="shared" si="65"/>
        <v>wearables</v>
      </c>
      <c r="S658" s="10">
        <f t="shared" si="63"/>
        <v>42417.804618055554</v>
      </c>
      <c r="T658" s="10">
        <f t="shared" si="64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6"/>
        <v>technology</v>
      </c>
      <c r="R659" t="str">
        <f t="shared" si="65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6"/>
        <v>technology</v>
      </c>
      <c r="R660" t="str">
        <f t="shared" si="65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6"/>
        <v>technology</v>
      </c>
      <c r="R661" t="str">
        <f t="shared" si="65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6"/>
        <v>technology</v>
      </c>
      <c r="R662" t="str">
        <f t="shared" si="65"/>
        <v>wearables</v>
      </c>
      <c r="S662" s="10">
        <f t="shared" si="63"/>
        <v>41922.741655092592</v>
      </c>
      <c r="T662" s="10">
        <f t="shared" si="64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6"/>
        <v>technology</v>
      </c>
      <c r="R663" t="str">
        <f t="shared" si="65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6"/>
        <v>technology</v>
      </c>
      <c r="R664" t="str">
        <f t="shared" si="65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6"/>
        <v>technology</v>
      </c>
      <c r="R665" t="str">
        <f t="shared" si="65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6"/>
        <v>technology</v>
      </c>
      <c r="R666" t="str">
        <f t="shared" si="65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6"/>
        <v>technology</v>
      </c>
      <c r="R667" t="str">
        <f t="shared" si="65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6"/>
        <v>technology</v>
      </c>
      <c r="R668" t="str">
        <f t="shared" si="65"/>
        <v>wearables</v>
      </c>
      <c r="S668" s="10">
        <f t="shared" si="63"/>
        <v>41838.832152777773</v>
      </c>
      <c r="T668" s="10">
        <f t="shared" si="64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6"/>
        <v>technology</v>
      </c>
      <c r="R669" t="str">
        <f t="shared" si="65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6"/>
        <v>technology</v>
      </c>
      <c r="R670" t="str">
        <f t="shared" si="65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6"/>
        <v>technology</v>
      </c>
      <c r="R671" t="str">
        <f t="shared" si="65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6"/>
        <v>technology</v>
      </c>
      <c r="R672" t="str">
        <f t="shared" si="65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6"/>
        <v>technology</v>
      </c>
      <c r="R673" t="str">
        <f t="shared" si="65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6"/>
        <v>technology</v>
      </c>
      <c r="R674" t="str">
        <f t="shared" si="65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6"/>
        <v>technology</v>
      </c>
      <c r="R675" t="str">
        <f t="shared" si="65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6"/>
        <v>technology</v>
      </c>
      <c r="R676" t="str">
        <f t="shared" si="65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6"/>
        <v>technology</v>
      </c>
      <c r="R677" t="str">
        <f t="shared" si="65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6"/>
        <v>technology</v>
      </c>
      <c r="R678" t="str">
        <f t="shared" si="65"/>
        <v>wearables</v>
      </c>
      <c r="S678" s="10">
        <f t="shared" si="63"/>
        <v>42012.76829861111</v>
      </c>
      <c r="T678" s="10">
        <f t="shared" si="64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6"/>
        <v>technology</v>
      </c>
      <c r="R679" t="str">
        <f t="shared" si="65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6"/>
        <v>technology</v>
      </c>
      <c r="R680" t="str">
        <f t="shared" si="65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6"/>
        <v>technology</v>
      </c>
      <c r="R681" t="str">
        <f t="shared" si="65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6"/>
        <v>technology</v>
      </c>
      <c r="R682" t="str">
        <f t="shared" si="65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6"/>
        <v>technology</v>
      </c>
      <c r="R683" t="str">
        <f t="shared" si="65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6"/>
        <v>technology</v>
      </c>
      <c r="R684" t="str">
        <f t="shared" si="65"/>
        <v>wearables</v>
      </c>
      <c r="S684" s="10">
        <f t="shared" si="63"/>
        <v>42778.765300925923</v>
      </c>
      <c r="T684" s="10">
        <f t="shared" si="64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6"/>
        <v>technology</v>
      </c>
      <c r="R685" t="str">
        <f t="shared" si="65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6"/>
        <v>technology</v>
      </c>
      <c r="R686" t="str">
        <f t="shared" si="65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6"/>
        <v>technology</v>
      </c>
      <c r="R687" t="str">
        <f t="shared" si="65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 t="e">
        <f t="shared" si="62"/>
        <v>#DIV/0!</v>
      </c>
      <c r="Q688" t="str">
        <f t="shared" si="66"/>
        <v>technology</v>
      </c>
      <c r="R688" t="str">
        <f t="shared" si="65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6"/>
        <v>technology</v>
      </c>
      <c r="R689" t="str">
        <f t="shared" si="65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6"/>
        <v>technology</v>
      </c>
      <c r="R690" t="str">
        <f t="shared" si="65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6"/>
        <v>technology</v>
      </c>
      <c r="R691" t="str">
        <f t="shared" si="65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6"/>
        <v>technology</v>
      </c>
      <c r="R692" t="str">
        <f t="shared" si="65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6"/>
        <v>technology</v>
      </c>
      <c r="R693" t="str">
        <f t="shared" si="65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6"/>
        <v>technology</v>
      </c>
      <c r="R694" t="str">
        <f t="shared" si="65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6"/>
        <v>technology</v>
      </c>
      <c r="R695" t="str">
        <f t="shared" si="65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6"/>
        <v>technology</v>
      </c>
      <c r="R696" t="str">
        <f t="shared" si="65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6"/>
        <v>technology</v>
      </c>
      <c r="R697" t="str">
        <f t="shared" si="65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6"/>
        <v>technology</v>
      </c>
      <c r="R698" t="str">
        <f t="shared" si="65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6"/>
        <v>technology</v>
      </c>
      <c r="R699" t="str">
        <f t="shared" si="65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6"/>
        <v>technology</v>
      </c>
      <c r="R700" t="str">
        <f t="shared" si="65"/>
        <v>wearables</v>
      </c>
      <c r="S700" s="10">
        <f t="shared" si="63"/>
        <v>41866.931076388893</v>
      </c>
      <c r="T700" s="10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6"/>
        <v>technology</v>
      </c>
      <c r="R701" t="str">
        <f t="shared" si="65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6"/>
        <v>technology</v>
      </c>
      <c r="R702" t="str">
        <f t="shared" si="65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6"/>
        <v>technology</v>
      </c>
      <c r="R703" t="str">
        <f t="shared" si="65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6"/>
        <v>technology</v>
      </c>
      <c r="R704" t="str">
        <f t="shared" si="65"/>
        <v>wearables</v>
      </c>
      <c r="S704" s="10">
        <f t="shared" si="63"/>
        <v>42668.726701388892</v>
      </c>
      <c r="T704" s="10">
        <f t="shared" si="64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6"/>
        <v>technology</v>
      </c>
      <c r="R705" t="str">
        <f t="shared" si="65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6"/>
        <v>technology</v>
      </c>
      <c r="R706" t="str">
        <f t="shared" si="65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6">
        <f t="shared" ref="P707:P770" si="68">E707/L707</f>
        <v>195.4</v>
      </c>
      <c r="Q707" t="str">
        <f t="shared" si="66"/>
        <v>technology</v>
      </c>
      <c r="R707" t="str">
        <f t="shared" si="65"/>
        <v>wearables</v>
      </c>
      <c r="S707" s="10">
        <f t="shared" ref="S707:S770" si="69">(J707/86400)+DATE(1970,1,1)</f>
        <v>42726.491643518515</v>
      </c>
      <c r="T707" s="10">
        <f t="shared" ref="T707:T770" si="70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 t="e">
        <f t="shared" si="68"/>
        <v>#DIV/0!</v>
      </c>
      <c r="Q708" t="str">
        <f t="shared" si="66"/>
        <v>technology</v>
      </c>
      <c r="R708" t="str">
        <f t="shared" ref="R708:R771" si="71">RIGHT(N708,LEN(N708)-FIND("/",N708))</f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66"/>
        <v>technology</v>
      </c>
      <c r="R709" t="str">
        <f t="shared" si="71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66"/>
        <v>technology</v>
      </c>
      <c r="R710" t="str">
        <f t="shared" si="71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66"/>
        <v>technology</v>
      </c>
      <c r="R711" t="str">
        <f t="shared" si="71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 t="e">
        <f t="shared" si="68"/>
        <v>#DIV/0!</v>
      </c>
      <c r="Q712" t="str">
        <f t="shared" si="66"/>
        <v>technology</v>
      </c>
      <c r="R712" t="str">
        <f t="shared" si="71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66"/>
        <v>technology</v>
      </c>
      <c r="R713" t="str">
        <f t="shared" si="71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ref="Q714:Q777" si="72">LEFT(N714,FIND("/",N714)-1)</f>
        <v>technology</v>
      </c>
      <c r="R714" t="str">
        <f t="shared" si="71"/>
        <v>wearables</v>
      </c>
      <c r="S714" s="10">
        <f t="shared" si="69"/>
        <v>42384.680925925924</v>
      </c>
      <c r="T714" s="10">
        <f t="shared" si="70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72"/>
        <v>technology</v>
      </c>
      <c r="R715" t="str">
        <f t="shared" si="71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72"/>
        <v>technology</v>
      </c>
      <c r="R716" t="str">
        <f t="shared" si="71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72"/>
        <v>technology</v>
      </c>
      <c r="R717" t="str">
        <f t="shared" si="71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72"/>
        <v>technology</v>
      </c>
      <c r="R718" t="str">
        <f t="shared" si="71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72"/>
        <v>technology</v>
      </c>
      <c r="R719" t="str">
        <f t="shared" si="71"/>
        <v>wearables</v>
      </c>
      <c r="S719" s="10">
        <f t="shared" si="69"/>
        <v>41857.854189814811</v>
      </c>
      <c r="T719" s="10">
        <f t="shared" si="70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72"/>
        <v>technology</v>
      </c>
      <c r="R720" t="str">
        <f t="shared" si="71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72"/>
        <v>technology</v>
      </c>
      <c r="R721" t="str">
        <f t="shared" si="71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72"/>
        <v>publishing</v>
      </c>
      <c r="R722" t="str">
        <f t="shared" si="71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72"/>
        <v>publishing</v>
      </c>
      <c r="R723" t="str">
        <f t="shared" si="71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72"/>
        <v>publishing</v>
      </c>
      <c r="R724" t="str">
        <f t="shared" si="71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72"/>
        <v>publishing</v>
      </c>
      <c r="R725" t="str">
        <f t="shared" si="71"/>
        <v>nonfiction</v>
      </c>
      <c r="S725" s="10">
        <f t="shared" si="69"/>
        <v>42184.81653935185</v>
      </c>
      <c r="T725" s="10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72"/>
        <v>publishing</v>
      </c>
      <c r="R726" t="str">
        <f t="shared" si="71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72"/>
        <v>publishing</v>
      </c>
      <c r="R727" t="str">
        <f t="shared" si="71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72"/>
        <v>publishing</v>
      </c>
      <c r="R728" t="str">
        <f t="shared" si="71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72"/>
        <v>publishing</v>
      </c>
      <c r="R729" t="str">
        <f t="shared" si="71"/>
        <v>nonfiction</v>
      </c>
      <c r="S729" s="10">
        <f t="shared" si="69"/>
        <v>41247.020243055558</v>
      </c>
      <c r="T729" s="10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72"/>
        <v>publishing</v>
      </c>
      <c r="R730" t="str">
        <f t="shared" si="71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72"/>
        <v>publishing</v>
      </c>
      <c r="R731" t="str">
        <f t="shared" si="71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72"/>
        <v>publishing</v>
      </c>
      <c r="R732" t="str">
        <f t="shared" si="71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72"/>
        <v>publishing</v>
      </c>
      <c r="R733" t="str">
        <f t="shared" si="71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72"/>
        <v>publishing</v>
      </c>
      <c r="R734" t="str">
        <f t="shared" si="71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72"/>
        <v>publishing</v>
      </c>
      <c r="R735" t="str">
        <f t="shared" si="71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72"/>
        <v>publishing</v>
      </c>
      <c r="R736" t="str">
        <f t="shared" si="71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72"/>
        <v>publishing</v>
      </c>
      <c r="R737" t="str">
        <f t="shared" si="71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72"/>
        <v>publishing</v>
      </c>
      <c r="R738" t="str">
        <f t="shared" si="71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72"/>
        <v>publishing</v>
      </c>
      <c r="R739" t="str">
        <f t="shared" si="71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72"/>
        <v>publishing</v>
      </c>
      <c r="R740" t="str">
        <f t="shared" si="71"/>
        <v>nonfiction</v>
      </c>
      <c r="S740" s="10">
        <f t="shared" si="69"/>
        <v>41943.604097222225</v>
      </c>
      <c r="T740" s="10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72"/>
        <v>publishing</v>
      </c>
      <c r="R741" t="str">
        <f t="shared" si="71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72"/>
        <v>publishing</v>
      </c>
      <c r="R742" t="str">
        <f t="shared" si="71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72"/>
        <v>publishing</v>
      </c>
      <c r="R743" t="str">
        <f t="shared" si="71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72"/>
        <v>publishing</v>
      </c>
      <c r="R744" t="str">
        <f t="shared" si="71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72"/>
        <v>publishing</v>
      </c>
      <c r="R745" t="str">
        <f t="shared" si="71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72"/>
        <v>publishing</v>
      </c>
      <c r="R746" t="str">
        <f t="shared" si="71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72"/>
        <v>publishing</v>
      </c>
      <c r="R747" t="str">
        <f t="shared" si="71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72"/>
        <v>publishing</v>
      </c>
      <c r="R748" t="str">
        <f t="shared" si="71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72"/>
        <v>publishing</v>
      </c>
      <c r="R749" t="str">
        <f t="shared" si="71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72"/>
        <v>publishing</v>
      </c>
      <c r="R750" t="str">
        <f t="shared" si="71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72"/>
        <v>publishing</v>
      </c>
      <c r="R751" t="str">
        <f t="shared" si="71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72"/>
        <v>publishing</v>
      </c>
      <c r="R752" t="str">
        <f t="shared" si="71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72"/>
        <v>publishing</v>
      </c>
      <c r="R753" t="str">
        <f t="shared" si="71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72"/>
        <v>publishing</v>
      </c>
      <c r="R754" t="str">
        <f t="shared" si="71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72"/>
        <v>publishing</v>
      </c>
      <c r="R755" t="str">
        <f t="shared" si="71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72"/>
        <v>publishing</v>
      </c>
      <c r="R756" t="str">
        <f t="shared" si="71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72"/>
        <v>publishing</v>
      </c>
      <c r="R757" t="str">
        <f t="shared" si="71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72"/>
        <v>publishing</v>
      </c>
      <c r="R758" t="str">
        <f t="shared" si="71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72"/>
        <v>publishing</v>
      </c>
      <c r="R759" t="str">
        <f t="shared" si="71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72"/>
        <v>publishing</v>
      </c>
      <c r="R760" t="str">
        <f t="shared" si="71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72"/>
        <v>publishing</v>
      </c>
      <c r="R761" t="str">
        <f t="shared" si="71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 t="e">
        <f t="shared" si="68"/>
        <v>#DIV/0!</v>
      </c>
      <c r="Q762" t="str">
        <f t="shared" si="72"/>
        <v>publishing</v>
      </c>
      <c r="R762" t="str">
        <f t="shared" si="71"/>
        <v>fiction</v>
      </c>
      <c r="S762" s="10">
        <f t="shared" si="69"/>
        <v>42670.764039351852</v>
      </c>
      <c r="T762" s="10">
        <f t="shared" si="70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72"/>
        <v>publishing</v>
      </c>
      <c r="R763" t="str">
        <f t="shared" si="71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 t="e">
        <f t="shared" si="68"/>
        <v>#DIV/0!</v>
      </c>
      <c r="Q764" t="str">
        <f t="shared" si="72"/>
        <v>publishing</v>
      </c>
      <c r="R764" t="str">
        <f t="shared" si="71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72"/>
        <v>publishing</v>
      </c>
      <c r="R765" t="str">
        <f t="shared" si="71"/>
        <v>fiction</v>
      </c>
      <c r="S765" s="10">
        <f t="shared" si="69"/>
        <v>41471.446851851855</v>
      </c>
      <c r="T765" s="10">
        <f t="shared" si="70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 t="e">
        <f t="shared" si="68"/>
        <v>#DIV/0!</v>
      </c>
      <c r="Q766" t="str">
        <f t="shared" si="72"/>
        <v>publishing</v>
      </c>
      <c r="R766" t="str">
        <f t="shared" si="71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72"/>
        <v>publishing</v>
      </c>
      <c r="R767" t="str">
        <f t="shared" si="71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 t="e">
        <f t="shared" si="68"/>
        <v>#DIV/0!</v>
      </c>
      <c r="Q768" t="str">
        <f t="shared" si="72"/>
        <v>publishing</v>
      </c>
      <c r="R768" t="str">
        <f t="shared" si="71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72"/>
        <v>publishing</v>
      </c>
      <c r="R769" t="str">
        <f t="shared" si="71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 t="e">
        <f t="shared" si="68"/>
        <v>#DIV/0!</v>
      </c>
      <c r="Q770" t="str">
        <f t="shared" si="72"/>
        <v>publishing</v>
      </c>
      <c r="R770" t="str">
        <f t="shared" si="71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si="72"/>
        <v>publishing</v>
      </c>
      <c r="R771" t="str">
        <f t="shared" si="71"/>
        <v>fiction</v>
      </c>
      <c r="S771" s="10">
        <f t="shared" ref="S771:S834" si="75">(J771/86400)+DATE(1970,1,1)</f>
        <v>41604.996458333335</v>
      </c>
      <c r="T771" s="10">
        <f t="shared" ref="T771:T834" si="76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 t="e">
        <f t="shared" si="74"/>
        <v>#DIV/0!</v>
      </c>
      <c r="Q772" t="str">
        <f t="shared" si="72"/>
        <v>publishing</v>
      </c>
      <c r="R772" t="str">
        <f t="shared" ref="R772:R835" si="77">RIGHT(N772,LEN(N772)-FIND("/",N772))</f>
        <v>fiction</v>
      </c>
      <c r="S772" s="10">
        <f t="shared" si="75"/>
        <v>41289.9996412037</v>
      </c>
      <c r="T772" s="10">
        <f t="shared" si="76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2"/>
        <v>publishing</v>
      </c>
      <c r="R773" t="str">
        <f t="shared" si="77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2"/>
        <v>publishing</v>
      </c>
      <c r="R774" t="str">
        <f t="shared" si="77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2"/>
        <v>publishing</v>
      </c>
      <c r="R775" t="str">
        <f t="shared" si="77"/>
        <v>fiction</v>
      </c>
      <c r="S775" s="10">
        <f t="shared" si="75"/>
        <v>42100.735937500001</v>
      </c>
      <c r="T775" s="10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2"/>
        <v>publishing</v>
      </c>
      <c r="R776" t="str">
        <f t="shared" si="77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2"/>
        <v>publishing</v>
      </c>
      <c r="R777" t="str">
        <f t="shared" si="77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ref="Q778:Q841" si="78">LEFT(N778,FIND("/",N778)-1)</f>
        <v>publishing</v>
      </c>
      <c r="R778" t="str">
        <f t="shared" si="77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8"/>
        <v>publishing</v>
      </c>
      <c r="R779" t="str">
        <f t="shared" si="77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8"/>
        <v>publishing</v>
      </c>
      <c r="R780" t="str">
        <f t="shared" si="77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8"/>
        <v>publishing</v>
      </c>
      <c r="R781" t="str">
        <f t="shared" si="77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8"/>
        <v>music</v>
      </c>
      <c r="R782" t="str">
        <f t="shared" si="77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8"/>
        <v>music</v>
      </c>
      <c r="R783" t="str">
        <f t="shared" si="77"/>
        <v>rock</v>
      </c>
      <c r="S783" s="10">
        <f t="shared" si="75"/>
        <v>41403.000856481478</v>
      </c>
      <c r="T783" s="10">
        <f t="shared" si="76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8"/>
        <v>music</v>
      </c>
      <c r="R784" t="str">
        <f t="shared" si="77"/>
        <v>rock</v>
      </c>
      <c r="S784" s="10">
        <f t="shared" si="75"/>
        <v>41116.758125</v>
      </c>
      <c r="T784" s="10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8"/>
        <v>music</v>
      </c>
      <c r="R785" t="str">
        <f t="shared" si="77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8"/>
        <v>music</v>
      </c>
      <c r="R786" t="str">
        <f t="shared" si="77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8"/>
        <v>music</v>
      </c>
      <c r="R787" t="str">
        <f t="shared" si="77"/>
        <v>rock</v>
      </c>
      <c r="S787" s="10">
        <f t="shared" si="75"/>
        <v>41303.593923611115</v>
      </c>
      <c r="T787" s="10">
        <f t="shared" si="76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8"/>
        <v>music</v>
      </c>
      <c r="R788" t="str">
        <f t="shared" si="77"/>
        <v>rock</v>
      </c>
      <c r="S788" s="10">
        <f t="shared" si="75"/>
        <v>40983.055949074071</v>
      </c>
      <c r="T788" s="10">
        <f t="shared" si="76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8"/>
        <v>music</v>
      </c>
      <c r="R789" t="str">
        <f t="shared" si="77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8"/>
        <v>music</v>
      </c>
      <c r="R790" t="str">
        <f t="shared" si="77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8"/>
        <v>music</v>
      </c>
      <c r="R791" t="str">
        <f t="shared" si="77"/>
        <v>rock</v>
      </c>
      <c r="S791" s="10">
        <f t="shared" si="75"/>
        <v>41277.186111111107</v>
      </c>
      <c r="T791" s="10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8"/>
        <v>music</v>
      </c>
      <c r="R792" t="str">
        <f t="shared" si="77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8"/>
        <v>music</v>
      </c>
      <c r="R793" t="str">
        <f t="shared" si="77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8"/>
        <v>music</v>
      </c>
      <c r="R794" t="str">
        <f t="shared" si="77"/>
        <v>rock</v>
      </c>
      <c r="S794" s="10">
        <f t="shared" si="75"/>
        <v>41555.87364583333</v>
      </c>
      <c r="T794" s="10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8"/>
        <v>music</v>
      </c>
      <c r="R795" t="str">
        <f t="shared" si="77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8"/>
        <v>music</v>
      </c>
      <c r="R796" t="str">
        <f t="shared" si="77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8"/>
        <v>music</v>
      </c>
      <c r="R797" t="str">
        <f t="shared" si="77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8"/>
        <v>music</v>
      </c>
      <c r="R798" t="str">
        <f t="shared" si="77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8"/>
        <v>music</v>
      </c>
      <c r="R799" t="str">
        <f t="shared" si="77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8"/>
        <v>music</v>
      </c>
      <c r="R800" t="str">
        <f t="shared" si="77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8"/>
        <v>music</v>
      </c>
      <c r="R801" t="str">
        <f t="shared" si="77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8"/>
        <v>music</v>
      </c>
      <c r="R802" t="str">
        <f t="shared" si="77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8"/>
        <v>music</v>
      </c>
      <c r="R803" t="str">
        <f t="shared" si="77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8"/>
        <v>music</v>
      </c>
      <c r="R804" t="str">
        <f t="shared" si="77"/>
        <v>rock</v>
      </c>
      <c r="S804" s="10">
        <f t="shared" si="75"/>
        <v>41123.022268518514</v>
      </c>
      <c r="T804" s="10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8"/>
        <v>music</v>
      </c>
      <c r="R805" t="str">
        <f t="shared" si="77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8"/>
        <v>music</v>
      </c>
      <c r="R806" t="str">
        <f t="shared" si="77"/>
        <v>rock</v>
      </c>
      <c r="S806" s="10">
        <f t="shared" si="75"/>
        <v>40730.105624999997</v>
      </c>
      <c r="T806" s="10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8"/>
        <v>music</v>
      </c>
      <c r="R807" t="str">
        <f t="shared" si="77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8"/>
        <v>music</v>
      </c>
      <c r="R808" t="str">
        <f t="shared" si="77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8"/>
        <v>music</v>
      </c>
      <c r="R809" t="str">
        <f t="shared" si="77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8"/>
        <v>music</v>
      </c>
      <c r="R810" t="str">
        <f t="shared" si="77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8"/>
        <v>music</v>
      </c>
      <c r="R811" t="str">
        <f t="shared" si="77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8"/>
        <v>music</v>
      </c>
      <c r="R812" t="str">
        <f t="shared" si="77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8"/>
        <v>music</v>
      </c>
      <c r="R813" t="str">
        <f t="shared" si="77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8"/>
        <v>music</v>
      </c>
      <c r="R814" t="str">
        <f t="shared" si="77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8"/>
        <v>music</v>
      </c>
      <c r="R815" t="str">
        <f t="shared" si="77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8"/>
        <v>music</v>
      </c>
      <c r="R816" t="str">
        <f t="shared" si="77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8"/>
        <v>music</v>
      </c>
      <c r="R817" t="str">
        <f t="shared" si="77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8"/>
        <v>music</v>
      </c>
      <c r="R818" t="str">
        <f t="shared" si="77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8"/>
        <v>music</v>
      </c>
      <c r="R819" t="str">
        <f t="shared" si="77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8"/>
        <v>music</v>
      </c>
      <c r="R820" t="str">
        <f t="shared" si="77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8"/>
        <v>music</v>
      </c>
      <c r="R821" t="str">
        <f t="shared" si="77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8"/>
        <v>music</v>
      </c>
      <c r="R822" t="str">
        <f t="shared" si="77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8"/>
        <v>music</v>
      </c>
      <c r="R823" t="str">
        <f t="shared" si="77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8"/>
        <v>music</v>
      </c>
      <c r="R824" t="str">
        <f t="shared" si="77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8"/>
        <v>music</v>
      </c>
      <c r="R825" t="str">
        <f t="shared" si="77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8"/>
        <v>music</v>
      </c>
      <c r="R826" t="str">
        <f t="shared" si="77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8"/>
        <v>music</v>
      </c>
      <c r="R827" t="str">
        <f t="shared" si="77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8"/>
        <v>music</v>
      </c>
      <c r="R828" t="str">
        <f t="shared" si="77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8"/>
        <v>music</v>
      </c>
      <c r="R829" t="str">
        <f t="shared" si="77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8"/>
        <v>music</v>
      </c>
      <c r="R830" t="str">
        <f t="shared" si="77"/>
        <v>rock</v>
      </c>
      <c r="S830" s="10">
        <f t="shared" si="75"/>
        <v>41073.050717592589</v>
      </c>
      <c r="T830" s="10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8"/>
        <v>music</v>
      </c>
      <c r="R831" t="str">
        <f t="shared" si="77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8"/>
        <v>music</v>
      </c>
      <c r="R832" t="str">
        <f t="shared" si="77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8"/>
        <v>music</v>
      </c>
      <c r="R833" t="str">
        <f t="shared" si="77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8"/>
        <v>music</v>
      </c>
      <c r="R834" t="str">
        <f t="shared" si="77"/>
        <v>rock</v>
      </c>
      <c r="S834" s="10">
        <f t="shared" si="75"/>
        <v>40869.675173611111</v>
      </c>
      <c r="T834" s="10">
        <f t="shared" si="76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si="78"/>
        <v>music</v>
      </c>
      <c r="R835" t="str">
        <f t="shared" si="77"/>
        <v>rock</v>
      </c>
      <c r="S835" s="10">
        <f t="shared" ref="S835:S898" si="81">(J835/86400)+DATE(1970,1,1)</f>
        <v>41718.878182870372</v>
      </c>
      <c r="T835" s="10">
        <f t="shared" ref="T835:T898" si="82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si="78"/>
        <v>music</v>
      </c>
      <c r="R836" t="str">
        <f t="shared" ref="R836:R899" si="83">RIGHT(N836,LEN(N836)-FIND("/",N836))</f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78"/>
        <v>music</v>
      </c>
      <c r="R837" t="str">
        <f t="shared" si="83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78"/>
        <v>music</v>
      </c>
      <c r="R838" t="str">
        <f t="shared" si="83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78"/>
        <v>music</v>
      </c>
      <c r="R839" t="str">
        <f t="shared" si="83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78"/>
        <v>music</v>
      </c>
      <c r="R840" t="str">
        <f t="shared" si="83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78"/>
        <v>music</v>
      </c>
      <c r="R841" t="str">
        <f t="shared" si="83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ref="Q842:Q905" si="84">LEFT(N842,FIND("/",N842)-1)</f>
        <v>music</v>
      </c>
      <c r="R842" t="str">
        <f t="shared" si="83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4"/>
        <v>music</v>
      </c>
      <c r="R843" t="str">
        <f t="shared" si="83"/>
        <v>metal</v>
      </c>
      <c r="S843" s="10">
        <f t="shared" si="81"/>
        <v>41923.838692129633</v>
      </c>
      <c r="T843" s="10">
        <f t="shared" si="82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4"/>
        <v>music</v>
      </c>
      <c r="R844" t="str">
        <f t="shared" si="83"/>
        <v>metal</v>
      </c>
      <c r="S844" s="10">
        <f t="shared" si="81"/>
        <v>41526.59239583333</v>
      </c>
      <c r="T844" s="10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4"/>
        <v>music</v>
      </c>
      <c r="R845" t="str">
        <f t="shared" si="83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4"/>
        <v>music</v>
      </c>
      <c r="R846" t="str">
        <f t="shared" si="83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4"/>
        <v>music</v>
      </c>
      <c r="R847" t="str">
        <f t="shared" si="83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4"/>
        <v>music</v>
      </c>
      <c r="R848" t="str">
        <f t="shared" si="83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4"/>
        <v>music</v>
      </c>
      <c r="R849" t="str">
        <f t="shared" si="83"/>
        <v>metal</v>
      </c>
      <c r="S849" s="10">
        <f t="shared" si="81"/>
        <v>42165.798333333332</v>
      </c>
      <c r="T849" s="10">
        <f t="shared" si="82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4"/>
        <v>music</v>
      </c>
      <c r="R850" t="str">
        <f t="shared" si="83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4"/>
        <v>music</v>
      </c>
      <c r="R851" t="str">
        <f t="shared" si="83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4"/>
        <v>music</v>
      </c>
      <c r="R852" t="str">
        <f t="shared" si="83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4"/>
        <v>music</v>
      </c>
      <c r="R853" t="str">
        <f t="shared" si="83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4"/>
        <v>music</v>
      </c>
      <c r="R854" t="str">
        <f t="shared" si="83"/>
        <v>metal</v>
      </c>
      <c r="S854" s="10">
        <f t="shared" si="81"/>
        <v>42656.805497685185</v>
      </c>
      <c r="T854" s="10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4"/>
        <v>music</v>
      </c>
      <c r="R855" t="str">
        <f t="shared" si="83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4"/>
        <v>music</v>
      </c>
      <c r="R856" t="str">
        <f t="shared" si="83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4"/>
        <v>music</v>
      </c>
      <c r="R857" t="str">
        <f t="shared" si="83"/>
        <v>metal</v>
      </c>
      <c r="S857" s="10">
        <f t="shared" si="81"/>
        <v>42545.125196759254</v>
      </c>
      <c r="T857" s="10">
        <f t="shared" si="82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4"/>
        <v>music</v>
      </c>
      <c r="R858" t="str">
        <f t="shared" si="83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4"/>
        <v>music</v>
      </c>
      <c r="R859" t="str">
        <f t="shared" si="83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4"/>
        <v>music</v>
      </c>
      <c r="R860" t="str">
        <f t="shared" si="83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4"/>
        <v>music</v>
      </c>
      <c r="R861" t="str">
        <f t="shared" si="83"/>
        <v>metal</v>
      </c>
      <c r="S861" s="10">
        <f t="shared" si="81"/>
        <v>42128.820231481484</v>
      </c>
      <c r="T861" s="10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4"/>
        <v>music</v>
      </c>
      <c r="R862" t="str">
        <f t="shared" si="83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4"/>
        <v>music</v>
      </c>
      <c r="R863" t="str">
        <f t="shared" si="83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4"/>
        <v>music</v>
      </c>
      <c r="R864" t="str">
        <f t="shared" si="83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4"/>
        <v>music</v>
      </c>
      <c r="R865" t="str">
        <f t="shared" si="83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4"/>
        <v>music</v>
      </c>
      <c r="R866" t="str">
        <f t="shared" si="83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4"/>
        <v>music</v>
      </c>
      <c r="R867" t="str">
        <f t="shared" si="83"/>
        <v>jazz</v>
      </c>
      <c r="S867" s="10">
        <f t="shared" si="81"/>
        <v>41230.773113425923</v>
      </c>
      <c r="T867" s="10">
        <f t="shared" si="82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4"/>
        <v>music</v>
      </c>
      <c r="R868" t="str">
        <f t="shared" si="83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4"/>
        <v>music</v>
      </c>
      <c r="R869" t="str">
        <f t="shared" si="83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4"/>
        <v>music</v>
      </c>
      <c r="R870" t="str">
        <f t="shared" si="83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4"/>
        <v>music</v>
      </c>
      <c r="R871" t="str">
        <f t="shared" si="83"/>
        <v>jazz</v>
      </c>
      <c r="S871" s="10">
        <f t="shared" si="81"/>
        <v>41342.845567129625</v>
      </c>
      <c r="T871" s="10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4"/>
        <v>music</v>
      </c>
      <c r="R872" t="str">
        <f t="shared" si="83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4"/>
        <v>music</v>
      </c>
      <c r="R873" t="str">
        <f t="shared" si="83"/>
        <v>jazz</v>
      </c>
      <c r="S873" s="10">
        <f t="shared" si="81"/>
        <v>41577.561284722222</v>
      </c>
      <c r="T873" s="10">
        <f t="shared" si="82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4"/>
        <v>music</v>
      </c>
      <c r="R874" t="str">
        <f t="shared" si="83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4"/>
        <v>music</v>
      </c>
      <c r="R875" t="str">
        <f t="shared" si="83"/>
        <v>jazz</v>
      </c>
      <c r="S875" s="10">
        <f t="shared" si="81"/>
        <v>41184.167129629626</v>
      </c>
      <c r="T875" s="10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4"/>
        <v>music</v>
      </c>
      <c r="R876" t="str">
        <f t="shared" si="83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 t="e">
        <f t="shared" si="80"/>
        <v>#DIV/0!</v>
      </c>
      <c r="Q877" t="str">
        <f t="shared" si="84"/>
        <v>music</v>
      </c>
      <c r="R877" t="str">
        <f t="shared" si="83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4"/>
        <v>music</v>
      </c>
      <c r="R878" t="str">
        <f t="shared" si="83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4"/>
        <v>music</v>
      </c>
      <c r="R879" t="str">
        <f t="shared" si="83"/>
        <v>jazz</v>
      </c>
      <c r="S879" s="10">
        <f t="shared" si="81"/>
        <v>41597.788888888885</v>
      </c>
      <c r="T879" s="10">
        <f t="shared" si="82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4"/>
        <v>music</v>
      </c>
      <c r="R880" t="str">
        <f t="shared" si="83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4"/>
        <v>music</v>
      </c>
      <c r="R881" t="str">
        <f t="shared" si="83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4"/>
        <v>music</v>
      </c>
      <c r="R882" t="str">
        <f t="shared" si="83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4"/>
        <v>music</v>
      </c>
      <c r="R883" t="str">
        <f t="shared" si="83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4"/>
        <v>music</v>
      </c>
      <c r="R884" t="str">
        <f t="shared" si="83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4"/>
        <v>music</v>
      </c>
      <c r="R885" t="str">
        <f t="shared" si="83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4"/>
        <v>music</v>
      </c>
      <c r="R886" t="str">
        <f t="shared" si="83"/>
        <v>indie rock</v>
      </c>
      <c r="S886" s="10">
        <f t="shared" si="81"/>
        <v>40981.802615740744</v>
      </c>
      <c r="T886" s="10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4"/>
        <v>music</v>
      </c>
      <c r="R887" t="str">
        <f t="shared" si="83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4"/>
        <v>music</v>
      </c>
      <c r="R888" t="str">
        <f t="shared" si="83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 t="e">
        <f t="shared" si="80"/>
        <v>#DIV/0!</v>
      </c>
      <c r="Q889" t="str">
        <f t="shared" si="84"/>
        <v>music</v>
      </c>
      <c r="R889" t="str">
        <f t="shared" si="83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4"/>
        <v>music</v>
      </c>
      <c r="R890" t="str">
        <f t="shared" si="83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4"/>
        <v>music</v>
      </c>
      <c r="R891" t="str">
        <f t="shared" si="83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4"/>
        <v>music</v>
      </c>
      <c r="R892" t="str">
        <f t="shared" si="83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4"/>
        <v>music</v>
      </c>
      <c r="R893" t="str">
        <f t="shared" si="83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4"/>
        <v>music</v>
      </c>
      <c r="R894" t="str">
        <f t="shared" si="83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4"/>
        <v>music</v>
      </c>
      <c r="R895" t="str">
        <f t="shared" si="83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4"/>
        <v>music</v>
      </c>
      <c r="R896" t="str">
        <f t="shared" si="83"/>
        <v>indie rock</v>
      </c>
      <c r="S896" s="10">
        <f t="shared" si="81"/>
        <v>42496.98159722222</v>
      </c>
      <c r="T896" s="10">
        <f t="shared" si="82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4"/>
        <v>music</v>
      </c>
      <c r="R897" t="str">
        <f t="shared" si="83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4"/>
        <v>music</v>
      </c>
      <c r="R898" t="str">
        <f t="shared" si="83"/>
        <v>indie rock</v>
      </c>
      <c r="S898" s="10">
        <f t="shared" si="81"/>
        <v>42218.872986111106</v>
      </c>
      <c r="T898" s="10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6" t="e">
        <f t="shared" ref="P899:P962" si="86">E899/L899</f>
        <v>#DIV/0!</v>
      </c>
      <c r="Q899" t="str">
        <f t="shared" si="84"/>
        <v>music</v>
      </c>
      <c r="R899" t="str">
        <f t="shared" si="83"/>
        <v>indie rock</v>
      </c>
      <c r="S899" s="10">
        <f t="shared" ref="S899:S962" si="87">(J899/86400)+DATE(1970,1,1)</f>
        <v>41211.688750000001</v>
      </c>
      <c r="T899" s="10">
        <f t="shared" ref="T899:T962" si="88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si="84"/>
        <v>music</v>
      </c>
      <c r="R900" t="str">
        <f t="shared" ref="R900:R963" si="89">RIGHT(N900,LEN(N900)-FIND("/",N900))</f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4"/>
        <v>music</v>
      </c>
      <c r="R901" t="str">
        <f t="shared" si="89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4"/>
        <v>music</v>
      </c>
      <c r="R902" t="str">
        <f t="shared" si="89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 t="e">
        <f t="shared" si="86"/>
        <v>#DIV/0!</v>
      </c>
      <c r="Q903" t="str">
        <f t="shared" si="84"/>
        <v>music</v>
      </c>
      <c r="R903" t="str">
        <f t="shared" si="89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4"/>
        <v>music</v>
      </c>
      <c r="R904" t="str">
        <f t="shared" si="89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4"/>
        <v>music</v>
      </c>
      <c r="R905" t="str">
        <f t="shared" si="89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ref="Q906:Q969" si="90">LEFT(N906,FIND("/",N906)-1)</f>
        <v>music</v>
      </c>
      <c r="R906" t="str">
        <f t="shared" si="89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90"/>
        <v>music</v>
      </c>
      <c r="R907" t="str">
        <f t="shared" si="89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 t="e">
        <f t="shared" si="86"/>
        <v>#DIV/0!</v>
      </c>
      <c r="Q908" t="str">
        <f t="shared" si="90"/>
        <v>music</v>
      </c>
      <c r="R908" t="str">
        <f t="shared" si="89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 t="e">
        <f t="shared" si="86"/>
        <v>#DIV/0!</v>
      </c>
      <c r="Q909" t="str">
        <f t="shared" si="90"/>
        <v>music</v>
      </c>
      <c r="R909" t="str">
        <f t="shared" si="89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 t="e">
        <f t="shared" si="86"/>
        <v>#DIV/0!</v>
      </c>
      <c r="Q910" t="str">
        <f t="shared" si="90"/>
        <v>music</v>
      </c>
      <c r="R910" t="str">
        <f t="shared" si="89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90"/>
        <v>music</v>
      </c>
      <c r="R911" t="str">
        <f t="shared" si="89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90"/>
        <v>music</v>
      </c>
      <c r="R912" t="str">
        <f t="shared" si="89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 t="e">
        <f t="shared" si="86"/>
        <v>#DIV/0!</v>
      </c>
      <c r="Q913" t="str">
        <f t="shared" si="90"/>
        <v>music</v>
      </c>
      <c r="R913" t="str">
        <f t="shared" si="89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90"/>
        <v>music</v>
      </c>
      <c r="R914" t="str">
        <f t="shared" si="89"/>
        <v>jazz</v>
      </c>
      <c r="S914" s="10">
        <f t="shared" si="87"/>
        <v>41194.109340277777</v>
      </c>
      <c r="T914" s="10">
        <f t="shared" si="88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90"/>
        <v>music</v>
      </c>
      <c r="R915" t="str">
        <f t="shared" si="89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 t="e">
        <f t="shared" si="86"/>
        <v>#DIV/0!</v>
      </c>
      <c r="Q916" t="str">
        <f t="shared" si="90"/>
        <v>music</v>
      </c>
      <c r="R916" t="str">
        <f t="shared" si="89"/>
        <v>jazz</v>
      </c>
      <c r="S916" s="10">
        <f t="shared" si="87"/>
        <v>41116.763275462959</v>
      </c>
      <c r="T916" s="10">
        <f t="shared" si="88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90"/>
        <v>music</v>
      </c>
      <c r="R917" t="str">
        <f t="shared" si="89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 t="e">
        <f t="shared" si="86"/>
        <v>#DIV/0!</v>
      </c>
      <c r="Q918" t="str">
        <f t="shared" si="90"/>
        <v>music</v>
      </c>
      <c r="R918" t="str">
        <f t="shared" si="89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90"/>
        <v>music</v>
      </c>
      <c r="R919" t="str">
        <f t="shared" si="89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90"/>
        <v>music</v>
      </c>
      <c r="R920" t="str">
        <f t="shared" si="89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90"/>
        <v>music</v>
      </c>
      <c r="R921" t="str">
        <f t="shared" si="89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 t="e">
        <f t="shared" si="86"/>
        <v>#DIV/0!</v>
      </c>
      <c r="Q922" t="str">
        <f t="shared" si="90"/>
        <v>music</v>
      </c>
      <c r="R922" t="str">
        <f t="shared" si="89"/>
        <v>jazz</v>
      </c>
      <c r="S922" s="10">
        <f t="shared" si="87"/>
        <v>41562.671550925923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6"/>
        <v>231.75</v>
      </c>
      <c r="Q923" t="str">
        <f t="shared" si="90"/>
        <v>music</v>
      </c>
      <c r="R923" t="str">
        <f t="shared" si="89"/>
        <v>jazz</v>
      </c>
      <c r="S923" s="10">
        <f t="shared" si="87"/>
        <v>40847.171018518522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90"/>
        <v>music</v>
      </c>
      <c r="R924" t="str">
        <f t="shared" si="89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90"/>
        <v>music</v>
      </c>
      <c r="R925" t="str">
        <f t="shared" si="89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6"/>
        <v>21.8</v>
      </c>
      <c r="Q926" t="str">
        <f t="shared" si="90"/>
        <v>music</v>
      </c>
      <c r="R926" t="str">
        <f t="shared" si="89"/>
        <v>jazz</v>
      </c>
      <c r="S926" s="10">
        <f t="shared" si="87"/>
        <v>41288.942928240736</v>
      </c>
      <c r="T926" s="10">
        <f t="shared" si="88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90"/>
        <v>music</v>
      </c>
      <c r="R927" t="str">
        <f t="shared" si="89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 t="e">
        <f t="shared" si="86"/>
        <v>#DIV/0!</v>
      </c>
      <c r="Q928" t="str">
        <f t="shared" si="90"/>
        <v>music</v>
      </c>
      <c r="R928" t="str">
        <f t="shared" si="89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 t="e">
        <f t="shared" si="86"/>
        <v>#DIV/0!</v>
      </c>
      <c r="Q929" t="str">
        <f t="shared" si="90"/>
        <v>music</v>
      </c>
      <c r="R929" t="str">
        <f t="shared" si="89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90"/>
        <v>music</v>
      </c>
      <c r="R930" t="str">
        <f t="shared" si="89"/>
        <v>jazz</v>
      </c>
      <c r="S930" s="10">
        <f t="shared" si="87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 t="e">
        <f t="shared" si="86"/>
        <v>#DIV/0!</v>
      </c>
      <c r="Q931" t="str">
        <f t="shared" si="90"/>
        <v>music</v>
      </c>
      <c r="R931" t="str">
        <f t="shared" si="89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90"/>
        <v>music</v>
      </c>
      <c r="R932" t="str">
        <f t="shared" si="89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90"/>
        <v>music</v>
      </c>
      <c r="R933" t="str">
        <f t="shared" si="89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90"/>
        <v>music</v>
      </c>
      <c r="R934" t="str">
        <f t="shared" si="89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6"/>
        <v>60</v>
      </c>
      <c r="Q935" t="str">
        <f t="shared" si="90"/>
        <v>music</v>
      </c>
      <c r="R935" t="str">
        <f t="shared" si="89"/>
        <v>jazz</v>
      </c>
      <c r="S935" s="10">
        <f t="shared" si="87"/>
        <v>41711.169085648144</v>
      </c>
      <c r="T935" s="10">
        <f t="shared" si="88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90"/>
        <v>music</v>
      </c>
      <c r="R936" t="str">
        <f t="shared" si="89"/>
        <v>jazz</v>
      </c>
      <c r="S936" s="10">
        <f t="shared" si="87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90"/>
        <v>music</v>
      </c>
      <c r="R937" t="str">
        <f t="shared" si="89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 t="e">
        <f t="shared" si="86"/>
        <v>#DIV/0!</v>
      </c>
      <c r="Q938" t="str">
        <f t="shared" si="90"/>
        <v>music</v>
      </c>
      <c r="R938" t="str">
        <f t="shared" si="89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90"/>
        <v>music</v>
      </c>
      <c r="R939" t="str">
        <f t="shared" si="89"/>
        <v>jazz</v>
      </c>
      <c r="S939" s="10">
        <f t="shared" si="87"/>
        <v>41551.798113425924</v>
      </c>
      <c r="T939" s="10">
        <f t="shared" si="88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90"/>
        <v>music</v>
      </c>
      <c r="R940" t="str">
        <f t="shared" si="89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90"/>
        <v>music</v>
      </c>
      <c r="R941" t="str">
        <f t="shared" si="89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90"/>
        <v>technology</v>
      </c>
      <c r="R942" t="str">
        <f t="shared" si="89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90"/>
        <v>technology</v>
      </c>
      <c r="R943" t="str">
        <f t="shared" si="89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90"/>
        <v>technology</v>
      </c>
      <c r="R944" t="str">
        <f t="shared" si="89"/>
        <v>wearables</v>
      </c>
      <c r="S944" s="10">
        <f t="shared" si="87"/>
        <v>42382.843287037038</v>
      </c>
      <c r="T944" s="10">
        <f t="shared" si="88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90"/>
        <v>technology</v>
      </c>
      <c r="R945" t="str">
        <f t="shared" si="89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90"/>
        <v>technology</v>
      </c>
      <c r="R946" t="str">
        <f t="shared" si="89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90"/>
        <v>technology</v>
      </c>
      <c r="R947" t="str">
        <f t="shared" si="89"/>
        <v>wearables</v>
      </c>
      <c r="S947" s="10">
        <f t="shared" si="87"/>
        <v>42732.872986111106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90"/>
        <v>technology</v>
      </c>
      <c r="R948" t="str">
        <f t="shared" si="89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 t="e">
        <f t="shared" si="86"/>
        <v>#DIV/0!</v>
      </c>
      <c r="Q949" t="str">
        <f t="shared" si="90"/>
        <v>technology</v>
      </c>
      <c r="R949" t="str">
        <f t="shared" si="89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6"/>
        <v>60</v>
      </c>
      <c r="Q950" t="str">
        <f t="shared" si="90"/>
        <v>technology</v>
      </c>
      <c r="R950" t="str">
        <f t="shared" si="89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90"/>
        <v>technology</v>
      </c>
      <c r="R951" t="str">
        <f t="shared" si="89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90"/>
        <v>technology</v>
      </c>
      <c r="R952" t="str">
        <f t="shared" si="89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90"/>
        <v>technology</v>
      </c>
      <c r="R953" t="str">
        <f t="shared" si="89"/>
        <v>wearables</v>
      </c>
      <c r="S953" s="10">
        <f t="shared" si="87"/>
        <v>42480.653611111113</v>
      </c>
      <c r="T953" s="10">
        <f t="shared" si="88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90"/>
        <v>technology</v>
      </c>
      <c r="R954" t="str">
        <f t="shared" si="89"/>
        <v>wearables</v>
      </c>
      <c r="S954" s="10">
        <f t="shared" si="87"/>
        <v>42662.613564814819</v>
      </c>
      <c r="T954" s="10">
        <f t="shared" si="88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90"/>
        <v>technology</v>
      </c>
      <c r="R955" t="str">
        <f t="shared" si="89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90"/>
        <v>technology</v>
      </c>
      <c r="R956" t="str">
        <f t="shared" si="89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90"/>
        <v>technology</v>
      </c>
      <c r="R957" t="str">
        <f t="shared" si="89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90"/>
        <v>technology</v>
      </c>
      <c r="R958" t="str">
        <f t="shared" si="89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90"/>
        <v>technology</v>
      </c>
      <c r="R959" t="str">
        <f t="shared" si="89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90"/>
        <v>technology</v>
      </c>
      <c r="R960" t="str">
        <f t="shared" si="89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90"/>
        <v>technology</v>
      </c>
      <c r="R961" t="str">
        <f t="shared" si="89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si="90"/>
        <v>technology</v>
      </c>
      <c r="R962" t="str">
        <f t="shared" si="89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si="90"/>
        <v>technology</v>
      </c>
      <c r="R963" t="str">
        <f t="shared" si="89"/>
        <v>wearables</v>
      </c>
      <c r="S963" s="10">
        <f t="shared" ref="S963:S1026" si="93">(J963/86400)+DATE(1970,1,1)</f>
        <v>42740.693692129629</v>
      </c>
      <c r="T963" s="10">
        <f t="shared" ref="T963:T1026" si="94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si="90"/>
        <v>technology</v>
      </c>
      <c r="R964" t="str">
        <f t="shared" ref="R964:R1027" si="95">RIGHT(N964,LEN(N964)-FIND("/",N964))</f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0"/>
        <v>technology</v>
      </c>
      <c r="R965" t="str">
        <f t="shared" si="95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0"/>
        <v>technology</v>
      </c>
      <c r="R966" t="str">
        <f t="shared" si="95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0"/>
        <v>technology</v>
      </c>
      <c r="R967" t="str">
        <f t="shared" si="95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0"/>
        <v>technology</v>
      </c>
      <c r="R968" t="str">
        <f t="shared" si="95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0"/>
        <v>technology</v>
      </c>
      <c r="R969" t="str">
        <f t="shared" si="95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ref="Q970:Q1033" si="96">LEFT(N970,FIND("/",N970)-1)</f>
        <v>technology</v>
      </c>
      <c r="R970" t="str">
        <f t="shared" si="95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6"/>
        <v>technology</v>
      </c>
      <c r="R971" t="str">
        <f t="shared" si="95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6"/>
        <v>technology</v>
      </c>
      <c r="R972" t="str">
        <f t="shared" si="95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6"/>
        <v>technology</v>
      </c>
      <c r="R973" t="str">
        <f t="shared" si="95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6"/>
        <v>technology</v>
      </c>
      <c r="R974" t="str">
        <f t="shared" si="95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6"/>
        <v>technology</v>
      </c>
      <c r="R975" t="str">
        <f t="shared" si="95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6"/>
        <v>technology</v>
      </c>
      <c r="R976" t="str">
        <f t="shared" si="95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6"/>
        <v>technology</v>
      </c>
      <c r="R977" t="str">
        <f t="shared" si="95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6"/>
        <v>technology</v>
      </c>
      <c r="R978" t="str">
        <f t="shared" si="95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6"/>
        <v>technology</v>
      </c>
      <c r="R979" t="str">
        <f t="shared" si="95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6"/>
        <v>technology</v>
      </c>
      <c r="R980" t="str">
        <f t="shared" si="95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6"/>
        <v>technology</v>
      </c>
      <c r="R981" t="str">
        <f t="shared" si="95"/>
        <v>wearables</v>
      </c>
      <c r="S981" s="10">
        <f t="shared" si="93"/>
        <v>42506.416990740741</v>
      </c>
      <c r="T981" s="10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6"/>
        <v>technology</v>
      </c>
      <c r="R982" t="str">
        <f t="shared" si="95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6"/>
        <v>technology</v>
      </c>
      <c r="R983" t="str">
        <f t="shared" si="95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6"/>
        <v>technology</v>
      </c>
      <c r="R984" t="str">
        <f t="shared" si="95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6"/>
        <v>technology</v>
      </c>
      <c r="R985" t="str">
        <f t="shared" si="95"/>
        <v>wearables</v>
      </c>
      <c r="S985" s="10">
        <f t="shared" si="93"/>
        <v>42574.667650462958</v>
      </c>
      <c r="T985" s="10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6"/>
        <v>technology</v>
      </c>
      <c r="R986" t="str">
        <f t="shared" si="95"/>
        <v>wearables</v>
      </c>
      <c r="S986" s="10">
        <f t="shared" si="93"/>
        <v>42061.11583333333</v>
      </c>
      <c r="T986" s="10">
        <f t="shared" si="94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6"/>
        <v>technology</v>
      </c>
      <c r="R987" t="str">
        <f t="shared" si="95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6"/>
        <v>technology</v>
      </c>
      <c r="R988" t="str">
        <f t="shared" si="95"/>
        <v>wearables</v>
      </c>
      <c r="S988" s="10">
        <f t="shared" si="93"/>
        <v>42324.767361111109</v>
      </c>
      <c r="T988" s="10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6"/>
        <v>technology</v>
      </c>
      <c r="R989" t="str">
        <f t="shared" si="95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 t="e">
        <f t="shared" si="92"/>
        <v>#DIV/0!</v>
      </c>
      <c r="Q990" t="str">
        <f t="shared" si="96"/>
        <v>technology</v>
      </c>
      <c r="R990" t="str">
        <f t="shared" si="95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6"/>
        <v>technology</v>
      </c>
      <c r="R991" t="str">
        <f t="shared" si="95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6"/>
        <v>technology</v>
      </c>
      <c r="R992" t="str">
        <f t="shared" si="95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6"/>
        <v>technology</v>
      </c>
      <c r="R993" t="str">
        <f t="shared" si="95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6"/>
        <v>technology</v>
      </c>
      <c r="R994" t="str">
        <f t="shared" si="95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6"/>
        <v>technology</v>
      </c>
      <c r="R995" t="str">
        <f t="shared" si="95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6"/>
        <v>technology</v>
      </c>
      <c r="R996" t="str">
        <f t="shared" si="95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6"/>
        <v>technology</v>
      </c>
      <c r="R997" t="str">
        <f t="shared" si="95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6"/>
        <v>technology</v>
      </c>
      <c r="R998" t="str">
        <f t="shared" si="95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6"/>
        <v>technology</v>
      </c>
      <c r="R999" t="str">
        <f t="shared" si="95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6"/>
        <v>technology</v>
      </c>
      <c r="R1000" t="str">
        <f t="shared" si="95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6"/>
        <v>technology</v>
      </c>
      <c r="R1001" t="str">
        <f t="shared" si="95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6"/>
        <v>technology</v>
      </c>
      <c r="R1002" t="str">
        <f t="shared" si="95"/>
        <v>wearables</v>
      </c>
      <c r="S1002" s="10">
        <f t="shared" si="93"/>
        <v>42749.05972222222</v>
      </c>
      <c r="T1002" s="10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6"/>
        <v>technology</v>
      </c>
      <c r="R1003" t="str">
        <f t="shared" si="95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6"/>
        <v>technology</v>
      </c>
      <c r="R1004" t="str">
        <f t="shared" si="95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6"/>
        <v>technology</v>
      </c>
      <c r="R1005" t="str">
        <f t="shared" si="95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6"/>
        <v>technology</v>
      </c>
      <c r="R1006" t="str">
        <f t="shared" si="95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6"/>
        <v>technology</v>
      </c>
      <c r="R1007" t="str">
        <f t="shared" si="95"/>
        <v>wearables</v>
      </c>
      <c r="S1007" s="10">
        <f t="shared" si="93"/>
        <v>42276.624803240746</v>
      </c>
      <c r="T1007" s="10">
        <f t="shared" si="94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6"/>
        <v>technology</v>
      </c>
      <c r="R1008" t="str">
        <f t="shared" si="95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6"/>
        <v>technology</v>
      </c>
      <c r="R1009" t="str">
        <f t="shared" si="95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6"/>
        <v>technology</v>
      </c>
      <c r="R1010" t="str">
        <f t="shared" si="95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6"/>
        <v>technology</v>
      </c>
      <c r="R1011" t="str">
        <f t="shared" si="95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6"/>
        <v>technology</v>
      </c>
      <c r="R1012" t="str">
        <f t="shared" si="95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6"/>
        <v>technology</v>
      </c>
      <c r="R1013" t="str">
        <f t="shared" si="95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6"/>
        <v>technology</v>
      </c>
      <c r="R1014" t="str">
        <f t="shared" si="95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6"/>
        <v>technology</v>
      </c>
      <c r="R1015" t="str">
        <f t="shared" si="95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6"/>
        <v>technology</v>
      </c>
      <c r="R1016" t="str">
        <f t="shared" si="95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6"/>
        <v>technology</v>
      </c>
      <c r="R1017" t="str">
        <f t="shared" si="95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6"/>
        <v>technology</v>
      </c>
      <c r="R1018" t="str">
        <f t="shared" si="95"/>
        <v>wearables</v>
      </c>
      <c r="S1018" s="10">
        <f t="shared" si="93"/>
        <v>42422.107129629629</v>
      </c>
      <c r="T1018" s="10">
        <f t="shared" si="94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6"/>
        <v>technology</v>
      </c>
      <c r="R1019" t="str">
        <f t="shared" si="95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6"/>
        <v>technology</v>
      </c>
      <c r="R1020" t="str">
        <f t="shared" si="95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6"/>
        <v>technology</v>
      </c>
      <c r="R1021" t="str">
        <f t="shared" si="95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6"/>
        <v>music</v>
      </c>
      <c r="R1022" t="str">
        <f t="shared" si="95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6"/>
        <v>music</v>
      </c>
      <c r="R1023" t="str">
        <f t="shared" si="95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6"/>
        <v>music</v>
      </c>
      <c r="R1024" t="str">
        <f t="shared" si="95"/>
        <v>electronic music</v>
      </c>
      <c r="S1024" s="10">
        <f t="shared" si="93"/>
        <v>42111.646724537037</v>
      </c>
      <c r="T1024" s="10">
        <f t="shared" si="94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6"/>
        <v>music</v>
      </c>
      <c r="R1025" t="str">
        <f t="shared" si="95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6"/>
        <v>music</v>
      </c>
      <c r="R1026" t="str">
        <f t="shared" si="95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si="96"/>
        <v>music</v>
      </c>
      <c r="R1027" t="str">
        <f t="shared" si="95"/>
        <v>electronic music</v>
      </c>
      <c r="S1027" s="10">
        <f t="shared" ref="S1027:S1090" si="99">(J1027/86400)+DATE(1970,1,1)</f>
        <v>42049.833761574075</v>
      </c>
      <c r="T1027" s="10">
        <f t="shared" ref="T1027:T1090" si="100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si="96"/>
        <v>music</v>
      </c>
      <c r="R1028" t="str">
        <f t="shared" ref="R1028:R1091" si="101">RIGHT(N1028,LEN(N1028)-FIND("/",N1028))</f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96"/>
        <v>music</v>
      </c>
      <c r="R1029" t="str">
        <f t="shared" si="101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96"/>
        <v>music</v>
      </c>
      <c r="R1030" t="str">
        <f t="shared" si="101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96"/>
        <v>music</v>
      </c>
      <c r="R1031" t="str">
        <f t="shared" si="101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96"/>
        <v>music</v>
      </c>
      <c r="R1032" t="str">
        <f t="shared" si="101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96"/>
        <v>music</v>
      </c>
      <c r="R1033" t="str">
        <f t="shared" si="101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ref="Q1034:Q1097" si="102">LEFT(N1034,FIND("/",N1034)-1)</f>
        <v>music</v>
      </c>
      <c r="R1034" t="str">
        <f t="shared" si="101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102"/>
        <v>music</v>
      </c>
      <c r="R1035" t="str">
        <f t="shared" si="101"/>
        <v>electronic music</v>
      </c>
      <c r="S1035" s="10">
        <f t="shared" si="99"/>
        <v>42688.732407407406</v>
      </c>
      <c r="T1035" s="10">
        <f t="shared" si="100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102"/>
        <v>music</v>
      </c>
      <c r="R1036" t="str">
        <f t="shared" si="101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102"/>
        <v>music</v>
      </c>
      <c r="R1037" t="str">
        <f t="shared" si="101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102"/>
        <v>music</v>
      </c>
      <c r="R1038" t="str">
        <f t="shared" si="101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102"/>
        <v>music</v>
      </c>
      <c r="R1039" t="str">
        <f t="shared" si="101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102"/>
        <v>music</v>
      </c>
      <c r="R1040" t="str">
        <f t="shared" si="101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102"/>
        <v>music</v>
      </c>
      <c r="R1041" t="str">
        <f t="shared" si="101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102"/>
        <v>journalism</v>
      </c>
      <c r="R1042" t="str">
        <f t="shared" si="101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 t="e">
        <f t="shared" si="98"/>
        <v>#DIV/0!</v>
      </c>
      <c r="Q1043" t="str">
        <f t="shared" si="102"/>
        <v>journalism</v>
      </c>
      <c r="R1043" t="str">
        <f t="shared" si="101"/>
        <v>audio</v>
      </c>
      <c r="S1043" s="10">
        <f t="shared" si="99"/>
        <v>41831.06009259259</v>
      </c>
      <c r="T1043" s="10">
        <f t="shared" si="100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102"/>
        <v>journalism</v>
      </c>
      <c r="R1044" t="str">
        <f t="shared" si="101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102"/>
        <v>journalism</v>
      </c>
      <c r="R1045" t="str">
        <f t="shared" si="101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102"/>
        <v>journalism</v>
      </c>
      <c r="R1046" t="str">
        <f t="shared" si="101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102"/>
        <v>journalism</v>
      </c>
      <c r="R1047" t="str">
        <f t="shared" si="101"/>
        <v>audio</v>
      </c>
      <c r="S1047" s="10">
        <f t="shared" si="99"/>
        <v>41844.874421296292</v>
      </c>
      <c r="T1047" s="10">
        <f t="shared" si="100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 t="e">
        <f t="shared" si="98"/>
        <v>#DIV/0!</v>
      </c>
      <c r="Q1048" t="str">
        <f t="shared" si="102"/>
        <v>journalism</v>
      </c>
      <c r="R1048" t="str">
        <f t="shared" si="101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102"/>
        <v>journalism</v>
      </c>
      <c r="R1049" t="str">
        <f t="shared" si="101"/>
        <v>audio</v>
      </c>
      <c r="S1049" s="10">
        <f t="shared" si="99"/>
        <v>41918.818460648152</v>
      </c>
      <c r="T1049" s="10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102"/>
        <v>journalism</v>
      </c>
      <c r="R1050" t="str">
        <f t="shared" si="101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 t="e">
        <f t="shared" si="98"/>
        <v>#DIV/0!</v>
      </c>
      <c r="Q1051" t="str">
        <f t="shared" si="102"/>
        <v>journalism</v>
      </c>
      <c r="R1051" t="str">
        <f t="shared" si="101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 t="e">
        <f t="shared" si="98"/>
        <v>#DIV/0!</v>
      </c>
      <c r="Q1052" t="str">
        <f t="shared" si="102"/>
        <v>journalism</v>
      </c>
      <c r="R1052" t="str">
        <f t="shared" si="101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 t="e">
        <f t="shared" si="98"/>
        <v>#DIV/0!</v>
      </c>
      <c r="Q1053" t="str">
        <f t="shared" si="102"/>
        <v>journalism</v>
      </c>
      <c r="R1053" t="str">
        <f t="shared" si="101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 t="e">
        <f t="shared" si="98"/>
        <v>#DIV/0!</v>
      </c>
      <c r="Q1054" t="str">
        <f t="shared" si="102"/>
        <v>journalism</v>
      </c>
      <c r="R1054" t="str">
        <f t="shared" si="101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102"/>
        <v>journalism</v>
      </c>
      <c r="R1055" t="str">
        <f t="shared" si="101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 t="e">
        <f t="shared" si="98"/>
        <v>#DIV/0!</v>
      </c>
      <c r="Q1056" t="str">
        <f t="shared" si="102"/>
        <v>journalism</v>
      </c>
      <c r="R1056" t="str">
        <f t="shared" si="101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 t="e">
        <f t="shared" si="98"/>
        <v>#DIV/0!</v>
      </c>
      <c r="Q1057" t="str">
        <f t="shared" si="102"/>
        <v>journalism</v>
      </c>
      <c r="R1057" t="str">
        <f t="shared" si="101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 t="e">
        <f t="shared" si="98"/>
        <v>#DIV/0!</v>
      </c>
      <c r="Q1058" t="str">
        <f t="shared" si="102"/>
        <v>journalism</v>
      </c>
      <c r="R1058" t="str">
        <f t="shared" si="101"/>
        <v>audio</v>
      </c>
      <c r="S1058" s="10">
        <f t="shared" si="99"/>
        <v>42058.719641203701</v>
      </c>
      <c r="T1058" s="10">
        <f t="shared" si="100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 t="e">
        <f t="shared" si="98"/>
        <v>#DIV/0!</v>
      </c>
      <c r="Q1059" t="str">
        <f t="shared" si="102"/>
        <v>journalism</v>
      </c>
      <c r="R1059" t="str">
        <f t="shared" si="101"/>
        <v>audio</v>
      </c>
      <c r="S1059" s="10">
        <f t="shared" si="99"/>
        <v>42678.871331018519</v>
      </c>
      <c r="T1059" s="10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 t="e">
        <f t="shared" si="98"/>
        <v>#DIV/0!</v>
      </c>
      <c r="Q1060" t="str">
        <f t="shared" si="102"/>
        <v>journalism</v>
      </c>
      <c r="R1060" t="str">
        <f t="shared" si="101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 t="e">
        <f t="shared" si="98"/>
        <v>#DIV/0!</v>
      </c>
      <c r="Q1061" t="str">
        <f t="shared" si="102"/>
        <v>journalism</v>
      </c>
      <c r="R1061" t="str">
        <f t="shared" si="101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102"/>
        <v>journalism</v>
      </c>
      <c r="R1062" t="str">
        <f t="shared" si="101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 t="e">
        <f t="shared" si="98"/>
        <v>#DIV/0!</v>
      </c>
      <c r="Q1063" t="str">
        <f t="shared" si="102"/>
        <v>journalism</v>
      </c>
      <c r="R1063" t="str">
        <f t="shared" si="101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102"/>
        <v>journalism</v>
      </c>
      <c r="R1064" t="str">
        <f t="shared" si="101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 t="e">
        <f t="shared" si="98"/>
        <v>#DIV/0!</v>
      </c>
      <c r="Q1065" t="str">
        <f t="shared" si="102"/>
        <v>journalism</v>
      </c>
      <c r="R1065" t="str">
        <f t="shared" si="101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102"/>
        <v>games</v>
      </c>
      <c r="R1066" t="str">
        <f t="shared" si="101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102"/>
        <v>games</v>
      </c>
      <c r="R1067" t="str">
        <f t="shared" si="101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102"/>
        <v>games</v>
      </c>
      <c r="R1068" t="str">
        <f t="shared" si="101"/>
        <v>video games</v>
      </c>
      <c r="S1068" s="10">
        <f t="shared" si="99"/>
        <v>41445.962754629625</v>
      </c>
      <c r="T1068" s="10">
        <f t="shared" si="100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102"/>
        <v>games</v>
      </c>
      <c r="R1069" t="str">
        <f t="shared" si="101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102"/>
        <v>games</v>
      </c>
      <c r="R1070" t="str">
        <f t="shared" si="101"/>
        <v>video games</v>
      </c>
      <c r="S1070" s="10">
        <f t="shared" si="99"/>
        <v>42440.371111111112</v>
      </c>
      <c r="T1070" s="10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102"/>
        <v>games</v>
      </c>
      <c r="R1071" t="str">
        <f t="shared" si="101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102"/>
        <v>games</v>
      </c>
      <c r="R1072" t="str">
        <f t="shared" si="101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 t="e">
        <f t="shared" si="98"/>
        <v>#DIV/0!</v>
      </c>
      <c r="Q1073" t="str">
        <f t="shared" si="102"/>
        <v>games</v>
      </c>
      <c r="R1073" t="str">
        <f t="shared" si="101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102"/>
        <v>games</v>
      </c>
      <c r="R1074" t="str">
        <f t="shared" si="101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102"/>
        <v>games</v>
      </c>
      <c r="R1075" t="str">
        <f t="shared" si="101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102"/>
        <v>games</v>
      </c>
      <c r="R1076" t="str">
        <f t="shared" si="101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102"/>
        <v>games</v>
      </c>
      <c r="R1077" t="str">
        <f t="shared" si="101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102"/>
        <v>games</v>
      </c>
      <c r="R1078" t="str">
        <f t="shared" si="101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102"/>
        <v>games</v>
      </c>
      <c r="R1079" t="str">
        <f t="shared" si="101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102"/>
        <v>games</v>
      </c>
      <c r="R1080" t="str">
        <f t="shared" si="101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102"/>
        <v>games</v>
      </c>
      <c r="R1081" t="str">
        <f t="shared" si="101"/>
        <v>video games</v>
      </c>
      <c r="S1081" s="10">
        <f t="shared" si="99"/>
        <v>42479.566388888888</v>
      </c>
      <c r="T1081" s="10">
        <f t="shared" si="100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102"/>
        <v>games</v>
      </c>
      <c r="R1082" t="str">
        <f t="shared" si="101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102"/>
        <v>games</v>
      </c>
      <c r="R1083" t="str">
        <f t="shared" si="101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102"/>
        <v>games</v>
      </c>
      <c r="R1084" t="str">
        <f t="shared" si="101"/>
        <v>video games</v>
      </c>
      <c r="S1084" s="10">
        <f t="shared" si="99"/>
        <v>41101.906111111108</v>
      </c>
      <c r="T1084" s="10">
        <f t="shared" si="100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102"/>
        <v>games</v>
      </c>
      <c r="R1085" t="str">
        <f t="shared" si="101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 t="e">
        <f t="shared" si="98"/>
        <v>#DIV/0!</v>
      </c>
      <c r="Q1086" t="str">
        <f t="shared" si="102"/>
        <v>games</v>
      </c>
      <c r="R1086" t="str">
        <f t="shared" si="101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102"/>
        <v>games</v>
      </c>
      <c r="R1087" t="str">
        <f t="shared" si="101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102"/>
        <v>games</v>
      </c>
      <c r="R1088" t="str">
        <f t="shared" si="101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 t="e">
        <f t="shared" si="98"/>
        <v>#DIV/0!</v>
      </c>
      <c r="Q1089" t="str">
        <f t="shared" si="102"/>
        <v>games</v>
      </c>
      <c r="R1089" t="str">
        <f t="shared" si="101"/>
        <v>video games</v>
      </c>
      <c r="S1089" s="10">
        <f t="shared" si="99"/>
        <v>41775.713969907403</v>
      </c>
      <c r="T1089" s="10">
        <f t="shared" si="100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102"/>
        <v>games</v>
      </c>
      <c r="R1090" t="str">
        <f t="shared" si="101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si="102"/>
        <v>games</v>
      </c>
      <c r="R1091" t="str">
        <f t="shared" si="101"/>
        <v>video games</v>
      </c>
      <c r="S1091" s="10">
        <f t="shared" ref="S1091:S1154" si="105">(J1091/86400)+DATE(1970,1,1)</f>
        <v>42151.189525462964</v>
      </c>
      <c r="T1091" s="10">
        <f t="shared" ref="T1091:T1154" si="106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si="102"/>
        <v>games</v>
      </c>
      <c r="R1092" t="str">
        <f t="shared" ref="R1092:R1155" si="107">RIGHT(N1092,LEN(N1092)-FIND("/",N1092))</f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2"/>
        <v>games</v>
      </c>
      <c r="R1093" t="str">
        <f t="shared" si="107"/>
        <v>video games</v>
      </c>
      <c r="S1093" s="10">
        <f t="shared" si="105"/>
        <v>42440.820277777777</v>
      </c>
      <c r="T1093" s="10">
        <f t="shared" si="106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2"/>
        <v>games</v>
      </c>
      <c r="R1094" t="str">
        <f t="shared" si="107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2"/>
        <v>games</v>
      </c>
      <c r="R1095" t="str">
        <f t="shared" si="107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2"/>
        <v>games</v>
      </c>
      <c r="R1096" t="str">
        <f t="shared" si="107"/>
        <v>video games</v>
      </c>
      <c r="S1096" s="10">
        <f t="shared" si="105"/>
        <v>40795.71334490741</v>
      </c>
      <c r="T1096" s="10">
        <f t="shared" si="106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2"/>
        <v>games</v>
      </c>
      <c r="R1097" t="str">
        <f t="shared" si="107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ref="Q1098:Q1161" si="108">LEFT(N1098,FIND("/",N1098)-1)</f>
        <v>games</v>
      </c>
      <c r="R1098" t="str">
        <f t="shared" si="107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8"/>
        <v>games</v>
      </c>
      <c r="R1099" t="str">
        <f t="shared" si="107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8"/>
        <v>games</v>
      </c>
      <c r="R1100" t="str">
        <f t="shared" si="107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8"/>
        <v>games</v>
      </c>
      <c r="R1101" t="str">
        <f t="shared" si="107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8"/>
        <v>games</v>
      </c>
      <c r="R1102" t="str">
        <f t="shared" si="107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8"/>
        <v>games</v>
      </c>
      <c r="R1103" t="str">
        <f t="shared" si="107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8"/>
        <v>games</v>
      </c>
      <c r="R1104" t="str">
        <f t="shared" si="107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8"/>
        <v>games</v>
      </c>
      <c r="R1105" t="str">
        <f t="shared" si="107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8"/>
        <v>games</v>
      </c>
      <c r="R1106" t="str">
        <f t="shared" si="107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8"/>
        <v>games</v>
      </c>
      <c r="R1107" t="str">
        <f t="shared" si="107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8"/>
        <v>games</v>
      </c>
      <c r="R1108" t="str">
        <f t="shared" si="107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 t="e">
        <f t="shared" si="104"/>
        <v>#DIV/0!</v>
      </c>
      <c r="Q1109" t="str">
        <f t="shared" si="108"/>
        <v>games</v>
      </c>
      <c r="R1109" t="str">
        <f t="shared" si="107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8"/>
        <v>games</v>
      </c>
      <c r="R1110" t="str">
        <f t="shared" si="107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8"/>
        <v>games</v>
      </c>
      <c r="R1111" t="str">
        <f t="shared" si="107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8"/>
        <v>games</v>
      </c>
      <c r="R1112" t="str">
        <f t="shared" si="107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8"/>
        <v>games</v>
      </c>
      <c r="R1113" t="str">
        <f t="shared" si="107"/>
        <v>video games</v>
      </c>
      <c r="S1113" s="10">
        <f t="shared" si="105"/>
        <v>42347.203587962962</v>
      </c>
      <c r="T1113" s="10">
        <f t="shared" si="106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8"/>
        <v>games</v>
      </c>
      <c r="R1114" t="str">
        <f t="shared" si="107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8"/>
        <v>games</v>
      </c>
      <c r="R1115" t="str">
        <f t="shared" si="107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8"/>
        <v>games</v>
      </c>
      <c r="R1116" t="str">
        <f t="shared" si="107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8"/>
        <v>games</v>
      </c>
      <c r="R1117" t="str">
        <f t="shared" si="107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8"/>
        <v>games</v>
      </c>
      <c r="R1118" t="str">
        <f t="shared" si="107"/>
        <v>video games</v>
      </c>
      <c r="S1118" s="10">
        <f t="shared" si="105"/>
        <v>41009.847314814819</v>
      </c>
      <c r="T1118" s="10">
        <f t="shared" si="106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8"/>
        <v>games</v>
      </c>
      <c r="R1119" t="str">
        <f t="shared" si="107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8"/>
        <v>games</v>
      </c>
      <c r="R1120" t="str">
        <f t="shared" si="107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8"/>
        <v>games</v>
      </c>
      <c r="R1121" t="str">
        <f t="shared" si="107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 t="e">
        <f t="shared" si="104"/>
        <v>#DIV/0!</v>
      </c>
      <c r="Q1122" t="str">
        <f t="shared" si="108"/>
        <v>games</v>
      </c>
      <c r="R1122" t="str">
        <f t="shared" si="107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8"/>
        <v>games</v>
      </c>
      <c r="R1123" t="str">
        <f t="shared" si="107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 t="e">
        <f t="shared" si="104"/>
        <v>#DIV/0!</v>
      </c>
      <c r="Q1124" t="str">
        <f t="shared" si="108"/>
        <v>games</v>
      </c>
      <c r="R1124" t="str">
        <f t="shared" si="107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8"/>
        <v>games</v>
      </c>
      <c r="R1125" t="str">
        <f t="shared" si="107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8"/>
        <v>games</v>
      </c>
      <c r="R1126" t="str">
        <f t="shared" si="107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 t="e">
        <f t="shared" si="104"/>
        <v>#DIV/0!</v>
      </c>
      <c r="Q1127" t="str">
        <f t="shared" si="108"/>
        <v>games</v>
      </c>
      <c r="R1127" t="str">
        <f t="shared" si="107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8"/>
        <v>games</v>
      </c>
      <c r="R1128" t="str">
        <f t="shared" si="107"/>
        <v>mobile games</v>
      </c>
      <c r="S1128" s="10">
        <f t="shared" si="105"/>
        <v>42535.327476851853</v>
      </c>
      <c r="T1128" s="10">
        <f t="shared" si="106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8"/>
        <v>games</v>
      </c>
      <c r="R1129" t="str">
        <f t="shared" si="107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8"/>
        <v>games</v>
      </c>
      <c r="R1130" t="str">
        <f t="shared" si="107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8"/>
        <v>games</v>
      </c>
      <c r="R1131" t="str">
        <f t="shared" si="107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8"/>
        <v>games</v>
      </c>
      <c r="R1132" t="str">
        <f t="shared" si="107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 t="e">
        <f t="shared" si="104"/>
        <v>#DIV/0!</v>
      </c>
      <c r="Q1133" t="str">
        <f t="shared" si="108"/>
        <v>games</v>
      </c>
      <c r="R1133" t="str">
        <f t="shared" si="107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8"/>
        <v>games</v>
      </c>
      <c r="R1134" t="str">
        <f t="shared" si="107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8"/>
        <v>games</v>
      </c>
      <c r="R1135" t="str">
        <f t="shared" si="107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8"/>
        <v>games</v>
      </c>
      <c r="R1136" t="str">
        <f t="shared" si="107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8"/>
        <v>games</v>
      </c>
      <c r="R1137" t="str">
        <f t="shared" si="107"/>
        <v>mobile games</v>
      </c>
      <c r="S1137" s="10">
        <f t="shared" si="105"/>
        <v>42558.98951388889</v>
      </c>
      <c r="T1137" s="10">
        <f t="shared" si="106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8"/>
        <v>games</v>
      </c>
      <c r="R1138" t="str">
        <f t="shared" si="107"/>
        <v>mobile games</v>
      </c>
      <c r="S1138" s="10">
        <f t="shared" si="105"/>
        <v>42327.671631944446</v>
      </c>
      <c r="T1138" s="10">
        <f t="shared" si="106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8"/>
        <v>games</v>
      </c>
      <c r="R1139" t="str">
        <f t="shared" si="107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8"/>
        <v>games</v>
      </c>
      <c r="R1140" t="str">
        <f t="shared" si="107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8"/>
        <v>games</v>
      </c>
      <c r="R1141" t="str">
        <f t="shared" si="107"/>
        <v>mobile games</v>
      </c>
      <c r="S1141" s="10">
        <f t="shared" si="105"/>
        <v>41975.34752314815</v>
      </c>
      <c r="T1141" s="10">
        <f t="shared" si="106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 t="e">
        <f t="shared" si="104"/>
        <v>#DIV/0!</v>
      </c>
      <c r="Q1142" t="str">
        <f t="shared" si="108"/>
        <v>games</v>
      </c>
      <c r="R1142" t="str">
        <f t="shared" si="107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 t="e">
        <f t="shared" si="104"/>
        <v>#DIV/0!</v>
      </c>
      <c r="Q1143" t="str">
        <f t="shared" si="108"/>
        <v>games</v>
      </c>
      <c r="R1143" t="str">
        <f t="shared" si="107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 t="e">
        <f t="shared" si="104"/>
        <v>#DIV/0!</v>
      </c>
      <c r="Q1144" t="str">
        <f t="shared" si="108"/>
        <v>games</v>
      </c>
      <c r="R1144" t="str">
        <f t="shared" si="107"/>
        <v>mobile games</v>
      </c>
      <c r="S1144" s="10">
        <f t="shared" si="105"/>
        <v>42022.006099537037</v>
      </c>
      <c r="T1144" s="10">
        <f t="shared" si="106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8"/>
        <v>games</v>
      </c>
      <c r="R1145" t="str">
        <f t="shared" si="107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 t="e">
        <f t="shared" si="104"/>
        <v>#DIV/0!</v>
      </c>
      <c r="Q1146" t="str">
        <f t="shared" si="108"/>
        <v>food</v>
      </c>
      <c r="R1146" t="str">
        <f t="shared" si="107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8"/>
        <v>food</v>
      </c>
      <c r="R1147" t="str">
        <f t="shared" si="107"/>
        <v>food trucks</v>
      </c>
      <c r="S1147" s="10">
        <f t="shared" si="105"/>
        <v>41854.74759259259</v>
      </c>
      <c r="T1147" s="10">
        <f t="shared" si="106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8"/>
        <v>food</v>
      </c>
      <c r="R1148" t="str">
        <f t="shared" si="107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 t="e">
        <f t="shared" si="104"/>
        <v>#DIV/0!</v>
      </c>
      <c r="Q1149" t="str">
        <f t="shared" si="108"/>
        <v>food</v>
      </c>
      <c r="R1149" t="str">
        <f t="shared" si="107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8"/>
        <v>food</v>
      </c>
      <c r="R1150" t="str">
        <f t="shared" si="107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8"/>
        <v>food</v>
      </c>
      <c r="R1151" t="str">
        <f t="shared" si="107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8"/>
        <v>food</v>
      </c>
      <c r="R1152" t="str">
        <f t="shared" si="107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 t="e">
        <f t="shared" si="104"/>
        <v>#DIV/0!</v>
      </c>
      <c r="Q1153" t="str">
        <f t="shared" si="108"/>
        <v>food</v>
      </c>
      <c r="R1153" t="str">
        <f t="shared" si="107"/>
        <v>food trucks</v>
      </c>
      <c r="S1153" s="10">
        <f t="shared" si="105"/>
        <v>42224.102581018524</v>
      </c>
      <c r="T1153" s="10">
        <f t="shared" si="106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8"/>
        <v>food</v>
      </c>
      <c r="R1154" t="str">
        <f t="shared" si="107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si="108"/>
        <v>food</v>
      </c>
      <c r="R1155" t="str">
        <f t="shared" si="107"/>
        <v>food trucks</v>
      </c>
      <c r="S1155" s="10">
        <f t="shared" ref="S1155:S1218" si="111">(J1155/86400)+DATE(1970,1,1)</f>
        <v>42143.714178240742</v>
      </c>
      <c r="T1155" s="10">
        <f t="shared" ref="T1155:T1218" si="112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si="108"/>
        <v>food</v>
      </c>
      <c r="R1156" t="str">
        <f t="shared" ref="R1156:R1219" si="113">RIGHT(N1156,LEN(N1156)-FIND("/",N1156))</f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08"/>
        <v>food</v>
      </c>
      <c r="R1157" t="str">
        <f t="shared" si="113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 t="e">
        <f t="shared" si="110"/>
        <v>#DIV/0!</v>
      </c>
      <c r="Q1158" t="str">
        <f t="shared" si="108"/>
        <v>food</v>
      </c>
      <c r="R1158" t="str">
        <f t="shared" si="113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08"/>
        <v>food</v>
      </c>
      <c r="R1159" t="str">
        <f t="shared" si="113"/>
        <v>food trucks</v>
      </c>
      <c r="S1159" s="10">
        <f t="shared" si="111"/>
        <v>41918.628240740742</v>
      </c>
      <c r="T1159" s="10">
        <f t="shared" si="112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08"/>
        <v>food</v>
      </c>
      <c r="R1160" t="str">
        <f t="shared" si="113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 t="e">
        <f t="shared" si="110"/>
        <v>#DIV/0!</v>
      </c>
      <c r="Q1161" t="str">
        <f t="shared" si="108"/>
        <v>food</v>
      </c>
      <c r="R1161" t="str">
        <f t="shared" si="113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ref="Q1162:Q1225" si="114">LEFT(N1162,FIND("/",N1162)-1)</f>
        <v>food</v>
      </c>
      <c r="R1162" t="str">
        <f t="shared" si="113"/>
        <v>food trucks</v>
      </c>
      <c r="S1162" s="10">
        <f t="shared" si="111"/>
        <v>42061.154930555553</v>
      </c>
      <c r="T1162" s="10">
        <f t="shared" si="112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 t="e">
        <f t="shared" si="110"/>
        <v>#DIV/0!</v>
      </c>
      <c r="Q1163" t="str">
        <f t="shared" si="114"/>
        <v>food</v>
      </c>
      <c r="R1163" t="str">
        <f t="shared" si="113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4"/>
        <v>food</v>
      </c>
      <c r="R1164" t="str">
        <f t="shared" si="113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 t="e">
        <f t="shared" si="110"/>
        <v>#DIV/0!</v>
      </c>
      <c r="Q1165" t="str">
        <f t="shared" si="114"/>
        <v>food</v>
      </c>
      <c r="R1165" t="str">
        <f t="shared" si="113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 t="e">
        <f t="shared" si="110"/>
        <v>#DIV/0!</v>
      </c>
      <c r="Q1166" t="str">
        <f t="shared" si="114"/>
        <v>food</v>
      </c>
      <c r="R1166" t="str">
        <f t="shared" si="113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4"/>
        <v>food</v>
      </c>
      <c r="R1167" t="str">
        <f t="shared" si="113"/>
        <v>food trucks</v>
      </c>
      <c r="S1167" s="10">
        <f t="shared" si="111"/>
        <v>41792.214467592596</v>
      </c>
      <c r="T1167" s="10">
        <f t="shared" si="112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4"/>
        <v>food</v>
      </c>
      <c r="R1168" t="str">
        <f t="shared" si="113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4"/>
        <v>food</v>
      </c>
      <c r="R1169" t="str">
        <f t="shared" si="113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4"/>
        <v>food</v>
      </c>
      <c r="R1170" t="str">
        <f t="shared" si="113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4"/>
        <v>food</v>
      </c>
      <c r="R1171" t="str">
        <f t="shared" si="113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4"/>
        <v>food</v>
      </c>
      <c r="R1172" t="str">
        <f t="shared" si="113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4"/>
        <v>food</v>
      </c>
      <c r="R1173" t="str">
        <f t="shared" si="113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 t="e">
        <f t="shared" si="110"/>
        <v>#DIV/0!</v>
      </c>
      <c r="Q1174" t="str">
        <f t="shared" si="114"/>
        <v>food</v>
      </c>
      <c r="R1174" t="str">
        <f t="shared" si="113"/>
        <v>food trucks</v>
      </c>
      <c r="S1174" s="10">
        <f t="shared" si="111"/>
        <v>41841.682314814811</v>
      </c>
      <c r="T1174" s="10">
        <f t="shared" si="112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4"/>
        <v>food</v>
      </c>
      <c r="R1175" t="str">
        <f t="shared" si="113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4"/>
        <v>food</v>
      </c>
      <c r="R1176" t="str">
        <f t="shared" si="113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4"/>
        <v>food</v>
      </c>
      <c r="R1177" t="str">
        <f t="shared" si="113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4"/>
        <v>food</v>
      </c>
      <c r="R1178" t="str">
        <f t="shared" si="113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 t="e">
        <f t="shared" si="110"/>
        <v>#DIV/0!</v>
      </c>
      <c r="Q1179" t="str">
        <f t="shared" si="114"/>
        <v>food</v>
      </c>
      <c r="R1179" t="str">
        <f t="shared" si="113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4"/>
        <v>food</v>
      </c>
      <c r="R1180" t="str">
        <f t="shared" si="113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4"/>
        <v>food</v>
      </c>
      <c r="R1181" t="str">
        <f t="shared" si="113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4"/>
        <v>food</v>
      </c>
      <c r="R1182" t="str">
        <f t="shared" si="113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4"/>
        <v>food</v>
      </c>
      <c r="R1183" t="str">
        <f t="shared" si="113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4"/>
        <v>food</v>
      </c>
      <c r="R1184" t="str">
        <f t="shared" si="113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4"/>
        <v>food</v>
      </c>
      <c r="R1185" t="str">
        <f t="shared" si="113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4"/>
        <v>photography</v>
      </c>
      <c r="R1186" t="str">
        <f t="shared" si="113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4"/>
        <v>photography</v>
      </c>
      <c r="R1187" t="str">
        <f t="shared" si="113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4"/>
        <v>photography</v>
      </c>
      <c r="R1188" t="str">
        <f t="shared" si="113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4"/>
        <v>photography</v>
      </c>
      <c r="R1189" t="str">
        <f t="shared" si="113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4"/>
        <v>photography</v>
      </c>
      <c r="R1190" t="str">
        <f t="shared" si="113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4"/>
        <v>photography</v>
      </c>
      <c r="R1191" t="str">
        <f t="shared" si="113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4"/>
        <v>photography</v>
      </c>
      <c r="R1192" t="str">
        <f t="shared" si="113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4"/>
        <v>photography</v>
      </c>
      <c r="R1193" t="str">
        <f t="shared" si="113"/>
        <v>photobooks</v>
      </c>
      <c r="S1193" s="10">
        <f t="shared" si="111"/>
        <v>42419.603703703702</v>
      </c>
      <c r="T1193" s="10">
        <f t="shared" si="112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4"/>
        <v>photography</v>
      </c>
      <c r="R1194" t="str">
        <f t="shared" si="113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4"/>
        <v>photography</v>
      </c>
      <c r="R1195" t="str">
        <f t="shared" si="113"/>
        <v>photobooks</v>
      </c>
      <c r="S1195" s="10">
        <f t="shared" si="111"/>
        <v>42409.776076388887</v>
      </c>
      <c r="T1195" s="10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4"/>
        <v>photography</v>
      </c>
      <c r="R1196" t="str">
        <f t="shared" si="113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4"/>
        <v>photography</v>
      </c>
      <c r="R1197" t="str">
        <f t="shared" si="113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4"/>
        <v>photography</v>
      </c>
      <c r="R1198" t="str">
        <f t="shared" si="113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4"/>
        <v>photography</v>
      </c>
      <c r="R1199" t="str">
        <f t="shared" si="113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4"/>
        <v>photography</v>
      </c>
      <c r="R1200" t="str">
        <f t="shared" si="113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4"/>
        <v>photography</v>
      </c>
      <c r="R1201" t="str">
        <f t="shared" si="113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4"/>
        <v>photography</v>
      </c>
      <c r="R1202" t="str">
        <f t="shared" si="113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4"/>
        <v>photography</v>
      </c>
      <c r="R1203" t="str">
        <f t="shared" si="113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4"/>
        <v>photography</v>
      </c>
      <c r="R1204" t="str">
        <f t="shared" si="113"/>
        <v>photobooks</v>
      </c>
      <c r="S1204" s="10">
        <f t="shared" si="111"/>
        <v>42152.288819444446</v>
      </c>
      <c r="T1204" s="10">
        <f t="shared" si="112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4"/>
        <v>photography</v>
      </c>
      <c r="R1205" t="str">
        <f t="shared" si="113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4"/>
        <v>photography</v>
      </c>
      <c r="R1206" t="str">
        <f t="shared" si="113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4"/>
        <v>photography</v>
      </c>
      <c r="R1207" t="str">
        <f t="shared" si="113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4"/>
        <v>photography</v>
      </c>
      <c r="R1208" t="str">
        <f t="shared" si="113"/>
        <v>photobooks</v>
      </c>
      <c r="S1208" s="10">
        <f t="shared" si="111"/>
        <v>42772.776076388887</v>
      </c>
      <c r="T1208" s="10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4"/>
        <v>photography</v>
      </c>
      <c r="R1209" t="str">
        <f t="shared" si="113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4"/>
        <v>photography</v>
      </c>
      <c r="R1210" t="str">
        <f t="shared" si="113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4"/>
        <v>photography</v>
      </c>
      <c r="R1211" t="str">
        <f t="shared" si="113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4"/>
        <v>photography</v>
      </c>
      <c r="R1212" t="str">
        <f t="shared" si="113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4"/>
        <v>photography</v>
      </c>
      <c r="R1213" t="str">
        <f t="shared" si="113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4"/>
        <v>photography</v>
      </c>
      <c r="R1214" t="str">
        <f t="shared" si="113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4"/>
        <v>photography</v>
      </c>
      <c r="R1215" t="str">
        <f t="shared" si="113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4"/>
        <v>photography</v>
      </c>
      <c r="R1216" t="str">
        <f t="shared" si="113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4"/>
        <v>photography</v>
      </c>
      <c r="R1217" t="str">
        <f t="shared" si="113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4"/>
        <v>photography</v>
      </c>
      <c r="R1218" t="str">
        <f t="shared" si="113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si="114"/>
        <v>photography</v>
      </c>
      <c r="R1219" t="str">
        <f t="shared" si="113"/>
        <v>photobooks</v>
      </c>
      <c r="S1219" s="10">
        <f t="shared" ref="S1219:S1282" si="117">(J1219/86400)+DATE(1970,1,1)</f>
        <v>42535.809490740736</v>
      </c>
      <c r="T1219" s="10">
        <f t="shared" ref="T1219:T1282" si="118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si="114"/>
        <v>photography</v>
      </c>
      <c r="R1220" t="str">
        <f t="shared" ref="R1220:R1283" si="119">RIGHT(N1220,LEN(N1220)-FIND("/",N1220))</f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4"/>
        <v>photography</v>
      </c>
      <c r="R1221" t="str">
        <f t="shared" si="119"/>
        <v>photobooks</v>
      </c>
      <c r="S1221" s="10">
        <f t="shared" si="117"/>
        <v>42633.461956018524</v>
      </c>
      <c r="T1221" s="10">
        <f t="shared" si="118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4"/>
        <v>photography</v>
      </c>
      <c r="R1222" t="str">
        <f t="shared" si="119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4"/>
        <v>photography</v>
      </c>
      <c r="R1223" t="str">
        <f t="shared" si="119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4"/>
        <v>photography</v>
      </c>
      <c r="R1224" t="str">
        <f t="shared" si="119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4"/>
        <v>photography</v>
      </c>
      <c r="R1225" t="str">
        <f t="shared" si="119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ref="Q1226:Q1289" si="120">LEFT(N1226,FIND("/",N1226)-1)</f>
        <v>music</v>
      </c>
      <c r="R1226" t="str">
        <f t="shared" si="119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20"/>
        <v>music</v>
      </c>
      <c r="R1227" t="str">
        <f t="shared" si="119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20"/>
        <v>music</v>
      </c>
      <c r="R1228" t="str">
        <f t="shared" si="119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 t="e">
        <f t="shared" si="116"/>
        <v>#DIV/0!</v>
      </c>
      <c r="Q1229" t="str">
        <f t="shared" si="120"/>
        <v>music</v>
      </c>
      <c r="R1229" t="str">
        <f t="shared" si="119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20"/>
        <v>music</v>
      </c>
      <c r="R1230" t="str">
        <f t="shared" si="119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20"/>
        <v>music</v>
      </c>
      <c r="R1231" t="str">
        <f t="shared" si="119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 t="e">
        <f t="shared" si="116"/>
        <v>#DIV/0!</v>
      </c>
      <c r="Q1232" t="str">
        <f t="shared" si="120"/>
        <v>music</v>
      </c>
      <c r="R1232" t="str">
        <f t="shared" si="119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 t="e">
        <f t="shared" si="116"/>
        <v>#DIV/0!</v>
      </c>
      <c r="Q1233" t="str">
        <f t="shared" si="120"/>
        <v>music</v>
      </c>
      <c r="R1233" t="str">
        <f t="shared" si="119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20"/>
        <v>music</v>
      </c>
      <c r="R1234" t="str">
        <f t="shared" si="119"/>
        <v>world music</v>
      </c>
      <c r="S1234" s="10">
        <f t="shared" si="117"/>
        <v>41506.848032407404</v>
      </c>
      <c r="T1234" s="10">
        <f t="shared" si="118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20"/>
        <v>music</v>
      </c>
      <c r="R1235" t="str">
        <f t="shared" si="119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 t="e">
        <f t="shared" si="116"/>
        <v>#DIV/0!</v>
      </c>
      <c r="Q1236" t="str">
        <f t="shared" si="120"/>
        <v>music</v>
      </c>
      <c r="R1236" t="str">
        <f t="shared" si="119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20"/>
        <v>music</v>
      </c>
      <c r="R1237" t="str">
        <f t="shared" si="119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 t="e">
        <f t="shared" si="116"/>
        <v>#DIV/0!</v>
      </c>
      <c r="Q1238" t="str">
        <f t="shared" si="120"/>
        <v>music</v>
      </c>
      <c r="R1238" t="str">
        <f t="shared" si="119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 t="e">
        <f t="shared" si="116"/>
        <v>#DIV/0!</v>
      </c>
      <c r="Q1239" t="str">
        <f t="shared" si="120"/>
        <v>music</v>
      </c>
      <c r="R1239" t="str">
        <f t="shared" si="119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20"/>
        <v>music</v>
      </c>
      <c r="R1240" t="str">
        <f t="shared" si="119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 t="e">
        <f t="shared" si="116"/>
        <v>#DIV/0!</v>
      </c>
      <c r="Q1241" t="str">
        <f t="shared" si="120"/>
        <v>music</v>
      </c>
      <c r="R1241" t="str">
        <f t="shared" si="119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20"/>
        <v>music</v>
      </c>
      <c r="R1242" t="str">
        <f t="shared" si="119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20"/>
        <v>music</v>
      </c>
      <c r="R1243" t="str">
        <f t="shared" si="119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20"/>
        <v>music</v>
      </c>
      <c r="R1244" t="str">
        <f t="shared" si="119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20"/>
        <v>music</v>
      </c>
      <c r="R1245" t="str">
        <f t="shared" si="119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20"/>
        <v>music</v>
      </c>
      <c r="R1246" t="str">
        <f t="shared" si="119"/>
        <v>rock</v>
      </c>
      <c r="S1246" s="10">
        <f t="shared" si="117"/>
        <v>41355.825497685189</v>
      </c>
      <c r="T1246" s="10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20"/>
        <v>music</v>
      </c>
      <c r="R1247" t="str">
        <f t="shared" si="119"/>
        <v>rock</v>
      </c>
      <c r="S1247" s="10">
        <f t="shared" si="117"/>
        <v>41774.59993055556</v>
      </c>
      <c r="T1247" s="10">
        <f t="shared" si="118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20"/>
        <v>music</v>
      </c>
      <c r="R1248" t="str">
        <f t="shared" si="119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20"/>
        <v>music</v>
      </c>
      <c r="R1249" t="str">
        <f t="shared" si="119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20"/>
        <v>music</v>
      </c>
      <c r="R1250" t="str">
        <f t="shared" si="119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20"/>
        <v>music</v>
      </c>
      <c r="R1251" t="str">
        <f t="shared" si="119"/>
        <v>rock</v>
      </c>
      <c r="S1251" s="10">
        <f t="shared" si="117"/>
        <v>41067.740868055553</v>
      </c>
      <c r="T1251" s="10">
        <f t="shared" si="118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20"/>
        <v>music</v>
      </c>
      <c r="R1252" t="str">
        <f t="shared" si="119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20"/>
        <v>music</v>
      </c>
      <c r="R1253" t="str">
        <f t="shared" si="119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20"/>
        <v>music</v>
      </c>
      <c r="R1254" t="str">
        <f t="shared" si="119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20"/>
        <v>music</v>
      </c>
      <c r="R1255" t="str">
        <f t="shared" si="119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20"/>
        <v>music</v>
      </c>
      <c r="R1256" t="str">
        <f t="shared" si="119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20"/>
        <v>music</v>
      </c>
      <c r="R1257" t="str">
        <f t="shared" si="119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20"/>
        <v>music</v>
      </c>
      <c r="R1258" t="str">
        <f t="shared" si="119"/>
        <v>rock</v>
      </c>
      <c r="S1258" s="10">
        <f t="shared" si="117"/>
        <v>40921.919340277775</v>
      </c>
      <c r="T1258" s="10">
        <f t="shared" si="118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20"/>
        <v>music</v>
      </c>
      <c r="R1259" t="str">
        <f t="shared" si="119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20"/>
        <v>music</v>
      </c>
      <c r="R1260" t="str">
        <f t="shared" si="119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20"/>
        <v>music</v>
      </c>
      <c r="R1261" t="str">
        <f t="shared" si="119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20"/>
        <v>music</v>
      </c>
      <c r="R1262" t="str">
        <f t="shared" si="119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20"/>
        <v>music</v>
      </c>
      <c r="R1263" t="str">
        <f t="shared" si="119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20"/>
        <v>music</v>
      </c>
      <c r="R1264" t="str">
        <f t="shared" si="119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20"/>
        <v>music</v>
      </c>
      <c r="R1265" t="str">
        <f t="shared" si="119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20"/>
        <v>music</v>
      </c>
      <c r="R1266" t="str">
        <f t="shared" si="119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20"/>
        <v>music</v>
      </c>
      <c r="R1267" t="str">
        <f t="shared" si="119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20"/>
        <v>music</v>
      </c>
      <c r="R1268" t="str">
        <f t="shared" si="119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20"/>
        <v>music</v>
      </c>
      <c r="R1269" t="str">
        <f t="shared" si="119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20"/>
        <v>music</v>
      </c>
      <c r="R1270" t="str">
        <f t="shared" si="119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20"/>
        <v>music</v>
      </c>
      <c r="R1271" t="str">
        <f t="shared" si="119"/>
        <v>rock</v>
      </c>
      <c r="S1271" s="10">
        <f t="shared" si="117"/>
        <v>42445.823055555556</v>
      </c>
      <c r="T1271" s="10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20"/>
        <v>music</v>
      </c>
      <c r="R1272" t="str">
        <f t="shared" si="119"/>
        <v>rock</v>
      </c>
      <c r="S1272" s="10">
        <f t="shared" si="117"/>
        <v>40933.85696759259</v>
      </c>
      <c r="T1272" s="10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20"/>
        <v>music</v>
      </c>
      <c r="R1273" t="str">
        <f t="shared" si="119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20"/>
        <v>music</v>
      </c>
      <c r="R1274" t="str">
        <f t="shared" si="119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20"/>
        <v>music</v>
      </c>
      <c r="R1275" t="str">
        <f t="shared" si="119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20"/>
        <v>music</v>
      </c>
      <c r="R1276" t="str">
        <f t="shared" si="119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20"/>
        <v>music</v>
      </c>
      <c r="R1277" t="str">
        <f t="shared" si="119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20"/>
        <v>music</v>
      </c>
      <c r="R1278" t="str">
        <f t="shared" si="119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20"/>
        <v>music</v>
      </c>
      <c r="R1279" t="str">
        <f t="shared" si="119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20"/>
        <v>music</v>
      </c>
      <c r="R1280" t="str">
        <f t="shared" si="119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20"/>
        <v>music</v>
      </c>
      <c r="R1281" t="str">
        <f t="shared" si="119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20"/>
        <v>music</v>
      </c>
      <c r="R1282" t="str">
        <f t="shared" si="119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si="120"/>
        <v>music</v>
      </c>
      <c r="R1283" t="str">
        <f t="shared" si="119"/>
        <v>rock</v>
      </c>
      <c r="S1283" s="10">
        <f t="shared" ref="S1283:S1346" si="123">(J1283/86400)+DATE(1970,1,1)</f>
        <v>41463.743472222224</v>
      </c>
      <c r="T1283" s="10">
        <f t="shared" ref="T1283:T1346" si="124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si="120"/>
        <v>music</v>
      </c>
      <c r="R1284" t="str">
        <f t="shared" ref="R1284:R1347" si="125">RIGHT(N1284,LEN(N1284)-FIND("/",N1284))</f>
        <v>rock</v>
      </c>
      <c r="S1284" s="10">
        <f t="shared" si="123"/>
        <v>41586.475173611107</v>
      </c>
      <c r="T1284" s="10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0"/>
        <v>music</v>
      </c>
      <c r="R1285" t="str">
        <f t="shared" si="125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0"/>
        <v>theater</v>
      </c>
      <c r="R1286" t="str">
        <f t="shared" si="125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0"/>
        <v>theater</v>
      </c>
      <c r="R1287" t="str">
        <f t="shared" si="125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0"/>
        <v>theater</v>
      </c>
      <c r="R1288" t="str">
        <f t="shared" si="125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0"/>
        <v>theater</v>
      </c>
      <c r="R1289" t="str">
        <f t="shared" si="125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ref="Q1290:Q1353" si="126">LEFT(N1290,FIND("/",N1290)-1)</f>
        <v>theater</v>
      </c>
      <c r="R1290" t="str">
        <f t="shared" si="125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6"/>
        <v>theater</v>
      </c>
      <c r="R1291" t="str">
        <f t="shared" si="125"/>
        <v>plays</v>
      </c>
      <c r="S1291" s="10">
        <f t="shared" si="123"/>
        <v>42709.134780092594</v>
      </c>
      <c r="T1291" s="10">
        <f t="shared" si="124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6"/>
        <v>theater</v>
      </c>
      <c r="R1292" t="str">
        <f t="shared" si="125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6"/>
        <v>theater</v>
      </c>
      <c r="R1293" t="str">
        <f t="shared" si="125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6"/>
        <v>theater</v>
      </c>
      <c r="R1294" t="str">
        <f t="shared" si="125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6"/>
        <v>theater</v>
      </c>
      <c r="R1295" t="str">
        <f t="shared" si="125"/>
        <v>plays</v>
      </c>
      <c r="S1295" s="10">
        <f t="shared" si="123"/>
        <v>42292.701053240744</v>
      </c>
      <c r="T1295" s="10">
        <f t="shared" si="124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6"/>
        <v>theater</v>
      </c>
      <c r="R1296" t="str">
        <f t="shared" si="125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6"/>
        <v>theater</v>
      </c>
      <c r="R1297" t="str">
        <f t="shared" si="125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6"/>
        <v>theater</v>
      </c>
      <c r="R1298" t="str">
        <f t="shared" si="125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6"/>
        <v>theater</v>
      </c>
      <c r="R1299" t="str">
        <f t="shared" si="125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6"/>
        <v>theater</v>
      </c>
      <c r="R1300" t="str">
        <f t="shared" si="125"/>
        <v>plays</v>
      </c>
      <c r="S1300" s="10">
        <f t="shared" si="123"/>
        <v>42458.680925925924</v>
      </c>
      <c r="T1300" s="10">
        <f t="shared" si="124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6"/>
        <v>theater</v>
      </c>
      <c r="R1301" t="str">
        <f t="shared" si="125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6"/>
        <v>theater</v>
      </c>
      <c r="R1302" t="str">
        <f t="shared" si="125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6"/>
        <v>theater</v>
      </c>
      <c r="R1303" t="str">
        <f t="shared" si="125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6"/>
        <v>theater</v>
      </c>
      <c r="R1304" t="str">
        <f t="shared" si="125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6"/>
        <v>theater</v>
      </c>
      <c r="R1305" t="str">
        <f t="shared" si="125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6"/>
        <v>technology</v>
      </c>
      <c r="R1306" t="str">
        <f t="shared" si="125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6"/>
        <v>technology</v>
      </c>
      <c r="R1307" t="str">
        <f t="shared" si="125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6"/>
        <v>technology</v>
      </c>
      <c r="R1308" t="str">
        <f t="shared" si="125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6"/>
        <v>technology</v>
      </c>
      <c r="R1309" t="str">
        <f t="shared" si="125"/>
        <v>wearables</v>
      </c>
      <c r="S1309" s="10">
        <f t="shared" si="123"/>
        <v>42387.503229166672</v>
      </c>
      <c r="T1309" s="10">
        <f t="shared" si="124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6"/>
        <v>technology</v>
      </c>
      <c r="R1310" t="str">
        <f t="shared" si="125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6"/>
        <v>technology</v>
      </c>
      <c r="R1311" t="str">
        <f t="shared" si="125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6"/>
        <v>technology</v>
      </c>
      <c r="R1312" t="str">
        <f t="shared" si="125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6"/>
        <v>technology</v>
      </c>
      <c r="R1313" t="str">
        <f t="shared" si="125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6"/>
        <v>technology</v>
      </c>
      <c r="R1314" t="str">
        <f t="shared" si="125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6"/>
        <v>technology</v>
      </c>
      <c r="R1315" t="str">
        <f t="shared" si="125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6"/>
        <v>technology</v>
      </c>
      <c r="R1316" t="str">
        <f t="shared" si="125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6"/>
        <v>technology</v>
      </c>
      <c r="R1317" t="str">
        <f t="shared" si="125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6"/>
        <v>technology</v>
      </c>
      <c r="R1318" t="str">
        <f t="shared" si="125"/>
        <v>wearables</v>
      </c>
      <c r="S1318" s="10">
        <f t="shared" si="123"/>
        <v>42393.961909722224</v>
      </c>
      <c r="T1318" s="10">
        <f t="shared" si="124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6"/>
        <v>technology</v>
      </c>
      <c r="R1319" t="str">
        <f t="shared" si="125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6"/>
        <v>technology</v>
      </c>
      <c r="R1320" t="str">
        <f t="shared" si="125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6"/>
        <v>technology</v>
      </c>
      <c r="R1321" t="str">
        <f t="shared" si="125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6"/>
        <v>technology</v>
      </c>
      <c r="R1322" t="str">
        <f t="shared" si="125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6"/>
        <v>technology</v>
      </c>
      <c r="R1323" t="str">
        <f t="shared" si="125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6"/>
        <v>technology</v>
      </c>
      <c r="R1324" t="str">
        <f t="shared" si="125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6"/>
        <v>technology</v>
      </c>
      <c r="R1325" t="str">
        <f t="shared" si="125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6"/>
        <v>technology</v>
      </c>
      <c r="R1326" t="str">
        <f t="shared" si="125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6"/>
        <v>technology</v>
      </c>
      <c r="R1327" t="str">
        <f t="shared" si="125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6"/>
        <v>technology</v>
      </c>
      <c r="R1328" t="str">
        <f t="shared" si="125"/>
        <v>wearables</v>
      </c>
      <c r="S1328" s="10">
        <f t="shared" si="123"/>
        <v>41974.791990740741</v>
      </c>
      <c r="T1328" s="10">
        <f t="shared" si="124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6"/>
        <v>technology</v>
      </c>
      <c r="R1329" t="str">
        <f t="shared" si="125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6"/>
        <v>technology</v>
      </c>
      <c r="R1330" t="str">
        <f t="shared" si="125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6"/>
        <v>technology</v>
      </c>
      <c r="R1331" t="str">
        <f t="shared" si="125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6"/>
        <v>technology</v>
      </c>
      <c r="R1332" t="str">
        <f t="shared" si="125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6"/>
        <v>technology</v>
      </c>
      <c r="R1333" t="str">
        <f t="shared" si="125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 t="e">
        <f t="shared" si="122"/>
        <v>#DIV/0!</v>
      </c>
      <c r="Q1334" t="str">
        <f t="shared" si="126"/>
        <v>technology</v>
      </c>
      <c r="R1334" t="str">
        <f t="shared" si="125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 t="e">
        <f t="shared" si="122"/>
        <v>#DIV/0!</v>
      </c>
      <c r="Q1335" t="str">
        <f t="shared" si="126"/>
        <v>technology</v>
      </c>
      <c r="R1335" t="str">
        <f t="shared" si="125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6"/>
        <v>technology</v>
      </c>
      <c r="R1336" t="str">
        <f t="shared" si="125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6"/>
        <v>technology</v>
      </c>
      <c r="R1337" t="str">
        <f t="shared" si="125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6"/>
        <v>technology</v>
      </c>
      <c r="R1338" t="str">
        <f t="shared" si="125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6"/>
        <v>technology</v>
      </c>
      <c r="R1339" t="str">
        <f t="shared" si="125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6"/>
        <v>technology</v>
      </c>
      <c r="R1340" t="str">
        <f t="shared" si="125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6"/>
        <v>technology</v>
      </c>
      <c r="R1341" t="str">
        <f t="shared" si="125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 t="e">
        <f t="shared" si="122"/>
        <v>#DIV/0!</v>
      </c>
      <c r="Q1342" t="str">
        <f t="shared" si="126"/>
        <v>technology</v>
      </c>
      <c r="R1342" t="str">
        <f t="shared" si="125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6"/>
        <v>technology</v>
      </c>
      <c r="R1343" t="str">
        <f t="shared" si="125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6"/>
        <v>technology</v>
      </c>
      <c r="R1344" t="str">
        <f t="shared" si="125"/>
        <v>wearables</v>
      </c>
      <c r="S1344" s="10">
        <f t="shared" si="123"/>
        <v>42172.816423611112</v>
      </c>
      <c r="T1344" s="10">
        <f t="shared" si="124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6"/>
        <v>technology</v>
      </c>
      <c r="R1345" t="str">
        <f t="shared" si="125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6"/>
        <v>publishing</v>
      </c>
      <c r="R1346" t="str">
        <f t="shared" si="125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si="126"/>
        <v>publishing</v>
      </c>
      <c r="R1347" t="str">
        <f t="shared" si="125"/>
        <v>nonfiction</v>
      </c>
      <c r="S1347" s="10">
        <f t="shared" ref="S1347:S1410" si="129">(J1347/86400)+DATE(1970,1,1)</f>
        <v>41799.814340277779</v>
      </c>
      <c r="T1347" s="10">
        <f t="shared" ref="T1347:T1410" si="130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si="126"/>
        <v>publishing</v>
      </c>
      <c r="R1348" t="str">
        <f t="shared" ref="R1348:R1411" si="131">RIGHT(N1348,LEN(N1348)-FIND("/",N1348))</f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26"/>
        <v>publishing</v>
      </c>
      <c r="R1349" t="str">
        <f t="shared" si="131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26"/>
        <v>publishing</v>
      </c>
      <c r="R1350" t="str">
        <f t="shared" si="131"/>
        <v>nonfiction</v>
      </c>
      <c r="S1350" s="10">
        <f t="shared" si="129"/>
        <v>41963.506168981483</v>
      </c>
      <c r="T1350" s="10">
        <f t="shared" si="130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26"/>
        <v>publishing</v>
      </c>
      <c r="R1351" t="str">
        <f t="shared" si="131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26"/>
        <v>publishing</v>
      </c>
      <c r="R1352" t="str">
        <f t="shared" si="131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26"/>
        <v>publishing</v>
      </c>
      <c r="R1353" t="str">
        <f t="shared" si="131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ref="Q1354:Q1417" si="132">LEFT(N1354,FIND("/",N1354)-1)</f>
        <v>publishing</v>
      </c>
      <c r="R1354" t="str">
        <f t="shared" si="131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32"/>
        <v>publishing</v>
      </c>
      <c r="R1355" t="str">
        <f t="shared" si="131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32"/>
        <v>publishing</v>
      </c>
      <c r="R1356" t="str">
        <f t="shared" si="131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32"/>
        <v>publishing</v>
      </c>
      <c r="R1357" t="str">
        <f t="shared" si="131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32"/>
        <v>publishing</v>
      </c>
      <c r="R1358" t="str">
        <f t="shared" si="131"/>
        <v>nonfiction</v>
      </c>
      <c r="S1358" s="10">
        <f t="shared" si="129"/>
        <v>41430.038888888885</v>
      </c>
      <c r="T1358" s="10">
        <f t="shared" si="130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32"/>
        <v>publishing</v>
      </c>
      <c r="R1359" t="str">
        <f t="shared" si="131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32"/>
        <v>publishing</v>
      </c>
      <c r="R1360" t="str">
        <f t="shared" si="131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32"/>
        <v>publishing</v>
      </c>
      <c r="R1361" t="str">
        <f t="shared" si="131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32"/>
        <v>publishing</v>
      </c>
      <c r="R1362" t="str">
        <f t="shared" si="131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32"/>
        <v>publishing</v>
      </c>
      <c r="R1363" t="str">
        <f t="shared" si="131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32"/>
        <v>publishing</v>
      </c>
      <c r="R1364" t="str">
        <f t="shared" si="131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32"/>
        <v>publishing</v>
      </c>
      <c r="R1365" t="str">
        <f t="shared" si="131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32"/>
        <v>music</v>
      </c>
      <c r="R1366" t="str">
        <f t="shared" si="131"/>
        <v>rock</v>
      </c>
      <c r="S1366" s="10">
        <f t="shared" si="129"/>
        <v>41951.6956712963</v>
      </c>
      <c r="T1366" s="10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32"/>
        <v>music</v>
      </c>
      <c r="R1367" t="str">
        <f t="shared" si="131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32"/>
        <v>music</v>
      </c>
      <c r="R1368" t="str">
        <f t="shared" si="131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32"/>
        <v>music</v>
      </c>
      <c r="R1369" t="str">
        <f t="shared" si="131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32"/>
        <v>music</v>
      </c>
      <c r="R1370" t="str">
        <f t="shared" si="131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32"/>
        <v>music</v>
      </c>
      <c r="R1371" t="str">
        <f t="shared" si="131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32"/>
        <v>music</v>
      </c>
      <c r="R1372" t="str">
        <f t="shared" si="131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32"/>
        <v>music</v>
      </c>
      <c r="R1373" t="str">
        <f t="shared" si="131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32"/>
        <v>music</v>
      </c>
      <c r="R1374" t="str">
        <f t="shared" si="131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32"/>
        <v>music</v>
      </c>
      <c r="R1375" t="str">
        <f t="shared" si="131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32"/>
        <v>music</v>
      </c>
      <c r="R1376" t="str">
        <f t="shared" si="131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32"/>
        <v>music</v>
      </c>
      <c r="R1377" t="str">
        <f t="shared" si="131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32"/>
        <v>music</v>
      </c>
      <c r="R1378" t="str">
        <f t="shared" si="131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32"/>
        <v>music</v>
      </c>
      <c r="R1379" t="str">
        <f t="shared" si="131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32"/>
        <v>music</v>
      </c>
      <c r="R1380" t="str">
        <f t="shared" si="131"/>
        <v>rock</v>
      </c>
      <c r="S1380" s="10">
        <f t="shared" si="129"/>
        <v>42568.759375000001</v>
      </c>
      <c r="T1380" s="10">
        <f t="shared" si="130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32"/>
        <v>music</v>
      </c>
      <c r="R1381" t="str">
        <f t="shared" si="131"/>
        <v>rock</v>
      </c>
      <c r="S1381" s="10">
        <f t="shared" si="129"/>
        <v>42130.491620370369</v>
      </c>
      <c r="T1381" s="10">
        <f t="shared" si="130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32"/>
        <v>music</v>
      </c>
      <c r="R1382" t="str">
        <f t="shared" si="131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32"/>
        <v>music</v>
      </c>
      <c r="R1383" t="str">
        <f t="shared" si="131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32"/>
        <v>music</v>
      </c>
      <c r="R1384" t="str">
        <f t="shared" si="131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32"/>
        <v>music</v>
      </c>
      <c r="R1385" t="str">
        <f t="shared" si="131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32"/>
        <v>music</v>
      </c>
      <c r="R1386" t="str">
        <f t="shared" si="131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32"/>
        <v>music</v>
      </c>
      <c r="R1387" t="str">
        <f t="shared" si="131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32"/>
        <v>music</v>
      </c>
      <c r="R1388" t="str">
        <f t="shared" si="131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32"/>
        <v>music</v>
      </c>
      <c r="R1389" t="str">
        <f t="shared" si="131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32"/>
        <v>music</v>
      </c>
      <c r="R1390" t="str">
        <f t="shared" si="131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32"/>
        <v>music</v>
      </c>
      <c r="R1391" t="str">
        <f t="shared" si="131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32"/>
        <v>music</v>
      </c>
      <c r="R1392" t="str">
        <f t="shared" si="131"/>
        <v>rock</v>
      </c>
      <c r="S1392" s="10">
        <f t="shared" si="129"/>
        <v>42087.803310185191</v>
      </c>
      <c r="T1392" s="10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32"/>
        <v>music</v>
      </c>
      <c r="R1393" t="str">
        <f t="shared" si="131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32"/>
        <v>music</v>
      </c>
      <c r="R1394" t="str">
        <f t="shared" si="131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32"/>
        <v>music</v>
      </c>
      <c r="R1395" t="str">
        <f t="shared" si="131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32"/>
        <v>music</v>
      </c>
      <c r="R1396" t="str">
        <f t="shared" si="131"/>
        <v>rock</v>
      </c>
      <c r="S1396" s="10">
        <f t="shared" si="129"/>
        <v>42752.144976851851</v>
      </c>
      <c r="T1396" s="10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32"/>
        <v>music</v>
      </c>
      <c r="R1397" t="str">
        <f t="shared" si="131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32"/>
        <v>music</v>
      </c>
      <c r="R1398" t="str">
        <f t="shared" si="131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32"/>
        <v>music</v>
      </c>
      <c r="R1399" t="str">
        <f t="shared" si="131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32"/>
        <v>music</v>
      </c>
      <c r="R1400" t="str">
        <f t="shared" si="131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32"/>
        <v>music</v>
      </c>
      <c r="R1401" t="str">
        <f t="shared" si="131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32"/>
        <v>music</v>
      </c>
      <c r="R1402" t="str">
        <f t="shared" si="131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32"/>
        <v>music</v>
      </c>
      <c r="R1403" t="str">
        <f t="shared" si="131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32"/>
        <v>music</v>
      </c>
      <c r="R1404" t="str">
        <f t="shared" si="131"/>
        <v>rock</v>
      </c>
      <c r="S1404" s="10">
        <f t="shared" si="129"/>
        <v>42065.053368055553</v>
      </c>
      <c r="T1404" s="10">
        <f t="shared" si="130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32"/>
        <v>music</v>
      </c>
      <c r="R1405" t="str">
        <f t="shared" si="131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32"/>
        <v>publishing</v>
      </c>
      <c r="R1406" t="str">
        <f t="shared" si="131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32"/>
        <v>publishing</v>
      </c>
      <c r="R1407" t="str">
        <f t="shared" si="131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32"/>
        <v>publishing</v>
      </c>
      <c r="R1408" t="str">
        <f t="shared" si="131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32"/>
        <v>publishing</v>
      </c>
      <c r="R1409" t="str">
        <f t="shared" si="131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32"/>
        <v>publishing</v>
      </c>
      <c r="R1410" t="str">
        <f t="shared" si="131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6" t="e">
        <f t="shared" ref="P1411:P1474" si="134">E1411/L1411</f>
        <v>#DIV/0!</v>
      </c>
      <c r="Q1411" t="str">
        <f t="shared" si="132"/>
        <v>publishing</v>
      </c>
      <c r="R1411" t="str">
        <f t="shared" si="131"/>
        <v>translations</v>
      </c>
      <c r="S1411" s="10">
        <f t="shared" ref="S1411:S1474" si="135">(J1411/86400)+DATE(1970,1,1)</f>
        <v>41945.133506944447</v>
      </c>
      <c r="T1411" s="10">
        <f t="shared" ref="T1411:T1474" si="136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si="132"/>
        <v>publishing</v>
      </c>
      <c r="R1412" t="str">
        <f t="shared" ref="R1412:R1475" si="137">RIGHT(N1412,LEN(N1412)-FIND("/",N1412))</f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2"/>
        <v>publishing</v>
      </c>
      <c r="R1413" t="str">
        <f t="shared" si="137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2"/>
        <v>publishing</v>
      </c>
      <c r="R1414" t="str">
        <f t="shared" si="137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4"/>
        <v>100</v>
      </c>
      <c r="Q1415" t="str">
        <f t="shared" si="132"/>
        <v>publishing</v>
      </c>
      <c r="R1415" t="str">
        <f t="shared" si="137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4"/>
        <v>1</v>
      </c>
      <c r="Q1416" t="str">
        <f t="shared" si="132"/>
        <v>publishing</v>
      </c>
      <c r="R1416" t="str">
        <f t="shared" si="137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2"/>
        <v>publishing</v>
      </c>
      <c r="R1417" t="str">
        <f t="shared" si="137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 t="e">
        <f t="shared" si="134"/>
        <v>#DIV/0!</v>
      </c>
      <c r="Q1418" t="str">
        <f t="shared" ref="Q1418:Q1481" si="138">LEFT(N1418,FIND("/",N1418)-1)</f>
        <v>publishing</v>
      </c>
      <c r="R1418" t="str">
        <f t="shared" si="137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8"/>
        <v>publishing</v>
      </c>
      <c r="R1419" t="str">
        <f t="shared" si="137"/>
        <v>translations</v>
      </c>
      <c r="S1419" s="10">
        <f t="shared" si="135"/>
        <v>42232.15016203704</v>
      </c>
      <c r="T1419" s="10">
        <f t="shared" si="136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4"/>
        <v>6</v>
      </c>
      <c r="Q1420" t="str">
        <f t="shared" si="138"/>
        <v>publishing</v>
      </c>
      <c r="R1420" t="str">
        <f t="shared" si="137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8"/>
        <v>publishing</v>
      </c>
      <c r="R1421" t="str">
        <f t="shared" si="137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8"/>
        <v>publishing</v>
      </c>
      <c r="R1422" t="str">
        <f t="shared" si="137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4"/>
        <v>100</v>
      </c>
      <c r="Q1423" t="str">
        <f t="shared" si="138"/>
        <v>publishing</v>
      </c>
      <c r="R1423" t="str">
        <f t="shared" si="137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8"/>
        <v>publishing</v>
      </c>
      <c r="R1424" t="str">
        <f t="shared" si="137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8"/>
        <v>publishing</v>
      </c>
      <c r="R1425" t="str">
        <f t="shared" si="137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8"/>
        <v>publishing</v>
      </c>
      <c r="R1426" t="str">
        <f t="shared" si="137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 t="e">
        <f t="shared" si="134"/>
        <v>#DIV/0!</v>
      </c>
      <c r="Q1427" t="str">
        <f t="shared" si="138"/>
        <v>publishing</v>
      </c>
      <c r="R1427" t="str">
        <f t="shared" si="137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 t="e">
        <f t="shared" si="134"/>
        <v>#DIV/0!</v>
      </c>
      <c r="Q1428" t="str">
        <f t="shared" si="138"/>
        <v>publishing</v>
      </c>
      <c r="R1428" t="str">
        <f t="shared" si="137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8"/>
        <v>publishing</v>
      </c>
      <c r="R1429" t="str">
        <f t="shared" si="137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8"/>
        <v>publishing</v>
      </c>
      <c r="R1430" t="str">
        <f t="shared" si="137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 t="e">
        <f t="shared" si="134"/>
        <v>#DIV/0!</v>
      </c>
      <c r="Q1431" t="str">
        <f t="shared" si="138"/>
        <v>publishing</v>
      </c>
      <c r="R1431" t="str">
        <f t="shared" si="137"/>
        <v>translations</v>
      </c>
      <c r="S1431" s="10">
        <f t="shared" si="135"/>
        <v>42074.060671296298</v>
      </c>
      <c r="T1431" s="10">
        <f t="shared" si="136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8"/>
        <v>publishing</v>
      </c>
      <c r="R1432" t="str">
        <f t="shared" si="137"/>
        <v>translations</v>
      </c>
      <c r="S1432" s="10">
        <f t="shared" si="135"/>
        <v>41961.813518518524</v>
      </c>
      <c r="T1432" s="10">
        <f t="shared" si="136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8"/>
        <v>publishing</v>
      </c>
      <c r="R1433" t="str">
        <f t="shared" si="137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 t="e">
        <f t="shared" si="134"/>
        <v>#DIV/0!</v>
      </c>
      <c r="Q1434" t="str">
        <f t="shared" si="138"/>
        <v>publishing</v>
      </c>
      <c r="R1434" t="str">
        <f t="shared" si="137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8"/>
        <v>publishing</v>
      </c>
      <c r="R1435" t="str">
        <f t="shared" si="137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8"/>
        <v>publishing</v>
      </c>
      <c r="R1436" t="str">
        <f t="shared" si="137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4"/>
        <v>7.5</v>
      </c>
      <c r="Q1437" t="str">
        <f t="shared" si="138"/>
        <v>publishing</v>
      </c>
      <c r="R1437" t="str">
        <f t="shared" si="137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8"/>
        <v>publishing</v>
      </c>
      <c r="R1438" t="str">
        <f t="shared" si="137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8"/>
        <v>publishing</v>
      </c>
      <c r="R1439" t="str">
        <f t="shared" si="137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4"/>
        <v>75</v>
      </c>
      <c r="Q1440" t="str">
        <f t="shared" si="138"/>
        <v>publishing</v>
      </c>
      <c r="R1440" t="str">
        <f t="shared" si="137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8"/>
        <v>publishing</v>
      </c>
      <c r="R1441" t="str">
        <f t="shared" si="137"/>
        <v>translations</v>
      </c>
      <c r="S1441" s="10">
        <f t="shared" si="135"/>
        <v>42040.829872685186</v>
      </c>
      <c r="T1441" s="10">
        <f t="shared" si="136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8"/>
        <v>publishing</v>
      </c>
      <c r="R1442" t="str">
        <f t="shared" si="137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8"/>
        <v>publishing</v>
      </c>
      <c r="R1443" t="str">
        <f t="shared" si="137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 t="e">
        <f t="shared" si="134"/>
        <v>#DIV/0!</v>
      </c>
      <c r="Q1444" t="str">
        <f t="shared" si="138"/>
        <v>publishing</v>
      </c>
      <c r="R1444" t="str">
        <f t="shared" si="137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 t="e">
        <f t="shared" si="134"/>
        <v>#DIV/0!</v>
      </c>
      <c r="Q1445" t="str">
        <f t="shared" si="138"/>
        <v>publishing</v>
      </c>
      <c r="R1445" t="str">
        <f t="shared" si="137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 t="e">
        <f t="shared" si="134"/>
        <v>#DIV/0!</v>
      </c>
      <c r="Q1446" t="str">
        <f t="shared" si="138"/>
        <v>publishing</v>
      </c>
      <c r="R1446" t="str">
        <f t="shared" si="137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 t="e">
        <f t="shared" si="134"/>
        <v>#DIV/0!</v>
      </c>
      <c r="Q1447" t="str">
        <f t="shared" si="138"/>
        <v>publishing</v>
      </c>
      <c r="R1447" t="str">
        <f t="shared" si="137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 t="e">
        <f t="shared" si="134"/>
        <v>#DIV/0!</v>
      </c>
      <c r="Q1448" t="str">
        <f t="shared" si="138"/>
        <v>publishing</v>
      </c>
      <c r="R1448" t="str">
        <f t="shared" si="137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8"/>
        <v>publishing</v>
      </c>
      <c r="R1449" t="str">
        <f t="shared" si="137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 t="e">
        <f t="shared" si="134"/>
        <v>#DIV/0!</v>
      </c>
      <c r="Q1450" t="str">
        <f t="shared" si="138"/>
        <v>publishing</v>
      </c>
      <c r="R1450" t="str">
        <f t="shared" si="137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 t="e">
        <f t="shared" si="134"/>
        <v>#DIV/0!</v>
      </c>
      <c r="Q1451" t="str">
        <f t="shared" si="138"/>
        <v>publishing</v>
      </c>
      <c r="R1451" t="str">
        <f t="shared" si="137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8"/>
        <v>publishing</v>
      </c>
      <c r="R1452" t="str">
        <f t="shared" si="137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8"/>
        <v>publishing</v>
      </c>
      <c r="R1453" t="str">
        <f t="shared" si="137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 t="e">
        <f t="shared" si="134"/>
        <v>#DIV/0!</v>
      </c>
      <c r="Q1454" t="str">
        <f t="shared" si="138"/>
        <v>publishing</v>
      </c>
      <c r="R1454" t="str">
        <f t="shared" si="137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 t="e">
        <f t="shared" si="134"/>
        <v>#DIV/0!</v>
      </c>
      <c r="Q1455" t="str">
        <f t="shared" si="138"/>
        <v>publishing</v>
      </c>
      <c r="R1455" t="str">
        <f t="shared" si="137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8"/>
        <v>publishing</v>
      </c>
      <c r="R1456" t="str">
        <f t="shared" si="137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4"/>
        <v>225</v>
      </c>
      <c r="Q1457" t="str">
        <f t="shared" si="138"/>
        <v>publishing</v>
      </c>
      <c r="R1457" t="str">
        <f t="shared" si="137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8"/>
        <v>publishing</v>
      </c>
      <c r="R1458" t="str">
        <f t="shared" si="137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 t="e">
        <f t="shared" si="134"/>
        <v>#DIV/0!</v>
      </c>
      <c r="Q1459" t="str">
        <f t="shared" si="138"/>
        <v>publishing</v>
      </c>
      <c r="R1459" t="str">
        <f t="shared" si="137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 t="e">
        <f t="shared" si="134"/>
        <v>#DIV/0!</v>
      </c>
      <c r="Q1460" t="str">
        <f t="shared" si="138"/>
        <v>publishing</v>
      </c>
      <c r="R1460" t="str">
        <f t="shared" si="137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 t="e">
        <f t="shared" si="134"/>
        <v>#DIV/0!</v>
      </c>
      <c r="Q1461" t="str">
        <f t="shared" si="138"/>
        <v>publishing</v>
      </c>
      <c r="R1461" t="str">
        <f t="shared" si="137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 t="e">
        <f t="shared" si="134"/>
        <v>#DIV/0!</v>
      </c>
      <c r="Q1462" t="str">
        <f t="shared" si="138"/>
        <v>publishing</v>
      </c>
      <c r="R1462" t="str">
        <f t="shared" si="137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8"/>
        <v>publishing</v>
      </c>
      <c r="R1463" t="str">
        <f t="shared" si="137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8"/>
        <v>publishing</v>
      </c>
      <c r="R1464" t="str">
        <f t="shared" si="137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8"/>
        <v>publishing</v>
      </c>
      <c r="R1465" t="str">
        <f t="shared" si="137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8"/>
        <v>publishing</v>
      </c>
      <c r="R1466" t="str">
        <f t="shared" si="137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8"/>
        <v>publishing</v>
      </c>
      <c r="R1467" t="str">
        <f t="shared" si="137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8"/>
        <v>publishing</v>
      </c>
      <c r="R1468" t="str">
        <f t="shared" si="137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4"/>
        <v>76.72</v>
      </c>
      <c r="Q1469" t="str">
        <f t="shared" si="138"/>
        <v>publishing</v>
      </c>
      <c r="R1469" t="str">
        <f t="shared" si="137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8"/>
        <v>publishing</v>
      </c>
      <c r="R1470" t="str">
        <f t="shared" si="137"/>
        <v>radio &amp; podcasts</v>
      </c>
      <c r="S1470" s="10">
        <f t="shared" si="135"/>
        <v>40646.014456018514</v>
      </c>
      <c r="T1470" s="10">
        <f t="shared" si="136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8"/>
        <v>publishing</v>
      </c>
      <c r="R1471" t="str">
        <f t="shared" si="137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8"/>
        <v>publishing</v>
      </c>
      <c r="R1472" t="str">
        <f t="shared" si="137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8"/>
        <v>publishing</v>
      </c>
      <c r="R1473" t="str">
        <f t="shared" si="137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si="138"/>
        <v>publishing</v>
      </c>
      <c r="R1474" t="str">
        <f t="shared" si="137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si="138"/>
        <v>publishing</v>
      </c>
      <c r="R1475" t="str">
        <f t="shared" si="137"/>
        <v>radio &amp; podcasts</v>
      </c>
      <c r="S1475" s="10">
        <f t="shared" ref="S1475:S1538" si="141">(J1475/86400)+DATE(1970,1,1)</f>
        <v>40939.979618055557</v>
      </c>
      <c r="T1475" s="10">
        <f t="shared" ref="T1475:T1538" si="142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si="138"/>
        <v>publishing</v>
      </c>
      <c r="R1476" t="str">
        <f t="shared" ref="R1476:R1539" si="143">RIGHT(N1476,LEN(N1476)-FIND("/",N1476))</f>
        <v>radio &amp; podcasts</v>
      </c>
      <c r="S1476" s="10">
        <f t="shared" si="141"/>
        <v>41500.72791666667</v>
      </c>
      <c r="T1476" s="10">
        <f t="shared" si="142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38"/>
        <v>publishing</v>
      </c>
      <c r="R1477" t="str">
        <f t="shared" si="143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38"/>
        <v>publishing</v>
      </c>
      <c r="R1478" t="str">
        <f t="shared" si="143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38"/>
        <v>publishing</v>
      </c>
      <c r="R1479" t="str">
        <f t="shared" si="143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38"/>
        <v>publishing</v>
      </c>
      <c r="R1480" t="str">
        <f t="shared" si="143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38"/>
        <v>publishing</v>
      </c>
      <c r="R1481" t="str">
        <f t="shared" si="143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ref="Q1482:Q1545" si="144">LEFT(N1482,FIND("/",N1482)-1)</f>
        <v>publishing</v>
      </c>
      <c r="R1482" t="str">
        <f t="shared" si="143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4"/>
        <v>publishing</v>
      </c>
      <c r="R1483" t="str">
        <f t="shared" si="143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4"/>
        <v>publishing</v>
      </c>
      <c r="R1484" t="str">
        <f t="shared" si="143"/>
        <v>fiction</v>
      </c>
      <c r="S1484" s="10">
        <f t="shared" si="141"/>
        <v>41136.858055555553</v>
      </c>
      <c r="T1484" s="10">
        <f t="shared" si="142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4"/>
        <v>publishing</v>
      </c>
      <c r="R1485" t="str">
        <f t="shared" si="143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 t="e">
        <f t="shared" si="140"/>
        <v>#DIV/0!</v>
      </c>
      <c r="Q1486" t="str">
        <f t="shared" si="144"/>
        <v>publishing</v>
      </c>
      <c r="R1486" t="str">
        <f t="shared" si="143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4"/>
        <v>publishing</v>
      </c>
      <c r="R1487" t="str">
        <f t="shared" si="143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4"/>
        <v>publishing</v>
      </c>
      <c r="R1488" t="str">
        <f t="shared" si="143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 t="e">
        <f t="shared" si="140"/>
        <v>#DIV/0!</v>
      </c>
      <c r="Q1489" t="str">
        <f t="shared" si="144"/>
        <v>publishing</v>
      </c>
      <c r="R1489" t="str">
        <f t="shared" si="143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4"/>
        <v>publishing</v>
      </c>
      <c r="R1490" t="str">
        <f t="shared" si="143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 t="e">
        <f t="shared" si="140"/>
        <v>#DIV/0!</v>
      </c>
      <c r="Q1491" t="str">
        <f t="shared" si="144"/>
        <v>publishing</v>
      </c>
      <c r="R1491" t="str">
        <f t="shared" si="143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4"/>
        <v>publishing</v>
      </c>
      <c r="R1492" t="str">
        <f t="shared" si="143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4"/>
        <v>publishing</v>
      </c>
      <c r="R1493" t="str">
        <f t="shared" si="143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4"/>
        <v>publishing</v>
      </c>
      <c r="R1494" t="str">
        <f t="shared" si="143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 t="e">
        <f t="shared" si="140"/>
        <v>#DIV/0!</v>
      </c>
      <c r="Q1495" t="str">
        <f t="shared" si="144"/>
        <v>publishing</v>
      </c>
      <c r="R1495" t="str">
        <f t="shared" si="143"/>
        <v>fiction</v>
      </c>
      <c r="S1495" s="10">
        <f t="shared" si="141"/>
        <v>41411.866608796292</v>
      </c>
      <c r="T1495" s="10">
        <f t="shared" si="142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4"/>
        <v>publishing</v>
      </c>
      <c r="R1496" t="str">
        <f t="shared" si="143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 t="e">
        <f t="shared" si="140"/>
        <v>#DIV/0!</v>
      </c>
      <c r="Q1497" t="str">
        <f t="shared" si="144"/>
        <v>publishing</v>
      </c>
      <c r="R1497" t="str">
        <f t="shared" si="143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 t="e">
        <f t="shared" si="140"/>
        <v>#DIV/0!</v>
      </c>
      <c r="Q1498" t="str">
        <f t="shared" si="144"/>
        <v>publishing</v>
      </c>
      <c r="R1498" t="str">
        <f t="shared" si="143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4"/>
        <v>publishing</v>
      </c>
      <c r="R1499" t="str">
        <f t="shared" si="143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4"/>
        <v>publishing</v>
      </c>
      <c r="R1500" t="str">
        <f t="shared" si="143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4"/>
        <v>publishing</v>
      </c>
      <c r="R1501" t="str">
        <f t="shared" si="143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4"/>
        <v>publishing</v>
      </c>
      <c r="R1502" t="str">
        <f t="shared" si="143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4"/>
        <v>photography</v>
      </c>
      <c r="R1503" t="str">
        <f t="shared" si="143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4"/>
        <v>photography</v>
      </c>
      <c r="R1504" t="str">
        <f t="shared" si="143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4"/>
        <v>photography</v>
      </c>
      <c r="R1505" t="str">
        <f t="shared" si="143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4"/>
        <v>photography</v>
      </c>
      <c r="R1506" t="str">
        <f t="shared" si="143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4"/>
        <v>photography</v>
      </c>
      <c r="R1507" t="str">
        <f t="shared" si="143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4"/>
        <v>photography</v>
      </c>
      <c r="R1508" t="str">
        <f t="shared" si="143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4"/>
        <v>photography</v>
      </c>
      <c r="R1509" t="str">
        <f t="shared" si="143"/>
        <v>photobooks</v>
      </c>
      <c r="S1509" s="10">
        <f t="shared" si="141"/>
        <v>40254.450335648144</v>
      </c>
      <c r="T1509" s="10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4"/>
        <v>photography</v>
      </c>
      <c r="R1510" t="str">
        <f t="shared" si="143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4"/>
        <v>photography</v>
      </c>
      <c r="R1511" t="str">
        <f t="shared" si="143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4"/>
        <v>photography</v>
      </c>
      <c r="R1512" t="str">
        <f t="shared" si="143"/>
        <v>photobooks</v>
      </c>
      <c r="S1512" s="10">
        <f t="shared" si="141"/>
        <v>41809.385162037041</v>
      </c>
      <c r="T1512" s="10">
        <f t="shared" si="142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4"/>
        <v>photography</v>
      </c>
      <c r="R1513" t="str">
        <f t="shared" si="143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4"/>
        <v>photography</v>
      </c>
      <c r="R1514" t="str">
        <f t="shared" si="143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4"/>
        <v>photography</v>
      </c>
      <c r="R1515" t="str">
        <f t="shared" si="143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4"/>
        <v>photography</v>
      </c>
      <c r="R1516" t="str">
        <f t="shared" si="143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4"/>
        <v>photography</v>
      </c>
      <c r="R1517" t="str">
        <f t="shared" si="143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4"/>
        <v>photography</v>
      </c>
      <c r="R1518" t="str">
        <f t="shared" si="143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4"/>
        <v>photography</v>
      </c>
      <c r="R1519" t="str">
        <f t="shared" si="143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4"/>
        <v>photography</v>
      </c>
      <c r="R1520" t="str">
        <f t="shared" si="143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4"/>
        <v>photography</v>
      </c>
      <c r="R1521" t="str">
        <f t="shared" si="143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4"/>
        <v>photography</v>
      </c>
      <c r="R1522" t="str">
        <f t="shared" si="143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4"/>
        <v>photography</v>
      </c>
      <c r="R1523" t="str">
        <f t="shared" si="143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4"/>
        <v>photography</v>
      </c>
      <c r="R1524" t="str">
        <f t="shared" si="143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4"/>
        <v>photography</v>
      </c>
      <c r="R1525" t="str">
        <f t="shared" si="143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4"/>
        <v>photography</v>
      </c>
      <c r="R1526" t="str">
        <f t="shared" si="143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4"/>
        <v>photography</v>
      </c>
      <c r="R1527" t="str">
        <f t="shared" si="143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4"/>
        <v>photography</v>
      </c>
      <c r="R1528" t="str">
        <f t="shared" si="143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4"/>
        <v>photography</v>
      </c>
      <c r="R1529" t="str">
        <f t="shared" si="143"/>
        <v>photobooks</v>
      </c>
      <c r="S1529" s="10">
        <f t="shared" si="141"/>
        <v>42780.600532407407</v>
      </c>
      <c r="T1529" s="10">
        <f t="shared" si="142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4"/>
        <v>photography</v>
      </c>
      <c r="R1530" t="str">
        <f t="shared" si="143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4"/>
        <v>photography</v>
      </c>
      <c r="R1531" t="str">
        <f t="shared" si="143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4"/>
        <v>photography</v>
      </c>
      <c r="R1532" t="str">
        <f t="shared" si="143"/>
        <v>photobooks</v>
      </c>
      <c r="S1532" s="10">
        <f t="shared" si="141"/>
        <v>42275.76730324074</v>
      </c>
      <c r="T1532" s="10">
        <f t="shared" si="142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4"/>
        <v>photography</v>
      </c>
      <c r="R1533" t="str">
        <f t="shared" si="143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4"/>
        <v>photography</v>
      </c>
      <c r="R1534" t="str">
        <f t="shared" si="143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4"/>
        <v>photography</v>
      </c>
      <c r="R1535" t="str">
        <f t="shared" si="143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4"/>
        <v>photography</v>
      </c>
      <c r="R1536" t="str">
        <f t="shared" si="143"/>
        <v>photobooks</v>
      </c>
      <c r="S1536" s="10">
        <f t="shared" si="141"/>
        <v>42221.674328703702</v>
      </c>
      <c r="T1536" s="10">
        <f t="shared" si="142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4"/>
        <v>photography</v>
      </c>
      <c r="R1537" t="str">
        <f t="shared" si="143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4"/>
        <v>photography</v>
      </c>
      <c r="R1538" t="str">
        <f t="shared" si="143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si="144"/>
        <v>photography</v>
      </c>
      <c r="R1539" t="str">
        <f t="shared" si="143"/>
        <v>photobooks</v>
      </c>
      <c r="S1539" s="10">
        <f t="shared" ref="S1539:S1602" si="147">(J1539/86400)+DATE(1970,1,1)</f>
        <v>42552.315127314811</v>
      </c>
      <c r="T1539" s="10">
        <f t="shared" ref="T1539:T1602" si="148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si="144"/>
        <v>photography</v>
      </c>
      <c r="R1540" t="str">
        <f t="shared" ref="R1540:R1603" si="149">RIGHT(N1540,LEN(N1540)-FIND("/",N1540))</f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4"/>
        <v>photography</v>
      </c>
      <c r="R1541" t="str">
        <f t="shared" si="149"/>
        <v>photobooks</v>
      </c>
      <c r="S1541" s="10">
        <f t="shared" si="147"/>
        <v>42705.91920138889</v>
      </c>
      <c r="T1541" s="10">
        <f t="shared" si="148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4"/>
        <v>photography</v>
      </c>
      <c r="R1542" t="str">
        <f t="shared" si="149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4"/>
        <v>photography</v>
      </c>
      <c r="R1543" t="str">
        <f t="shared" si="149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4"/>
        <v>photography</v>
      </c>
      <c r="R1544" t="str">
        <f t="shared" si="149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4"/>
        <v>photography</v>
      </c>
      <c r="R1545" t="str">
        <f t="shared" si="149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 t="e">
        <f t="shared" si="146"/>
        <v>#DIV/0!</v>
      </c>
      <c r="Q1546" t="str">
        <f t="shared" ref="Q1546:Q1609" si="150">LEFT(N1546,FIND("/",N1546)-1)</f>
        <v>photography</v>
      </c>
      <c r="R1546" t="str">
        <f t="shared" si="149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50"/>
        <v>photography</v>
      </c>
      <c r="R1547" t="str">
        <f t="shared" si="149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50"/>
        <v>photography</v>
      </c>
      <c r="R1548" t="str">
        <f t="shared" si="149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 t="e">
        <f t="shared" si="146"/>
        <v>#DIV/0!</v>
      </c>
      <c r="Q1549" t="str">
        <f t="shared" si="150"/>
        <v>photography</v>
      </c>
      <c r="R1549" t="str">
        <f t="shared" si="149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50"/>
        <v>photography</v>
      </c>
      <c r="R1550" t="str">
        <f t="shared" si="149"/>
        <v>nature</v>
      </c>
      <c r="S1550" s="10">
        <f t="shared" si="147"/>
        <v>42286.88217592593</v>
      </c>
      <c r="T1550" s="10">
        <f t="shared" si="148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50"/>
        <v>photography</v>
      </c>
      <c r="R1551" t="str">
        <f t="shared" si="149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50"/>
        <v>photography</v>
      </c>
      <c r="R1552" t="str">
        <f t="shared" si="149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 t="e">
        <f t="shared" si="146"/>
        <v>#DIV/0!</v>
      </c>
      <c r="Q1553" t="str">
        <f t="shared" si="150"/>
        <v>photography</v>
      </c>
      <c r="R1553" t="str">
        <f t="shared" si="149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50"/>
        <v>photography</v>
      </c>
      <c r="R1554" t="str">
        <f t="shared" si="149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 t="e">
        <f t="shared" si="146"/>
        <v>#DIV/0!</v>
      </c>
      <c r="Q1555" t="str">
        <f t="shared" si="150"/>
        <v>photography</v>
      </c>
      <c r="R1555" t="str">
        <f t="shared" si="149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 t="e">
        <f t="shared" si="146"/>
        <v>#DIV/0!</v>
      </c>
      <c r="Q1556" t="str">
        <f t="shared" si="150"/>
        <v>photography</v>
      </c>
      <c r="R1556" t="str">
        <f t="shared" si="149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 t="e">
        <f t="shared" si="146"/>
        <v>#DIV/0!</v>
      </c>
      <c r="Q1557" t="str">
        <f t="shared" si="150"/>
        <v>photography</v>
      </c>
      <c r="R1557" t="str">
        <f t="shared" si="149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50"/>
        <v>photography</v>
      </c>
      <c r="R1558" t="str">
        <f t="shared" si="149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50"/>
        <v>photography</v>
      </c>
      <c r="R1559" t="str">
        <f t="shared" si="149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50"/>
        <v>photography</v>
      </c>
      <c r="R1560" t="str">
        <f t="shared" si="149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50"/>
        <v>photography</v>
      </c>
      <c r="R1561" t="str">
        <f t="shared" si="149"/>
        <v>nature</v>
      </c>
      <c r="S1561" s="10">
        <f t="shared" si="147"/>
        <v>42108.053229166668</v>
      </c>
      <c r="T1561" s="10">
        <f t="shared" si="148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50"/>
        <v>photography</v>
      </c>
      <c r="R1562" t="str">
        <f t="shared" si="149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50"/>
        <v>publishing</v>
      </c>
      <c r="R1563" t="str">
        <f t="shared" si="149"/>
        <v>art books</v>
      </c>
      <c r="S1563" s="10">
        <f t="shared" si="147"/>
        <v>41555.041701388887</v>
      </c>
      <c r="T1563" s="10">
        <f t="shared" si="148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 t="e">
        <f t="shared" si="146"/>
        <v>#DIV/0!</v>
      </c>
      <c r="Q1564" t="str">
        <f t="shared" si="150"/>
        <v>publishing</v>
      </c>
      <c r="R1564" t="str">
        <f t="shared" si="149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50"/>
        <v>publishing</v>
      </c>
      <c r="R1565" t="str">
        <f t="shared" si="149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50"/>
        <v>publishing</v>
      </c>
      <c r="R1566" t="str">
        <f t="shared" si="149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50"/>
        <v>publishing</v>
      </c>
      <c r="R1567" t="str">
        <f t="shared" si="149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50"/>
        <v>publishing</v>
      </c>
      <c r="R1568" t="str">
        <f t="shared" si="149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50"/>
        <v>publishing</v>
      </c>
      <c r="R1569" t="str">
        <f t="shared" si="149"/>
        <v>art books</v>
      </c>
      <c r="S1569" s="10">
        <f t="shared" si="147"/>
        <v>41671.93686342593</v>
      </c>
      <c r="T1569" s="10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50"/>
        <v>publishing</v>
      </c>
      <c r="R1570" t="str">
        <f t="shared" si="149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 t="e">
        <f t="shared" si="146"/>
        <v>#DIV/0!</v>
      </c>
      <c r="Q1571" t="str">
        <f t="shared" si="150"/>
        <v>publishing</v>
      </c>
      <c r="R1571" t="str">
        <f t="shared" si="149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50"/>
        <v>publishing</v>
      </c>
      <c r="R1572" t="str">
        <f t="shared" si="149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50"/>
        <v>publishing</v>
      </c>
      <c r="R1573" t="str">
        <f t="shared" si="149"/>
        <v>art books</v>
      </c>
      <c r="S1573" s="10">
        <f t="shared" si="147"/>
        <v>42144.769479166665</v>
      </c>
      <c r="T1573" s="10">
        <f t="shared" si="148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50"/>
        <v>publishing</v>
      </c>
      <c r="R1574" t="str">
        <f t="shared" si="149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50"/>
        <v>publishing</v>
      </c>
      <c r="R1575" t="str">
        <f t="shared" si="149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50"/>
        <v>publishing</v>
      </c>
      <c r="R1576" t="str">
        <f t="shared" si="149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50"/>
        <v>publishing</v>
      </c>
      <c r="R1577" t="str">
        <f t="shared" si="149"/>
        <v>art books</v>
      </c>
      <c r="S1577" s="10">
        <f t="shared" si="147"/>
        <v>41799.524259259255</v>
      </c>
      <c r="T1577" s="10">
        <f t="shared" si="148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50"/>
        <v>publishing</v>
      </c>
      <c r="R1578" t="str">
        <f t="shared" si="149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50"/>
        <v>publishing</v>
      </c>
      <c r="R1579" t="str">
        <f t="shared" si="149"/>
        <v>art books</v>
      </c>
      <c r="S1579" s="10">
        <f t="shared" si="147"/>
        <v>41054.847777777773</v>
      </c>
      <c r="T1579" s="10">
        <f t="shared" si="148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50"/>
        <v>publishing</v>
      </c>
      <c r="R1580" t="str">
        <f t="shared" si="149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50"/>
        <v>publishing</v>
      </c>
      <c r="R1581" t="str">
        <f t="shared" si="149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 t="e">
        <f t="shared" si="146"/>
        <v>#DIV/0!</v>
      </c>
      <c r="Q1582" t="str">
        <f t="shared" si="150"/>
        <v>publishing</v>
      </c>
      <c r="R1582" t="str">
        <f t="shared" si="149"/>
        <v>art books</v>
      </c>
      <c r="S1582" s="10">
        <f t="shared" si="147"/>
        <v>40990.050069444442</v>
      </c>
      <c r="T1582" s="10">
        <f t="shared" si="148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50"/>
        <v>photography</v>
      </c>
      <c r="R1583" t="str">
        <f t="shared" si="149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50"/>
        <v>photography</v>
      </c>
      <c r="R1584" t="str">
        <f t="shared" si="149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50"/>
        <v>photography</v>
      </c>
      <c r="R1585" t="str">
        <f t="shared" si="149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 t="e">
        <f t="shared" si="146"/>
        <v>#DIV/0!</v>
      </c>
      <c r="Q1586" t="str">
        <f t="shared" si="150"/>
        <v>photography</v>
      </c>
      <c r="R1586" t="str">
        <f t="shared" si="149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50"/>
        <v>photography</v>
      </c>
      <c r="R1587" t="str">
        <f t="shared" si="149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 t="e">
        <f t="shared" si="146"/>
        <v>#DIV/0!</v>
      </c>
      <c r="Q1588" t="str">
        <f t="shared" si="150"/>
        <v>photography</v>
      </c>
      <c r="R1588" t="str">
        <f t="shared" si="149"/>
        <v>places</v>
      </c>
      <c r="S1588" s="10">
        <f t="shared" si="147"/>
        <v>42069.104421296295</v>
      </c>
      <c r="T1588" s="10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50"/>
        <v>photography</v>
      </c>
      <c r="R1589" t="str">
        <f t="shared" si="149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 t="e">
        <f t="shared" si="146"/>
        <v>#DIV/0!</v>
      </c>
      <c r="Q1590" t="str">
        <f t="shared" si="150"/>
        <v>photography</v>
      </c>
      <c r="R1590" t="str">
        <f t="shared" si="149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 t="e">
        <f t="shared" si="146"/>
        <v>#DIV/0!</v>
      </c>
      <c r="Q1591" t="str">
        <f t="shared" si="150"/>
        <v>photography</v>
      </c>
      <c r="R1591" t="str">
        <f t="shared" si="149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50"/>
        <v>photography</v>
      </c>
      <c r="R1592" t="str">
        <f t="shared" si="149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50"/>
        <v>photography</v>
      </c>
      <c r="R1593" t="str">
        <f t="shared" si="149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 t="e">
        <f t="shared" si="146"/>
        <v>#DIV/0!</v>
      </c>
      <c r="Q1594" t="str">
        <f t="shared" si="150"/>
        <v>photography</v>
      </c>
      <c r="R1594" t="str">
        <f t="shared" si="149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50"/>
        <v>photography</v>
      </c>
      <c r="R1595" t="str">
        <f t="shared" si="149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50"/>
        <v>photography</v>
      </c>
      <c r="R1596" t="str">
        <f t="shared" si="149"/>
        <v>places</v>
      </c>
      <c r="S1596" s="10">
        <f t="shared" si="147"/>
        <v>42445.712754629625</v>
      </c>
      <c r="T1596" s="10">
        <f t="shared" si="148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50"/>
        <v>photography</v>
      </c>
      <c r="R1597" t="str">
        <f t="shared" si="149"/>
        <v>places</v>
      </c>
      <c r="S1597" s="10">
        <f t="shared" si="147"/>
        <v>41780.050092592595</v>
      </c>
      <c r="T1597" s="10">
        <f t="shared" si="148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50"/>
        <v>photography</v>
      </c>
      <c r="R1598" t="str">
        <f t="shared" si="149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 t="e">
        <f t="shared" si="146"/>
        <v>#DIV/0!</v>
      </c>
      <c r="Q1599" t="str">
        <f t="shared" si="150"/>
        <v>photography</v>
      </c>
      <c r="R1599" t="str">
        <f t="shared" si="149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50"/>
        <v>photography</v>
      </c>
      <c r="R1600" t="str">
        <f t="shared" si="149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 t="e">
        <f t="shared" si="146"/>
        <v>#DIV/0!</v>
      </c>
      <c r="Q1601" t="str">
        <f t="shared" si="150"/>
        <v>photography</v>
      </c>
      <c r="R1601" t="str">
        <f t="shared" si="149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50"/>
        <v>photography</v>
      </c>
      <c r="R1602" t="str">
        <f t="shared" si="149"/>
        <v>places</v>
      </c>
      <c r="S1602" s="10">
        <f t="shared" si="147"/>
        <v>41791.057314814811</v>
      </c>
      <c r="T1602" s="10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si="150"/>
        <v>music</v>
      </c>
      <c r="R1603" t="str">
        <f t="shared" si="149"/>
        <v>rock</v>
      </c>
      <c r="S1603" s="10">
        <f t="shared" ref="S1603:S1666" si="153">(J1603/86400)+DATE(1970,1,1)</f>
        <v>40638.092974537038</v>
      </c>
      <c r="T1603" s="10">
        <f t="shared" ref="T1603:T1666" si="154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si="150"/>
        <v>music</v>
      </c>
      <c r="R1604" t="str">
        <f t="shared" ref="R1604:R1667" si="155">RIGHT(N1604,LEN(N1604)-FIND("/",N1604))</f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0"/>
        <v>music</v>
      </c>
      <c r="R1605" t="str">
        <f t="shared" si="155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0"/>
        <v>music</v>
      </c>
      <c r="R1606" t="str">
        <f t="shared" si="155"/>
        <v>rock</v>
      </c>
      <c r="S1606" s="10">
        <f t="shared" si="153"/>
        <v>40945.845312500001</v>
      </c>
      <c r="T1606" s="10">
        <f t="shared" si="154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0"/>
        <v>music</v>
      </c>
      <c r="R1607" t="str">
        <f t="shared" si="155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0"/>
        <v>music</v>
      </c>
      <c r="R1608" t="str">
        <f t="shared" si="155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0"/>
        <v>music</v>
      </c>
      <c r="R1609" t="str">
        <f t="shared" si="155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ref="Q1610:Q1673" si="156">LEFT(N1610,FIND("/",N1610)-1)</f>
        <v>music</v>
      </c>
      <c r="R1610" t="str">
        <f t="shared" si="155"/>
        <v>rock</v>
      </c>
      <c r="S1610" s="10">
        <f t="shared" si="153"/>
        <v>41607.83085648148</v>
      </c>
      <c r="T1610" s="10">
        <f t="shared" si="154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6"/>
        <v>music</v>
      </c>
      <c r="R1611" t="str">
        <f t="shared" si="155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6"/>
        <v>music</v>
      </c>
      <c r="R1612" t="str">
        <f t="shared" si="155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6"/>
        <v>music</v>
      </c>
      <c r="R1613" t="str">
        <f t="shared" si="155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6"/>
        <v>music</v>
      </c>
      <c r="R1614" t="str">
        <f t="shared" si="155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6"/>
        <v>music</v>
      </c>
      <c r="R1615" t="str">
        <f t="shared" si="155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6"/>
        <v>music</v>
      </c>
      <c r="R1616" t="str">
        <f t="shared" si="155"/>
        <v>rock</v>
      </c>
      <c r="S1616" s="10">
        <f t="shared" si="153"/>
        <v>41794.981122685189</v>
      </c>
      <c r="T1616" s="10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6"/>
        <v>music</v>
      </c>
      <c r="R1617" t="str">
        <f t="shared" si="155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6"/>
        <v>music</v>
      </c>
      <c r="R1618" t="str">
        <f t="shared" si="155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6"/>
        <v>music</v>
      </c>
      <c r="R1619" t="str">
        <f t="shared" si="155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6"/>
        <v>music</v>
      </c>
      <c r="R1620" t="str">
        <f t="shared" si="155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6"/>
        <v>music</v>
      </c>
      <c r="R1621" t="str">
        <f t="shared" si="155"/>
        <v>rock</v>
      </c>
      <c r="S1621" s="10">
        <f t="shared" si="153"/>
        <v>41876.186180555553</v>
      </c>
      <c r="T1621" s="10">
        <f t="shared" si="154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6"/>
        <v>music</v>
      </c>
      <c r="R1622" t="str">
        <f t="shared" si="155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6"/>
        <v>music</v>
      </c>
      <c r="R1623" t="str">
        <f t="shared" si="155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6"/>
        <v>music</v>
      </c>
      <c r="R1624" t="str">
        <f t="shared" si="155"/>
        <v>rock</v>
      </c>
      <c r="S1624" s="10">
        <f t="shared" si="153"/>
        <v>41950.294837962967</v>
      </c>
      <c r="T1624" s="10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6"/>
        <v>music</v>
      </c>
      <c r="R1625" t="str">
        <f t="shared" si="155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6"/>
        <v>music</v>
      </c>
      <c r="R1626" t="str">
        <f t="shared" si="155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6"/>
        <v>music</v>
      </c>
      <c r="R1627" t="str">
        <f t="shared" si="155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6"/>
        <v>music</v>
      </c>
      <c r="R1628" t="str">
        <f t="shared" si="155"/>
        <v>rock</v>
      </c>
      <c r="S1628" s="10">
        <f t="shared" si="153"/>
        <v>41579.847997685181</v>
      </c>
      <c r="T1628" s="10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6"/>
        <v>music</v>
      </c>
      <c r="R1629" t="str">
        <f t="shared" si="155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6"/>
        <v>music</v>
      </c>
      <c r="R1630" t="str">
        <f t="shared" si="155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6"/>
        <v>music</v>
      </c>
      <c r="R1631" t="str">
        <f t="shared" si="155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6"/>
        <v>music</v>
      </c>
      <c r="R1632" t="str">
        <f t="shared" si="155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6"/>
        <v>music</v>
      </c>
      <c r="R1633" t="str">
        <f t="shared" si="155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6"/>
        <v>music</v>
      </c>
      <c r="R1634" t="str">
        <f t="shared" si="155"/>
        <v>rock</v>
      </c>
      <c r="S1634" s="10">
        <f t="shared" si="153"/>
        <v>40750.340902777782</v>
      </c>
      <c r="T1634" s="10">
        <f t="shared" si="154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6"/>
        <v>music</v>
      </c>
      <c r="R1635" t="str">
        <f t="shared" si="155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6"/>
        <v>music</v>
      </c>
      <c r="R1636" t="str">
        <f t="shared" si="155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6"/>
        <v>music</v>
      </c>
      <c r="R1637" t="str">
        <f t="shared" si="155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6"/>
        <v>music</v>
      </c>
      <c r="R1638" t="str">
        <f t="shared" si="155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6"/>
        <v>music</v>
      </c>
      <c r="R1639" t="str">
        <f t="shared" si="155"/>
        <v>rock</v>
      </c>
      <c r="S1639" s="10">
        <f t="shared" si="153"/>
        <v>40122.751620370371</v>
      </c>
      <c r="T1639" s="10">
        <f t="shared" si="154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6"/>
        <v>music</v>
      </c>
      <c r="R1640" t="str">
        <f t="shared" si="155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6"/>
        <v>music</v>
      </c>
      <c r="R1641" t="str">
        <f t="shared" si="155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6"/>
        <v>music</v>
      </c>
      <c r="R1642" t="str">
        <f t="shared" si="155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6"/>
        <v>music</v>
      </c>
      <c r="R1643" t="str">
        <f t="shared" si="155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6"/>
        <v>music</v>
      </c>
      <c r="R1644" t="str">
        <f t="shared" si="155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6"/>
        <v>music</v>
      </c>
      <c r="R1645" t="str">
        <f t="shared" si="155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6"/>
        <v>music</v>
      </c>
      <c r="R1646" t="str">
        <f t="shared" si="155"/>
        <v>pop</v>
      </c>
      <c r="S1646" s="10">
        <f t="shared" si="153"/>
        <v>41175.05972222222</v>
      </c>
      <c r="T1646" s="10">
        <f t="shared" si="154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6"/>
        <v>music</v>
      </c>
      <c r="R1647" t="str">
        <f t="shared" si="155"/>
        <v>pop</v>
      </c>
      <c r="S1647" s="10">
        <f t="shared" si="153"/>
        <v>41521.617361111115</v>
      </c>
      <c r="T1647" s="10">
        <f t="shared" si="154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6"/>
        <v>music</v>
      </c>
      <c r="R1648" t="str">
        <f t="shared" si="155"/>
        <v>pop</v>
      </c>
      <c r="S1648" s="10">
        <f t="shared" si="153"/>
        <v>41833.450266203705</v>
      </c>
      <c r="T1648" s="10">
        <f t="shared" si="154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6"/>
        <v>music</v>
      </c>
      <c r="R1649" t="str">
        <f t="shared" si="155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6"/>
        <v>music</v>
      </c>
      <c r="R1650" t="str">
        <f t="shared" si="155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6"/>
        <v>music</v>
      </c>
      <c r="R1651" t="str">
        <f t="shared" si="155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6"/>
        <v>music</v>
      </c>
      <c r="R1652" t="str">
        <f t="shared" si="155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6"/>
        <v>music</v>
      </c>
      <c r="R1653" t="str">
        <f t="shared" si="155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6"/>
        <v>music</v>
      </c>
      <c r="R1654" t="str">
        <f t="shared" si="155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6"/>
        <v>music</v>
      </c>
      <c r="R1655" t="str">
        <f t="shared" si="155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6"/>
        <v>music</v>
      </c>
      <c r="R1656" t="str">
        <f t="shared" si="155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6"/>
        <v>music</v>
      </c>
      <c r="R1657" t="str">
        <f t="shared" si="155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6"/>
        <v>music</v>
      </c>
      <c r="R1658" t="str">
        <f t="shared" si="155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6"/>
        <v>music</v>
      </c>
      <c r="R1659" t="str">
        <f t="shared" si="155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6"/>
        <v>music</v>
      </c>
      <c r="R1660" t="str">
        <f t="shared" si="155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6"/>
        <v>music</v>
      </c>
      <c r="R1661" t="str">
        <f t="shared" si="155"/>
        <v>pop</v>
      </c>
      <c r="S1661" s="10">
        <f t="shared" si="153"/>
        <v>41596.913437499999</v>
      </c>
      <c r="T1661" s="10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6"/>
        <v>music</v>
      </c>
      <c r="R1662" t="str">
        <f t="shared" si="155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6"/>
        <v>music</v>
      </c>
      <c r="R1663" t="str">
        <f t="shared" si="155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6"/>
        <v>music</v>
      </c>
      <c r="R1664" t="str">
        <f t="shared" si="155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6"/>
        <v>music</v>
      </c>
      <c r="R1665" t="str">
        <f t="shared" si="155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6"/>
        <v>music</v>
      </c>
      <c r="R1666" t="str">
        <f t="shared" si="155"/>
        <v>pop</v>
      </c>
      <c r="S1666" s="10">
        <f t="shared" si="153"/>
        <v>40939.761782407411</v>
      </c>
      <c r="T1666" s="10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si="156"/>
        <v>music</v>
      </c>
      <c r="R1667" t="str">
        <f t="shared" si="155"/>
        <v>pop</v>
      </c>
      <c r="S1667" s="10">
        <f t="shared" ref="S1667:S1730" si="159">(J1667/86400)+DATE(1970,1,1)</f>
        <v>40564.649456018517</v>
      </c>
      <c r="T1667" s="10">
        <f t="shared" ref="T1667:T1730" si="160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si="156"/>
        <v>music</v>
      </c>
      <c r="R1668" t="str">
        <f t="shared" ref="R1668:R1731" si="161">RIGHT(N1668,LEN(N1668)-FIND("/",N1668))</f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56"/>
        <v>music</v>
      </c>
      <c r="R1669" t="str">
        <f t="shared" si="161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56"/>
        <v>music</v>
      </c>
      <c r="R1670" t="str">
        <f t="shared" si="161"/>
        <v>pop</v>
      </c>
      <c r="S1670" s="10">
        <f t="shared" si="159"/>
        <v>40845.149756944447</v>
      </c>
      <c r="T1670" s="10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56"/>
        <v>music</v>
      </c>
      <c r="R1671" t="str">
        <f t="shared" si="161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56"/>
        <v>music</v>
      </c>
      <c r="R1672" t="str">
        <f t="shared" si="161"/>
        <v>pop</v>
      </c>
      <c r="S1672" s="10">
        <f t="shared" si="159"/>
        <v>40313.930543981478</v>
      </c>
      <c r="T1672" s="10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56"/>
        <v>music</v>
      </c>
      <c r="R1673" t="str">
        <f t="shared" si="161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ref="Q1674:Q1737" si="162">LEFT(N1674,FIND("/",N1674)-1)</f>
        <v>music</v>
      </c>
      <c r="R1674" t="str">
        <f t="shared" si="161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62"/>
        <v>music</v>
      </c>
      <c r="R1675" t="str">
        <f t="shared" si="161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62"/>
        <v>music</v>
      </c>
      <c r="R1676" t="str">
        <f t="shared" si="161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62"/>
        <v>music</v>
      </c>
      <c r="R1677" t="str">
        <f t="shared" si="161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62"/>
        <v>music</v>
      </c>
      <c r="R1678" t="str">
        <f t="shared" si="161"/>
        <v>pop</v>
      </c>
      <c r="S1678" s="10">
        <f t="shared" si="159"/>
        <v>40973.726238425923</v>
      </c>
      <c r="T1678" s="10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62"/>
        <v>music</v>
      </c>
      <c r="R1679" t="str">
        <f t="shared" si="161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62"/>
        <v>music</v>
      </c>
      <c r="R1680" t="str">
        <f t="shared" si="161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62"/>
        <v>music</v>
      </c>
      <c r="R1681" t="str">
        <f t="shared" si="161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62"/>
        <v>music</v>
      </c>
      <c r="R1682" t="str">
        <f t="shared" si="161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62"/>
        <v>music</v>
      </c>
      <c r="R1683" t="str">
        <f t="shared" si="161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 t="e">
        <f t="shared" si="158"/>
        <v>#DIV/0!</v>
      </c>
      <c r="Q1684" t="str">
        <f t="shared" si="162"/>
        <v>music</v>
      </c>
      <c r="R1684" t="str">
        <f t="shared" si="161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62"/>
        <v>music</v>
      </c>
      <c r="R1685" t="str">
        <f t="shared" si="161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62"/>
        <v>music</v>
      </c>
      <c r="R1686" t="str">
        <f t="shared" si="161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62"/>
        <v>music</v>
      </c>
      <c r="R1687" t="str">
        <f t="shared" si="161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62"/>
        <v>music</v>
      </c>
      <c r="R1688" t="str">
        <f t="shared" si="161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62"/>
        <v>music</v>
      </c>
      <c r="R1689" t="str">
        <f t="shared" si="161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62"/>
        <v>music</v>
      </c>
      <c r="R1690" t="str">
        <f t="shared" si="161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62"/>
        <v>music</v>
      </c>
      <c r="R1691" t="str">
        <f t="shared" si="161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62"/>
        <v>music</v>
      </c>
      <c r="R1692" t="str">
        <f t="shared" si="161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62"/>
        <v>music</v>
      </c>
      <c r="R1693" t="str">
        <f t="shared" si="161"/>
        <v>faith</v>
      </c>
      <c r="S1693" s="10">
        <f t="shared" si="159"/>
        <v>42795.701481481483</v>
      </c>
      <c r="T1693" s="10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62"/>
        <v>music</v>
      </c>
      <c r="R1694" t="str">
        <f t="shared" si="161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62"/>
        <v>music</v>
      </c>
      <c r="R1695" t="str">
        <f t="shared" si="161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62"/>
        <v>music</v>
      </c>
      <c r="R1696" t="str">
        <f t="shared" si="161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62"/>
        <v>music</v>
      </c>
      <c r="R1697" t="str">
        <f t="shared" si="161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 t="e">
        <f t="shared" si="158"/>
        <v>#DIV/0!</v>
      </c>
      <c r="Q1698" t="str">
        <f t="shared" si="162"/>
        <v>music</v>
      </c>
      <c r="R1698" t="str">
        <f t="shared" si="161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62"/>
        <v>music</v>
      </c>
      <c r="R1699" t="str">
        <f t="shared" si="161"/>
        <v>faith</v>
      </c>
      <c r="S1699" s="10">
        <f t="shared" si="159"/>
        <v>42805.032962962963</v>
      </c>
      <c r="T1699" s="10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 t="e">
        <f t="shared" si="158"/>
        <v>#DIV/0!</v>
      </c>
      <c r="Q1700" t="str">
        <f t="shared" si="162"/>
        <v>music</v>
      </c>
      <c r="R1700" t="str">
        <f t="shared" si="161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62"/>
        <v>music</v>
      </c>
      <c r="R1701" t="str">
        <f t="shared" si="161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62"/>
        <v>music</v>
      </c>
      <c r="R1702" t="str">
        <f t="shared" si="161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62"/>
        <v>music</v>
      </c>
      <c r="R1703" t="str">
        <f t="shared" si="161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62"/>
        <v>music</v>
      </c>
      <c r="R1704" t="str">
        <f t="shared" si="161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62"/>
        <v>music</v>
      </c>
      <c r="R1705" t="str">
        <f t="shared" si="161"/>
        <v>faith</v>
      </c>
      <c r="S1705" s="10">
        <f t="shared" si="159"/>
        <v>42187.281678240739</v>
      </c>
      <c r="T1705" s="10">
        <f t="shared" si="160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62"/>
        <v>music</v>
      </c>
      <c r="R1706" t="str">
        <f t="shared" si="161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 t="e">
        <f t="shared" si="158"/>
        <v>#DIV/0!</v>
      </c>
      <c r="Q1707" t="str">
        <f t="shared" si="162"/>
        <v>music</v>
      </c>
      <c r="R1707" t="str">
        <f t="shared" si="161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 t="e">
        <f t="shared" si="158"/>
        <v>#DIV/0!</v>
      </c>
      <c r="Q1708" t="str">
        <f t="shared" si="162"/>
        <v>music</v>
      </c>
      <c r="R1708" t="str">
        <f t="shared" si="161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62"/>
        <v>music</v>
      </c>
      <c r="R1709" t="str">
        <f t="shared" si="161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 t="e">
        <f t="shared" si="158"/>
        <v>#DIV/0!</v>
      </c>
      <c r="Q1710" t="str">
        <f t="shared" si="162"/>
        <v>music</v>
      </c>
      <c r="R1710" t="str">
        <f t="shared" si="161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62"/>
        <v>music</v>
      </c>
      <c r="R1711" t="str">
        <f t="shared" si="161"/>
        <v>faith</v>
      </c>
      <c r="S1711" s="10">
        <f t="shared" si="159"/>
        <v>41841.563819444447</v>
      </c>
      <c r="T1711" s="10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62"/>
        <v>music</v>
      </c>
      <c r="R1712" t="str">
        <f t="shared" si="161"/>
        <v>faith</v>
      </c>
      <c r="S1712" s="10">
        <f t="shared" si="159"/>
        <v>42341.591296296298</v>
      </c>
      <c r="T1712" s="10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62"/>
        <v>music</v>
      </c>
      <c r="R1713" t="str">
        <f t="shared" si="161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 t="e">
        <f t="shared" si="158"/>
        <v>#DIV/0!</v>
      </c>
      <c r="Q1714" t="str">
        <f t="shared" si="162"/>
        <v>music</v>
      </c>
      <c r="R1714" t="str">
        <f t="shared" si="161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62"/>
        <v>music</v>
      </c>
      <c r="R1715" t="str">
        <f t="shared" si="161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62"/>
        <v>music</v>
      </c>
      <c r="R1716" t="str">
        <f t="shared" si="161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62"/>
        <v>music</v>
      </c>
      <c r="R1717" t="str">
        <f t="shared" si="161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62"/>
        <v>music</v>
      </c>
      <c r="R1718" t="str">
        <f t="shared" si="161"/>
        <v>faith</v>
      </c>
      <c r="S1718" s="10">
        <f t="shared" si="159"/>
        <v>42673.577534722222</v>
      </c>
      <c r="T1718" s="10">
        <f t="shared" si="160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62"/>
        <v>music</v>
      </c>
      <c r="R1719" t="str">
        <f t="shared" si="161"/>
        <v>faith</v>
      </c>
      <c r="S1719" s="10">
        <f t="shared" si="159"/>
        <v>42460.981921296298</v>
      </c>
      <c r="T1719" s="10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62"/>
        <v>music</v>
      </c>
      <c r="R1720" t="str">
        <f t="shared" si="161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62"/>
        <v>music</v>
      </c>
      <c r="R1721" t="str">
        <f t="shared" si="161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62"/>
        <v>music</v>
      </c>
      <c r="R1722" t="str">
        <f t="shared" si="161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 t="e">
        <f t="shared" si="158"/>
        <v>#DIV/0!</v>
      </c>
      <c r="Q1723" t="str">
        <f t="shared" si="162"/>
        <v>music</v>
      </c>
      <c r="R1723" t="str">
        <f t="shared" si="161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62"/>
        <v>music</v>
      </c>
      <c r="R1724" t="str">
        <f t="shared" si="161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62"/>
        <v>music</v>
      </c>
      <c r="R1725" t="str">
        <f t="shared" si="161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62"/>
        <v>music</v>
      </c>
      <c r="R1726" t="str">
        <f t="shared" si="161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62"/>
        <v>music</v>
      </c>
      <c r="R1727" t="str">
        <f t="shared" si="161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62"/>
        <v>music</v>
      </c>
      <c r="R1728" t="str">
        <f t="shared" si="161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62"/>
        <v>music</v>
      </c>
      <c r="R1729" t="str">
        <f t="shared" si="161"/>
        <v>faith</v>
      </c>
      <c r="S1729" s="10">
        <f t="shared" si="159"/>
        <v>42044.927974537037</v>
      </c>
      <c r="T1729" s="10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62"/>
        <v>music</v>
      </c>
      <c r="R1730" t="str">
        <f t="shared" si="161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6" t="e">
        <f t="shared" ref="P1731:P1794" si="164">E1731/L1731</f>
        <v>#DIV/0!</v>
      </c>
      <c r="Q1731" t="str">
        <f t="shared" si="162"/>
        <v>music</v>
      </c>
      <c r="R1731" t="str">
        <f t="shared" si="161"/>
        <v>faith</v>
      </c>
      <c r="S1731" s="10">
        <f t="shared" ref="S1731:S1794" si="165">(J1731/86400)+DATE(1970,1,1)</f>
        <v>42471.052152777775</v>
      </c>
      <c r="T1731" s="10">
        <f t="shared" ref="T1731:T1794" si="166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 t="e">
        <f t="shared" si="164"/>
        <v>#DIV/0!</v>
      </c>
      <c r="Q1732" t="str">
        <f t="shared" si="162"/>
        <v>music</v>
      </c>
      <c r="R1732" t="str">
        <f t="shared" ref="R1732:R1795" si="167">RIGHT(N1732,LEN(N1732)-FIND("/",N1732))</f>
        <v>faith</v>
      </c>
      <c r="S1732" s="10">
        <f t="shared" si="165"/>
        <v>42272.087766203702</v>
      </c>
      <c r="T1732" s="10">
        <f t="shared" si="166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 t="e">
        <f t="shared" si="164"/>
        <v>#DIV/0!</v>
      </c>
      <c r="Q1733" t="str">
        <f t="shared" si="162"/>
        <v>music</v>
      </c>
      <c r="R1733" t="str">
        <f t="shared" si="167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 t="e">
        <f t="shared" si="164"/>
        <v>#DIV/0!</v>
      </c>
      <c r="Q1734" t="str">
        <f t="shared" si="162"/>
        <v>music</v>
      </c>
      <c r="R1734" t="str">
        <f t="shared" si="167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 t="e">
        <f t="shared" si="164"/>
        <v>#DIV/0!</v>
      </c>
      <c r="Q1735" t="str">
        <f t="shared" si="162"/>
        <v>music</v>
      </c>
      <c r="R1735" t="str">
        <f t="shared" si="167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2"/>
        <v>music</v>
      </c>
      <c r="R1736" t="str">
        <f t="shared" si="167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4"/>
        <v>55</v>
      </c>
      <c r="Q1737" t="str">
        <f t="shared" si="162"/>
        <v>music</v>
      </c>
      <c r="R1737" t="str">
        <f t="shared" si="167"/>
        <v>faith</v>
      </c>
      <c r="S1737" s="10">
        <f t="shared" si="165"/>
        <v>42559.81417824074</v>
      </c>
      <c r="T1737" s="10">
        <f t="shared" si="166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ref="Q1738:Q1801" si="168">LEFT(N1738,FIND("/",N1738)-1)</f>
        <v>music</v>
      </c>
      <c r="R1738" t="str">
        <f t="shared" si="167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8"/>
        <v>music</v>
      </c>
      <c r="R1739" t="str">
        <f t="shared" si="167"/>
        <v>faith</v>
      </c>
      <c r="S1739" s="10">
        <f t="shared" si="165"/>
        <v>42175.948981481481</v>
      </c>
      <c r="T1739" s="10">
        <f t="shared" si="166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8"/>
        <v>music</v>
      </c>
      <c r="R1740" t="str">
        <f t="shared" si="167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4"/>
        <v>1</v>
      </c>
      <c r="Q1741" t="str">
        <f t="shared" si="168"/>
        <v>music</v>
      </c>
      <c r="R1741" t="str">
        <f t="shared" si="167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 t="e">
        <f t="shared" si="164"/>
        <v>#DIV/0!</v>
      </c>
      <c r="Q1742" t="str">
        <f t="shared" si="168"/>
        <v>music</v>
      </c>
      <c r="R1742" t="str">
        <f t="shared" si="167"/>
        <v>faith</v>
      </c>
      <c r="S1742" s="10">
        <f t="shared" si="165"/>
        <v>42171.817384259259</v>
      </c>
      <c r="T1742" s="10">
        <f t="shared" si="166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8"/>
        <v>photography</v>
      </c>
      <c r="R1743" t="str">
        <f t="shared" si="167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8"/>
        <v>photography</v>
      </c>
      <c r="R1744" t="str">
        <f t="shared" si="167"/>
        <v>photobooks</v>
      </c>
      <c r="S1744" s="10">
        <f t="shared" si="165"/>
        <v>42710.876967592594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8"/>
        <v>photography</v>
      </c>
      <c r="R1745" t="str">
        <f t="shared" si="167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8"/>
        <v>photography</v>
      </c>
      <c r="R1746" t="str">
        <f t="shared" si="167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8"/>
        <v>photography</v>
      </c>
      <c r="R1747" t="str">
        <f t="shared" si="167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8"/>
        <v>photography</v>
      </c>
      <c r="R1748" t="str">
        <f t="shared" si="167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8"/>
        <v>photography</v>
      </c>
      <c r="R1749" t="str">
        <f t="shared" si="167"/>
        <v>photobooks</v>
      </c>
      <c r="S1749" s="10">
        <f t="shared" si="165"/>
        <v>42292.435532407406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8"/>
        <v>photography</v>
      </c>
      <c r="R1750" t="str">
        <f t="shared" si="167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8"/>
        <v>photography</v>
      </c>
      <c r="R1751" t="str">
        <f t="shared" si="167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8"/>
        <v>photography</v>
      </c>
      <c r="R1752" t="str">
        <f t="shared" si="167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8"/>
        <v>photography</v>
      </c>
      <c r="R1753" t="str">
        <f t="shared" si="167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8"/>
        <v>photography</v>
      </c>
      <c r="R1754" t="str">
        <f t="shared" si="167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8"/>
        <v>photography</v>
      </c>
      <c r="R1755" t="str">
        <f t="shared" si="167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8"/>
        <v>photography</v>
      </c>
      <c r="R1756" t="str">
        <f t="shared" si="167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4"/>
        <v>7.5</v>
      </c>
      <c r="Q1757" t="str">
        <f t="shared" si="168"/>
        <v>photography</v>
      </c>
      <c r="R1757" t="str">
        <f t="shared" si="167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8"/>
        <v>photography</v>
      </c>
      <c r="R1758" t="str">
        <f t="shared" si="167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8"/>
        <v>photography</v>
      </c>
      <c r="R1759" t="str">
        <f t="shared" si="167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8"/>
        <v>photography</v>
      </c>
      <c r="R1760" t="str">
        <f t="shared" si="167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8"/>
        <v>photography</v>
      </c>
      <c r="R1761" t="str">
        <f t="shared" si="167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8"/>
        <v>photography</v>
      </c>
      <c r="R1762" t="str">
        <f t="shared" si="167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8"/>
        <v>photography</v>
      </c>
      <c r="R1763" t="str">
        <f t="shared" si="167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4"/>
        <v>35.4</v>
      </c>
      <c r="Q1764" t="str">
        <f t="shared" si="168"/>
        <v>photography</v>
      </c>
      <c r="R1764" t="str">
        <f t="shared" si="167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8"/>
        <v>photography</v>
      </c>
      <c r="R1765" t="str">
        <f t="shared" si="167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8"/>
        <v>photography</v>
      </c>
      <c r="R1766" t="str">
        <f t="shared" si="167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8"/>
        <v>photography</v>
      </c>
      <c r="R1767" t="str">
        <f t="shared" si="167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 t="e">
        <f t="shared" si="164"/>
        <v>#DIV/0!</v>
      </c>
      <c r="Q1768" t="str">
        <f t="shared" si="168"/>
        <v>photography</v>
      </c>
      <c r="R1768" t="str">
        <f t="shared" si="167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8"/>
        <v>photography</v>
      </c>
      <c r="R1769" t="str">
        <f t="shared" si="167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8"/>
        <v>photography</v>
      </c>
      <c r="R1770" t="str">
        <f t="shared" si="167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8"/>
        <v>photography</v>
      </c>
      <c r="R1771" t="str">
        <f t="shared" si="167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8"/>
        <v>photography</v>
      </c>
      <c r="R1772" t="str">
        <f t="shared" si="167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8"/>
        <v>photography</v>
      </c>
      <c r="R1773" t="str">
        <f t="shared" si="167"/>
        <v>photobooks</v>
      </c>
      <c r="S1773" s="10">
        <f t="shared" si="165"/>
        <v>41905.979629629626</v>
      </c>
      <c r="T1773" s="10">
        <f t="shared" si="166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8"/>
        <v>photography</v>
      </c>
      <c r="R1774" t="str">
        <f t="shared" si="167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8"/>
        <v>photography</v>
      </c>
      <c r="R1775" t="str">
        <f t="shared" si="167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8"/>
        <v>photography</v>
      </c>
      <c r="R1776" t="str">
        <f t="shared" si="167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8"/>
        <v>photography</v>
      </c>
      <c r="R1777" t="str">
        <f t="shared" si="167"/>
        <v>photobooks</v>
      </c>
      <c r="S1777" s="10">
        <f t="shared" si="165"/>
        <v>41891.976388888885</v>
      </c>
      <c r="T1777" s="10">
        <f t="shared" si="166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8"/>
        <v>photography</v>
      </c>
      <c r="R1778" t="str">
        <f t="shared" si="167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8"/>
        <v>photography</v>
      </c>
      <c r="R1779" t="str">
        <f t="shared" si="167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8"/>
        <v>photography</v>
      </c>
      <c r="R1780" t="str">
        <f t="shared" si="167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8"/>
        <v>photography</v>
      </c>
      <c r="R1781" t="str">
        <f t="shared" si="167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8"/>
        <v>photography</v>
      </c>
      <c r="R1782" t="str">
        <f t="shared" si="167"/>
        <v>photobooks</v>
      </c>
      <c r="S1782" s="10">
        <f t="shared" si="165"/>
        <v>42493.600810185184</v>
      </c>
      <c r="T1782" s="10">
        <f t="shared" si="166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8"/>
        <v>photography</v>
      </c>
      <c r="R1783" t="str">
        <f t="shared" si="167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8"/>
        <v>photography</v>
      </c>
      <c r="R1784" t="str">
        <f t="shared" si="167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8"/>
        <v>photography</v>
      </c>
      <c r="R1785" t="str">
        <f t="shared" si="167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8"/>
        <v>photography</v>
      </c>
      <c r="R1786" t="str">
        <f t="shared" si="167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8"/>
        <v>photography</v>
      </c>
      <c r="R1787" t="str">
        <f t="shared" si="167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8"/>
        <v>photography</v>
      </c>
      <c r="R1788" t="str">
        <f t="shared" si="167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8"/>
        <v>photography</v>
      </c>
      <c r="R1789" t="str">
        <f t="shared" si="167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8"/>
        <v>photography</v>
      </c>
      <c r="R1790" t="str">
        <f t="shared" si="167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8"/>
        <v>photography</v>
      </c>
      <c r="R1791" t="str">
        <f t="shared" si="167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8"/>
        <v>photography</v>
      </c>
      <c r="R1792" t="str">
        <f t="shared" si="167"/>
        <v>photobooks</v>
      </c>
      <c r="S1792" s="10">
        <f t="shared" si="165"/>
        <v>42010.674513888887</v>
      </c>
      <c r="T1792" s="10">
        <f t="shared" si="166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8"/>
        <v>photography</v>
      </c>
      <c r="R1793" t="str">
        <f t="shared" si="167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si="168"/>
        <v>photography</v>
      </c>
      <c r="R1794" t="str">
        <f t="shared" si="167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si="168"/>
        <v>photography</v>
      </c>
      <c r="R1795" t="str">
        <f t="shared" si="167"/>
        <v>photobooks</v>
      </c>
      <c r="S1795" s="10">
        <f t="shared" ref="S1795:S1858" si="171">(J1795/86400)+DATE(1970,1,1)</f>
        <v>41940.891666666663</v>
      </c>
      <c r="T1795" s="10">
        <f t="shared" ref="T1795:T1858" si="172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si="168"/>
        <v>photography</v>
      </c>
      <c r="R1796" t="str">
        <f t="shared" ref="R1796:R1859" si="173">RIGHT(N1796,LEN(N1796)-FIND("/",N1796))</f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68"/>
        <v>photography</v>
      </c>
      <c r="R1797" t="str">
        <f t="shared" si="173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68"/>
        <v>photography</v>
      </c>
      <c r="R1798" t="str">
        <f t="shared" si="173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68"/>
        <v>photography</v>
      </c>
      <c r="R1799" t="str">
        <f t="shared" si="173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68"/>
        <v>photography</v>
      </c>
      <c r="R1800" t="str">
        <f t="shared" si="173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68"/>
        <v>photography</v>
      </c>
      <c r="R1801" t="str">
        <f t="shared" si="173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ref="Q1802:Q1865" si="174">LEFT(N1802,FIND("/",N1802)-1)</f>
        <v>photography</v>
      </c>
      <c r="R1802" t="str">
        <f t="shared" si="173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4"/>
        <v>photography</v>
      </c>
      <c r="R1803" t="str">
        <f t="shared" si="173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4"/>
        <v>photography</v>
      </c>
      <c r="R1804" t="str">
        <f t="shared" si="173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4"/>
        <v>photography</v>
      </c>
      <c r="R1805" t="str">
        <f t="shared" si="173"/>
        <v>photobooks</v>
      </c>
      <c r="S1805" s="10">
        <f t="shared" si="171"/>
        <v>42018.071550925924</v>
      </c>
      <c r="T1805" s="10">
        <f t="shared" si="172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4"/>
        <v>photography</v>
      </c>
      <c r="R1806" t="str">
        <f t="shared" si="173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4"/>
        <v>photography</v>
      </c>
      <c r="R1807" t="str">
        <f t="shared" si="173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4"/>
        <v>photography</v>
      </c>
      <c r="R1808" t="str">
        <f t="shared" si="173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4"/>
        <v>photography</v>
      </c>
      <c r="R1809" t="str">
        <f t="shared" si="173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4"/>
        <v>photography</v>
      </c>
      <c r="R1810" t="str">
        <f t="shared" si="173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4"/>
        <v>photography</v>
      </c>
      <c r="R1811" t="str">
        <f t="shared" si="173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4"/>
        <v>photography</v>
      </c>
      <c r="R1812" t="str">
        <f t="shared" si="173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4"/>
        <v>photography</v>
      </c>
      <c r="R1813" t="str">
        <f t="shared" si="173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4"/>
        <v>photography</v>
      </c>
      <c r="R1814" t="str">
        <f t="shared" si="173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 t="e">
        <f t="shared" si="170"/>
        <v>#DIV/0!</v>
      </c>
      <c r="Q1815" t="str">
        <f t="shared" si="174"/>
        <v>photography</v>
      </c>
      <c r="R1815" t="str">
        <f t="shared" si="173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4"/>
        <v>photography</v>
      </c>
      <c r="R1816" t="str">
        <f t="shared" si="173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 t="e">
        <f t="shared" si="170"/>
        <v>#DIV/0!</v>
      </c>
      <c r="Q1817" t="str">
        <f t="shared" si="174"/>
        <v>photography</v>
      </c>
      <c r="R1817" t="str">
        <f t="shared" si="173"/>
        <v>photobooks</v>
      </c>
      <c r="S1817" s="10">
        <f t="shared" si="171"/>
        <v>42172.906678240739</v>
      </c>
      <c r="T1817" s="10">
        <f t="shared" si="172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4"/>
        <v>photography</v>
      </c>
      <c r="R1818" t="str">
        <f t="shared" si="173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4"/>
        <v>photography</v>
      </c>
      <c r="R1819" t="str">
        <f t="shared" si="173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 t="e">
        <f t="shared" si="170"/>
        <v>#DIV/0!</v>
      </c>
      <c r="Q1820" t="str">
        <f t="shared" si="174"/>
        <v>photography</v>
      </c>
      <c r="R1820" t="str">
        <f t="shared" si="173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4"/>
        <v>photography</v>
      </c>
      <c r="R1821" t="str">
        <f t="shared" si="173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4"/>
        <v>photography</v>
      </c>
      <c r="R1822" t="str">
        <f t="shared" si="173"/>
        <v>photobooks</v>
      </c>
      <c r="S1822" s="10">
        <f t="shared" si="171"/>
        <v>42065.084374999999</v>
      </c>
      <c r="T1822" s="10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4"/>
        <v>music</v>
      </c>
      <c r="R1823" t="str">
        <f t="shared" si="173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4"/>
        <v>music</v>
      </c>
      <c r="R1824" t="str">
        <f t="shared" si="173"/>
        <v>rock</v>
      </c>
      <c r="S1824" s="10">
        <f t="shared" si="171"/>
        <v>41634.797013888892</v>
      </c>
      <c r="T1824" s="10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4"/>
        <v>music</v>
      </c>
      <c r="R1825" t="str">
        <f t="shared" si="173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4"/>
        <v>music</v>
      </c>
      <c r="R1826" t="str">
        <f t="shared" si="173"/>
        <v>rock</v>
      </c>
      <c r="S1826" s="10">
        <f t="shared" si="171"/>
        <v>41626.916284722218</v>
      </c>
      <c r="T1826" s="10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4"/>
        <v>music</v>
      </c>
      <c r="R1827" t="str">
        <f t="shared" si="173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4"/>
        <v>music</v>
      </c>
      <c r="R1828" t="str">
        <f t="shared" si="173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4"/>
        <v>music</v>
      </c>
      <c r="R1829" t="str">
        <f t="shared" si="173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4"/>
        <v>music</v>
      </c>
      <c r="R1830" t="str">
        <f t="shared" si="173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4"/>
        <v>music</v>
      </c>
      <c r="R1831" t="str">
        <f t="shared" si="173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4"/>
        <v>music</v>
      </c>
      <c r="R1832" t="str">
        <f t="shared" si="173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4"/>
        <v>music</v>
      </c>
      <c r="R1833" t="str">
        <f t="shared" si="173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4"/>
        <v>music</v>
      </c>
      <c r="R1834" t="str">
        <f t="shared" si="173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4"/>
        <v>music</v>
      </c>
      <c r="R1835" t="str">
        <f t="shared" si="173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4"/>
        <v>music</v>
      </c>
      <c r="R1836" t="str">
        <f t="shared" si="173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4"/>
        <v>music</v>
      </c>
      <c r="R1837" t="str">
        <f t="shared" si="173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4"/>
        <v>music</v>
      </c>
      <c r="R1838" t="str">
        <f t="shared" si="173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4"/>
        <v>music</v>
      </c>
      <c r="R1839" t="str">
        <f t="shared" si="173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4"/>
        <v>music</v>
      </c>
      <c r="R1840" t="str">
        <f t="shared" si="173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4"/>
        <v>music</v>
      </c>
      <c r="R1841" t="str">
        <f t="shared" si="173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4"/>
        <v>music</v>
      </c>
      <c r="R1842" t="str">
        <f t="shared" si="173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4"/>
        <v>music</v>
      </c>
      <c r="R1843" t="str">
        <f t="shared" si="173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4"/>
        <v>music</v>
      </c>
      <c r="R1844" t="str">
        <f t="shared" si="173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4"/>
        <v>music</v>
      </c>
      <c r="R1845" t="str">
        <f t="shared" si="173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4"/>
        <v>music</v>
      </c>
      <c r="R1846" t="str">
        <f t="shared" si="173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4"/>
        <v>music</v>
      </c>
      <c r="R1847" t="str">
        <f t="shared" si="173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4"/>
        <v>music</v>
      </c>
      <c r="R1848" t="str">
        <f t="shared" si="173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4"/>
        <v>music</v>
      </c>
      <c r="R1849" t="str">
        <f t="shared" si="173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4"/>
        <v>music</v>
      </c>
      <c r="R1850" t="str">
        <f t="shared" si="173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4"/>
        <v>music</v>
      </c>
      <c r="R1851" t="str">
        <f t="shared" si="173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4"/>
        <v>music</v>
      </c>
      <c r="R1852" t="str">
        <f t="shared" si="173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4"/>
        <v>music</v>
      </c>
      <c r="R1853" t="str">
        <f t="shared" si="173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4"/>
        <v>music</v>
      </c>
      <c r="R1854" t="str">
        <f t="shared" si="173"/>
        <v>rock</v>
      </c>
      <c r="S1854" s="10">
        <f t="shared" si="171"/>
        <v>42081.77143518519</v>
      </c>
      <c r="T1854" s="10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4"/>
        <v>music</v>
      </c>
      <c r="R1855" t="str">
        <f t="shared" si="173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4"/>
        <v>music</v>
      </c>
      <c r="R1856" t="str">
        <f t="shared" si="173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4"/>
        <v>music</v>
      </c>
      <c r="R1857" t="str">
        <f t="shared" si="173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4"/>
        <v>music</v>
      </c>
      <c r="R1858" t="str">
        <f t="shared" si="173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si="174"/>
        <v>music</v>
      </c>
      <c r="R1859" t="str">
        <f t="shared" si="173"/>
        <v>rock</v>
      </c>
      <c r="S1859" s="10">
        <f t="shared" ref="S1859:S1922" si="177">(J1859/86400)+DATE(1970,1,1)</f>
        <v>41864.76866898148</v>
      </c>
      <c r="T1859" s="10">
        <f t="shared" ref="T1859:T1922" si="178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si="174"/>
        <v>music</v>
      </c>
      <c r="R1860" t="str">
        <f t="shared" ref="R1860:R1923" si="179">RIGHT(N1860,LEN(N1860)-FIND("/",N1860))</f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4"/>
        <v>music</v>
      </c>
      <c r="R1861" t="str">
        <f t="shared" si="179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4"/>
        <v>music</v>
      </c>
      <c r="R1862" t="str">
        <f t="shared" si="179"/>
        <v>rock</v>
      </c>
      <c r="S1862" s="10">
        <f t="shared" si="177"/>
        <v>41655.70930555556</v>
      </c>
      <c r="T1862" s="10">
        <f t="shared" si="178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 t="e">
        <f t="shared" si="176"/>
        <v>#DIV/0!</v>
      </c>
      <c r="Q1863" t="str">
        <f t="shared" si="174"/>
        <v>games</v>
      </c>
      <c r="R1863" t="str">
        <f t="shared" si="179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4"/>
        <v>games</v>
      </c>
      <c r="R1864" t="str">
        <f t="shared" si="179"/>
        <v>mobile games</v>
      </c>
      <c r="S1864" s="10">
        <f t="shared" si="177"/>
        <v>42755.492754629631</v>
      </c>
      <c r="T1864" s="10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4"/>
        <v>games</v>
      </c>
      <c r="R1865" t="str">
        <f t="shared" si="179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ref="Q1866:Q1929" si="180">LEFT(N1866,FIND("/",N1866)-1)</f>
        <v>games</v>
      </c>
      <c r="R1866" t="str">
        <f t="shared" si="179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80"/>
        <v>games</v>
      </c>
      <c r="R1867" t="str">
        <f t="shared" si="179"/>
        <v>mobile games</v>
      </c>
      <c r="S1867" s="10">
        <f t="shared" si="177"/>
        <v>42645.367442129631</v>
      </c>
      <c r="T1867" s="10">
        <f t="shared" si="178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80"/>
        <v>games</v>
      </c>
      <c r="R1868" t="str">
        <f t="shared" si="179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80"/>
        <v>games</v>
      </c>
      <c r="R1869" t="str">
        <f t="shared" si="179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80"/>
        <v>games</v>
      </c>
      <c r="R1870" t="str">
        <f t="shared" si="179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 t="e">
        <f t="shared" si="176"/>
        <v>#DIV/0!</v>
      </c>
      <c r="Q1871" t="str">
        <f t="shared" si="180"/>
        <v>games</v>
      </c>
      <c r="R1871" t="str">
        <f t="shared" si="179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80"/>
        <v>games</v>
      </c>
      <c r="R1872" t="str">
        <f t="shared" si="179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80"/>
        <v>games</v>
      </c>
      <c r="R1873" t="str">
        <f t="shared" si="179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80"/>
        <v>games</v>
      </c>
      <c r="R1874" t="str">
        <f t="shared" si="179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80"/>
        <v>games</v>
      </c>
      <c r="R1875" t="str">
        <f t="shared" si="179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80"/>
        <v>games</v>
      </c>
      <c r="R1876" t="str">
        <f t="shared" si="179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80"/>
        <v>games</v>
      </c>
      <c r="R1877" t="str">
        <f t="shared" si="179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 t="e">
        <f t="shared" si="176"/>
        <v>#DIV/0!</v>
      </c>
      <c r="Q1878" t="str">
        <f t="shared" si="180"/>
        <v>games</v>
      </c>
      <c r="R1878" t="str">
        <f t="shared" si="179"/>
        <v>mobile games</v>
      </c>
      <c r="S1878" s="10">
        <f t="shared" si="177"/>
        <v>41776.284780092596</v>
      </c>
      <c r="T1878" s="10">
        <f t="shared" si="178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 t="e">
        <f t="shared" si="176"/>
        <v>#DIV/0!</v>
      </c>
      <c r="Q1879" t="str">
        <f t="shared" si="180"/>
        <v>games</v>
      </c>
      <c r="R1879" t="str">
        <f t="shared" si="179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 t="e">
        <f t="shared" si="176"/>
        <v>#DIV/0!</v>
      </c>
      <c r="Q1880" t="str">
        <f t="shared" si="180"/>
        <v>games</v>
      </c>
      <c r="R1880" t="str">
        <f t="shared" si="179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80"/>
        <v>games</v>
      </c>
      <c r="R1881" t="str">
        <f t="shared" si="179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80"/>
        <v>games</v>
      </c>
      <c r="R1882" t="str">
        <f t="shared" si="179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80"/>
        <v>music</v>
      </c>
      <c r="R1883" t="str">
        <f t="shared" si="179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80"/>
        <v>music</v>
      </c>
      <c r="R1884" t="str">
        <f t="shared" si="179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80"/>
        <v>music</v>
      </c>
      <c r="R1885" t="str">
        <f t="shared" si="179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80"/>
        <v>music</v>
      </c>
      <c r="R1886" t="str">
        <f t="shared" si="179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80"/>
        <v>music</v>
      </c>
      <c r="R1887" t="str">
        <f t="shared" si="179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80"/>
        <v>music</v>
      </c>
      <c r="R1888" t="str">
        <f t="shared" si="179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80"/>
        <v>music</v>
      </c>
      <c r="R1889" t="str">
        <f t="shared" si="179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80"/>
        <v>music</v>
      </c>
      <c r="R1890" t="str">
        <f t="shared" si="179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80"/>
        <v>music</v>
      </c>
      <c r="R1891" t="str">
        <f t="shared" si="179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80"/>
        <v>music</v>
      </c>
      <c r="R1892" t="str">
        <f t="shared" si="179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80"/>
        <v>music</v>
      </c>
      <c r="R1893" t="str">
        <f t="shared" si="179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80"/>
        <v>music</v>
      </c>
      <c r="R1894" t="str">
        <f t="shared" si="179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80"/>
        <v>music</v>
      </c>
      <c r="R1895" t="str">
        <f t="shared" si="179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80"/>
        <v>music</v>
      </c>
      <c r="R1896" t="str">
        <f t="shared" si="179"/>
        <v>indie rock</v>
      </c>
      <c r="S1896" s="10">
        <f t="shared" si="177"/>
        <v>40920.90489583333</v>
      </c>
      <c r="T1896" s="10">
        <f t="shared" si="178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80"/>
        <v>music</v>
      </c>
      <c r="R1897" t="str">
        <f t="shared" si="179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80"/>
        <v>music</v>
      </c>
      <c r="R1898" t="str">
        <f t="shared" si="179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80"/>
        <v>music</v>
      </c>
      <c r="R1899" t="str">
        <f t="shared" si="179"/>
        <v>indie rock</v>
      </c>
      <c r="S1899" s="10">
        <f t="shared" si="177"/>
        <v>41680.583402777775</v>
      </c>
      <c r="T1899" s="10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80"/>
        <v>music</v>
      </c>
      <c r="R1900" t="str">
        <f t="shared" si="179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80"/>
        <v>music</v>
      </c>
      <c r="R1901" t="str">
        <f t="shared" si="179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80"/>
        <v>music</v>
      </c>
      <c r="R1902" t="str">
        <f t="shared" si="179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80"/>
        <v>technology</v>
      </c>
      <c r="R1903" t="str">
        <f t="shared" si="179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80"/>
        <v>technology</v>
      </c>
      <c r="R1904" t="str">
        <f t="shared" si="179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80"/>
        <v>technology</v>
      </c>
      <c r="R1905" t="str">
        <f t="shared" si="179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80"/>
        <v>technology</v>
      </c>
      <c r="R1906" t="str">
        <f t="shared" si="179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80"/>
        <v>technology</v>
      </c>
      <c r="R1907" t="str">
        <f t="shared" si="179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80"/>
        <v>technology</v>
      </c>
      <c r="R1908" t="str">
        <f t="shared" si="179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80"/>
        <v>technology</v>
      </c>
      <c r="R1909" t="str">
        <f t="shared" si="179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80"/>
        <v>technology</v>
      </c>
      <c r="R1910" t="str">
        <f t="shared" si="179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80"/>
        <v>technology</v>
      </c>
      <c r="R1911" t="str">
        <f t="shared" si="179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80"/>
        <v>technology</v>
      </c>
      <c r="R1912" t="str">
        <f t="shared" si="179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80"/>
        <v>technology</v>
      </c>
      <c r="R1913" t="str">
        <f t="shared" si="179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80"/>
        <v>technology</v>
      </c>
      <c r="R1914" t="str">
        <f t="shared" si="179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80"/>
        <v>technology</v>
      </c>
      <c r="R1915" t="str">
        <f t="shared" si="179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80"/>
        <v>technology</v>
      </c>
      <c r="R1916" t="str">
        <f t="shared" si="179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80"/>
        <v>technology</v>
      </c>
      <c r="R1917" t="str">
        <f t="shared" si="179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80"/>
        <v>technology</v>
      </c>
      <c r="R1918" t="str">
        <f t="shared" si="179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80"/>
        <v>technology</v>
      </c>
      <c r="R1919" t="str">
        <f t="shared" si="179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80"/>
        <v>technology</v>
      </c>
      <c r="R1920" t="str">
        <f t="shared" si="179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80"/>
        <v>technology</v>
      </c>
      <c r="R1921" t="str">
        <f t="shared" si="179"/>
        <v>gadgets</v>
      </c>
      <c r="S1921" s="10">
        <f t="shared" si="177"/>
        <v>42113.875567129631</v>
      </c>
      <c r="T1921" s="10">
        <f t="shared" si="178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80"/>
        <v>technology</v>
      </c>
      <c r="R1922" t="str">
        <f t="shared" si="179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si="180"/>
        <v>music</v>
      </c>
      <c r="R1923" t="str">
        <f t="shared" si="179"/>
        <v>indie rock</v>
      </c>
      <c r="S1923" s="10">
        <f t="shared" ref="S1923:S1986" si="183">(J1923/86400)+DATE(1970,1,1)</f>
        <v>41074.221562500003</v>
      </c>
      <c r="T1923" s="10">
        <f t="shared" ref="T1923:T1986" si="184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si="180"/>
        <v>music</v>
      </c>
      <c r="R1924" t="str">
        <f t="shared" ref="R1924:R1987" si="185">RIGHT(N1924,LEN(N1924)-FIND("/",N1924))</f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0"/>
        <v>music</v>
      </c>
      <c r="R1925" t="str">
        <f t="shared" si="185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0"/>
        <v>music</v>
      </c>
      <c r="R1926" t="str">
        <f t="shared" si="185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0"/>
        <v>music</v>
      </c>
      <c r="R1927" t="str">
        <f t="shared" si="185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0"/>
        <v>music</v>
      </c>
      <c r="R1928" t="str">
        <f t="shared" si="185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0"/>
        <v>music</v>
      </c>
      <c r="R1929" t="str">
        <f t="shared" si="185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ref="Q1930:Q1993" si="186">LEFT(N1930,FIND("/",N1930)-1)</f>
        <v>music</v>
      </c>
      <c r="R1930" t="str">
        <f t="shared" si="185"/>
        <v>indie rock</v>
      </c>
      <c r="S1930" s="10">
        <f t="shared" si="183"/>
        <v>41371.6480787037</v>
      </c>
      <c r="T1930" s="10">
        <f t="shared" si="184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6"/>
        <v>music</v>
      </c>
      <c r="R1931" t="str">
        <f t="shared" si="185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6"/>
        <v>music</v>
      </c>
      <c r="R1932" t="str">
        <f t="shared" si="185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6"/>
        <v>music</v>
      </c>
      <c r="R1933" t="str">
        <f t="shared" si="185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6"/>
        <v>music</v>
      </c>
      <c r="R1934" t="str">
        <f t="shared" si="185"/>
        <v>indie rock</v>
      </c>
      <c r="S1934" s="10">
        <f t="shared" si="183"/>
        <v>40911.809872685189</v>
      </c>
      <c r="T1934" s="10">
        <f t="shared" si="184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6"/>
        <v>music</v>
      </c>
      <c r="R1935" t="str">
        <f t="shared" si="185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6"/>
        <v>music</v>
      </c>
      <c r="R1936" t="str">
        <f t="shared" si="185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6"/>
        <v>music</v>
      </c>
      <c r="R1937" t="str">
        <f t="shared" si="185"/>
        <v>indie rock</v>
      </c>
      <c r="S1937" s="10">
        <f t="shared" si="183"/>
        <v>41773.932534722218</v>
      </c>
      <c r="T1937" s="10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6"/>
        <v>music</v>
      </c>
      <c r="R1938" t="str">
        <f t="shared" si="185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6"/>
        <v>music</v>
      </c>
      <c r="R1939" t="str">
        <f t="shared" si="185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6"/>
        <v>music</v>
      </c>
      <c r="R1940" t="str">
        <f t="shared" si="185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6"/>
        <v>music</v>
      </c>
      <c r="R1941" t="str">
        <f t="shared" si="185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6"/>
        <v>music</v>
      </c>
      <c r="R1942" t="str">
        <f t="shared" si="185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6"/>
        <v>technology</v>
      </c>
      <c r="R1943" t="str">
        <f t="shared" si="185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6"/>
        <v>technology</v>
      </c>
      <c r="R1944" t="str">
        <f t="shared" si="185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6"/>
        <v>technology</v>
      </c>
      <c r="R1945" t="str">
        <f t="shared" si="185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6"/>
        <v>technology</v>
      </c>
      <c r="R1946" t="str">
        <f t="shared" si="185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6"/>
        <v>technology</v>
      </c>
      <c r="R1947" t="str">
        <f t="shared" si="185"/>
        <v>hardware</v>
      </c>
      <c r="S1947" s="10">
        <f t="shared" si="183"/>
        <v>42157.251828703702</v>
      </c>
      <c r="T1947" s="10">
        <f t="shared" si="184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6"/>
        <v>technology</v>
      </c>
      <c r="R1948" t="str">
        <f t="shared" si="185"/>
        <v>hardware</v>
      </c>
      <c r="S1948" s="10">
        <f t="shared" si="183"/>
        <v>41689.150011574078</v>
      </c>
      <c r="T1948" s="10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6"/>
        <v>technology</v>
      </c>
      <c r="R1949" t="str">
        <f t="shared" si="185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6"/>
        <v>technology</v>
      </c>
      <c r="R1950" t="str">
        <f t="shared" si="185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6"/>
        <v>technology</v>
      </c>
      <c r="R1951" t="str">
        <f t="shared" si="185"/>
        <v>hardware</v>
      </c>
      <c r="S1951" s="10">
        <f t="shared" si="183"/>
        <v>41800.423043981486</v>
      </c>
      <c r="T1951" s="10">
        <f t="shared" si="184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6"/>
        <v>technology</v>
      </c>
      <c r="R1952" t="str">
        <f t="shared" si="185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6"/>
        <v>technology</v>
      </c>
      <c r="R1953" t="str">
        <f t="shared" si="185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6"/>
        <v>technology</v>
      </c>
      <c r="R1954" t="str">
        <f t="shared" si="185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6"/>
        <v>technology</v>
      </c>
      <c r="R1955" t="str">
        <f t="shared" si="185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6"/>
        <v>technology</v>
      </c>
      <c r="R1956" t="str">
        <f t="shared" si="185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6"/>
        <v>technology</v>
      </c>
      <c r="R1957" t="str">
        <f t="shared" si="185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6"/>
        <v>technology</v>
      </c>
      <c r="R1958" t="str">
        <f t="shared" si="185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6"/>
        <v>technology</v>
      </c>
      <c r="R1959" t="str">
        <f t="shared" si="185"/>
        <v>hardware</v>
      </c>
      <c r="S1959" s="10">
        <f t="shared" si="183"/>
        <v>41179.098530092597</v>
      </c>
      <c r="T1959" s="10">
        <f t="shared" si="184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6"/>
        <v>technology</v>
      </c>
      <c r="R1960" t="str">
        <f t="shared" si="185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6"/>
        <v>technology</v>
      </c>
      <c r="R1961" t="str">
        <f t="shared" si="185"/>
        <v>hardware</v>
      </c>
      <c r="S1961" s="10">
        <f t="shared" si="183"/>
        <v>41871.845601851848</v>
      </c>
      <c r="T1961" s="10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6"/>
        <v>technology</v>
      </c>
      <c r="R1962" t="str">
        <f t="shared" si="185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6"/>
        <v>technology</v>
      </c>
      <c r="R1963" t="str">
        <f t="shared" si="185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6"/>
        <v>technology</v>
      </c>
      <c r="R1964" t="str">
        <f t="shared" si="185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6"/>
        <v>technology</v>
      </c>
      <c r="R1965" t="str">
        <f t="shared" si="185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6"/>
        <v>technology</v>
      </c>
      <c r="R1966" t="str">
        <f t="shared" si="185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6"/>
        <v>technology</v>
      </c>
      <c r="R1967" t="str">
        <f t="shared" si="185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6"/>
        <v>technology</v>
      </c>
      <c r="R1968" t="str">
        <f t="shared" si="185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6"/>
        <v>technology</v>
      </c>
      <c r="R1969" t="str">
        <f t="shared" si="185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6"/>
        <v>technology</v>
      </c>
      <c r="R1970" t="str">
        <f t="shared" si="185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6"/>
        <v>technology</v>
      </c>
      <c r="R1971" t="str">
        <f t="shared" si="185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6"/>
        <v>technology</v>
      </c>
      <c r="R1972" t="str">
        <f t="shared" si="185"/>
        <v>hardware</v>
      </c>
      <c r="S1972" s="10">
        <f t="shared" si="183"/>
        <v>41324.193298611113</v>
      </c>
      <c r="T1972" s="10">
        <f t="shared" si="184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6"/>
        <v>technology</v>
      </c>
      <c r="R1973" t="str">
        <f t="shared" si="185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6"/>
        <v>technology</v>
      </c>
      <c r="R1974" t="str">
        <f t="shared" si="185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6"/>
        <v>technology</v>
      </c>
      <c r="R1975" t="str">
        <f t="shared" si="185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6"/>
        <v>technology</v>
      </c>
      <c r="R1976" t="str">
        <f t="shared" si="185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6"/>
        <v>technology</v>
      </c>
      <c r="R1977" t="str">
        <f t="shared" si="185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6"/>
        <v>technology</v>
      </c>
      <c r="R1978" t="str">
        <f t="shared" si="185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6"/>
        <v>technology</v>
      </c>
      <c r="R1979" t="str">
        <f t="shared" si="185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6"/>
        <v>technology</v>
      </c>
      <c r="R1980" t="str">
        <f t="shared" si="185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6"/>
        <v>technology</v>
      </c>
      <c r="R1981" t="str">
        <f t="shared" si="185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6"/>
        <v>technology</v>
      </c>
      <c r="R1982" t="str">
        <f t="shared" si="185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6"/>
        <v>photography</v>
      </c>
      <c r="R1983" t="str">
        <f t="shared" si="185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 t="e">
        <f t="shared" si="182"/>
        <v>#DIV/0!</v>
      </c>
      <c r="Q1984" t="str">
        <f t="shared" si="186"/>
        <v>photography</v>
      </c>
      <c r="R1984" t="str">
        <f t="shared" si="185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6"/>
        <v>photography</v>
      </c>
      <c r="R1985" t="str">
        <f t="shared" si="185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6"/>
        <v>photography</v>
      </c>
      <c r="R1986" t="str">
        <f t="shared" si="185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si="186"/>
        <v>photography</v>
      </c>
      <c r="R1987" t="str">
        <f t="shared" si="185"/>
        <v>people</v>
      </c>
      <c r="S1987" s="10">
        <f t="shared" ref="S1987:S2050" si="189">(J1987/86400)+DATE(1970,1,1)</f>
        <v>42555.698738425926</v>
      </c>
      <c r="T1987" s="10">
        <f t="shared" ref="T1987:T2050" si="190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si="186"/>
        <v>photography</v>
      </c>
      <c r="R1988" t="str">
        <f t="shared" ref="R1988:R2051" si="191">RIGHT(N1988,LEN(N1988)-FIND("/",N1988))</f>
        <v>people</v>
      </c>
      <c r="S1988" s="10">
        <f t="shared" si="189"/>
        <v>42413.433831018519</v>
      </c>
      <c r="T1988" s="10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86"/>
        <v>photography</v>
      </c>
      <c r="R1989" t="str">
        <f t="shared" si="191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86"/>
        <v>photography</v>
      </c>
      <c r="R1990" t="str">
        <f t="shared" si="191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86"/>
        <v>photography</v>
      </c>
      <c r="R1991" t="str">
        <f t="shared" si="191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86"/>
        <v>photography</v>
      </c>
      <c r="R1992" t="str">
        <f t="shared" si="191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86"/>
        <v>photography</v>
      </c>
      <c r="R1993" t="str">
        <f t="shared" si="191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ref="Q1994:Q2057" si="192">LEFT(N1994,FIND("/",N1994)-1)</f>
        <v>photography</v>
      </c>
      <c r="R1994" t="str">
        <f t="shared" si="191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 t="e">
        <f t="shared" si="188"/>
        <v>#DIV/0!</v>
      </c>
      <c r="Q1995" t="str">
        <f t="shared" si="192"/>
        <v>photography</v>
      </c>
      <c r="R1995" t="str">
        <f t="shared" si="191"/>
        <v>people</v>
      </c>
      <c r="S1995" s="10">
        <f t="shared" si="189"/>
        <v>42329.588391203702</v>
      </c>
      <c r="T1995" s="10">
        <f t="shared" si="190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 t="e">
        <f t="shared" si="188"/>
        <v>#DIV/0!</v>
      </c>
      <c r="Q1996" t="str">
        <f t="shared" si="192"/>
        <v>photography</v>
      </c>
      <c r="R1996" t="str">
        <f t="shared" si="191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92"/>
        <v>photography</v>
      </c>
      <c r="R1997" t="str">
        <f t="shared" si="191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 t="e">
        <f t="shared" si="188"/>
        <v>#DIV/0!</v>
      </c>
      <c r="Q1998" t="str">
        <f t="shared" si="192"/>
        <v>photography</v>
      </c>
      <c r="R1998" t="str">
        <f t="shared" si="191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 t="e">
        <f t="shared" si="188"/>
        <v>#DIV/0!</v>
      </c>
      <c r="Q1999" t="str">
        <f t="shared" si="192"/>
        <v>photography</v>
      </c>
      <c r="R1999" t="str">
        <f t="shared" si="191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92"/>
        <v>photography</v>
      </c>
      <c r="R2000" t="str">
        <f t="shared" si="191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92"/>
        <v>photography</v>
      </c>
      <c r="R2001" t="str">
        <f t="shared" si="191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92"/>
        <v>photography</v>
      </c>
      <c r="R2002" t="str">
        <f t="shared" si="191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92"/>
        <v>technology</v>
      </c>
      <c r="R2003" t="str">
        <f t="shared" si="191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92"/>
        <v>technology</v>
      </c>
      <c r="R2004" t="str">
        <f t="shared" si="191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92"/>
        <v>technology</v>
      </c>
      <c r="R2005" t="str">
        <f t="shared" si="191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92"/>
        <v>technology</v>
      </c>
      <c r="R2006" t="str">
        <f t="shared" si="191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92"/>
        <v>technology</v>
      </c>
      <c r="R2007" t="str">
        <f t="shared" si="191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92"/>
        <v>technology</v>
      </c>
      <c r="R2008" t="str">
        <f t="shared" si="191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92"/>
        <v>technology</v>
      </c>
      <c r="R2009" t="str">
        <f t="shared" si="191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92"/>
        <v>technology</v>
      </c>
      <c r="R2010" t="str">
        <f t="shared" si="191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92"/>
        <v>technology</v>
      </c>
      <c r="R2011" t="str">
        <f t="shared" si="191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92"/>
        <v>technology</v>
      </c>
      <c r="R2012" t="str">
        <f t="shared" si="191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92"/>
        <v>technology</v>
      </c>
      <c r="R2013" t="str">
        <f t="shared" si="191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92"/>
        <v>technology</v>
      </c>
      <c r="R2014" t="str">
        <f t="shared" si="191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92"/>
        <v>technology</v>
      </c>
      <c r="R2015" t="str">
        <f t="shared" si="191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92"/>
        <v>technology</v>
      </c>
      <c r="R2016" t="str">
        <f t="shared" si="191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92"/>
        <v>technology</v>
      </c>
      <c r="R2017" t="str">
        <f t="shared" si="191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92"/>
        <v>technology</v>
      </c>
      <c r="R2018" t="str">
        <f t="shared" si="191"/>
        <v>hardware</v>
      </c>
      <c r="S2018" s="10">
        <f t="shared" si="189"/>
        <v>41312.880775462967</v>
      </c>
      <c r="T2018" s="10">
        <f t="shared" si="190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92"/>
        <v>technology</v>
      </c>
      <c r="R2019" t="str">
        <f t="shared" si="191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92"/>
        <v>technology</v>
      </c>
      <c r="R2020" t="str">
        <f t="shared" si="191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92"/>
        <v>technology</v>
      </c>
      <c r="R2021" t="str">
        <f t="shared" si="191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92"/>
        <v>technology</v>
      </c>
      <c r="R2022" t="str">
        <f t="shared" si="191"/>
        <v>hardware</v>
      </c>
      <c r="S2022" s="10">
        <f t="shared" si="189"/>
        <v>41737.097500000003</v>
      </c>
      <c r="T2022" s="10">
        <f t="shared" si="190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92"/>
        <v>technology</v>
      </c>
      <c r="R2023" t="str">
        <f t="shared" si="191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92"/>
        <v>technology</v>
      </c>
      <c r="R2024" t="str">
        <f t="shared" si="191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92"/>
        <v>technology</v>
      </c>
      <c r="R2025" t="str">
        <f t="shared" si="191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92"/>
        <v>technology</v>
      </c>
      <c r="R2026" t="str">
        <f t="shared" si="191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92"/>
        <v>technology</v>
      </c>
      <c r="R2027" t="str">
        <f t="shared" si="191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92"/>
        <v>technology</v>
      </c>
      <c r="R2028" t="str">
        <f t="shared" si="191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92"/>
        <v>technology</v>
      </c>
      <c r="R2029" t="str">
        <f t="shared" si="191"/>
        <v>hardware</v>
      </c>
      <c r="S2029" s="10">
        <f t="shared" si="189"/>
        <v>42048.813877314809</v>
      </c>
      <c r="T2029" s="10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92"/>
        <v>technology</v>
      </c>
      <c r="R2030" t="str">
        <f t="shared" si="191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92"/>
        <v>technology</v>
      </c>
      <c r="R2031" t="str">
        <f t="shared" si="191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92"/>
        <v>technology</v>
      </c>
      <c r="R2032" t="str">
        <f t="shared" si="191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92"/>
        <v>technology</v>
      </c>
      <c r="R2033" t="str">
        <f t="shared" si="191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92"/>
        <v>technology</v>
      </c>
      <c r="R2034" t="str">
        <f t="shared" si="191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92"/>
        <v>technology</v>
      </c>
      <c r="R2035" t="str">
        <f t="shared" si="191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92"/>
        <v>technology</v>
      </c>
      <c r="R2036" t="str">
        <f t="shared" si="191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92"/>
        <v>technology</v>
      </c>
      <c r="R2037" t="str">
        <f t="shared" si="191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92"/>
        <v>technology</v>
      </c>
      <c r="R2038" t="str">
        <f t="shared" si="191"/>
        <v>hardware</v>
      </c>
      <c r="S2038" s="10">
        <f t="shared" si="189"/>
        <v>41738.864803240736</v>
      </c>
      <c r="T2038" s="10">
        <f t="shared" si="190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92"/>
        <v>technology</v>
      </c>
      <c r="R2039" t="str">
        <f t="shared" si="191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92"/>
        <v>technology</v>
      </c>
      <c r="R2040" t="str">
        <f t="shared" si="191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92"/>
        <v>technology</v>
      </c>
      <c r="R2041" t="str">
        <f t="shared" si="191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92"/>
        <v>technology</v>
      </c>
      <c r="R2042" t="str">
        <f t="shared" si="191"/>
        <v>hardware</v>
      </c>
      <c r="S2042" s="10">
        <f t="shared" si="189"/>
        <v>41578.927118055552</v>
      </c>
      <c r="T2042" s="10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92"/>
        <v>technology</v>
      </c>
      <c r="R2043" t="str">
        <f t="shared" si="191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92"/>
        <v>technology</v>
      </c>
      <c r="R2044" t="str">
        <f t="shared" si="191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92"/>
        <v>technology</v>
      </c>
      <c r="R2045" t="str">
        <f t="shared" si="191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92"/>
        <v>technology</v>
      </c>
      <c r="R2046" t="str">
        <f t="shared" si="191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92"/>
        <v>technology</v>
      </c>
      <c r="R2047" t="str">
        <f t="shared" si="191"/>
        <v>hardware</v>
      </c>
      <c r="S2047" s="10">
        <f t="shared" si="189"/>
        <v>41069.088506944448</v>
      </c>
      <c r="T2047" s="10">
        <f t="shared" si="190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92"/>
        <v>technology</v>
      </c>
      <c r="R2048" t="str">
        <f t="shared" si="191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92"/>
        <v>technology</v>
      </c>
      <c r="R2049" t="str">
        <f t="shared" si="191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92"/>
        <v>technology</v>
      </c>
      <c r="R2050" t="str">
        <f t="shared" si="191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si="192"/>
        <v>technology</v>
      </c>
      <c r="R2051" t="str">
        <f t="shared" si="191"/>
        <v>hardware</v>
      </c>
      <c r="S2051" s="10">
        <f t="shared" ref="S2051:S2114" si="195">(J2051/86400)+DATE(1970,1,1)</f>
        <v>41575.527349537035</v>
      </c>
      <c r="T2051" s="10">
        <f t="shared" ref="T2051:T2114" si="196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si="192"/>
        <v>technology</v>
      </c>
      <c r="R2052" t="str">
        <f t="shared" ref="R2052:R2115" si="197">RIGHT(N2052,LEN(N2052)-FIND("/",N2052))</f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2"/>
        <v>technology</v>
      </c>
      <c r="R2053" t="str">
        <f t="shared" si="197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2"/>
        <v>technology</v>
      </c>
      <c r="R2054" t="str">
        <f t="shared" si="197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2"/>
        <v>technology</v>
      </c>
      <c r="R2055" t="str">
        <f t="shared" si="197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2"/>
        <v>technology</v>
      </c>
      <c r="R2056" t="str">
        <f t="shared" si="197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2"/>
        <v>technology</v>
      </c>
      <c r="R2057" t="str">
        <f t="shared" si="197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ref="Q2058:Q2121" si="198">LEFT(N2058,FIND("/",N2058)-1)</f>
        <v>technology</v>
      </c>
      <c r="R2058" t="str">
        <f t="shared" si="197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8"/>
        <v>technology</v>
      </c>
      <c r="R2059" t="str">
        <f t="shared" si="197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8"/>
        <v>technology</v>
      </c>
      <c r="R2060" t="str">
        <f t="shared" si="197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8"/>
        <v>technology</v>
      </c>
      <c r="R2061" t="str">
        <f t="shared" si="197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8"/>
        <v>technology</v>
      </c>
      <c r="R2062" t="str">
        <f t="shared" si="197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8"/>
        <v>technology</v>
      </c>
      <c r="R2063" t="str">
        <f t="shared" si="197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8"/>
        <v>technology</v>
      </c>
      <c r="R2064" t="str">
        <f t="shared" si="197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8"/>
        <v>technology</v>
      </c>
      <c r="R2065" t="str">
        <f t="shared" si="197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8"/>
        <v>technology</v>
      </c>
      <c r="R2066" t="str">
        <f t="shared" si="197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8"/>
        <v>technology</v>
      </c>
      <c r="R2067" t="str">
        <f t="shared" si="197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8"/>
        <v>technology</v>
      </c>
      <c r="R2068" t="str">
        <f t="shared" si="197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8"/>
        <v>technology</v>
      </c>
      <c r="R2069" t="str">
        <f t="shared" si="197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8"/>
        <v>technology</v>
      </c>
      <c r="R2070" t="str">
        <f t="shared" si="197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8"/>
        <v>technology</v>
      </c>
      <c r="R2071" t="str">
        <f t="shared" si="197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8"/>
        <v>technology</v>
      </c>
      <c r="R2072" t="str">
        <f t="shared" si="197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8"/>
        <v>technology</v>
      </c>
      <c r="R2073" t="str">
        <f t="shared" si="197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8"/>
        <v>technology</v>
      </c>
      <c r="R2074" t="str">
        <f t="shared" si="197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8"/>
        <v>technology</v>
      </c>
      <c r="R2075" t="str">
        <f t="shared" si="197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8"/>
        <v>technology</v>
      </c>
      <c r="R2076" t="str">
        <f t="shared" si="197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8"/>
        <v>technology</v>
      </c>
      <c r="R2077" t="str">
        <f t="shared" si="197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8"/>
        <v>technology</v>
      </c>
      <c r="R2078" t="str">
        <f t="shared" si="197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8"/>
        <v>technology</v>
      </c>
      <c r="R2079" t="str">
        <f t="shared" si="197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8"/>
        <v>technology</v>
      </c>
      <c r="R2080" t="str">
        <f t="shared" si="197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8"/>
        <v>technology</v>
      </c>
      <c r="R2081" t="str">
        <f t="shared" si="197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8"/>
        <v>technology</v>
      </c>
      <c r="R2082" t="str">
        <f t="shared" si="197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8"/>
        <v>music</v>
      </c>
      <c r="R2083" t="str">
        <f t="shared" si="197"/>
        <v>indie rock</v>
      </c>
      <c r="S2083" s="10">
        <f t="shared" si="195"/>
        <v>41004.15688657407</v>
      </c>
      <c r="T2083" s="10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8"/>
        <v>music</v>
      </c>
      <c r="R2084" t="str">
        <f t="shared" si="197"/>
        <v>indie rock</v>
      </c>
      <c r="S2084" s="10">
        <f t="shared" si="195"/>
        <v>40811.120324074072</v>
      </c>
      <c r="T2084" s="10">
        <f t="shared" si="196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8"/>
        <v>music</v>
      </c>
      <c r="R2085" t="str">
        <f t="shared" si="197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8"/>
        <v>music</v>
      </c>
      <c r="R2086" t="str">
        <f t="shared" si="197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8"/>
        <v>music</v>
      </c>
      <c r="R2087" t="str">
        <f t="shared" si="197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8"/>
        <v>music</v>
      </c>
      <c r="R2088" t="str">
        <f t="shared" si="197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8"/>
        <v>music</v>
      </c>
      <c r="R2089" t="str">
        <f t="shared" si="197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8"/>
        <v>music</v>
      </c>
      <c r="R2090" t="str">
        <f t="shared" si="197"/>
        <v>indie rock</v>
      </c>
      <c r="S2090" s="10">
        <f t="shared" si="195"/>
        <v>40395.714722222227</v>
      </c>
      <c r="T2090" s="10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8"/>
        <v>music</v>
      </c>
      <c r="R2091" t="str">
        <f t="shared" si="197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8"/>
        <v>music</v>
      </c>
      <c r="R2092" t="str">
        <f t="shared" si="197"/>
        <v>indie rock</v>
      </c>
      <c r="S2092" s="10">
        <f t="shared" si="195"/>
        <v>41299.381423611107</v>
      </c>
      <c r="T2092" s="10">
        <f t="shared" si="196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8"/>
        <v>music</v>
      </c>
      <c r="R2093" t="str">
        <f t="shared" si="197"/>
        <v>indie rock</v>
      </c>
      <c r="S2093" s="10">
        <f t="shared" si="195"/>
        <v>40555.322662037041</v>
      </c>
      <c r="T2093" s="10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8"/>
        <v>music</v>
      </c>
      <c r="R2094" t="str">
        <f t="shared" si="197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8"/>
        <v>music</v>
      </c>
      <c r="R2095" t="str">
        <f t="shared" si="197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8"/>
        <v>music</v>
      </c>
      <c r="R2096" t="str">
        <f t="shared" si="197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8"/>
        <v>music</v>
      </c>
      <c r="R2097" t="str">
        <f t="shared" si="197"/>
        <v>indie rock</v>
      </c>
      <c r="S2097" s="10">
        <f t="shared" si="195"/>
        <v>40758.733483796299</v>
      </c>
      <c r="T2097" s="10">
        <f t="shared" si="196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8"/>
        <v>music</v>
      </c>
      <c r="R2098" t="str">
        <f t="shared" si="197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8"/>
        <v>music</v>
      </c>
      <c r="R2099" t="str">
        <f t="shared" si="197"/>
        <v>indie rock</v>
      </c>
      <c r="S2099" s="10">
        <f t="shared" si="195"/>
        <v>40818.584895833337</v>
      </c>
      <c r="T2099" s="10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8"/>
        <v>music</v>
      </c>
      <c r="R2100" t="str">
        <f t="shared" si="197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8"/>
        <v>music</v>
      </c>
      <c r="R2101" t="str">
        <f t="shared" si="197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8"/>
        <v>music</v>
      </c>
      <c r="R2102" t="str">
        <f t="shared" si="197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8"/>
        <v>music</v>
      </c>
      <c r="R2103" t="str">
        <f t="shared" si="197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8"/>
        <v>music</v>
      </c>
      <c r="R2104" t="str">
        <f t="shared" si="197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8"/>
        <v>music</v>
      </c>
      <c r="R2105" t="str">
        <f t="shared" si="197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8"/>
        <v>music</v>
      </c>
      <c r="R2106" t="str">
        <f t="shared" si="197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8"/>
        <v>music</v>
      </c>
      <c r="R2107" t="str">
        <f t="shared" si="197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8"/>
        <v>music</v>
      </c>
      <c r="R2108" t="str">
        <f t="shared" si="197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8"/>
        <v>music</v>
      </c>
      <c r="R2109" t="str">
        <f t="shared" si="197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8"/>
        <v>music</v>
      </c>
      <c r="R2110" t="str">
        <f t="shared" si="197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8"/>
        <v>music</v>
      </c>
      <c r="R2111" t="str">
        <f t="shared" si="197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8"/>
        <v>music</v>
      </c>
      <c r="R2112" t="str">
        <f t="shared" si="197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8"/>
        <v>music</v>
      </c>
      <c r="R2113" t="str">
        <f t="shared" si="197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8"/>
        <v>music</v>
      </c>
      <c r="R2114" t="str">
        <f t="shared" si="197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si="198"/>
        <v>music</v>
      </c>
      <c r="R2115" t="str">
        <f t="shared" si="197"/>
        <v>indie rock</v>
      </c>
      <c r="S2115" s="10">
        <f t="shared" ref="S2115:S2178" si="201">(J2115/86400)+DATE(1970,1,1)</f>
        <v>41870.86546296296</v>
      </c>
      <c r="T2115" s="10">
        <f t="shared" ref="T2115:T2178" si="202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si="198"/>
        <v>music</v>
      </c>
      <c r="R2116" t="str">
        <f t="shared" ref="R2116:R2179" si="203">RIGHT(N2116,LEN(N2116)-FIND("/",N2116))</f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198"/>
        <v>music</v>
      </c>
      <c r="R2117" t="str">
        <f t="shared" si="203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198"/>
        <v>music</v>
      </c>
      <c r="R2118" t="str">
        <f t="shared" si="203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198"/>
        <v>music</v>
      </c>
      <c r="R2119" t="str">
        <f t="shared" si="203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198"/>
        <v>music</v>
      </c>
      <c r="R2120" t="str">
        <f t="shared" si="203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198"/>
        <v>music</v>
      </c>
      <c r="R2121" t="str">
        <f t="shared" si="203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ref="Q2122:Q2185" si="204">LEFT(N2122,FIND("/",N2122)-1)</f>
        <v>music</v>
      </c>
      <c r="R2122" t="str">
        <f t="shared" si="203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4"/>
        <v>games</v>
      </c>
      <c r="R2123" t="str">
        <f t="shared" si="203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4"/>
        <v>games</v>
      </c>
      <c r="R2124" t="str">
        <f t="shared" si="203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4"/>
        <v>games</v>
      </c>
      <c r="R2125" t="str">
        <f t="shared" si="203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4"/>
        <v>games</v>
      </c>
      <c r="R2126" t="str">
        <f t="shared" si="203"/>
        <v>video games</v>
      </c>
      <c r="S2126" s="10">
        <f t="shared" si="201"/>
        <v>40464.028182870374</v>
      </c>
      <c r="T2126" s="10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4"/>
        <v>games</v>
      </c>
      <c r="R2127" t="str">
        <f t="shared" si="203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4"/>
        <v>games</v>
      </c>
      <c r="R2128" t="str">
        <f t="shared" si="203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4"/>
        <v>games</v>
      </c>
      <c r="R2129" t="str">
        <f t="shared" si="203"/>
        <v>video games</v>
      </c>
      <c r="S2129" s="10">
        <f t="shared" si="201"/>
        <v>42045.505358796298</v>
      </c>
      <c r="T2129" s="10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4"/>
        <v>games</v>
      </c>
      <c r="R2130" t="str">
        <f t="shared" si="203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4"/>
        <v>games</v>
      </c>
      <c r="R2131" t="str">
        <f t="shared" si="203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4"/>
        <v>games</v>
      </c>
      <c r="R2132" t="str">
        <f t="shared" si="203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4"/>
        <v>games</v>
      </c>
      <c r="R2133" t="str">
        <f t="shared" si="203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4"/>
        <v>games</v>
      </c>
      <c r="R2134" t="str">
        <f t="shared" si="203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4"/>
        <v>games</v>
      </c>
      <c r="R2135" t="str">
        <f t="shared" si="203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4"/>
        <v>games</v>
      </c>
      <c r="R2136" t="str">
        <f t="shared" si="203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4"/>
        <v>games</v>
      </c>
      <c r="R2137" t="str">
        <f t="shared" si="203"/>
        <v>video games</v>
      </c>
      <c r="S2137" s="10">
        <f t="shared" si="201"/>
        <v>41156.96334490741</v>
      </c>
      <c r="T2137" s="10">
        <f t="shared" si="202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4"/>
        <v>games</v>
      </c>
      <c r="R2138" t="str">
        <f t="shared" si="203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4"/>
        <v>games</v>
      </c>
      <c r="R2139" t="str">
        <f t="shared" si="203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4"/>
        <v>games</v>
      </c>
      <c r="R2140" t="str">
        <f t="shared" si="203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4"/>
        <v>games</v>
      </c>
      <c r="R2141" t="str">
        <f t="shared" si="203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4"/>
        <v>games</v>
      </c>
      <c r="R2142" t="str">
        <f t="shared" si="203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 t="e">
        <f t="shared" si="200"/>
        <v>#DIV/0!</v>
      </c>
      <c r="Q2143" t="str">
        <f t="shared" si="204"/>
        <v>games</v>
      </c>
      <c r="R2143" t="str">
        <f t="shared" si="203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4"/>
        <v>games</v>
      </c>
      <c r="R2144" t="str">
        <f t="shared" si="203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4"/>
        <v>games</v>
      </c>
      <c r="R2145" t="str">
        <f t="shared" si="203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4"/>
        <v>games</v>
      </c>
      <c r="R2146" t="str">
        <f t="shared" si="203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4"/>
        <v>games</v>
      </c>
      <c r="R2147" t="str">
        <f t="shared" si="203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4"/>
        <v>games</v>
      </c>
      <c r="R2148" t="str">
        <f t="shared" si="203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4"/>
        <v>games</v>
      </c>
      <c r="R2149" t="str">
        <f t="shared" si="203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4"/>
        <v>games</v>
      </c>
      <c r="R2150" t="str">
        <f t="shared" si="203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 t="e">
        <f t="shared" si="200"/>
        <v>#DIV/0!</v>
      </c>
      <c r="Q2151" t="str">
        <f t="shared" si="204"/>
        <v>games</v>
      </c>
      <c r="R2151" t="str">
        <f t="shared" si="203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4"/>
        <v>games</v>
      </c>
      <c r="R2152" t="str">
        <f t="shared" si="203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4"/>
        <v>games</v>
      </c>
      <c r="R2153" t="str">
        <f t="shared" si="203"/>
        <v>video games</v>
      </c>
      <c r="S2153" s="10">
        <f t="shared" si="201"/>
        <v>42520.847384259258</v>
      </c>
      <c r="T2153" s="10">
        <f t="shared" si="202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4"/>
        <v>games</v>
      </c>
      <c r="R2154" t="str">
        <f t="shared" si="203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4"/>
        <v>games</v>
      </c>
      <c r="R2155" t="str">
        <f t="shared" si="203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4"/>
        <v>games</v>
      </c>
      <c r="R2156" t="str">
        <f t="shared" si="203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4"/>
        <v>games</v>
      </c>
      <c r="R2157" t="str">
        <f t="shared" si="203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4"/>
        <v>games</v>
      </c>
      <c r="R2158" t="str">
        <f t="shared" si="203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4"/>
        <v>games</v>
      </c>
      <c r="R2159" t="str">
        <f t="shared" si="203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4"/>
        <v>games</v>
      </c>
      <c r="R2160" t="str">
        <f t="shared" si="203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4"/>
        <v>games</v>
      </c>
      <c r="R2161" t="str">
        <f t="shared" si="203"/>
        <v>video games</v>
      </c>
      <c r="S2161" s="10">
        <f t="shared" si="201"/>
        <v>40710.731180555558</v>
      </c>
      <c r="T2161" s="10">
        <f t="shared" si="202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4"/>
        <v>games</v>
      </c>
      <c r="R2162" t="str">
        <f t="shared" si="203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4"/>
        <v>music</v>
      </c>
      <c r="R2163" t="str">
        <f t="shared" si="203"/>
        <v>rock</v>
      </c>
      <c r="S2163" s="10">
        <f t="shared" si="201"/>
        <v>42240.852534722224</v>
      </c>
      <c r="T2163" s="10">
        <f t="shared" si="202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4"/>
        <v>music</v>
      </c>
      <c r="R2164" t="str">
        <f t="shared" si="203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4"/>
        <v>music</v>
      </c>
      <c r="R2165" t="str">
        <f t="shared" si="203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4"/>
        <v>music</v>
      </c>
      <c r="R2166" t="str">
        <f t="shared" si="203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4"/>
        <v>music</v>
      </c>
      <c r="R2167" t="str">
        <f t="shared" si="203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4"/>
        <v>music</v>
      </c>
      <c r="R2168" t="str">
        <f t="shared" si="203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4"/>
        <v>music</v>
      </c>
      <c r="R2169" t="str">
        <f t="shared" si="203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4"/>
        <v>music</v>
      </c>
      <c r="R2170" t="str">
        <f t="shared" si="203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4"/>
        <v>music</v>
      </c>
      <c r="R2171" t="str">
        <f t="shared" si="203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4"/>
        <v>music</v>
      </c>
      <c r="R2172" t="str">
        <f t="shared" si="203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4"/>
        <v>music</v>
      </c>
      <c r="R2173" t="str">
        <f t="shared" si="203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4"/>
        <v>music</v>
      </c>
      <c r="R2174" t="str">
        <f t="shared" si="203"/>
        <v>rock</v>
      </c>
      <c r="S2174" s="10">
        <f t="shared" si="201"/>
        <v>42082.580092592594</v>
      </c>
      <c r="T2174" s="10">
        <f t="shared" si="202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4"/>
        <v>music</v>
      </c>
      <c r="R2175" t="str">
        <f t="shared" si="203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4"/>
        <v>music</v>
      </c>
      <c r="R2176" t="str">
        <f t="shared" si="203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4"/>
        <v>music</v>
      </c>
      <c r="R2177" t="str">
        <f t="shared" si="203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4"/>
        <v>music</v>
      </c>
      <c r="R2178" t="str">
        <f t="shared" si="203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si="204"/>
        <v>music</v>
      </c>
      <c r="R2179" t="str">
        <f t="shared" si="203"/>
        <v>rock</v>
      </c>
      <c r="S2179" s="10">
        <f t="shared" ref="S2179:S2242" si="207">(J2179/86400)+DATE(1970,1,1)</f>
        <v>42502.250775462962</v>
      </c>
      <c r="T2179" s="10">
        <f t="shared" ref="T2179:T2242" si="208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si="204"/>
        <v>music</v>
      </c>
      <c r="R2180" t="str">
        <f t="shared" ref="R2180:R2243" si="209">RIGHT(N2180,LEN(N2180)-FIND("/",N2180))</f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4"/>
        <v>music</v>
      </c>
      <c r="R2181" t="str">
        <f t="shared" si="209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4"/>
        <v>music</v>
      </c>
      <c r="R2182" t="str">
        <f t="shared" si="209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4"/>
        <v>games</v>
      </c>
      <c r="R2183" t="str">
        <f t="shared" si="209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4"/>
        <v>games</v>
      </c>
      <c r="R2184" t="str">
        <f t="shared" si="209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4"/>
        <v>games</v>
      </c>
      <c r="R2185" t="str">
        <f t="shared" si="209"/>
        <v>tabletop games</v>
      </c>
      <c r="S2185" s="10">
        <f t="shared" si="207"/>
        <v>42745.365474537037</v>
      </c>
      <c r="T2185" s="10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ref="Q2186:Q2249" si="210">LEFT(N2186,FIND("/",N2186)-1)</f>
        <v>games</v>
      </c>
      <c r="R2186" t="str">
        <f t="shared" si="209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10"/>
        <v>games</v>
      </c>
      <c r="R2187" t="str">
        <f t="shared" si="209"/>
        <v>tabletop games</v>
      </c>
      <c r="S2187" s="10">
        <f t="shared" si="207"/>
        <v>41319.349988425922</v>
      </c>
      <c r="T2187" s="10">
        <f t="shared" si="208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10"/>
        <v>games</v>
      </c>
      <c r="R2188" t="str">
        <f t="shared" si="209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10"/>
        <v>games</v>
      </c>
      <c r="R2189" t="str">
        <f t="shared" si="209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10"/>
        <v>games</v>
      </c>
      <c r="R2190" t="str">
        <f t="shared" si="209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10"/>
        <v>games</v>
      </c>
      <c r="R2191" t="str">
        <f t="shared" si="209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10"/>
        <v>games</v>
      </c>
      <c r="R2192" t="str">
        <f t="shared" si="209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10"/>
        <v>games</v>
      </c>
      <c r="R2193" t="str">
        <f t="shared" si="209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10"/>
        <v>games</v>
      </c>
      <c r="R2194" t="str">
        <f t="shared" si="209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10"/>
        <v>games</v>
      </c>
      <c r="R2195" t="str">
        <f t="shared" si="209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10"/>
        <v>games</v>
      </c>
      <c r="R2196" t="str">
        <f t="shared" si="209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10"/>
        <v>games</v>
      </c>
      <c r="R2197" t="str">
        <f t="shared" si="209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10"/>
        <v>games</v>
      </c>
      <c r="R2198" t="str">
        <f t="shared" si="209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10"/>
        <v>games</v>
      </c>
      <c r="R2199" t="str">
        <f t="shared" si="209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10"/>
        <v>games</v>
      </c>
      <c r="R2200" t="str">
        <f t="shared" si="209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10"/>
        <v>games</v>
      </c>
      <c r="R2201" t="str">
        <f t="shared" si="209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10"/>
        <v>games</v>
      </c>
      <c r="R2202" t="str">
        <f t="shared" si="209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10"/>
        <v>music</v>
      </c>
      <c r="R2203" t="str">
        <f t="shared" si="209"/>
        <v>electronic music</v>
      </c>
      <c r="S2203" s="10">
        <f t="shared" si="207"/>
        <v>41276.846817129626</v>
      </c>
      <c r="T2203" s="10">
        <f t="shared" si="208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10"/>
        <v>music</v>
      </c>
      <c r="R2204" t="str">
        <f t="shared" si="209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10"/>
        <v>music</v>
      </c>
      <c r="R2205" t="str">
        <f t="shared" si="209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10"/>
        <v>music</v>
      </c>
      <c r="R2206" t="str">
        <f t="shared" si="209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10"/>
        <v>music</v>
      </c>
      <c r="R2207" t="str">
        <f t="shared" si="209"/>
        <v>electronic music</v>
      </c>
      <c r="S2207" s="10">
        <f t="shared" si="207"/>
        <v>41031.821631944447</v>
      </c>
      <c r="T2207" s="10">
        <f t="shared" si="208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10"/>
        <v>music</v>
      </c>
      <c r="R2208" t="str">
        <f t="shared" si="209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10"/>
        <v>music</v>
      </c>
      <c r="R2209" t="str">
        <f t="shared" si="209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10"/>
        <v>music</v>
      </c>
      <c r="R2210" t="str">
        <f t="shared" si="209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10"/>
        <v>music</v>
      </c>
      <c r="R2211" t="str">
        <f t="shared" si="209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10"/>
        <v>music</v>
      </c>
      <c r="R2212" t="str">
        <f t="shared" si="209"/>
        <v>electronic music</v>
      </c>
      <c r="S2212" s="10">
        <f t="shared" si="207"/>
        <v>40956.066087962965</v>
      </c>
      <c r="T2212" s="10">
        <f t="shared" si="208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10"/>
        <v>music</v>
      </c>
      <c r="R2213" t="str">
        <f t="shared" si="209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10"/>
        <v>music</v>
      </c>
      <c r="R2214" t="str">
        <f t="shared" si="209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10"/>
        <v>music</v>
      </c>
      <c r="R2215" t="str">
        <f t="shared" si="209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10"/>
        <v>music</v>
      </c>
      <c r="R2216" t="str">
        <f t="shared" si="209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10"/>
        <v>music</v>
      </c>
      <c r="R2217" t="str">
        <f t="shared" si="209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10"/>
        <v>music</v>
      </c>
      <c r="R2218" t="str">
        <f t="shared" si="209"/>
        <v>electronic music</v>
      </c>
      <c r="S2218" s="10">
        <f t="shared" si="207"/>
        <v>42194.75167824074</v>
      </c>
      <c r="T2218" s="10">
        <f t="shared" si="208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10"/>
        <v>music</v>
      </c>
      <c r="R2219" t="str">
        <f t="shared" si="209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10"/>
        <v>music</v>
      </c>
      <c r="R2220" t="str">
        <f t="shared" si="209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10"/>
        <v>music</v>
      </c>
      <c r="R2221" t="str">
        <f t="shared" si="209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10"/>
        <v>music</v>
      </c>
      <c r="R2222" t="str">
        <f t="shared" si="209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10"/>
        <v>games</v>
      </c>
      <c r="R2223" t="str">
        <f t="shared" si="209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10"/>
        <v>games</v>
      </c>
      <c r="R2224" t="str">
        <f t="shared" si="209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10"/>
        <v>games</v>
      </c>
      <c r="R2225" t="str">
        <f t="shared" si="209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10"/>
        <v>games</v>
      </c>
      <c r="R2226" t="str">
        <f t="shared" si="209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10"/>
        <v>games</v>
      </c>
      <c r="R2227" t="str">
        <f t="shared" si="209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10"/>
        <v>games</v>
      </c>
      <c r="R2228" t="str">
        <f t="shared" si="209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10"/>
        <v>games</v>
      </c>
      <c r="R2229" t="str">
        <f t="shared" si="209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10"/>
        <v>games</v>
      </c>
      <c r="R2230" t="str">
        <f t="shared" si="209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10"/>
        <v>games</v>
      </c>
      <c r="R2231" t="str">
        <f t="shared" si="209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10"/>
        <v>games</v>
      </c>
      <c r="R2232" t="str">
        <f t="shared" si="209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10"/>
        <v>games</v>
      </c>
      <c r="R2233" t="str">
        <f t="shared" si="209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10"/>
        <v>games</v>
      </c>
      <c r="R2234" t="str">
        <f t="shared" si="209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10"/>
        <v>games</v>
      </c>
      <c r="R2235" t="str">
        <f t="shared" si="209"/>
        <v>tabletop games</v>
      </c>
      <c r="S2235" s="10">
        <f t="shared" si="207"/>
        <v>42331.378923611112</v>
      </c>
      <c r="T2235" s="10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10"/>
        <v>games</v>
      </c>
      <c r="R2236" t="str">
        <f t="shared" si="209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10"/>
        <v>games</v>
      </c>
      <c r="R2237" t="str">
        <f t="shared" si="209"/>
        <v>tabletop games</v>
      </c>
      <c r="S2237" s="10">
        <f t="shared" si="207"/>
        <v>42062.022118055553</v>
      </c>
      <c r="T2237" s="10">
        <f t="shared" si="208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10"/>
        <v>games</v>
      </c>
      <c r="R2238" t="str">
        <f t="shared" si="209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10"/>
        <v>games</v>
      </c>
      <c r="R2239" t="str">
        <f t="shared" si="209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10"/>
        <v>games</v>
      </c>
      <c r="R2240" t="str">
        <f t="shared" si="209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10"/>
        <v>games</v>
      </c>
      <c r="R2241" t="str">
        <f t="shared" si="209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10"/>
        <v>games</v>
      </c>
      <c r="R2242" t="str">
        <f t="shared" si="209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si="210"/>
        <v>games</v>
      </c>
      <c r="R2243" t="str">
        <f t="shared" si="209"/>
        <v>tabletop games</v>
      </c>
      <c r="S2243" s="10">
        <f t="shared" ref="S2243:S2306" si="213">(J2243/86400)+DATE(1970,1,1)</f>
        <v>42766.827546296292</v>
      </c>
      <c r="T2243" s="10">
        <f t="shared" ref="T2243:T2306" si="214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si="210"/>
        <v>games</v>
      </c>
      <c r="R2244" t="str">
        <f t="shared" ref="R2244:R2307" si="215">RIGHT(N2244,LEN(N2244)-FIND("/",N2244))</f>
        <v>tabletop games</v>
      </c>
      <c r="S2244" s="10">
        <f t="shared" si="213"/>
        <v>41569.575613425928</v>
      </c>
      <c r="T2244" s="10">
        <f t="shared" si="214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0"/>
        <v>games</v>
      </c>
      <c r="R2245" t="str">
        <f t="shared" si="215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0"/>
        <v>games</v>
      </c>
      <c r="R2246" t="str">
        <f t="shared" si="215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0"/>
        <v>games</v>
      </c>
      <c r="R2247" t="str">
        <f t="shared" si="215"/>
        <v>tabletop games</v>
      </c>
      <c r="S2247" s="10">
        <f t="shared" si="213"/>
        <v>41660.70853009259</v>
      </c>
      <c r="T2247" s="10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0"/>
        <v>games</v>
      </c>
      <c r="R2248" t="str">
        <f t="shared" si="215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0"/>
        <v>games</v>
      </c>
      <c r="R2249" t="str">
        <f t="shared" si="215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ref="Q2250:Q2313" si="216">LEFT(N2250,FIND("/",N2250)-1)</f>
        <v>games</v>
      </c>
      <c r="R2250" t="str">
        <f t="shared" si="215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6"/>
        <v>games</v>
      </c>
      <c r="R2251" t="str">
        <f t="shared" si="215"/>
        <v>tabletop games</v>
      </c>
      <c r="S2251" s="10">
        <f t="shared" si="213"/>
        <v>41336.703298611115</v>
      </c>
      <c r="T2251" s="10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6"/>
        <v>games</v>
      </c>
      <c r="R2252" t="str">
        <f t="shared" si="215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6"/>
        <v>games</v>
      </c>
      <c r="R2253" t="str">
        <f t="shared" si="215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6"/>
        <v>games</v>
      </c>
      <c r="R2254" t="str">
        <f t="shared" si="215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6"/>
        <v>games</v>
      </c>
      <c r="R2255" t="str">
        <f t="shared" si="215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6"/>
        <v>games</v>
      </c>
      <c r="R2256" t="str">
        <f t="shared" si="215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6"/>
        <v>games</v>
      </c>
      <c r="R2257" t="str">
        <f t="shared" si="215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6"/>
        <v>games</v>
      </c>
      <c r="R2258" t="str">
        <f t="shared" si="215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6"/>
        <v>games</v>
      </c>
      <c r="R2259" t="str">
        <f t="shared" si="215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6"/>
        <v>games</v>
      </c>
      <c r="R2260" t="str">
        <f t="shared" si="215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6"/>
        <v>games</v>
      </c>
      <c r="R2261" t="str">
        <f t="shared" si="215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6"/>
        <v>games</v>
      </c>
      <c r="R2262" t="str">
        <f t="shared" si="215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6"/>
        <v>games</v>
      </c>
      <c r="R2263" t="str">
        <f t="shared" si="215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6"/>
        <v>games</v>
      </c>
      <c r="R2264" t="str">
        <f t="shared" si="215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6"/>
        <v>games</v>
      </c>
      <c r="R2265" t="str">
        <f t="shared" si="215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6"/>
        <v>games</v>
      </c>
      <c r="R2266" t="str">
        <f t="shared" si="215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6"/>
        <v>games</v>
      </c>
      <c r="R2267" t="str">
        <f t="shared" si="215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6"/>
        <v>games</v>
      </c>
      <c r="R2268" t="str">
        <f t="shared" si="215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6"/>
        <v>games</v>
      </c>
      <c r="R2269" t="str">
        <f t="shared" si="215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6"/>
        <v>games</v>
      </c>
      <c r="R2270" t="str">
        <f t="shared" si="215"/>
        <v>tabletop games</v>
      </c>
      <c r="S2270" s="10">
        <f t="shared" si="213"/>
        <v>42776.082349537042</v>
      </c>
      <c r="T2270" s="10">
        <f t="shared" si="214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6"/>
        <v>games</v>
      </c>
      <c r="R2271" t="str">
        <f t="shared" si="215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6"/>
        <v>games</v>
      </c>
      <c r="R2272" t="str">
        <f t="shared" si="215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6"/>
        <v>games</v>
      </c>
      <c r="R2273" t="str">
        <f t="shared" si="215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6"/>
        <v>games</v>
      </c>
      <c r="R2274" t="str">
        <f t="shared" si="215"/>
        <v>tabletop games</v>
      </c>
      <c r="S2274" s="10">
        <f t="shared" si="213"/>
        <v>42315.699490740742</v>
      </c>
      <c r="T2274" s="10">
        <f t="shared" si="214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6"/>
        <v>games</v>
      </c>
      <c r="R2275" t="str">
        <f t="shared" si="215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6"/>
        <v>games</v>
      </c>
      <c r="R2276" t="str">
        <f t="shared" si="215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6"/>
        <v>games</v>
      </c>
      <c r="R2277" t="str">
        <f t="shared" si="215"/>
        <v>tabletop games</v>
      </c>
      <c r="S2277" s="10">
        <f t="shared" si="213"/>
        <v>41965.616655092592</v>
      </c>
      <c r="T2277" s="10">
        <f t="shared" si="214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6"/>
        <v>games</v>
      </c>
      <c r="R2278" t="str">
        <f t="shared" si="215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6"/>
        <v>games</v>
      </c>
      <c r="R2279" t="str">
        <f t="shared" si="215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6"/>
        <v>games</v>
      </c>
      <c r="R2280" t="str">
        <f t="shared" si="215"/>
        <v>tabletop games</v>
      </c>
      <c r="S2280" s="10">
        <f t="shared" si="213"/>
        <v>42338.709108796298</v>
      </c>
      <c r="T2280" s="10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6"/>
        <v>games</v>
      </c>
      <c r="R2281" t="str">
        <f t="shared" si="215"/>
        <v>tabletop games</v>
      </c>
      <c r="S2281" s="10">
        <f t="shared" si="213"/>
        <v>42020.806701388894</v>
      </c>
      <c r="T2281" s="10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6"/>
        <v>games</v>
      </c>
      <c r="R2282" t="str">
        <f t="shared" si="215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6"/>
        <v>music</v>
      </c>
      <c r="R2283" t="str">
        <f t="shared" si="215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6"/>
        <v>music</v>
      </c>
      <c r="R2284" t="str">
        <f t="shared" si="215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6"/>
        <v>music</v>
      </c>
      <c r="R2285" t="str">
        <f t="shared" si="215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6"/>
        <v>music</v>
      </c>
      <c r="R2286" t="str">
        <f t="shared" si="215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6"/>
        <v>music</v>
      </c>
      <c r="R2287" t="str">
        <f t="shared" si="215"/>
        <v>rock</v>
      </c>
      <c r="S2287" s="10">
        <f t="shared" si="213"/>
        <v>41059.185682870375</v>
      </c>
      <c r="T2287" s="10">
        <f t="shared" si="214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6"/>
        <v>music</v>
      </c>
      <c r="R2288" t="str">
        <f t="shared" si="215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6"/>
        <v>music</v>
      </c>
      <c r="R2289" t="str">
        <f t="shared" si="215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6"/>
        <v>music</v>
      </c>
      <c r="R2290" t="str">
        <f t="shared" si="215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6"/>
        <v>music</v>
      </c>
      <c r="R2291" t="str">
        <f t="shared" si="215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6"/>
        <v>music</v>
      </c>
      <c r="R2292" t="str">
        <f t="shared" si="215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6"/>
        <v>music</v>
      </c>
      <c r="R2293" t="str">
        <f t="shared" si="215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6"/>
        <v>music</v>
      </c>
      <c r="R2294" t="str">
        <f t="shared" si="215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6"/>
        <v>music</v>
      </c>
      <c r="R2295" t="str">
        <f t="shared" si="215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6"/>
        <v>music</v>
      </c>
      <c r="R2296" t="str">
        <f t="shared" si="215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6"/>
        <v>music</v>
      </c>
      <c r="R2297" t="str">
        <f t="shared" si="215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6"/>
        <v>music</v>
      </c>
      <c r="R2298" t="str">
        <f t="shared" si="215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6"/>
        <v>music</v>
      </c>
      <c r="R2299" t="str">
        <f t="shared" si="215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6"/>
        <v>music</v>
      </c>
      <c r="R2300" t="str">
        <f t="shared" si="215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6"/>
        <v>music</v>
      </c>
      <c r="R2301" t="str">
        <f t="shared" si="215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6"/>
        <v>music</v>
      </c>
      <c r="R2302" t="str">
        <f t="shared" si="215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6"/>
        <v>music</v>
      </c>
      <c r="R2303" t="str">
        <f t="shared" si="215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6"/>
        <v>music</v>
      </c>
      <c r="R2304" t="str">
        <f t="shared" si="215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6"/>
        <v>music</v>
      </c>
      <c r="R2305" t="str">
        <f t="shared" si="215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6"/>
        <v>music</v>
      </c>
      <c r="R2306" t="str">
        <f t="shared" si="215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si="216"/>
        <v>music</v>
      </c>
      <c r="R2307" t="str">
        <f t="shared" si="215"/>
        <v>indie rock</v>
      </c>
      <c r="S2307" s="10">
        <f t="shared" ref="S2307:S2370" si="219">(J2307/86400)+DATE(1970,1,1)</f>
        <v>41834.695277777777</v>
      </c>
      <c r="T2307" s="10">
        <f t="shared" ref="T2307:T2370" si="220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si="216"/>
        <v>music</v>
      </c>
      <c r="R2308" t="str">
        <f t="shared" ref="R2308:R2371" si="221">RIGHT(N2308,LEN(N2308)-FIND("/",N2308))</f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16"/>
        <v>music</v>
      </c>
      <c r="R2309" t="str">
        <f t="shared" si="221"/>
        <v>indie rock</v>
      </c>
      <c r="S2309" s="10">
        <f t="shared" si="219"/>
        <v>41004.802465277782</v>
      </c>
      <c r="T2309" s="10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16"/>
        <v>music</v>
      </c>
      <c r="R2310" t="str">
        <f t="shared" si="221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16"/>
        <v>music</v>
      </c>
      <c r="R2311" t="str">
        <f t="shared" si="221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16"/>
        <v>music</v>
      </c>
      <c r="R2312" t="str">
        <f t="shared" si="221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16"/>
        <v>music</v>
      </c>
      <c r="R2313" t="str">
        <f t="shared" si="221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ref="Q2314:Q2377" si="222">LEFT(N2314,FIND("/",N2314)-1)</f>
        <v>music</v>
      </c>
      <c r="R2314" t="str">
        <f t="shared" si="221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22"/>
        <v>music</v>
      </c>
      <c r="R2315" t="str">
        <f t="shared" si="221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22"/>
        <v>music</v>
      </c>
      <c r="R2316" t="str">
        <f t="shared" si="221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22"/>
        <v>music</v>
      </c>
      <c r="R2317" t="str">
        <f t="shared" si="221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22"/>
        <v>music</v>
      </c>
      <c r="R2318" t="str">
        <f t="shared" si="221"/>
        <v>indie rock</v>
      </c>
      <c r="S2318" s="10">
        <f t="shared" si="219"/>
        <v>40079.725115740745</v>
      </c>
      <c r="T2318" s="10">
        <f t="shared" si="220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22"/>
        <v>music</v>
      </c>
      <c r="R2319" t="str">
        <f t="shared" si="221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22"/>
        <v>music</v>
      </c>
      <c r="R2320" t="str">
        <f t="shared" si="221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22"/>
        <v>music</v>
      </c>
      <c r="R2321" t="str">
        <f t="shared" si="221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22"/>
        <v>music</v>
      </c>
      <c r="R2322" t="str">
        <f t="shared" si="221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22"/>
        <v>food</v>
      </c>
      <c r="R2323" t="str">
        <f t="shared" si="221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22"/>
        <v>food</v>
      </c>
      <c r="R2324" t="str">
        <f t="shared" si="221"/>
        <v>small batch</v>
      </c>
      <c r="S2324" s="10">
        <f t="shared" si="219"/>
        <v>42804.895474537036</v>
      </c>
      <c r="T2324" s="10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22"/>
        <v>food</v>
      </c>
      <c r="R2325" t="str">
        <f t="shared" si="221"/>
        <v>small batch</v>
      </c>
      <c r="S2325" s="10">
        <f t="shared" si="219"/>
        <v>42807.755173611113</v>
      </c>
      <c r="T2325" s="10">
        <f t="shared" si="220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22"/>
        <v>food</v>
      </c>
      <c r="R2326" t="str">
        <f t="shared" si="221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22"/>
        <v>food</v>
      </c>
      <c r="R2327" t="str">
        <f t="shared" si="221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22"/>
        <v>food</v>
      </c>
      <c r="R2328" t="str">
        <f t="shared" si="221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22"/>
        <v>food</v>
      </c>
      <c r="R2329" t="str">
        <f t="shared" si="221"/>
        <v>small batch</v>
      </c>
      <c r="S2329" s="10">
        <f t="shared" si="219"/>
        <v>41842.917129629626</v>
      </c>
      <c r="T2329" s="10">
        <f t="shared" si="220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22"/>
        <v>food</v>
      </c>
      <c r="R2330" t="str">
        <f t="shared" si="221"/>
        <v>small batch</v>
      </c>
      <c r="S2330" s="10">
        <f t="shared" si="219"/>
        <v>42139.781678240739</v>
      </c>
      <c r="T2330" s="10">
        <f t="shared" si="220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22"/>
        <v>food</v>
      </c>
      <c r="R2331" t="str">
        <f t="shared" si="221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22"/>
        <v>food</v>
      </c>
      <c r="R2332" t="str">
        <f t="shared" si="221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22"/>
        <v>food</v>
      </c>
      <c r="R2333" t="str">
        <f t="shared" si="221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22"/>
        <v>food</v>
      </c>
      <c r="R2334" t="str">
        <f t="shared" si="221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22"/>
        <v>food</v>
      </c>
      <c r="R2335" t="str">
        <f t="shared" si="221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22"/>
        <v>food</v>
      </c>
      <c r="R2336" t="str">
        <f t="shared" si="221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22"/>
        <v>food</v>
      </c>
      <c r="R2337" t="str">
        <f t="shared" si="221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22"/>
        <v>food</v>
      </c>
      <c r="R2338" t="str">
        <f t="shared" si="221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22"/>
        <v>food</v>
      </c>
      <c r="R2339" t="str">
        <f t="shared" si="221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22"/>
        <v>food</v>
      </c>
      <c r="R2340" t="str">
        <f t="shared" si="221"/>
        <v>small batch</v>
      </c>
      <c r="S2340" s="10">
        <f t="shared" si="219"/>
        <v>41789.89680555556</v>
      </c>
      <c r="T2340" s="10">
        <f t="shared" si="220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22"/>
        <v>food</v>
      </c>
      <c r="R2341" t="str">
        <f t="shared" si="221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22"/>
        <v>food</v>
      </c>
      <c r="R2342" t="str">
        <f t="shared" si="221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 t="e">
        <f t="shared" si="218"/>
        <v>#DIV/0!</v>
      </c>
      <c r="Q2343" t="str">
        <f t="shared" si="222"/>
        <v>technology</v>
      </c>
      <c r="R2343" t="str">
        <f t="shared" si="221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 t="e">
        <f t="shared" si="218"/>
        <v>#DIV/0!</v>
      </c>
      <c r="Q2344" t="str">
        <f t="shared" si="222"/>
        <v>technology</v>
      </c>
      <c r="R2344" t="str">
        <f t="shared" si="221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22"/>
        <v>technology</v>
      </c>
      <c r="R2345" t="str">
        <f t="shared" si="221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22"/>
        <v>technology</v>
      </c>
      <c r="R2346" t="str">
        <f t="shared" si="221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 t="e">
        <f t="shared" si="218"/>
        <v>#DIV/0!</v>
      </c>
      <c r="Q2347" t="str">
        <f t="shared" si="222"/>
        <v>technology</v>
      </c>
      <c r="R2347" t="str">
        <f t="shared" si="221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22"/>
        <v>technology</v>
      </c>
      <c r="R2348" t="str">
        <f t="shared" si="221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22"/>
        <v>technology</v>
      </c>
      <c r="R2349" t="str">
        <f t="shared" si="221"/>
        <v>web</v>
      </c>
      <c r="S2349" s="10">
        <f t="shared" si="219"/>
        <v>42577.607361111106</v>
      </c>
      <c r="T2349" s="10">
        <f t="shared" si="220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22"/>
        <v>technology</v>
      </c>
      <c r="R2350" t="str">
        <f t="shared" si="221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 t="e">
        <f t="shared" si="218"/>
        <v>#DIV/0!</v>
      </c>
      <c r="Q2351" t="str">
        <f t="shared" si="222"/>
        <v>technology</v>
      </c>
      <c r="R2351" t="str">
        <f t="shared" si="221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 t="e">
        <f t="shared" si="218"/>
        <v>#DIV/0!</v>
      </c>
      <c r="Q2352" t="str">
        <f t="shared" si="222"/>
        <v>technology</v>
      </c>
      <c r="R2352" t="str">
        <f t="shared" si="221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22"/>
        <v>technology</v>
      </c>
      <c r="R2353" t="str">
        <f t="shared" si="221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 t="e">
        <f t="shared" si="218"/>
        <v>#DIV/0!</v>
      </c>
      <c r="Q2354" t="str">
        <f t="shared" si="222"/>
        <v>technology</v>
      </c>
      <c r="R2354" t="str">
        <f t="shared" si="221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 t="e">
        <f t="shared" si="218"/>
        <v>#DIV/0!</v>
      </c>
      <c r="Q2355" t="str">
        <f t="shared" si="222"/>
        <v>technology</v>
      </c>
      <c r="R2355" t="str">
        <f t="shared" si="221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22"/>
        <v>technology</v>
      </c>
      <c r="R2356" t="str">
        <f t="shared" si="221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22"/>
        <v>technology</v>
      </c>
      <c r="R2357" t="str">
        <f t="shared" si="221"/>
        <v>web</v>
      </c>
      <c r="S2357" s="10">
        <f t="shared" si="219"/>
        <v>42096.918240740742</v>
      </c>
      <c r="T2357" s="10">
        <f t="shared" si="220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 t="e">
        <f t="shared" si="218"/>
        <v>#DIV/0!</v>
      </c>
      <c r="Q2358" t="str">
        <f t="shared" si="222"/>
        <v>technology</v>
      </c>
      <c r="R2358" t="str">
        <f t="shared" si="221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 t="e">
        <f t="shared" si="218"/>
        <v>#DIV/0!</v>
      </c>
      <c r="Q2359" t="str">
        <f t="shared" si="222"/>
        <v>technology</v>
      </c>
      <c r="R2359" t="str">
        <f t="shared" si="221"/>
        <v>web</v>
      </c>
      <c r="S2359" s="10">
        <f t="shared" si="219"/>
        <v>42264.620115740741</v>
      </c>
      <c r="T2359" s="10">
        <f t="shared" si="220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 t="e">
        <f t="shared" si="218"/>
        <v>#DIV/0!</v>
      </c>
      <c r="Q2360" t="str">
        <f t="shared" si="222"/>
        <v>technology</v>
      </c>
      <c r="R2360" t="str">
        <f t="shared" si="221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22"/>
        <v>technology</v>
      </c>
      <c r="R2361" t="str">
        <f t="shared" si="221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22"/>
        <v>technology</v>
      </c>
      <c r="R2362" t="str">
        <f t="shared" si="221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 t="e">
        <f t="shared" si="218"/>
        <v>#DIV/0!</v>
      </c>
      <c r="Q2363" t="str">
        <f t="shared" si="222"/>
        <v>technology</v>
      </c>
      <c r="R2363" t="str">
        <f t="shared" si="221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22"/>
        <v>technology</v>
      </c>
      <c r="R2364" t="str">
        <f t="shared" si="221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 t="e">
        <f t="shared" si="218"/>
        <v>#DIV/0!</v>
      </c>
      <c r="Q2365" t="str">
        <f t="shared" si="222"/>
        <v>technology</v>
      </c>
      <c r="R2365" t="str">
        <f t="shared" si="221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 t="e">
        <f t="shared" si="218"/>
        <v>#DIV/0!</v>
      </c>
      <c r="Q2366" t="str">
        <f t="shared" si="222"/>
        <v>technology</v>
      </c>
      <c r="R2366" t="str">
        <f t="shared" si="221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 t="e">
        <f t="shared" si="218"/>
        <v>#DIV/0!</v>
      </c>
      <c r="Q2367" t="str">
        <f t="shared" si="222"/>
        <v>technology</v>
      </c>
      <c r="R2367" t="str">
        <f t="shared" si="221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22"/>
        <v>technology</v>
      </c>
      <c r="R2368" t="str">
        <f t="shared" si="221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22"/>
        <v>technology</v>
      </c>
      <c r="R2369" t="str">
        <f t="shared" si="221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22"/>
        <v>technology</v>
      </c>
      <c r="R2370" t="str">
        <f t="shared" si="221"/>
        <v>web</v>
      </c>
      <c r="S2370" s="10">
        <f t="shared" si="219"/>
        <v>42063.721817129626</v>
      </c>
      <c r="T2370" s="10">
        <f t="shared" si="220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6" t="e">
        <f t="shared" ref="P2371:P2434" si="224">E2371/L2371</f>
        <v>#DIV/0!</v>
      </c>
      <c r="Q2371" t="str">
        <f t="shared" si="222"/>
        <v>technology</v>
      </c>
      <c r="R2371" t="str">
        <f t="shared" si="221"/>
        <v>web</v>
      </c>
      <c r="S2371" s="10">
        <f t="shared" ref="S2371:S2434" si="225">(J2371/86400)+DATE(1970,1,1)</f>
        <v>42380.812627314815</v>
      </c>
      <c r="T2371" s="10">
        <f t="shared" ref="T2371:T2434" si="226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si="222"/>
        <v>technology</v>
      </c>
      <c r="R2372" t="str">
        <f t="shared" ref="R2372:R2435" si="227">RIGHT(N2372,LEN(N2372)-FIND("/",N2372))</f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 t="e">
        <f t="shared" si="224"/>
        <v>#DIV/0!</v>
      </c>
      <c r="Q2373" t="str">
        <f t="shared" si="222"/>
        <v>technology</v>
      </c>
      <c r="R2373" t="str">
        <f t="shared" si="227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2"/>
        <v>technology</v>
      </c>
      <c r="R2374" t="str">
        <f t="shared" si="227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2"/>
        <v>technology</v>
      </c>
      <c r="R2375" t="str">
        <f t="shared" si="227"/>
        <v>web</v>
      </c>
      <c r="S2375" s="10">
        <f t="shared" si="225"/>
        <v>42215.662314814814</v>
      </c>
      <c r="T2375" s="10">
        <f t="shared" si="226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2"/>
        <v>technology</v>
      </c>
      <c r="R2376" t="str">
        <f t="shared" si="227"/>
        <v>web</v>
      </c>
      <c r="S2376" s="10">
        <f t="shared" si="225"/>
        <v>42017.843287037038</v>
      </c>
      <c r="T2376" s="10">
        <f t="shared" si="226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 t="e">
        <f t="shared" si="224"/>
        <v>#DIV/0!</v>
      </c>
      <c r="Q2377" t="str">
        <f t="shared" si="222"/>
        <v>technology</v>
      </c>
      <c r="R2377" t="str">
        <f t="shared" si="227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ref="Q2378:Q2441" si="228">LEFT(N2378,FIND("/",N2378)-1)</f>
        <v>technology</v>
      </c>
      <c r="R2378" t="str">
        <f t="shared" si="227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 t="e">
        <f t="shared" si="224"/>
        <v>#DIV/0!</v>
      </c>
      <c r="Q2379" t="str">
        <f t="shared" si="228"/>
        <v>technology</v>
      </c>
      <c r="R2379" t="str">
        <f t="shared" si="227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 t="e">
        <f t="shared" si="224"/>
        <v>#DIV/0!</v>
      </c>
      <c r="Q2380" t="str">
        <f t="shared" si="228"/>
        <v>technology</v>
      </c>
      <c r="R2380" t="str">
        <f t="shared" si="227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 t="e">
        <f t="shared" si="224"/>
        <v>#DIV/0!</v>
      </c>
      <c r="Q2381" t="str">
        <f t="shared" si="228"/>
        <v>technology</v>
      </c>
      <c r="R2381" t="str">
        <f t="shared" si="227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8"/>
        <v>technology</v>
      </c>
      <c r="R2382" t="str">
        <f t="shared" si="227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8"/>
        <v>technology</v>
      </c>
      <c r="R2383" t="str">
        <f t="shared" si="227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8"/>
        <v>technology</v>
      </c>
      <c r="R2384" t="str">
        <f t="shared" si="227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8"/>
        <v>technology</v>
      </c>
      <c r="R2385" t="str">
        <f t="shared" si="227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8"/>
        <v>technology</v>
      </c>
      <c r="R2386" t="str">
        <f t="shared" si="227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8"/>
        <v>technology</v>
      </c>
      <c r="R2387" t="str">
        <f t="shared" si="227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 t="e">
        <f t="shared" si="224"/>
        <v>#DIV/0!</v>
      </c>
      <c r="Q2388" t="str">
        <f t="shared" si="228"/>
        <v>technology</v>
      </c>
      <c r="R2388" t="str">
        <f t="shared" si="227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8"/>
        <v>technology</v>
      </c>
      <c r="R2389" t="str">
        <f t="shared" si="227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8"/>
        <v>technology</v>
      </c>
      <c r="R2390" t="str">
        <f t="shared" si="227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8"/>
        <v>technology</v>
      </c>
      <c r="R2391" t="str">
        <f t="shared" si="227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 t="e">
        <f t="shared" si="224"/>
        <v>#DIV/0!</v>
      </c>
      <c r="Q2392" t="str">
        <f t="shared" si="228"/>
        <v>technology</v>
      </c>
      <c r="R2392" t="str">
        <f t="shared" si="227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4"/>
        <v>25</v>
      </c>
      <c r="Q2393" t="str">
        <f t="shared" si="228"/>
        <v>technology</v>
      </c>
      <c r="R2393" t="str">
        <f t="shared" si="227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 t="e">
        <f t="shared" si="224"/>
        <v>#DIV/0!</v>
      </c>
      <c r="Q2394" t="str">
        <f t="shared" si="228"/>
        <v>technology</v>
      </c>
      <c r="R2394" t="str">
        <f t="shared" si="227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8"/>
        <v>technology</v>
      </c>
      <c r="R2395" t="str">
        <f t="shared" si="227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8"/>
        <v>technology</v>
      </c>
      <c r="R2396" t="str">
        <f t="shared" si="227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 t="e">
        <f t="shared" si="224"/>
        <v>#DIV/0!</v>
      </c>
      <c r="Q2397" t="str">
        <f t="shared" si="228"/>
        <v>technology</v>
      </c>
      <c r="R2397" t="str">
        <f t="shared" si="227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4"/>
        <v>10</v>
      </c>
      <c r="Q2398" t="str">
        <f t="shared" si="228"/>
        <v>technology</v>
      </c>
      <c r="R2398" t="str">
        <f t="shared" si="227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 t="e">
        <f t="shared" si="224"/>
        <v>#DIV/0!</v>
      </c>
      <c r="Q2399" t="str">
        <f t="shared" si="228"/>
        <v>technology</v>
      </c>
      <c r="R2399" t="str">
        <f t="shared" si="227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 t="e">
        <f t="shared" si="224"/>
        <v>#DIV/0!</v>
      </c>
      <c r="Q2400" t="str">
        <f t="shared" si="228"/>
        <v>technology</v>
      </c>
      <c r="R2400" t="str">
        <f t="shared" si="227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 t="e">
        <f t="shared" si="224"/>
        <v>#DIV/0!</v>
      </c>
      <c r="Q2401" t="str">
        <f t="shared" si="228"/>
        <v>technology</v>
      </c>
      <c r="R2401" t="str">
        <f t="shared" si="227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 t="e">
        <f t="shared" si="224"/>
        <v>#DIV/0!</v>
      </c>
      <c r="Q2402" t="str">
        <f t="shared" si="228"/>
        <v>technology</v>
      </c>
      <c r="R2402" t="str">
        <f t="shared" si="227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8"/>
        <v>food</v>
      </c>
      <c r="R2403" t="str">
        <f t="shared" si="227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8"/>
        <v>food</v>
      </c>
      <c r="R2404" t="str">
        <f t="shared" si="227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8"/>
        <v>food</v>
      </c>
      <c r="R2405" t="str">
        <f t="shared" si="227"/>
        <v>food trucks</v>
      </c>
      <c r="S2405" s="10">
        <f t="shared" si="225"/>
        <v>42399.882615740746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 t="e">
        <f t="shared" si="224"/>
        <v>#DIV/0!</v>
      </c>
      <c r="Q2406" t="str">
        <f t="shared" si="228"/>
        <v>food</v>
      </c>
      <c r="R2406" t="str">
        <f t="shared" si="227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8"/>
        <v>food</v>
      </c>
      <c r="R2407" t="str">
        <f t="shared" si="227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8"/>
        <v>food</v>
      </c>
      <c r="R2408" t="str">
        <f t="shared" si="227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8"/>
        <v>food</v>
      </c>
      <c r="R2409" t="str">
        <f t="shared" si="227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4"/>
        <v>15</v>
      </c>
      <c r="Q2410" t="str">
        <f t="shared" si="228"/>
        <v>food</v>
      </c>
      <c r="R2410" t="str">
        <f t="shared" si="227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8"/>
        <v>food</v>
      </c>
      <c r="R2411" t="str">
        <f t="shared" si="227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 t="e">
        <f t="shared" si="224"/>
        <v>#DIV/0!</v>
      </c>
      <c r="Q2412" t="str">
        <f t="shared" si="228"/>
        <v>food</v>
      </c>
      <c r="R2412" t="str">
        <f t="shared" si="227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8"/>
        <v>food</v>
      </c>
      <c r="R2413" t="str">
        <f t="shared" si="227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 t="e">
        <f t="shared" si="224"/>
        <v>#DIV/0!</v>
      </c>
      <c r="Q2414" t="str">
        <f t="shared" si="228"/>
        <v>food</v>
      </c>
      <c r="R2414" t="str">
        <f t="shared" si="227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8"/>
        <v>food</v>
      </c>
      <c r="R2415" t="str">
        <f t="shared" si="227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8"/>
        <v>food</v>
      </c>
      <c r="R2416" t="str">
        <f t="shared" si="227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8"/>
        <v>food</v>
      </c>
      <c r="R2417" t="str">
        <f t="shared" si="227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8"/>
        <v>food</v>
      </c>
      <c r="R2418" t="str">
        <f t="shared" si="227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 t="e">
        <f t="shared" si="224"/>
        <v>#DIV/0!</v>
      </c>
      <c r="Q2419" t="str">
        <f t="shared" si="228"/>
        <v>food</v>
      </c>
      <c r="R2419" t="str">
        <f t="shared" si="227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8"/>
        <v>food</v>
      </c>
      <c r="R2420" t="str">
        <f t="shared" si="227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 t="e">
        <f t="shared" si="224"/>
        <v>#DIV/0!</v>
      </c>
      <c r="Q2421" t="str">
        <f t="shared" si="228"/>
        <v>food</v>
      </c>
      <c r="R2421" t="str">
        <f t="shared" si="227"/>
        <v>food trucks</v>
      </c>
      <c r="S2421" s="10">
        <f t="shared" si="225"/>
        <v>41993.738298611112</v>
      </c>
      <c r="T2421" s="10">
        <f t="shared" si="226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8"/>
        <v>food</v>
      </c>
      <c r="R2422" t="str">
        <f t="shared" si="227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8"/>
        <v>food</v>
      </c>
      <c r="R2423" t="str">
        <f t="shared" si="227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4"/>
        <v>1</v>
      </c>
      <c r="Q2424" t="str">
        <f t="shared" si="228"/>
        <v>food</v>
      </c>
      <c r="R2424" t="str">
        <f t="shared" si="227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8"/>
        <v>food</v>
      </c>
      <c r="R2425" t="str">
        <f t="shared" si="227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8"/>
        <v>food</v>
      </c>
      <c r="R2426" t="str">
        <f t="shared" si="227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8"/>
        <v>food</v>
      </c>
      <c r="R2427" t="str">
        <f t="shared" si="227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 t="e">
        <f t="shared" si="224"/>
        <v>#DIV/0!</v>
      </c>
      <c r="Q2428" t="str">
        <f t="shared" si="228"/>
        <v>food</v>
      </c>
      <c r="R2428" t="str">
        <f t="shared" si="227"/>
        <v>food trucks</v>
      </c>
      <c r="S2428" s="10">
        <f t="shared" si="225"/>
        <v>42164.170046296298</v>
      </c>
      <c r="T2428" s="10">
        <f t="shared" si="226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8"/>
        <v>food</v>
      </c>
      <c r="R2429" t="str">
        <f t="shared" si="227"/>
        <v>food trucks</v>
      </c>
      <c r="S2429" s="10">
        <f t="shared" si="225"/>
        <v>42412.318668981483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8"/>
        <v>food</v>
      </c>
      <c r="R2430" t="str">
        <f t="shared" si="227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8"/>
        <v>food</v>
      </c>
      <c r="R2431" t="str">
        <f t="shared" si="227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8"/>
        <v>food</v>
      </c>
      <c r="R2432" t="str">
        <f t="shared" si="227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8"/>
        <v>food</v>
      </c>
      <c r="R2433" t="str">
        <f t="shared" si="227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si="228"/>
        <v>food</v>
      </c>
      <c r="R2434" t="str">
        <f t="shared" si="227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6" t="e">
        <f t="shared" ref="P2435:P2498" si="230">E2435/L2435</f>
        <v>#DIV/0!</v>
      </c>
      <c r="Q2435" t="str">
        <f t="shared" si="228"/>
        <v>food</v>
      </c>
      <c r="R2435" t="str">
        <f t="shared" si="227"/>
        <v>food trucks</v>
      </c>
      <c r="S2435" s="10">
        <f t="shared" ref="S2435:S2498" si="231">(J2435/86400)+DATE(1970,1,1)</f>
        <v>42397.89980324074</v>
      </c>
      <c r="T2435" s="10">
        <f t="shared" ref="T2435:T2498" si="232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si="228"/>
        <v>food</v>
      </c>
      <c r="R2436" t="str">
        <f t="shared" ref="R2436:R2499" si="233">RIGHT(N2436,LEN(N2436)-FIND("/",N2436))</f>
        <v>food trucks</v>
      </c>
      <c r="S2436" s="10">
        <f t="shared" si="231"/>
        <v>42180.186041666668</v>
      </c>
      <c r="T2436" s="10">
        <f t="shared" si="232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28"/>
        <v>food</v>
      </c>
      <c r="R2437" t="str">
        <f t="shared" si="233"/>
        <v>food trucks</v>
      </c>
      <c r="S2437" s="10">
        <f t="shared" si="231"/>
        <v>42252.277615740742</v>
      </c>
      <c r="T2437" s="10">
        <f t="shared" si="232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28"/>
        <v>food</v>
      </c>
      <c r="R2438" t="str">
        <f t="shared" si="233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 t="e">
        <f t="shared" si="230"/>
        <v>#DIV/0!</v>
      </c>
      <c r="Q2439" t="str">
        <f t="shared" si="228"/>
        <v>food</v>
      </c>
      <c r="R2439" t="str">
        <f t="shared" si="233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28"/>
        <v>food</v>
      </c>
      <c r="R2440" t="str">
        <f t="shared" si="233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 t="e">
        <f t="shared" si="230"/>
        <v>#DIV/0!</v>
      </c>
      <c r="Q2441" t="str">
        <f t="shared" si="228"/>
        <v>food</v>
      </c>
      <c r="R2441" t="str">
        <f t="shared" si="233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0"/>
        <v>5</v>
      </c>
      <c r="Q2442" t="str">
        <f t="shared" ref="Q2442:Q2505" si="234">LEFT(N2442,FIND("/",N2442)-1)</f>
        <v>food</v>
      </c>
      <c r="R2442" t="str">
        <f t="shared" si="233"/>
        <v>food trucks</v>
      </c>
      <c r="S2442" s="10">
        <f t="shared" si="231"/>
        <v>42383.899456018524</v>
      </c>
      <c r="T2442" s="10">
        <f t="shared" si="232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34"/>
        <v>food</v>
      </c>
      <c r="R2443" t="str">
        <f t="shared" si="233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34"/>
        <v>food</v>
      </c>
      <c r="R2444" t="str">
        <f t="shared" si="233"/>
        <v>small batch</v>
      </c>
      <c r="S2444" s="10">
        <f t="shared" si="231"/>
        <v>42052.666990740741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34"/>
        <v>food</v>
      </c>
      <c r="R2445" t="str">
        <f t="shared" si="233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34"/>
        <v>food</v>
      </c>
      <c r="R2446" t="str">
        <f t="shared" si="233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34"/>
        <v>food</v>
      </c>
      <c r="R2447" t="str">
        <f t="shared" si="233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34"/>
        <v>food</v>
      </c>
      <c r="R2448" t="str">
        <f t="shared" si="233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34"/>
        <v>food</v>
      </c>
      <c r="R2449" t="str">
        <f t="shared" si="233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34"/>
        <v>food</v>
      </c>
      <c r="R2450" t="str">
        <f t="shared" si="233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0"/>
        <v>90</v>
      </c>
      <c r="Q2451" t="str">
        <f t="shared" si="234"/>
        <v>food</v>
      </c>
      <c r="R2451" t="str">
        <f t="shared" si="233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34"/>
        <v>food</v>
      </c>
      <c r="R2452" t="str">
        <f t="shared" si="233"/>
        <v>small batch</v>
      </c>
      <c r="S2452" s="10">
        <f t="shared" si="231"/>
        <v>41902.07240740741</v>
      </c>
      <c r="T2452" s="10">
        <f t="shared" si="232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34"/>
        <v>food</v>
      </c>
      <c r="R2453" t="str">
        <f t="shared" si="233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0"/>
        <v>53.4</v>
      </c>
      <c r="Q2454" t="str">
        <f t="shared" si="234"/>
        <v>food</v>
      </c>
      <c r="R2454" t="str">
        <f t="shared" si="233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34"/>
        <v>food</v>
      </c>
      <c r="R2455" t="str">
        <f t="shared" si="233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34"/>
        <v>food</v>
      </c>
      <c r="R2456" t="str">
        <f t="shared" si="233"/>
        <v>small batch</v>
      </c>
      <c r="S2456" s="10">
        <f t="shared" si="231"/>
        <v>42770.201481481483</v>
      </c>
      <c r="T2456" s="10">
        <f t="shared" si="232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0"/>
        <v>34.125</v>
      </c>
      <c r="Q2457" t="str">
        <f t="shared" si="234"/>
        <v>food</v>
      </c>
      <c r="R2457" t="str">
        <f t="shared" si="233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34"/>
        <v>food</v>
      </c>
      <c r="R2458" t="str">
        <f t="shared" si="233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34"/>
        <v>food</v>
      </c>
      <c r="R2459" t="str">
        <f t="shared" si="233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34"/>
        <v>food</v>
      </c>
      <c r="R2460" t="str">
        <f t="shared" si="233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34"/>
        <v>food</v>
      </c>
      <c r="R2461" t="str">
        <f t="shared" si="233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34"/>
        <v>food</v>
      </c>
      <c r="R2462" t="str">
        <f t="shared" si="233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34"/>
        <v>music</v>
      </c>
      <c r="R2463" t="str">
        <f t="shared" si="233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34"/>
        <v>music</v>
      </c>
      <c r="R2464" t="str">
        <f t="shared" si="233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34"/>
        <v>music</v>
      </c>
      <c r="R2465" t="str">
        <f t="shared" si="233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34"/>
        <v>music</v>
      </c>
      <c r="R2466" t="str">
        <f t="shared" si="233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34"/>
        <v>music</v>
      </c>
      <c r="R2467" t="str">
        <f t="shared" si="233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34"/>
        <v>music</v>
      </c>
      <c r="R2468" t="str">
        <f t="shared" si="233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34"/>
        <v>music</v>
      </c>
      <c r="R2469" t="str">
        <f t="shared" si="233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34"/>
        <v>music</v>
      </c>
      <c r="R2470" t="str">
        <f t="shared" si="233"/>
        <v>indie rock</v>
      </c>
      <c r="S2470" s="10">
        <f t="shared" si="231"/>
        <v>41174.154178240744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34"/>
        <v>music</v>
      </c>
      <c r="R2471" t="str">
        <f t="shared" si="233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34"/>
        <v>music</v>
      </c>
      <c r="R2472" t="str">
        <f t="shared" si="233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34"/>
        <v>music</v>
      </c>
      <c r="R2473" t="str">
        <f t="shared" si="233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34"/>
        <v>music</v>
      </c>
      <c r="R2474" t="str">
        <f t="shared" si="233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34"/>
        <v>music</v>
      </c>
      <c r="R2475" t="str">
        <f t="shared" si="233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34"/>
        <v>music</v>
      </c>
      <c r="R2476" t="str">
        <f t="shared" si="233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34"/>
        <v>music</v>
      </c>
      <c r="R2477" t="str">
        <f t="shared" si="233"/>
        <v>indie rock</v>
      </c>
      <c r="S2477" s="10">
        <f t="shared" si="231"/>
        <v>40310.287673611107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34"/>
        <v>music</v>
      </c>
      <c r="R2478" t="str">
        <f t="shared" si="233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34"/>
        <v>music</v>
      </c>
      <c r="R2479" t="str">
        <f t="shared" si="233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34"/>
        <v>music</v>
      </c>
      <c r="R2480" t="str">
        <f t="shared" si="233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34"/>
        <v>music</v>
      </c>
      <c r="R2481" t="str">
        <f t="shared" si="233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0"/>
        <v>250</v>
      </c>
      <c r="Q2482" t="str">
        <f t="shared" si="234"/>
        <v>music</v>
      </c>
      <c r="R2482" t="str">
        <f t="shared" si="233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34"/>
        <v>music</v>
      </c>
      <c r="R2483" t="str">
        <f t="shared" si="233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34"/>
        <v>music</v>
      </c>
      <c r="R2484" t="str">
        <f t="shared" si="233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34"/>
        <v>music</v>
      </c>
      <c r="R2485" t="str">
        <f t="shared" si="233"/>
        <v>indie rock</v>
      </c>
      <c r="S2485" s="10">
        <f t="shared" si="231"/>
        <v>40970.750034722223</v>
      </c>
      <c r="T2485" s="10">
        <f t="shared" si="232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34"/>
        <v>music</v>
      </c>
      <c r="R2486" t="str">
        <f t="shared" si="233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34"/>
        <v>music</v>
      </c>
      <c r="R2487" t="str">
        <f t="shared" si="233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34"/>
        <v>music</v>
      </c>
      <c r="R2488" t="str">
        <f t="shared" si="233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34"/>
        <v>music</v>
      </c>
      <c r="R2489" t="str">
        <f t="shared" si="233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34"/>
        <v>music</v>
      </c>
      <c r="R2490" t="str">
        <f t="shared" si="233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34"/>
        <v>music</v>
      </c>
      <c r="R2491" t="str">
        <f t="shared" si="233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0"/>
        <v>37.9375</v>
      </c>
      <c r="Q2492" t="str">
        <f t="shared" si="234"/>
        <v>music</v>
      </c>
      <c r="R2492" t="str">
        <f t="shared" si="233"/>
        <v>indie rock</v>
      </c>
      <c r="S2492" s="10">
        <f t="shared" si="231"/>
        <v>41023.227731481486</v>
      </c>
      <c r="T2492" s="10">
        <f t="shared" si="232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0"/>
        <v>51.6</v>
      </c>
      <c r="Q2493" t="str">
        <f t="shared" si="234"/>
        <v>music</v>
      </c>
      <c r="R2493" t="str">
        <f t="shared" si="233"/>
        <v>indie rock</v>
      </c>
      <c r="S2493" s="10">
        <f t="shared" si="231"/>
        <v>40542.839282407411</v>
      </c>
      <c r="T2493" s="10">
        <f t="shared" si="232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34"/>
        <v>music</v>
      </c>
      <c r="R2494" t="str">
        <f t="shared" si="233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34"/>
        <v>music</v>
      </c>
      <c r="R2495" t="str">
        <f t="shared" si="233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34"/>
        <v>music</v>
      </c>
      <c r="R2496" t="str">
        <f t="shared" si="233"/>
        <v>indie rock</v>
      </c>
      <c r="S2496" s="10">
        <f t="shared" si="231"/>
        <v>41022.645185185189</v>
      </c>
      <c r="T2496" s="10">
        <f t="shared" si="232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34"/>
        <v>music</v>
      </c>
      <c r="R2497" t="str">
        <f t="shared" si="233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0"/>
        <v>600</v>
      </c>
      <c r="Q2498" t="str">
        <f t="shared" si="234"/>
        <v>music</v>
      </c>
      <c r="R2498" t="str">
        <f t="shared" si="233"/>
        <v>indie rock</v>
      </c>
      <c r="S2498" s="10">
        <f t="shared" si="231"/>
        <v>41327.996435185181</v>
      </c>
      <c r="T2498" s="10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si="234"/>
        <v>music</v>
      </c>
      <c r="R2499" t="str">
        <f t="shared" si="233"/>
        <v>indie rock</v>
      </c>
      <c r="S2499" s="10">
        <f t="shared" ref="S2499:S2562" si="237">(J2499/86400)+DATE(1970,1,1)</f>
        <v>40730.878912037035</v>
      </c>
      <c r="T2499" s="10">
        <f t="shared" ref="T2499:T2562" si="238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si="234"/>
        <v>music</v>
      </c>
      <c r="R2500" t="str">
        <f t="shared" ref="R2500:R2563" si="239">RIGHT(N2500,LEN(N2500)-FIND("/",N2500))</f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4"/>
        <v>music</v>
      </c>
      <c r="R2501" t="str">
        <f t="shared" si="239"/>
        <v>indie rock</v>
      </c>
      <c r="S2501" s="10">
        <f t="shared" si="237"/>
        <v>41226.648576388892</v>
      </c>
      <c r="T2501" s="10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4"/>
        <v>music</v>
      </c>
      <c r="R2502" t="str">
        <f t="shared" si="239"/>
        <v>indie rock</v>
      </c>
      <c r="S2502" s="10">
        <f t="shared" si="237"/>
        <v>41053.772858796292</v>
      </c>
      <c r="T2502" s="10">
        <f t="shared" si="238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4"/>
        <v>food</v>
      </c>
      <c r="R2503" t="str">
        <f t="shared" si="239"/>
        <v>restaurants</v>
      </c>
      <c r="S2503" s="10">
        <f t="shared" si="237"/>
        <v>42244.776666666672</v>
      </c>
      <c r="T2503" s="10">
        <f t="shared" si="238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4"/>
        <v>food</v>
      </c>
      <c r="R2504" t="str">
        <f t="shared" si="239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 t="e">
        <f t="shared" si="236"/>
        <v>#DIV/0!</v>
      </c>
      <c r="Q2505" t="str">
        <f t="shared" si="234"/>
        <v>food</v>
      </c>
      <c r="R2505" t="str">
        <f t="shared" si="239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 t="e">
        <f t="shared" si="236"/>
        <v>#DIV/0!</v>
      </c>
      <c r="Q2506" t="str">
        <f t="shared" ref="Q2506:Q2569" si="240">LEFT(N2506,FIND("/",N2506)-1)</f>
        <v>food</v>
      </c>
      <c r="R2506" t="str">
        <f t="shared" si="239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 t="e">
        <f t="shared" si="236"/>
        <v>#DIV/0!</v>
      </c>
      <c r="Q2507" t="str">
        <f t="shared" si="240"/>
        <v>food</v>
      </c>
      <c r="R2507" t="str">
        <f t="shared" si="239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40"/>
        <v>food</v>
      </c>
      <c r="R2508" t="str">
        <f t="shared" si="239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 t="e">
        <f t="shared" si="236"/>
        <v>#DIV/0!</v>
      </c>
      <c r="Q2509" t="str">
        <f t="shared" si="240"/>
        <v>food</v>
      </c>
      <c r="R2509" t="str">
        <f t="shared" si="239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 t="e">
        <f t="shared" si="236"/>
        <v>#DIV/0!</v>
      </c>
      <c r="Q2510" t="str">
        <f t="shared" si="240"/>
        <v>food</v>
      </c>
      <c r="R2510" t="str">
        <f t="shared" si="239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40"/>
        <v>food</v>
      </c>
      <c r="R2511" t="str">
        <f t="shared" si="239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40"/>
        <v>food</v>
      </c>
      <c r="R2512" t="str">
        <f t="shared" si="239"/>
        <v>restaurants</v>
      </c>
      <c r="S2512" s="10">
        <f t="shared" si="237"/>
        <v>42078.997361111113</v>
      </c>
      <c r="T2512" s="10">
        <f t="shared" si="238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 t="e">
        <f t="shared" si="236"/>
        <v>#DIV/0!</v>
      </c>
      <c r="Q2513" t="str">
        <f t="shared" si="240"/>
        <v>food</v>
      </c>
      <c r="R2513" t="str">
        <f t="shared" si="239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 t="e">
        <f t="shared" si="236"/>
        <v>#DIV/0!</v>
      </c>
      <c r="Q2514" t="str">
        <f t="shared" si="240"/>
        <v>food</v>
      </c>
      <c r="R2514" t="str">
        <f t="shared" si="239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 t="e">
        <f t="shared" si="236"/>
        <v>#DIV/0!</v>
      </c>
      <c r="Q2515" t="str">
        <f t="shared" si="240"/>
        <v>food</v>
      </c>
      <c r="R2515" t="str">
        <f t="shared" si="239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40"/>
        <v>food</v>
      </c>
      <c r="R2516" t="str">
        <f t="shared" si="239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40"/>
        <v>food</v>
      </c>
      <c r="R2517" t="str">
        <f t="shared" si="239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 t="e">
        <f t="shared" si="236"/>
        <v>#DIV/0!</v>
      </c>
      <c r="Q2518" t="str">
        <f t="shared" si="240"/>
        <v>food</v>
      </c>
      <c r="R2518" t="str">
        <f t="shared" si="239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40"/>
        <v>food</v>
      </c>
      <c r="R2519" t="str">
        <f t="shared" si="239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 t="e">
        <f t="shared" si="236"/>
        <v>#DIV/0!</v>
      </c>
      <c r="Q2520" t="str">
        <f t="shared" si="240"/>
        <v>food</v>
      </c>
      <c r="R2520" t="str">
        <f t="shared" si="239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40"/>
        <v>food</v>
      </c>
      <c r="R2521" t="str">
        <f t="shared" si="239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 t="e">
        <f t="shared" si="236"/>
        <v>#DIV/0!</v>
      </c>
      <c r="Q2522" t="str">
        <f t="shared" si="240"/>
        <v>food</v>
      </c>
      <c r="R2522" t="str">
        <f t="shared" si="239"/>
        <v>restaurants</v>
      </c>
      <c r="S2522" s="10">
        <f t="shared" si="237"/>
        <v>42612.600520833337</v>
      </c>
      <c r="T2522" s="10">
        <f t="shared" si="238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40"/>
        <v>music</v>
      </c>
      <c r="R2523" t="str">
        <f t="shared" si="239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40"/>
        <v>music</v>
      </c>
      <c r="R2524" t="str">
        <f t="shared" si="239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40"/>
        <v>music</v>
      </c>
      <c r="R2525" t="str">
        <f t="shared" si="239"/>
        <v>classical music</v>
      </c>
      <c r="S2525" s="10">
        <f t="shared" si="237"/>
        <v>41930.975601851853</v>
      </c>
      <c r="T2525" s="10">
        <f t="shared" si="238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40"/>
        <v>music</v>
      </c>
      <c r="R2526" t="str">
        <f t="shared" si="239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40"/>
        <v>music</v>
      </c>
      <c r="R2527" t="str">
        <f t="shared" si="239"/>
        <v>classical music</v>
      </c>
      <c r="S2527" s="10">
        <f t="shared" si="237"/>
        <v>41058.844571759255</v>
      </c>
      <c r="T2527" s="10">
        <f t="shared" si="238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40"/>
        <v>music</v>
      </c>
      <c r="R2528" t="str">
        <f t="shared" si="239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40"/>
        <v>music</v>
      </c>
      <c r="R2529" t="str">
        <f t="shared" si="239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40"/>
        <v>music</v>
      </c>
      <c r="R2530" t="str">
        <f t="shared" si="239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40"/>
        <v>music</v>
      </c>
      <c r="R2531" t="str">
        <f t="shared" si="239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40"/>
        <v>music</v>
      </c>
      <c r="R2532" t="str">
        <f t="shared" si="239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40"/>
        <v>music</v>
      </c>
      <c r="R2533" t="str">
        <f t="shared" si="239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40"/>
        <v>music</v>
      </c>
      <c r="R2534" t="str">
        <f t="shared" si="239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40"/>
        <v>music</v>
      </c>
      <c r="R2535" t="str">
        <f t="shared" si="239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40"/>
        <v>music</v>
      </c>
      <c r="R2536" t="str">
        <f t="shared" si="239"/>
        <v>classical music</v>
      </c>
      <c r="S2536" s="10">
        <f t="shared" si="237"/>
        <v>40127.700370370367</v>
      </c>
      <c r="T2536" s="10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40"/>
        <v>music</v>
      </c>
      <c r="R2537" t="str">
        <f t="shared" si="239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40"/>
        <v>music</v>
      </c>
      <c r="R2538" t="str">
        <f t="shared" si="239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40"/>
        <v>music</v>
      </c>
      <c r="R2539" t="str">
        <f t="shared" si="239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40"/>
        <v>music</v>
      </c>
      <c r="R2540" t="str">
        <f t="shared" si="239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40"/>
        <v>music</v>
      </c>
      <c r="R2541" t="str">
        <f t="shared" si="239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40"/>
        <v>music</v>
      </c>
      <c r="R2542" t="str">
        <f t="shared" si="239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40"/>
        <v>music</v>
      </c>
      <c r="R2543" t="str">
        <f t="shared" si="239"/>
        <v>classical music</v>
      </c>
      <c r="S2543" s="10">
        <f t="shared" si="237"/>
        <v>41483.449282407411</v>
      </c>
      <c r="T2543" s="10">
        <f t="shared" si="238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40"/>
        <v>music</v>
      </c>
      <c r="R2544" t="str">
        <f t="shared" si="239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40"/>
        <v>music</v>
      </c>
      <c r="R2545" t="str">
        <f t="shared" si="239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40"/>
        <v>music</v>
      </c>
      <c r="R2546" t="str">
        <f t="shared" si="239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40"/>
        <v>music</v>
      </c>
      <c r="R2547" t="str">
        <f t="shared" si="239"/>
        <v>classical music</v>
      </c>
      <c r="S2547" s="10">
        <f t="shared" si="237"/>
        <v>42027.138171296298</v>
      </c>
      <c r="T2547" s="10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40"/>
        <v>music</v>
      </c>
      <c r="R2548" t="str">
        <f t="shared" si="239"/>
        <v>classical music</v>
      </c>
      <c r="S2548" s="10">
        <f t="shared" si="237"/>
        <v>41524.858553240745</v>
      </c>
      <c r="T2548" s="10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40"/>
        <v>music</v>
      </c>
      <c r="R2549" t="str">
        <f t="shared" si="239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40"/>
        <v>music</v>
      </c>
      <c r="R2550" t="str">
        <f t="shared" si="239"/>
        <v>classical music</v>
      </c>
      <c r="S2550" s="10">
        <f t="shared" si="237"/>
        <v>42618.625428240739</v>
      </c>
      <c r="T2550" s="10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40"/>
        <v>music</v>
      </c>
      <c r="R2551" t="str">
        <f t="shared" si="239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40"/>
        <v>music</v>
      </c>
      <c r="R2552" t="str">
        <f t="shared" si="239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40"/>
        <v>music</v>
      </c>
      <c r="R2553" t="str">
        <f t="shared" si="239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40"/>
        <v>music</v>
      </c>
      <c r="R2554" t="str">
        <f t="shared" si="239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40"/>
        <v>music</v>
      </c>
      <c r="R2555" t="str">
        <f t="shared" si="239"/>
        <v>classical music</v>
      </c>
      <c r="S2555" s="10">
        <f t="shared" si="237"/>
        <v>41113.199155092589</v>
      </c>
      <c r="T2555" s="10">
        <f t="shared" si="238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40"/>
        <v>music</v>
      </c>
      <c r="R2556" t="str">
        <f t="shared" si="239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40"/>
        <v>music</v>
      </c>
      <c r="R2557" t="str">
        <f t="shared" si="239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40"/>
        <v>music</v>
      </c>
      <c r="R2558" t="str">
        <f t="shared" si="239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40"/>
        <v>music</v>
      </c>
      <c r="R2559" t="str">
        <f t="shared" si="239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40"/>
        <v>music</v>
      </c>
      <c r="R2560" t="str">
        <f t="shared" si="239"/>
        <v>classical music</v>
      </c>
      <c r="S2560" s="10">
        <f t="shared" si="237"/>
        <v>42093.860023148147</v>
      </c>
      <c r="T2560" s="10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40"/>
        <v>music</v>
      </c>
      <c r="R2561" t="str">
        <f t="shared" si="239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40"/>
        <v>music</v>
      </c>
      <c r="R2562" t="str">
        <f t="shared" si="239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6" t="e">
        <f t="shared" ref="P2563:P2626" si="242">E2563/L2563</f>
        <v>#DIV/0!</v>
      </c>
      <c r="Q2563" t="str">
        <f t="shared" si="240"/>
        <v>food</v>
      </c>
      <c r="R2563" t="str">
        <f t="shared" si="239"/>
        <v>food trucks</v>
      </c>
      <c r="S2563" s="10">
        <f t="shared" ref="S2563:S2626" si="243">(J2563/86400)+DATE(1970,1,1)</f>
        <v>42260.528807870374</v>
      </c>
      <c r="T2563" s="10">
        <f t="shared" ref="T2563:T2626" si="244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si="240"/>
        <v>food</v>
      </c>
      <c r="R2564" t="str">
        <f t="shared" ref="R2564:R2627" si="245">RIGHT(N2564,LEN(N2564)-FIND("/",N2564))</f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 t="e">
        <f t="shared" si="242"/>
        <v>#DIV/0!</v>
      </c>
      <c r="Q2565" t="str">
        <f t="shared" si="240"/>
        <v>food</v>
      </c>
      <c r="R2565" t="str">
        <f t="shared" si="245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 t="e">
        <f t="shared" si="242"/>
        <v>#DIV/0!</v>
      </c>
      <c r="Q2566" t="str">
        <f t="shared" si="240"/>
        <v>food</v>
      </c>
      <c r="R2566" t="str">
        <f t="shared" si="245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0"/>
        <v>food</v>
      </c>
      <c r="R2567" t="str">
        <f t="shared" si="245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 t="e">
        <f t="shared" si="242"/>
        <v>#DIV/0!</v>
      </c>
      <c r="Q2568" t="str">
        <f t="shared" si="240"/>
        <v>food</v>
      </c>
      <c r="R2568" t="str">
        <f t="shared" si="245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0"/>
        <v>food</v>
      </c>
      <c r="R2569" t="str">
        <f t="shared" si="245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ref="Q2570:Q2633" si="246">LEFT(N2570,FIND("/",N2570)-1)</f>
        <v>food</v>
      </c>
      <c r="R2570" t="str">
        <f t="shared" si="245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6"/>
        <v>food</v>
      </c>
      <c r="R2571" t="str">
        <f t="shared" si="245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6"/>
        <v>food</v>
      </c>
      <c r="R2572" t="str">
        <f t="shared" si="245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6"/>
        <v>food</v>
      </c>
      <c r="R2573" t="str">
        <f t="shared" si="245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 t="e">
        <f t="shared" si="242"/>
        <v>#DIV/0!</v>
      </c>
      <c r="Q2574" t="str">
        <f t="shared" si="246"/>
        <v>food</v>
      </c>
      <c r="R2574" t="str">
        <f t="shared" si="245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 t="e">
        <f t="shared" si="242"/>
        <v>#DIV/0!</v>
      </c>
      <c r="Q2575" t="str">
        <f t="shared" si="246"/>
        <v>food</v>
      </c>
      <c r="R2575" t="str">
        <f t="shared" si="245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 t="e">
        <f t="shared" si="242"/>
        <v>#DIV/0!</v>
      </c>
      <c r="Q2576" t="str">
        <f t="shared" si="246"/>
        <v>food</v>
      </c>
      <c r="R2576" t="str">
        <f t="shared" si="245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 t="e">
        <f t="shared" si="242"/>
        <v>#DIV/0!</v>
      </c>
      <c r="Q2577" t="str">
        <f t="shared" si="246"/>
        <v>food</v>
      </c>
      <c r="R2577" t="str">
        <f t="shared" si="245"/>
        <v>food trucks</v>
      </c>
      <c r="S2577" s="10">
        <f t="shared" si="243"/>
        <v>41986.108726851853</v>
      </c>
      <c r="T2577" s="10">
        <f t="shared" si="244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 t="e">
        <f t="shared" si="242"/>
        <v>#DIV/0!</v>
      </c>
      <c r="Q2578" t="str">
        <f t="shared" si="246"/>
        <v>food</v>
      </c>
      <c r="R2578" t="str">
        <f t="shared" si="245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 t="e">
        <f t="shared" si="242"/>
        <v>#DIV/0!</v>
      </c>
      <c r="Q2579" t="str">
        <f t="shared" si="246"/>
        <v>food</v>
      </c>
      <c r="R2579" t="str">
        <f t="shared" si="245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 t="e">
        <f t="shared" si="242"/>
        <v>#DIV/0!</v>
      </c>
      <c r="Q2580" t="str">
        <f t="shared" si="246"/>
        <v>food</v>
      </c>
      <c r="R2580" t="str">
        <f t="shared" si="245"/>
        <v>food trucks</v>
      </c>
      <c r="S2580" s="10">
        <f t="shared" si="243"/>
        <v>42238.022905092592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6"/>
        <v>food</v>
      </c>
      <c r="R2581" t="str">
        <f t="shared" si="245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6"/>
        <v>food</v>
      </c>
      <c r="R2582" t="str">
        <f t="shared" si="245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6"/>
        <v>food</v>
      </c>
      <c r="R2583" t="str">
        <f t="shared" si="245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6"/>
        <v>food</v>
      </c>
      <c r="R2584" t="str">
        <f t="shared" si="245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6"/>
        <v>food</v>
      </c>
      <c r="R2585" t="str">
        <f t="shared" si="245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 t="e">
        <f t="shared" si="242"/>
        <v>#DIV/0!</v>
      </c>
      <c r="Q2586" t="str">
        <f t="shared" si="246"/>
        <v>food</v>
      </c>
      <c r="R2586" t="str">
        <f t="shared" si="245"/>
        <v>food trucks</v>
      </c>
      <c r="S2586" s="10">
        <f t="shared" si="243"/>
        <v>42140.173252314809</v>
      </c>
      <c r="T2586" s="10">
        <f t="shared" si="244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6"/>
        <v>food</v>
      </c>
      <c r="R2587" t="str">
        <f t="shared" si="245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6"/>
        <v>food</v>
      </c>
      <c r="R2588" t="str">
        <f t="shared" si="245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6"/>
        <v>food</v>
      </c>
      <c r="R2589" t="str">
        <f t="shared" si="245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6"/>
        <v>food</v>
      </c>
      <c r="R2590" t="str">
        <f t="shared" si="245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6"/>
        <v>food</v>
      </c>
      <c r="R2591" t="str">
        <f t="shared" si="245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 t="e">
        <f t="shared" si="242"/>
        <v>#DIV/0!</v>
      </c>
      <c r="Q2592" t="str">
        <f t="shared" si="246"/>
        <v>food</v>
      </c>
      <c r="R2592" t="str">
        <f t="shared" si="245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6"/>
        <v>food</v>
      </c>
      <c r="R2593" t="str">
        <f t="shared" si="245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6"/>
        <v>food</v>
      </c>
      <c r="R2594" t="str">
        <f t="shared" si="245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 t="e">
        <f t="shared" si="242"/>
        <v>#DIV/0!</v>
      </c>
      <c r="Q2595" t="str">
        <f t="shared" si="246"/>
        <v>food</v>
      </c>
      <c r="R2595" t="str">
        <f t="shared" si="245"/>
        <v>food trucks</v>
      </c>
      <c r="S2595" s="10">
        <f t="shared" si="243"/>
        <v>42089.845208333332</v>
      </c>
      <c r="T2595" s="10">
        <f t="shared" si="244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6"/>
        <v>food</v>
      </c>
      <c r="R2596" t="str">
        <f t="shared" si="245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6"/>
        <v>food</v>
      </c>
      <c r="R2597" t="str">
        <f t="shared" si="245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6"/>
        <v>food</v>
      </c>
      <c r="R2598" t="str">
        <f t="shared" si="245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6"/>
        <v>food</v>
      </c>
      <c r="R2599" t="str">
        <f t="shared" si="245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6"/>
        <v>food</v>
      </c>
      <c r="R2600" t="str">
        <f t="shared" si="245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6"/>
        <v>food</v>
      </c>
      <c r="R2601" t="str">
        <f t="shared" si="245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6"/>
        <v>food</v>
      </c>
      <c r="R2602" t="str">
        <f t="shared" si="245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6"/>
        <v>technology</v>
      </c>
      <c r="R2603" t="str">
        <f t="shared" si="245"/>
        <v>space exploration</v>
      </c>
      <c r="S2603" s="10">
        <f t="shared" si="243"/>
        <v>41150.902187500003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6"/>
        <v>technology</v>
      </c>
      <c r="R2604" t="str">
        <f t="shared" si="245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6"/>
        <v>technology</v>
      </c>
      <c r="R2605" t="str">
        <f t="shared" si="245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6"/>
        <v>technology</v>
      </c>
      <c r="R2606" t="str">
        <f t="shared" si="245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6"/>
        <v>technology</v>
      </c>
      <c r="R2607" t="str">
        <f t="shared" si="245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6"/>
        <v>technology</v>
      </c>
      <c r="R2608" t="str">
        <f t="shared" si="245"/>
        <v>space exploration</v>
      </c>
      <c r="S2608" s="10">
        <f t="shared" si="243"/>
        <v>41726.712754629625</v>
      </c>
      <c r="T2608" s="10">
        <f t="shared" si="244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6"/>
        <v>technology</v>
      </c>
      <c r="R2609" t="str">
        <f t="shared" si="245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6"/>
        <v>technology</v>
      </c>
      <c r="R2610" t="str">
        <f t="shared" si="245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6"/>
        <v>technology</v>
      </c>
      <c r="R2611" t="str">
        <f t="shared" si="245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6"/>
        <v>technology</v>
      </c>
      <c r="R2612" t="str">
        <f t="shared" si="245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6"/>
        <v>technology</v>
      </c>
      <c r="R2613" t="str">
        <f t="shared" si="245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6"/>
        <v>technology</v>
      </c>
      <c r="R2614" t="str">
        <f t="shared" si="245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6"/>
        <v>technology</v>
      </c>
      <c r="R2615" t="str">
        <f t="shared" si="245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6"/>
        <v>technology</v>
      </c>
      <c r="R2616" t="str">
        <f t="shared" si="245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6"/>
        <v>technology</v>
      </c>
      <c r="R2617" t="str">
        <f t="shared" si="245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6"/>
        <v>technology</v>
      </c>
      <c r="R2618" t="str">
        <f t="shared" si="245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6"/>
        <v>technology</v>
      </c>
      <c r="R2619" t="str">
        <f t="shared" si="245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6"/>
        <v>technology</v>
      </c>
      <c r="R2620" t="str">
        <f t="shared" si="245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6"/>
        <v>technology</v>
      </c>
      <c r="R2621" t="str">
        <f t="shared" si="245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6"/>
        <v>technology</v>
      </c>
      <c r="R2622" t="str">
        <f t="shared" si="245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6"/>
        <v>technology</v>
      </c>
      <c r="R2623" t="str">
        <f t="shared" si="245"/>
        <v>space exploration</v>
      </c>
      <c r="S2623" s="10">
        <f t="shared" si="243"/>
        <v>42115.747546296298</v>
      </c>
      <c r="T2623" s="10">
        <f t="shared" si="244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6"/>
        <v>technology</v>
      </c>
      <c r="R2624" t="str">
        <f t="shared" si="245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6"/>
        <v>technology</v>
      </c>
      <c r="R2625" t="str">
        <f t="shared" si="245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6"/>
        <v>technology</v>
      </c>
      <c r="R2626" t="str">
        <f t="shared" si="245"/>
        <v>space exploration</v>
      </c>
      <c r="S2626" s="10">
        <f t="shared" si="243"/>
        <v>41144.421550925923</v>
      </c>
      <c r="T2626" s="10">
        <f t="shared" si="244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si="246"/>
        <v>technology</v>
      </c>
      <c r="R2627" t="str">
        <f t="shared" si="245"/>
        <v>space exploration</v>
      </c>
      <c r="S2627" s="10">
        <f t="shared" ref="S2627:S2690" si="249">(J2627/86400)+DATE(1970,1,1)</f>
        <v>42658.810277777782</v>
      </c>
      <c r="T2627" s="10">
        <f t="shared" ref="T2627:T2690" si="250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6"/>
        <v>technology</v>
      </c>
      <c r="R2628" t="str">
        <f t="shared" ref="R2628:R2691" si="251">RIGHT(N2628,LEN(N2628)-FIND("/",N2628))</f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6"/>
        <v>technology</v>
      </c>
      <c r="R2629" t="str">
        <f t="shared" si="251"/>
        <v>space exploration</v>
      </c>
      <c r="S2629" s="10">
        <f t="shared" si="249"/>
        <v>42304.829409722224</v>
      </c>
      <c r="T2629" s="10">
        <f t="shared" si="250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6"/>
        <v>technology</v>
      </c>
      <c r="R2630" t="str">
        <f t="shared" si="251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6"/>
        <v>technology</v>
      </c>
      <c r="R2631" t="str">
        <f t="shared" si="251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6"/>
        <v>technology</v>
      </c>
      <c r="R2632" t="str">
        <f t="shared" si="251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6"/>
        <v>technology</v>
      </c>
      <c r="R2633" t="str">
        <f t="shared" si="251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ref="Q2634:Q2697" si="252">LEFT(N2634,FIND("/",N2634)-1)</f>
        <v>technology</v>
      </c>
      <c r="R2634" t="str">
        <f t="shared" si="251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52"/>
        <v>technology</v>
      </c>
      <c r="R2635" t="str">
        <f t="shared" si="251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52"/>
        <v>technology</v>
      </c>
      <c r="R2636" t="str">
        <f t="shared" si="251"/>
        <v>space exploration</v>
      </c>
      <c r="S2636" s="10">
        <f t="shared" si="249"/>
        <v>42612.656493055554</v>
      </c>
      <c r="T2636" s="10">
        <f t="shared" si="250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52"/>
        <v>technology</v>
      </c>
      <c r="R2637" t="str">
        <f t="shared" si="251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52"/>
        <v>technology</v>
      </c>
      <c r="R2638" t="str">
        <f t="shared" si="251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52"/>
        <v>technology</v>
      </c>
      <c r="R2639" t="str">
        <f t="shared" si="251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52"/>
        <v>technology</v>
      </c>
      <c r="R2640" t="str">
        <f t="shared" si="251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52"/>
        <v>technology</v>
      </c>
      <c r="R2641" t="str">
        <f t="shared" si="251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52"/>
        <v>technology</v>
      </c>
      <c r="R2642" t="str">
        <f t="shared" si="251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52"/>
        <v>technology</v>
      </c>
      <c r="R2643" t="str">
        <f t="shared" si="251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 t="e">
        <f t="shared" si="248"/>
        <v>#DIV/0!</v>
      </c>
      <c r="Q2644" t="str">
        <f t="shared" si="252"/>
        <v>technology</v>
      </c>
      <c r="R2644" t="str">
        <f t="shared" si="251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52"/>
        <v>technology</v>
      </c>
      <c r="R2645" t="str">
        <f t="shared" si="251"/>
        <v>space exploration</v>
      </c>
      <c r="S2645" s="10">
        <f t="shared" si="249"/>
        <v>42689.582349537042</v>
      </c>
      <c r="T2645" s="10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52"/>
        <v>technology</v>
      </c>
      <c r="R2646" t="str">
        <f t="shared" si="251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52"/>
        <v>technology</v>
      </c>
      <c r="R2647" t="str">
        <f t="shared" si="251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52"/>
        <v>technology</v>
      </c>
      <c r="R2648" t="str">
        <f t="shared" si="251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52"/>
        <v>technology</v>
      </c>
      <c r="R2649" t="str">
        <f t="shared" si="251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52"/>
        <v>technology</v>
      </c>
      <c r="R2650" t="str">
        <f t="shared" si="251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52"/>
        <v>technology</v>
      </c>
      <c r="R2651" t="str">
        <f t="shared" si="251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52"/>
        <v>technology</v>
      </c>
      <c r="R2652" t="str">
        <f t="shared" si="251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52"/>
        <v>technology</v>
      </c>
      <c r="R2653" t="str">
        <f t="shared" si="251"/>
        <v>space exploration</v>
      </c>
      <c r="S2653" s="10">
        <f t="shared" si="249"/>
        <v>42327.805659722224</v>
      </c>
      <c r="T2653" s="10">
        <f t="shared" si="250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52"/>
        <v>technology</v>
      </c>
      <c r="R2654" t="str">
        <f t="shared" si="251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52"/>
        <v>technology</v>
      </c>
      <c r="R2655" t="str">
        <f t="shared" si="251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52"/>
        <v>technology</v>
      </c>
      <c r="R2656" t="str">
        <f t="shared" si="251"/>
        <v>space exploration</v>
      </c>
      <c r="S2656" s="10">
        <f t="shared" si="249"/>
        <v>42055.600995370369</v>
      </c>
      <c r="T2656" s="10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52"/>
        <v>technology</v>
      </c>
      <c r="R2657" t="str">
        <f t="shared" si="251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52"/>
        <v>technology</v>
      </c>
      <c r="R2658" t="str">
        <f t="shared" si="251"/>
        <v>space exploration</v>
      </c>
      <c r="S2658" s="10">
        <f t="shared" si="249"/>
        <v>42767.688518518524</v>
      </c>
      <c r="T2658" s="10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52"/>
        <v>technology</v>
      </c>
      <c r="R2659" t="str">
        <f t="shared" si="251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52"/>
        <v>technology</v>
      </c>
      <c r="R2660" t="str">
        <f t="shared" si="251"/>
        <v>space exploration</v>
      </c>
      <c r="S2660" s="10">
        <f t="shared" si="249"/>
        <v>42551.884189814809</v>
      </c>
      <c r="T2660" s="10">
        <f t="shared" si="250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52"/>
        <v>technology</v>
      </c>
      <c r="R2661" t="str">
        <f t="shared" si="251"/>
        <v>space exploration</v>
      </c>
      <c r="S2661" s="10">
        <f t="shared" si="249"/>
        <v>42082.069560185184</v>
      </c>
      <c r="T2661" s="10">
        <f t="shared" si="250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52"/>
        <v>technology</v>
      </c>
      <c r="R2662" t="str">
        <f t="shared" si="251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52"/>
        <v>technology</v>
      </c>
      <c r="R2663" t="str">
        <f t="shared" si="251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52"/>
        <v>technology</v>
      </c>
      <c r="R2664" t="str">
        <f t="shared" si="251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52"/>
        <v>technology</v>
      </c>
      <c r="R2665" t="str">
        <f t="shared" si="251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52"/>
        <v>technology</v>
      </c>
      <c r="R2666" t="str">
        <f t="shared" si="251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52"/>
        <v>technology</v>
      </c>
      <c r="R2667" t="str">
        <f t="shared" si="251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52"/>
        <v>technology</v>
      </c>
      <c r="R2668" t="str">
        <f t="shared" si="251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52"/>
        <v>technology</v>
      </c>
      <c r="R2669" t="str">
        <f t="shared" si="251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52"/>
        <v>technology</v>
      </c>
      <c r="R2670" t="str">
        <f t="shared" si="251"/>
        <v>makerspaces</v>
      </c>
      <c r="S2670" s="10">
        <f t="shared" si="249"/>
        <v>42275.58871527778</v>
      </c>
      <c r="T2670" s="10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52"/>
        <v>technology</v>
      </c>
      <c r="R2671" t="str">
        <f t="shared" si="251"/>
        <v>makerspaces</v>
      </c>
      <c r="S2671" s="10">
        <f t="shared" si="249"/>
        <v>42319.035833333328</v>
      </c>
      <c r="T2671" s="10">
        <f t="shared" si="250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52"/>
        <v>technology</v>
      </c>
      <c r="R2672" t="str">
        <f t="shared" si="251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52"/>
        <v>technology</v>
      </c>
      <c r="R2673" t="str">
        <f t="shared" si="251"/>
        <v>makerspaces</v>
      </c>
      <c r="S2673" s="10">
        <f t="shared" si="249"/>
        <v>41962.749027777776</v>
      </c>
      <c r="T2673" s="10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52"/>
        <v>technology</v>
      </c>
      <c r="R2674" t="str">
        <f t="shared" si="251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52"/>
        <v>technology</v>
      </c>
      <c r="R2675" t="str">
        <f t="shared" si="251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52"/>
        <v>technology</v>
      </c>
      <c r="R2676" t="str">
        <f t="shared" si="251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52"/>
        <v>technology</v>
      </c>
      <c r="R2677" t="str">
        <f t="shared" si="251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52"/>
        <v>technology</v>
      </c>
      <c r="R2678" t="str">
        <f t="shared" si="251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52"/>
        <v>technology</v>
      </c>
      <c r="R2679" t="str">
        <f t="shared" si="251"/>
        <v>makerspaces</v>
      </c>
      <c r="S2679" s="10">
        <f t="shared" si="249"/>
        <v>41793.029432870375</v>
      </c>
      <c r="T2679" s="10">
        <f t="shared" si="250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52"/>
        <v>technology</v>
      </c>
      <c r="R2680" t="str">
        <f t="shared" si="251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52"/>
        <v>technology</v>
      </c>
      <c r="R2681" t="str">
        <f t="shared" si="251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52"/>
        <v>technology</v>
      </c>
      <c r="R2682" t="str">
        <f t="shared" si="251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52"/>
        <v>food</v>
      </c>
      <c r="R2683" t="str">
        <f t="shared" si="251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52"/>
        <v>food</v>
      </c>
      <c r="R2684" t="str">
        <f t="shared" si="251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52"/>
        <v>food</v>
      </c>
      <c r="R2685" t="str">
        <f t="shared" si="251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52"/>
        <v>food</v>
      </c>
      <c r="R2686" t="str">
        <f t="shared" si="251"/>
        <v>food trucks</v>
      </c>
      <c r="S2686" s="10">
        <f t="shared" si="249"/>
        <v>41820.914641203708</v>
      </c>
      <c r="T2686" s="10">
        <f t="shared" si="250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52"/>
        <v>food</v>
      </c>
      <c r="R2687" t="str">
        <f t="shared" si="251"/>
        <v>food trucks</v>
      </c>
      <c r="S2687" s="10">
        <f t="shared" si="249"/>
        <v>42061.69594907407</v>
      </c>
      <c r="T2687" s="10">
        <f t="shared" si="250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 t="e">
        <f t="shared" si="248"/>
        <v>#DIV/0!</v>
      </c>
      <c r="Q2688" t="str">
        <f t="shared" si="252"/>
        <v>food</v>
      </c>
      <c r="R2688" t="str">
        <f t="shared" si="251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 t="e">
        <f t="shared" si="248"/>
        <v>#DIV/0!</v>
      </c>
      <c r="Q2689" t="str">
        <f t="shared" si="252"/>
        <v>food</v>
      </c>
      <c r="R2689" t="str">
        <f t="shared" si="251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52"/>
        <v>food</v>
      </c>
      <c r="R2690" t="str">
        <f t="shared" si="251"/>
        <v>food trucks</v>
      </c>
      <c r="S2690" s="10">
        <f t="shared" si="249"/>
        <v>42028.11886574074</v>
      </c>
      <c r="T2690" s="10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si="252"/>
        <v>food</v>
      </c>
      <c r="R2691" t="str">
        <f t="shared" si="251"/>
        <v>food trucks</v>
      </c>
      <c r="S2691" s="10">
        <f t="shared" ref="S2691:S2754" si="255">(J2691/86400)+DATE(1970,1,1)</f>
        <v>42551.961689814816</v>
      </c>
      <c r="T2691" s="10">
        <f t="shared" ref="T2691:T2754" si="256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2"/>
        <v>food</v>
      </c>
      <c r="R2692" t="str">
        <f t="shared" ref="R2692:R2755" si="257">RIGHT(N2692,LEN(N2692)-FIND("/",N2692))</f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2"/>
        <v>food</v>
      </c>
      <c r="R2693" t="str">
        <f t="shared" si="257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2"/>
        <v>food</v>
      </c>
      <c r="R2694" t="str">
        <f t="shared" si="257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2"/>
        <v>food</v>
      </c>
      <c r="R2695" t="str">
        <f t="shared" si="257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2"/>
        <v>food</v>
      </c>
      <c r="R2696" t="str">
        <f t="shared" si="257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2"/>
        <v>food</v>
      </c>
      <c r="R2697" t="str">
        <f t="shared" si="257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ref="Q2698:Q2761" si="258">LEFT(N2698,FIND("/",N2698)-1)</f>
        <v>food</v>
      </c>
      <c r="R2698" t="str">
        <f t="shared" si="257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8"/>
        <v>food</v>
      </c>
      <c r="R2699" t="str">
        <f t="shared" si="257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8"/>
        <v>food</v>
      </c>
      <c r="R2700" t="str">
        <f t="shared" si="257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 t="e">
        <f t="shared" si="254"/>
        <v>#DIV/0!</v>
      </c>
      <c r="Q2701" t="str">
        <f t="shared" si="258"/>
        <v>food</v>
      </c>
      <c r="R2701" t="str">
        <f t="shared" si="257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8"/>
        <v>food</v>
      </c>
      <c r="R2702" t="str">
        <f t="shared" si="257"/>
        <v>food trucks</v>
      </c>
      <c r="S2702" s="10">
        <f t="shared" si="255"/>
        <v>41870.874675925923</v>
      </c>
      <c r="T2702" s="10">
        <f t="shared" si="256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8"/>
        <v>theater</v>
      </c>
      <c r="R2703" t="str">
        <f t="shared" si="257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8"/>
        <v>theater</v>
      </c>
      <c r="R2704" t="str">
        <f t="shared" si="257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8"/>
        <v>theater</v>
      </c>
      <c r="R2705" t="str">
        <f t="shared" si="257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8"/>
        <v>theater</v>
      </c>
      <c r="R2706" t="str">
        <f t="shared" si="257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8"/>
        <v>theater</v>
      </c>
      <c r="R2707" t="str">
        <f t="shared" si="257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8"/>
        <v>theater</v>
      </c>
      <c r="R2708" t="str">
        <f t="shared" si="257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8"/>
        <v>theater</v>
      </c>
      <c r="R2709" t="str">
        <f t="shared" si="257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8"/>
        <v>theater</v>
      </c>
      <c r="R2710" t="str">
        <f t="shared" si="257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8"/>
        <v>theater</v>
      </c>
      <c r="R2711" t="str">
        <f t="shared" si="257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8"/>
        <v>theater</v>
      </c>
      <c r="R2712" t="str">
        <f t="shared" si="257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8"/>
        <v>theater</v>
      </c>
      <c r="R2713" t="str">
        <f t="shared" si="257"/>
        <v>spaces</v>
      </c>
      <c r="S2713" s="10">
        <f t="shared" si="255"/>
        <v>41780.745254629626</v>
      </c>
      <c r="T2713" s="10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8"/>
        <v>theater</v>
      </c>
      <c r="R2714" t="str">
        <f t="shared" si="257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8"/>
        <v>theater</v>
      </c>
      <c r="R2715" t="str">
        <f t="shared" si="257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8"/>
        <v>theater</v>
      </c>
      <c r="R2716" t="str">
        <f t="shared" si="257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8"/>
        <v>theater</v>
      </c>
      <c r="R2717" t="str">
        <f t="shared" si="257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8"/>
        <v>theater</v>
      </c>
      <c r="R2718" t="str">
        <f t="shared" si="257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8"/>
        <v>theater</v>
      </c>
      <c r="R2719" t="str">
        <f t="shared" si="257"/>
        <v>spaces</v>
      </c>
      <c r="S2719" s="10">
        <f t="shared" si="255"/>
        <v>41934.914918981478</v>
      </c>
      <c r="T2719" s="10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8"/>
        <v>theater</v>
      </c>
      <c r="R2720" t="str">
        <f t="shared" si="257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8"/>
        <v>theater</v>
      </c>
      <c r="R2721" t="str">
        <f t="shared" si="257"/>
        <v>spaces</v>
      </c>
      <c r="S2721" s="10">
        <f t="shared" si="255"/>
        <v>42418.031180555554</v>
      </c>
      <c r="T2721" s="10">
        <f t="shared" si="256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8"/>
        <v>theater</v>
      </c>
      <c r="R2722" t="str">
        <f t="shared" si="257"/>
        <v>spaces</v>
      </c>
      <c r="S2722" s="10">
        <f t="shared" si="255"/>
        <v>42655.465891203705</v>
      </c>
      <c r="T2722" s="10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8"/>
        <v>technology</v>
      </c>
      <c r="R2723" t="str">
        <f t="shared" si="257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8"/>
        <v>technology</v>
      </c>
      <c r="R2724" t="str">
        <f t="shared" si="257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8"/>
        <v>technology</v>
      </c>
      <c r="R2725" t="str">
        <f t="shared" si="257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8"/>
        <v>technology</v>
      </c>
      <c r="R2726" t="str">
        <f t="shared" si="257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8"/>
        <v>technology</v>
      </c>
      <c r="R2727" t="str">
        <f t="shared" si="257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8"/>
        <v>technology</v>
      </c>
      <c r="R2728" t="str">
        <f t="shared" si="257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8"/>
        <v>technology</v>
      </c>
      <c r="R2729" t="str">
        <f t="shared" si="257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8"/>
        <v>technology</v>
      </c>
      <c r="R2730" t="str">
        <f t="shared" si="257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8"/>
        <v>technology</v>
      </c>
      <c r="R2731" t="str">
        <f t="shared" si="257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8"/>
        <v>technology</v>
      </c>
      <c r="R2732" t="str">
        <f t="shared" si="257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8"/>
        <v>technology</v>
      </c>
      <c r="R2733" t="str">
        <f t="shared" si="257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8"/>
        <v>technology</v>
      </c>
      <c r="R2734" t="str">
        <f t="shared" si="257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8"/>
        <v>technology</v>
      </c>
      <c r="R2735" t="str">
        <f t="shared" si="257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8"/>
        <v>technology</v>
      </c>
      <c r="R2736" t="str">
        <f t="shared" si="257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8"/>
        <v>technology</v>
      </c>
      <c r="R2737" t="str">
        <f t="shared" si="257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8"/>
        <v>technology</v>
      </c>
      <c r="R2738" t="str">
        <f t="shared" si="257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8"/>
        <v>technology</v>
      </c>
      <c r="R2739" t="str">
        <f t="shared" si="257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8"/>
        <v>technology</v>
      </c>
      <c r="R2740" t="str">
        <f t="shared" si="257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8"/>
        <v>technology</v>
      </c>
      <c r="R2741" t="str">
        <f t="shared" si="257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8"/>
        <v>technology</v>
      </c>
      <c r="R2742" t="str">
        <f t="shared" si="257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8"/>
        <v>publishing</v>
      </c>
      <c r="R2743" t="str">
        <f t="shared" si="257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8"/>
        <v>publishing</v>
      </c>
      <c r="R2744" t="str">
        <f t="shared" si="257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 t="e">
        <f t="shared" si="254"/>
        <v>#DIV/0!</v>
      </c>
      <c r="Q2745" t="str">
        <f t="shared" si="258"/>
        <v>publishing</v>
      </c>
      <c r="R2745" t="str">
        <f t="shared" si="257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8"/>
        <v>publishing</v>
      </c>
      <c r="R2746" t="str">
        <f t="shared" si="257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8"/>
        <v>publishing</v>
      </c>
      <c r="R2747" t="str">
        <f t="shared" si="257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8"/>
        <v>publishing</v>
      </c>
      <c r="R2748" t="str">
        <f t="shared" si="257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8"/>
        <v>publishing</v>
      </c>
      <c r="R2749" t="str">
        <f t="shared" si="257"/>
        <v>children's books</v>
      </c>
      <c r="S2749" s="10">
        <f t="shared" si="255"/>
        <v>41044.648113425923</v>
      </c>
      <c r="T2749" s="10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8"/>
        <v>publishing</v>
      </c>
      <c r="R2750" t="str">
        <f t="shared" si="257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8"/>
        <v>publishing</v>
      </c>
      <c r="R2751" t="str">
        <f t="shared" si="257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 t="e">
        <f t="shared" si="254"/>
        <v>#DIV/0!</v>
      </c>
      <c r="Q2752" t="str">
        <f t="shared" si="258"/>
        <v>publishing</v>
      </c>
      <c r="R2752" t="str">
        <f t="shared" si="257"/>
        <v>children's books</v>
      </c>
      <c r="S2752" s="10">
        <f t="shared" si="255"/>
        <v>41078.899826388893</v>
      </c>
      <c r="T2752" s="10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 t="e">
        <f t="shared" si="254"/>
        <v>#DIV/0!</v>
      </c>
      <c r="Q2753" t="str">
        <f t="shared" si="258"/>
        <v>publishing</v>
      </c>
      <c r="R2753" t="str">
        <f t="shared" si="257"/>
        <v>children's books</v>
      </c>
      <c r="S2753" s="10">
        <f t="shared" si="255"/>
        <v>41747.887060185181</v>
      </c>
      <c r="T2753" s="10">
        <f t="shared" si="256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8"/>
        <v>publishing</v>
      </c>
      <c r="R2754" t="str">
        <f t="shared" si="257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E2755/L2755</f>
        <v>47.5</v>
      </c>
      <c r="Q2755" t="str">
        <f t="shared" si="258"/>
        <v>publishing</v>
      </c>
      <c r="R2755" t="str">
        <f t="shared" si="257"/>
        <v>children's books</v>
      </c>
      <c r="S2755" s="10">
        <f t="shared" ref="S2755:S2818" si="261">(J2755/86400)+DATE(1970,1,1)</f>
        <v>41117.900729166664</v>
      </c>
      <c r="T2755" s="10">
        <f t="shared" ref="T2755:T2818" si="262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 t="e">
        <f t="shared" si="260"/>
        <v>#DIV/0!</v>
      </c>
      <c r="Q2756" t="str">
        <f t="shared" si="258"/>
        <v>publishing</v>
      </c>
      <c r="R2756" t="str">
        <f t="shared" ref="R2756:R2819" si="263">RIGHT(N2756,LEN(N2756)-FIND("/",N2756))</f>
        <v>children's books</v>
      </c>
      <c r="S2756" s="10">
        <f t="shared" si="261"/>
        <v>41863.636006944442</v>
      </c>
      <c r="T2756" s="10">
        <f t="shared" si="262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58"/>
        <v>publishing</v>
      </c>
      <c r="R2757" t="str">
        <f t="shared" si="263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58"/>
        <v>publishing</v>
      </c>
      <c r="R2758" t="str">
        <f t="shared" si="263"/>
        <v>children's books</v>
      </c>
      <c r="S2758" s="10">
        <f t="shared" si="261"/>
        <v>41620.900474537033</v>
      </c>
      <c r="T2758" s="10">
        <f t="shared" si="262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58"/>
        <v>publishing</v>
      </c>
      <c r="R2759" t="str">
        <f t="shared" si="263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58"/>
        <v>publishing</v>
      </c>
      <c r="R2760" t="str">
        <f t="shared" si="263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58"/>
        <v>publishing</v>
      </c>
      <c r="R2761" t="str">
        <f t="shared" si="263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 t="e">
        <f t="shared" si="260"/>
        <v>#DIV/0!</v>
      </c>
      <c r="Q2762" t="str">
        <f t="shared" ref="Q2762:Q2825" si="264">LEFT(N2762,FIND("/",N2762)-1)</f>
        <v>publishing</v>
      </c>
      <c r="R2762" t="str">
        <f t="shared" si="263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4"/>
        <v>publishing</v>
      </c>
      <c r="R2763" t="str">
        <f t="shared" si="263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4"/>
        <v>publishing</v>
      </c>
      <c r="R2764" t="str">
        <f t="shared" si="263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4"/>
        <v>publishing</v>
      </c>
      <c r="R2765" t="str">
        <f t="shared" si="263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4"/>
        <v>publishing</v>
      </c>
      <c r="R2766" t="str">
        <f t="shared" si="263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 t="e">
        <f t="shared" si="260"/>
        <v>#DIV/0!</v>
      </c>
      <c r="Q2767" t="str">
        <f t="shared" si="264"/>
        <v>publishing</v>
      </c>
      <c r="R2767" t="str">
        <f t="shared" si="263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4"/>
        <v>publishing</v>
      </c>
      <c r="R2768" t="str">
        <f t="shared" si="263"/>
        <v>children's books</v>
      </c>
      <c r="S2768" s="10">
        <f t="shared" si="261"/>
        <v>40736.668032407411</v>
      </c>
      <c r="T2768" s="10">
        <f t="shared" si="262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4"/>
        <v>publishing</v>
      </c>
      <c r="R2769" t="str">
        <f t="shared" si="263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4"/>
        <v>publishing</v>
      </c>
      <c r="R2770" t="str">
        <f t="shared" si="263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4"/>
        <v>publishing</v>
      </c>
      <c r="R2771" t="str">
        <f t="shared" si="263"/>
        <v>children's books</v>
      </c>
      <c r="S2771" s="10">
        <f t="shared" si="261"/>
        <v>41745.826273148152</v>
      </c>
      <c r="T2771" s="10">
        <f t="shared" si="262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4"/>
        <v>publishing</v>
      </c>
      <c r="R2772" t="str">
        <f t="shared" si="263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 t="e">
        <f t="shared" si="260"/>
        <v>#DIV/0!</v>
      </c>
      <c r="Q2773" t="str">
        <f t="shared" si="264"/>
        <v>publishing</v>
      </c>
      <c r="R2773" t="str">
        <f t="shared" si="263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 t="e">
        <f t="shared" si="260"/>
        <v>#DIV/0!</v>
      </c>
      <c r="Q2774" t="str">
        <f t="shared" si="264"/>
        <v>publishing</v>
      </c>
      <c r="R2774" t="str">
        <f t="shared" si="263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4"/>
        <v>publishing</v>
      </c>
      <c r="R2775" t="str">
        <f t="shared" si="263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4"/>
        <v>publishing</v>
      </c>
      <c r="R2776" t="str">
        <f t="shared" si="263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4"/>
        <v>publishing</v>
      </c>
      <c r="R2777" t="str">
        <f t="shared" si="263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4"/>
        <v>publishing</v>
      </c>
      <c r="R2778" t="str">
        <f t="shared" si="263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4"/>
        <v>publishing</v>
      </c>
      <c r="R2779" t="str">
        <f t="shared" si="263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4"/>
        <v>publishing</v>
      </c>
      <c r="R2780" t="str">
        <f t="shared" si="263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4"/>
        <v>publishing</v>
      </c>
      <c r="R2781" t="str">
        <f t="shared" si="263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 t="e">
        <f t="shared" si="260"/>
        <v>#DIV/0!</v>
      </c>
      <c r="Q2782" t="str">
        <f t="shared" si="264"/>
        <v>publishing</v>
      </c>
      <c r="R2782" t="str">
        <f t="shared" si="263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4"/>
        <v>theater</v>
      </c>
      <c r="R2783" t="str">
        <f t="shared" si="263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4"/>
        <v>theater</v>
      </c>
      <c r="R2784" t="str">
        <f t="shared" si="263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4"/>
        <v>theater</v>
      </c>
      <c r="R2785" t="str">
        <f t="shared" si="263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4"/>
        <v>theater</v>
      </c>
      <c r="R2786" t="str">
        <f t="shared" si="263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4"/>
        <v>theater</v>
      </c>
      <c r="R2787" t="str">
        <f t="shared" si="263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4"/>
        <v>theater</v>
      </c>
      <c r="R2788" t="str">
        <f t="shared" si="263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4"/>
        <v>theater</v>
      </c>
      <c r="R2789" t="str">
        <f t="shared" si="263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4"/>
        <v>theater</v>
      </c>
      <c r="R2790" t="str">
        <f t="shared" si="263"/>
        <v>plays</v>
      </c>
      <c r="S2790" s="10">
        <f t="shared" si="261"/>
        <v>42550.701886574076</v>
      </c>
      <c r="T2790" s="10">
        <f t="shared" si="262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4"/>
        <v>theater</v>
      </c>
      <c r="R2791" t="str">
        <f t="shared" si="263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4"/>
        <v>theater</v>
      </c>
      <c r="R2792" t="str">
        <f t="shared" si="263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4"/>
        <v>theater</v>
      </c>
      <c r="R2793" t="str">
        <f t="shared" si="263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4"/>
        <v>theater</v>
      </c>
      <c r="R2794" t="str">
        <f t="shared" si="263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4"/>
        <v>theater</v>
      </c>
      <c r="R2795" t="str">
        <f t="shared" si="263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4"/>
        <v>theater</v>
      </c>
      <c r="R2796" t="str">
        <f t="shared" si="263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4"/>
        <v>theater</v>
      </c>
      <c r="R2797" t="str">
        <f t="shared" si="263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4"/>
        <v>theater</v>
      </c>
      <c r="R2798" t="str">
        <f t="shared" si="263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4"/>
        <v>theater</v>
      </c>
      <c r="R2799" t="str">
        <f t="shared" si="263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4"/>
        <v>theater</v>
      </c>
      <c r="R2800" t="str">
        <f t="shared" si="263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4"/>
        <v>theater</v>
      </c>
      <c r="R2801" t="str">
        <f t="shared" si="263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4"/>
        <v>theater</v>
      </c>
      <c r="R2802" t="str">
        <f t="shared" si="263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4"/>
        <v>theater</v>
      </c>
      <c r="R2803" t="str">
        <f t="shared" si="263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4"/>
        <v>theater</v>
      </c>
      <c r="R2804" t="str">
        <f t="shared" si="263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4"/>
        <v>theater</v>
      </c>
      <c r="R2805" t="str">
        <f t="shared" si="263"/>
        <v>plays</v>
      </c>
      <c r="S2805" s="10">
        <f t="shared" si="261"/>
        <v>42158.065694444449</v>
      </c>
      <c r="T2805" s="10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4"/>
        <v>theater</v>
      </c>
      <c r="R2806" t="str">
        <f t="shared" si="263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4"/>
        <v>theater</v>
      </c>
      <c r="R2807" t="str">
        <f t="shared" si="263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4"/>
        <v>theater</v>
      </c>
      <c r="R2808" t="str">
        <f t="shared" si="263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4"/>
        <v>theater</v>
      </c>
      <c r="R2809" t="str">
        <f t="shared" si="263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4"/>
        <v>theater</v>
      </c>
      <c r="R2810" t="str">
        <f t="shared" si="263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4"/>
        <v>theater</v>
      </c>
      <c r="R2811" t="str">
        <f t="shared" si="263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4"/>
        <v>theater</v>
      </c>
      <c r="R2812" t="str">
        <f t="shared" si="263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4"/>
        <v>theater</v>
      </c>
      <c r="R2813" t="str">
        <f t="shared" si="263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4"/>
        <v>theater</v>
      </c>
      <c r="R2814" t="str">
        <f t="shared" si="263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4"/>
        <v>theater</v>
      </c>
      <c r="R2815" t="str">
        <f t="shared" si="263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4"/>
        <v>theater</v>
      </c>
      <c r="R2816" t="str">
        <f t="shared" si="263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4"/>
        <v>theater</v>
      </c>
      <c r="R2817" t="str">
        <f t="shared" si="263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4"/>
        <v>theater</v>
      </c>
      <c r="R2818" t="str">
        <f t="shared" si="263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si="264"/>
        <v>theater</v>
      </c>
      <c r="R2819" t="str">
        <f t="shared" si="263"/>
        <v>plays</v>
      </c>
      <c r="S2819" s="10">
        <f t="shared" ref="S2819:S2882" si="267">(J2819/86400)+DATE(1970,1,1)</f>
        <v>42023.634976851856</v>
      </c>
      <c r="T2819" s="10">
        <f t="shared" ref="T2819:T2882" si="268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4"/>
        <v>theater</v>
      </c>
      <c r="R2820" t="str">
        <f t="shared" ref="R2820:R2883" si="269">RIGHT(N2820,LEN(N2820)-FIND("/",N2820))</f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4"/>
        <v>theater</v>
      </c>
      <c r="R2821" t="str">
        <f t="shared" si="269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4"/>
        <v>theater</v>
      </c>
      <c r="R2822" t="str">
        <f t="shared" si="269"/>
        <v>plays</v>
      </c>
      <c r="S2822" s="10">
        <f t="shared" si="267"/>
        <v>42401.610983796301</v>
      </c>
      <c r="T2822" s="10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4"/>
        <v>theater</v>
      </c>
      <c r="R2823" t="str">
        <f t="shared" si="269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4"/>
        <v>theater</v>
      </c>
      <c r="R2824" t="str">
        <f t="shared" si="269"/>
        <v>plays</v>
      </c>
      <c r="S2824" s="10">
        <f t="shared" si="267"/>
        <v>42060.683935185181</v>
      </c>
      <c r="T2824" s="10">
        <f t="shared" si="268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4"/>
        <v>theater</v>
      </c>
      <c r="R2825" t="str">
        <f t="shared" si="269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ref="Q2826:Q2889" si="270">LEFT(N2826,FIND("/",N2826)-1)</f>
        <v>theater</v>
      </c>
      <c r="R2826" t="str">
        <f t="shared" si="269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70"/>
        <v>theater</v>
      </c>
      <c r="R2827" t="str">
        <f t="shared" si="269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70"/>
        <v>theater</v>
      </c>
      <c r="R2828" t="str">
        <f t="shared" si="269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70"/>
        <v>theater</v>
      </c>
      <c r="R2829" t="str">
        <f t="shared" si="269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70"/>
        <v>theater</v>
      </c>
      <c r="R2830" t="str">
        <f t="shared" si="269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70"/>
        <v>theater</v>
      </c>
      <c r="R2831" t="str">
        <f t="shared" si="269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70"/>
        <v>theater</v>
      </c>
      <c r="R2832" t="str">
        <f t="shared" si="269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70"/>
        <v>theater</v>
      </c>
      <c r="R2833" t="str">
        <f t="shared" si="269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70"/>
        <v>theater</v>
      </c>
      <c r="R2834" t="str">
        <f t="shared" si="269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70"/>
        <v>theater</v>
      </c>
      <c r="R2835" t="str">
        <f t="shared" si="269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70"/>
        <v>theater</v>
      </c>
      <c r="R2836" t="str">
        <f t="shared" si="269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70"/>
        <v>theater</v>
      </c>
      <c r="R2837" t="str">
        <f t="shared" si="269"/>
        <v>plays</v>
      </c>
      <c r="S2837" s="10">
        <f t="shared" si="267"/>
        <v>42313.703900462962</v>
      </c>
      <c r="T2837" s="10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70"/>
        <v>theater</v>
      </c>
      <c r="R2838" t="str">
        <f t="shared" si="269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70"/>
        <v>theater</v>
      </c>
      <c r="R2839" t="str">
        <f t="shared" si="269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70"/>
        <v>theater</v>
      </c>
      <c r="R2840" t="str">
        <f t="shared" si="269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70"/>
        <v>theater</v>
      </c>
      <c r="R2841" t="str">
        <f t="shared" si="269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70"/>
        <v>theater</v>
      </c>
      <c r="R2842" t="str">
        <f t="shared" si="269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70"/>
        <v>theater</v>
      </c>
      <c r="R2843" t="str">
        <f t="shared" si="269"/>
        <v>plays</v>
      </c>
      <c r="S2843" s="10">
        <f t="shared" si="267"/>
        <v>42291.739548611113</v>
      </c>
      <c r="T2843" s="10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 t="e">
        <f t="shared" si="266"/>
        <v>#DIV/0!</v>
      </c>
      <c r="Q2844" t="str">
        <f t="shared" si="270"/>
        <v>theater</v>
      </c>
      <c r="R2844" t="str">
        <f t="shared" si="269"/>
        <v>plays</v>
      </c>
      <c r="S2844" s="10">
        <f t="shared" si="267"/>
        <v>41784.95248842593</v>
      </c>
      <c r="T2844" s="10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 t="e">
        <f t="shared" si="266"/>
        <v>#DIV/0!</v>
      </c>
      <c r="Q2845" t="str">
        <f t="shared" si="270"/>
        <v>theater</v>
      </c>
      <c r="R2845" t="str">
        <f t="shared" si="269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70"/>
        <v>theater</v>
      </c>
      <c r="R2846" t="str">
        <f t="shared" si="269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70"/>
        <v>theater</v>
      </c>
      <c r="R2847" t="str">
        <f t="shared" si="269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 t="e">
        <f t="shared" si="266"/>
        <v>#DIV/0!</v>
      </c>
      <c r="Q2848" t="str">
        <f t="shared" si="270"/>
        <v>theater</v>
      </c>
      <c r="R2848" t="str">
        <f t="shared" si="269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 t="e">
        <f t="shared" si="266"/>
        <v>#DIV/0!</v>
      </c>
      <c r="Q2849" t="str">
        <f t="shared" si="270"/>
        <v>theater</v>
      </c>
      <c r="R2849" t="str">
        <f t="shared" si="269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70"/>
        <v>theater</v>
      </c>
      <c r="R2850" t="str">
        <f t="shared" si="269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70"/>
        <v>theater</v>
      </c>
      <c r="R2851" t="str">
        <f t="shared" si="269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70"/>
        <v>theater</v>
      </c>
      <c r="R2852" t="str">
        <f t="shared" si="269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 t="e">
        <f t="shared" si="266"/>
        <v>#DIV/0!</v>
      </c>
      <c r="Q2853" t="str">
        <f t="shared" si="270"/>
        <v>theater</v>
      </c>
      <c r="R2853" t="str">
        <f t="shared" si="269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70"/>
        <v>theater</v>
      </c>
      <c r="R2854" t="str">
        <f t="shared" si="269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 t="e">
        <f t="shared" si="266"/>
        <v>#DIV/0!</v>
      </c>
      <c r="Q2855" t="str">
        <f t="shared" si="270"/>
        <v>theater</v>
      </c>
      <c r="R2855" t="str">
        <f t="shared" si="269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70"/>
        <v>theater</v>
      </c>
      <c r="R2856" t="str">
        <f t="shared" si="269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70"/>
        <v>theater</v>
      </c>
      <c r="R2857" t="str">
        <f t="shared" si="269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70"/>
        <v>theater</v>
      </c>
      <c r="R2858" t="str">
        <f t="shared" si="269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70"/>
        <v>theater</v>
      </c>
      <c r="R2859" t="str">
        <f t="shared" si="269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 t="e">
        <f t="shared" si="266"/>
        <v>#DIV/0!</v>
      </c>
      <c r="Q2860" t="str">
        <f t="shared" si="270"/>
        <v>theater</v>
      </c>
      <c r="R2860" t="str">
        <f t="shared" si="269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70"/>
        <v>theater</v>
      </c>
      <c r="R2861" t="str">
        <f t="shared" si="269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70"/>
        <v>theater</v>
      </c>
      <c r="R2862" t="str">
        <f t="shared" si="269"/>
        <v>plays</v>
      </c>
      <c r="S2862" s="10">
        <f t="shared" si="267"/>
        <v>42480.80064814815</v>
      </c>
      <c r="T2862" s="10">
        <f t="shared" si="268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70"/>
        <v>theater</v>
      </c>
      <c r="R2863" t="str">
        <f t="shared" si="269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70"/>
        <v>theater</v>
      </c>
      <c r="R2864" t="str">
        <f t="shared" si="269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70"/>
        <v>theater</v>
      </c>
      <c r="R2865" t="str">
        <f t="shared" si="269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70"/>
        <v>theater</v>
      </c>
      <c r="R2866" t="str">
        <f t="shared" si="269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 t="e">
        <f t="shared" si="266"/>
        <v>#DIV/0!</v>
      </c>
      <c r="Q2867" t="str">
        <f t="shared" si="270"/>
        <v>theater</v>
      </c>
      <c r="R2867" t="str">
        <f t="shared" si="269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70"/>
        <v>theater</v>
      </c>
      <c r="R2868" t="str">
        <f t="shared" si="269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70"/>
        <v>theater</v>
      </c>
      <c r="R2869" t="str">
        <f t="shared" si="269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70"/>
        <v>theater</v>
      </c>
      <c r="R2870" t="str">
        <f t="shared" si="269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70"/>
        <v>theater</v>
      </c>
      <c r="R2871" t="str">
        <f t="shared" si="269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70"/>
        <v>theater</v>
      </c>
      <c r="R2872" t="str">
        <f t="shared" si="269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70"/>
        <v>theater</v>
      </c>
      <c r="R2873" t="str">
        <f t="shared" si="269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 t="e">
        <f t="shared" si="266"/>
        <v>#DIV/0!</v>
      </c>
      <c r="Q2874" t="str">
        <f t="shared" si="270"/>
        <v>theater</v>
      </c>
      <c r="R2874" t="str">
        <f t="shared" si="269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70"/>
        <v>theater</v>
      </c>
      <c r="R2875" t="str">
        <f t="shared" si="269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70"/>
        <v>theater</v>
      </c>
      <c r="R2876" t="str">
        <f t="shared" si="269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70"/>
        <v>theater</v>
      </c>
      <c r="R2877" t="str">
        <f t="shared" si="269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 t="e">
        <f t="shared" si="266"/>
        <v>#DIV/0!</v>
      </c>
      <c r="Q2878" t="str">
        <f t="shared" si="270"/>
        <v>theater</v>
      </c>
      <c r="R2878" t="str">
        <f t="shared" si="269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70"/>
        <v>theater</v>
      </c>
      <c r="R2879" t="str">
        <f t="shared" si="269"/>
        <v>plays</v>
      </c>
      <c r="S2879" s="10">
        <f t="shared" si="267"/>
        <v>42672.955138888894</v>
      </c>
      <c r="T2879" s="10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70"/>
        <v>theater</v>
      </c>
      <c r="R2880" t="str">
        <f t="shared" si="269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70"/>
        <v>theater</v>
      </c>
      <c r="R2881" t="str">
        <f t="shared" si="269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70"/>
        <v>theater</v>
      </c>
      <c r="R2882" t="str">
        <f t="shared" si="269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6" t="e">
        <f t="shared" ref="P2883:P2946" si="272">E2883/L2883</f>
        <v>#DIV/0!</v>
      </c>
      <c r="Q2883" t="str">
        <f t="shared" si="270"/>
        <v>theater</v>
      </c>
      <c r="R2883" t="str">
        <f t="shared" si="269"/>
        <v>plays</v>
      </c>
      <c r="S2883" s="10">
        <f t="shared" ref="S2883:S2946" si="273">(J2883/86400)+DATE(1970,1,1)</f>
        <v>41916.597638888888</v>
      </c>
      <c r="T2883" s="10">
        <f t="shared" ref="T2883:T2946" si="274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si="270"/>
        <v>theater</v>
      </c>
      <c r="R2884" t="str">
        <f t="shared" ref="R2884:R2947" si="275">RIGHT(N2884,LEN(N2884)-FIND("/",N2884))</f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0"/>
        <v>theater</v>
      </c>
      <c r="R2885" t="str">
        <f t="shared" si="275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0"/>
        <v>theater</v>
      </c>
      <c r="R2886" t="str">
        <f t="shared" si="275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0"/>
        <v>theater</v>
      </c>
      <c r="R2887" t="str">
        <f t="shared" si="275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0"/>
        <v>theater</v>
      </c>
      <c r="R2888" t="str">
        <f t="shared" si="275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0"/>
        <v>theater</v>
      </c>
      <c r="R2889" t="str">
        <f t="shared" si="275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 t="e">
        <f t="shared" si="272"/>
        <v>#DIV/0!</v>
      </c>
      <c r="Q2890" t="str">
        <f t="shared" ref="Q2890:Q2953" si="276">LEFT(N2890,FIND("/",N2890)-1)</f>
        <v>theater</v>
      </c>
      <c r="R2890" t="str">
        <f t="shared" si="275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6"/>
        <v>theater</v>
      </c>
      <c r="R2891" t="str">
        <f t="shared" si="275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6"/>
        <v>theater</v>
      </c>
      <c r="R2892" t="str">
        <f t="shared" si="275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6"/>
        <v>theater</v>
      </c>
      <c r="R2893" t="str">
        <f t="shared" si="275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6"/>
        <v>theater</v>
      </c>
      <c r="R2894" t="str">
        <f t="shared" si="275"/>
        <v>plays</v>
      </c>
      <c r="S2894" s="10">
        <f t="shared" si="273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6"/>
        <v>theater</v>
      </c>
      <c r="R2895" t="str">
        <f t="shared" si="275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 t="e">
        <f t="shared" si="272"/>
        <v>#DIV/0!</v>
      </c>
      <c r="Q2896" t="str">
        <f t="shared" si="276"/>
        <v>theater</v>
      </c>
      <c r="R2896" t="str">
        <f t="shared" si="275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6"/>
        <v>theater</v>
      </c>
      <c r="R2897" t="str">
        <f t="shared" si="275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6"/>
        <v>theater</v>
      </c>
      <c r="R2898" t="str">
        <f t="shared" si="275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6"/>
        <v>theater</v>
      </c>
      <c r="R2899" t="str">
        <f t="shared" si="275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6"/>
        <v>theater</v>
      </c>
      <c r="R2900" t="str">
        <f t="shared" si="275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 t="e">
        <f t="shared" si="272"/>
        <v>#DIV/0!</v>
      </c>
      <c r="Q2901" t="str">
        <f t="shared" si="276"/>
        <v>theater</v>
      </c>
      <c r="R2901" t="str">
        <f t="shared" si="275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6"/>
        <v>theater</v>
      </c>
      <c r="R2902" t="str">
        <f t="shared" si="275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6"/>
        <v>theater</v>
      </c>
      <c r="R2903" t="str">
        <f t="shared" si="275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6"/>
        <v>theater</v>
      </c>
      <c r="R2904" t="str">
        <f t="shared" si="275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6"/>
        <v>theater</v>
      </c>
      <c r="R2905" t="str">
        <f t="shared" si="275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6"/>
        <v>theater</v>
      </c>
      <c r="R2906" t="str">
        <f t="shared" si="275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6"/>
        <v>theater</v>
      </c>
      <c r="R2907" t="str">
        <f t="shared" si="275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6"/>
        <v>theater</v>
      </c>
      <c r="R2908" t="str">
        <f t="shared" si="275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6"/>
        <v>theater</v>
      </c>
      <c r="R2909" t="str">
        <f t="shared" si="275"/>
        <v>plays</v>
      </c>
      <c r="S2909" s="10">
        <f t="shared" si="273"/>
        <v>42444.877743055556</v>
      </c>
      <c r="T2909" s="10">
        <f t="shared" si="274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6"/>
        <v>theater</v>
      </c>
      <c r="R2910" t="str">
        <f t="shared" si="275"/>
        <v>plays</v>
      </c>
      <c r="S2910" s="10">
        <f t="shared" si="273"/>
        <v>42499.73170138889</v>
      </c>
      <c r="T2910" s="10">
        <f t="shared" si="274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6"/>
        <v>theater</v>
      </c>
      <c r="R2911" t="str">
        <f t="shared" si="275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6"/>
        <v>theater</v>
      </c>
      <c r="R2912" t="str">
        <f t="shared" si="275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6"/>
        <v>theater</v>
      </c>
      <c r="R2913" t="str">
        <f t="shared" si="275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6"/>
        <v>theater</v>
      </c>
      <c r="R2914" t="str">
        <f t="shared" si="275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6"/>
        <v>theater</v>
      </c>
      <c r="R2915" t="str">
        <f t="shared" si="275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6"/>
        <v>theater</v>
      </c>
      <c r="R2916" t="str">
        <f t="shared" si="275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6"/>
        <v>theater</v>
      </c>
      <c r="R2917" t="str">
        <f t="shared" si="275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6"/>
        <v>theater</v>
      </c>
      <c r="R2918" t="str">
        <f t="shared" si="275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6"/>
        <v>theater</v>
      </c>
      <c r="R2919" t="str">
        <f t="shared" si="275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6"/>
        <v>theater</v>
      </c>
      <c r="R2920" t="str">
        <f t="shared" si="275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6"/>
        <v>theater</v>
      </c>
      <c r="R2921" t="str">
        <f t="shared" si="275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6"/>
        <v>theater</v>
      </c>
      <c r="R2922" t="str">
        <f t="shared" si="275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6"/>
        <v>theater</v>
      </c>
      <c r="R2923" t="str">
        <f t="shared" si="275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6"/>
        <v>theater</v>
      </c>
      <c r="R2924" t="str">
        <f t="shared" si="275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6"/>
        <v>theater</v>
      </c>
      <c r="R2925" t="str">
        <f t="shared" si="275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6"/>
        <v>theater</v>
      </c>
      <c r="R2926" t="str">
        <f t="shared" si="275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6"/>
        <v>theater</v>
      </c>
      <c r="R2927" t="str">
        <f t="shared" si="275"/>
        <v>musical</v>
      </c>
      <c r="S2927" s="10">
        <f t="shared" si="273"/>
        <v>41863.584120370375</v>
      </c>
      <c r="T2927" s="10">
        <f t="shared" si="274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6"/>
        <v>theater</v>
      </c>
      <c r="R2928" t="str">
        <f t="shared" si="275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6"/>
        <v>theater</v>
      </c>
      <c r="R2929" t="str">
        <f t="shared" si="275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6"/>
        <v>theater</v>
      </c>
      <c r="R2930" t="str">
        <f t="shared" si="275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6"/>
        <v>theater</v>
      </c>
      <c r="R2931" t="str">
        <f t="shared" si="275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6"/>
        <v>theater</v>
      </c>
      <c r="R2932" t="str">
        <f t="shared" si="275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6"/>
        <v>theater</v>
      </c>
      <c r="R2933" t="str">
        <f t="shared" si="275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6"/>
        <v>theater</v>
      </c>
      <c r="R2934" t="str">
        <f t="shared" si="275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6"/>
        <v>theater</v>
      </c>
      <c r="R2935" t="str">
        <f t="shared" si="275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6"/>
        <v>theater</v>
      </c>
      <c r="R2936" t="str">
        <f t="shared" si="275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6"/>
        <v>theater</v>
      </c>
      <c r="R2937" t="str">
        <f t="shared" si="275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6"/>
        <v>theater</v>
      </c>
      <c r="R2938" t="str">
        <f t="shared" si="275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6"/>
        <v>theater</v>
      </c>
      <c r="R2939" t="str">
        <f t="shared" si="275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6"/>
        <v>theater</v>
      </c>
      <c r="R2940" t="str">
        <f t="shared" si="275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6"/>
        <v>theater</v>
      </c>
      <c r="R2941" t="str">
        <f t="shared" si="275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6"/>
        <v>theater</v>
      </c>
      <c r="R2942" t="str">
        <f t="shared" si="275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6"/>
        <v>theater</v>
      </c>
      <c r="R2943" t="str">
        <f t="shared" si="275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6"/>
        <v>theater</v>
      </c>
      <c r="R2944" t="str">
        <f t="shared" si="275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 t="e">
        <f t="shared" si="272"/>
        <v>#DIV/0!</v>
      </c>
      <c r="Q2945" t="str">
        <f t="shared" si="276"/>
        <v>theater</v>
      </c>
      <c r="R2945" t="str">
        <f t="shared" si="275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6"/>
        <v>theater</v>
      </c>
      <c r="R2946" t="str">
        <f t="shared" si="275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6" t="e">
        <f t="shared" ref="P2947:P3010" si="278">E2947/L2947</f>
        <v>#DIV/0!</v>
      </c>
      <c r="Q2947" t="str">
        <f t="shared" si="276"/>
        <v>theater</v>
      </c>
      <c r="R2947" t="str">
        <f t="shared" si="275"/>
        <v>spaces</v>
      </c>
      <c r="S2947" s="10">
        <f t="shared" ref="S2947:S3010" si="279">(J2947/86400)+DATE(1970,1,1)</f>
        <v>42118.139583333337</v>
      </c>
      <c r="T2947" s="10">
        <f t="shared" ref="T2947:T3010" si="280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si="276"/>
        <v>theater</v>
      </c>
      <c r="R2948" t="str">
        <f t="shared" ref="R2948:R3011" si="281">RIGHT(N2948,LEN(N2948)-FIND("/",N2948))</f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76"/>
        <v>theater</v>
      </c>
      <c r="R2949" t="str">
        <f t="shared" si="281"/>
        <v>spaces</v>
      </c>
      <c r="S2949" s="10">
        <f t="shared" si="279"/>
        <v>42649.562118055561</v>
      </c>
      <c r="T2949" s="10">
        <f t="shared" si="280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76"/>
        <v>theater</v>
      </c>
      <c r="R2950" t="str">
        <f t="shared" si="281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76"/>
        <v>theater</v>
      </c>
      <c r="R2951" t="str">
        <f t="shared" si="281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 t="e">
        <f t="shared" si="278"/>
        <v>#DIV/0!</v>
      </c>
      <c r="Q2952" t="str">
        <f t="shared" si="276"/>
        <v>theater</v>
      </c>
      <c r="R2952" t="str">
        <f t="shared" si="281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76"/>
        <v>theater</v>
      </c>
      <c r="R2953" t="str">
        <f t="shared" si="281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ref="Q2954:Q3017" si="282">LEFT(N2954,FIND("/",N2954)-1)</f>
        <v>theater</v>
      </c>
      <c r="R2954" t="str">
        <f t="shared" si="281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82"/>
        <v>theater</v>
      </c>
      <c r="R2955" t="str">
        <f t="shared" si="281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 t="e">
        <f t="shared" si="278"/>
        <v>#DIV/0!</v>
      </c>
      <c r="Q2956" t="str">
        <f t="shared" si="282"/>
        <v>theater</v>
      </c>
      <c r="R2956" t="str">
        <f t="shared" si="281"/>
        <v>spaces</v>
      </c>
      <c r="S2956" s="10">
        <f t="shared" si="279"/>
        <v>42790.583368055552</v>
      </c>
      <c r="T2956" s="10">
        <f t="shared" si="280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82"/>
        <v>theater</v>
      </c>
      <c r="R2957" t="str">
        <f t="shared" si="281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82"/>
        <v>theater</v>
      </c>
      <c r="R2958" t="str">
        <f t="shared" si="281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82"/>
        <v>theater</v>
      </c>
      <c r="R2959" t="str">
        <f t="shared" si="281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 t="e">
        <f t="shared" si="278"/>
        <v>#DIV/0!</v>
      </c>
      <c r="Q2960" t="str">
        <f t="shared" si="282"/>
        <v>theater</v>
      </c>
      <c r="R2960" t="str">
        <f t="shared" si="281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 t="e">
        <f t="shared" si="278"/>
        <v>#DIV/0!</v>
      </c>
      <c r="Q2961" t="str">
        <f t="shared" si="282"/>
        <v>theater</v>
      </c>
      <c r="R2961" t="str">
        <f t="shared" si="281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 t="e">
        <f t="shared" si="278"/>
        <v>#DIV/0!</v>
      </c>
      <c r="Q2962" t="str">
        <f t="shared" si="282"/>
        <v>theater</v>
      </c>
      <c r="R2962" t="str">
        <f t="shared" si="281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82"/>
        <v>theater</v>
      </c>
      <c r="R2963" t="str">
        <f t="shared" si="281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82"/>
        <v>theater</v>
      </c>
      <c r="R2964" t="str">
        <f t="shared" si="281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82"/>
        <v>theater</v>
      </c>
      <c r="R2965" t="str">
        <f t="shared" si="281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82"/>
        <v>theater</v>
      </c>
      <c r="R2966" t="str">
        <f t="shared" si="281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82"/>
        <v>theater</v>
      </c>
      <c r="R2967" t="str">
        <f t="shared" si="281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82"/>
        <v>theater</v>
      </c>
      <c r="R2968" t="str">
        <f t="shared" si="281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82"/>
        <v>theater</v>
      </c>
      <c r="R2969" t="str">
        <f t="shared" si="281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82"/>
        <v>theater</v>
      </c>
      <c r="R2970" t="str">
        <f t="shared" si="281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82"/>
        <v>theater</v>
      </c>
      <c r="R2971" t="str">
        <f t="shared" si="281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82"/>
        <v>theater</v>
      </c>
      <c r="R2972" t="str">
        <f t="shared" si="281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82"/>
        <v>theater</v>
      </c>
      <c r="R2973" t="str">
        <f t="shared" si="281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82"/>
        <v>theater</v>
      </c>
      <c r="R2974" t="str">
        <f t="shared" si="281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82"/>
        <v>theater</v>
      </c>
      <c r="R2975" t="str">
        <f t="shared" si="281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82"/>
        <v>theater</v>
      </c>
      <c r="R2976" t="str">
        <f t="shared" si="281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82"/>
        <v>theater</v>
      </c>
      <c r="R2977" t="str">
        <f t="shared" si="281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82"/>
        <v>theater</v>
      </c>
      <c r="R2978" t="str">
        <f t="shared" si="281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82"/>
        <v>theater</v>
      </c>
      <c r="R2979" t="str">
        <f t="shared" si="281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82"/>
        <v>theater</v>
      </c>
      <c r="R2980" t="str">
        <f t="shared" si="281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82"/>
        <v>theater</v>
      </c>
      <c r="R2981" t="str">
        <f t="shared" si="281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82"/>
        <v>theater</v>
      </c>
      <c r="R2982" t="str">
        <f t="shared" si="281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82"/>
        <v>theater</v>
      </c>
      <c r="R2983" t="str">
        <f t="shared" si="281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82"/>
        <v>theater</v>
      </c>
      <c r="R2984" t="str">
        <f t="shared" si="281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82"/>
        <v>theater</v>
      </c>
      <c r="R2985" t="str">
        <f t="shared" si="281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82"/>
        <v>theater</v>
      </c>
      <c r="R2986" t="str">
        <f t="shared" si="281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82"/>
        <v>theater</v>
      </c>
      <c r="R2987" t="str">
        <f t="shared" si="281"/>
        <v>spaces</v>
      </c>
      <c r="S2987" s="10">
        <f t="shared" si="279"/>
        <v>42654.973703703705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82"/>
        <v>theater</v>
      </c>
      <c r="R2988" t="str">
        <f t="shared" si="281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82"/>
        <v>theater</v>
      </c>
      <c r="R2989" t="str">
        <f t="shared" si="281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82"/>
        <v>theater</v>
      </c>
      <c r="R2990" t="str">
        <f t="shared" si="281"/>
        <v>spaces</v>
      </c>
      <c r="S2990" s="10">
        <f t="shared" si="279"/>
        <v>42511.36204861111</v>
      </c>
      <c r="T2990" s="10">
        <f t="shared" si="280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82"/>
        <v>theater</v>
      </c>
      <c r="R2991" t="str">
        <f t="shared" si="281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82"/>
        <v>theater</v>
      </c>
      <c r="R2992" t="str">
        <f t="shared" si="281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82"/>
        <v>theater</v>
      </c>
      <c r="R2993" t="str">
        <f t="shared" si="281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82"/>
        <v>theater</v>
      </c>
      <c r="R2994" t="str">
        <f t="shared" si="281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82"/>
        <v>theater</v>
      </c>
      <c r="R2995" t="str">
        <f t="shared" si="281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82"/>
        <v>theater</v>
      </c>
      <c r="R2996" t="str">
        <f t="shared" si="281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82"/>
        <v>theater</v>
      </c>
      <c r="R2997" t="str">
        <f t="shared" si="281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82"/>
        <v>theater</v>
      </c>
      <c r="R2998" t="str">
        <f t="shared" si="281"/>
        <v>spaces</v>
      </c>
      <c r="S2998" s="10">
        <f t="shared" si="279"/>
        <v>42090.912499999999</v>
      </c>
      <c r="T2998" s="10">
        <f t="shared" si="280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82"/>
        <v>theater</v>
      </c>
      <c r="R2999" t="str">
        <f t="shared" si="281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82"/>
        <v>theater</v>
      </c>
      <c r="R3000" t="str">
        <f t="shared" si="281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82"/>
        <v>theater</v>
      </c>
      <c r="R3001" t="str">
        <f t="shared" si="281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82"/>
        <v>theater</v>
      </c>
      <c r="R3002" t="str">
        <f t="shared" si="281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82"/>
        <v>theater</v>
      </c>
      <c r="R3003" t="str">
        <f t="shared" si="281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82"/>
        <v>theater</v>
      </c>
      <c r="R3004" t="str">
        <f t="shared" si="281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82"/>
        <v>theater</v>
      </c>
      <c r="R3005" t="str">
        <f t="shared" si="281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82"/>
        <v>theater</v>
      </c>
      <c r="R3006" t="str">
        <f t="shared" si="281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82"/>
        <v>theater</v>
      </c>
      <c r="R3007" t="str">
        <f t="shared" si="281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82"/>
        <v>theater</v>
      </c>
      <c r="R3008" t="str">
        <f t="shared" si="281"/>
        <v>spaces</v>
      </c>
      <c r="S3008" s="10">
        <f t="shared" si="279"/>
        <v>41957.756840277776</v>
      </c>
      <c r="T3008" s="10">
        <f t="shared" si="280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82"/>
        <v>theater</v>
      </c>
      <c r="R3009" t="str">
        <f t="shared" si="281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82"/>
        <v>theater</v>
      </c>
      <c r="R3010" t="str">
        <f t="shared" si="281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si="282"/>
        <v>theater</v>
      </c>
      <c r="R3011" t="str">
        <f t="shared" si="281"/>
        <v>spaces</v>
      </c>
      <c r="S3011" s="10">
        <f t="shared" ref="S3011:S3074" si="285">(J3011/86400)+DATE(1970,1,1)</f>
        <v>41939.569907407407</v>
      </c>
      <c r="T3011" s="10">
        <f t="shared" ref="T3011:T3074" si="286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si="282"/>
        <v>theater</v>
      </c>
      <c r="R3012" t="str">
        <f t="shared" ref="R3012:R3075" si="287">RIGHT(N3012,LEN(N3012)-FIND("/",N3012))</f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2"/>
        <v>theater</v>
      </c>
      <c r="R3013" t="str">
        <f t="shared" si="287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2"/>
        <v>theater</v>
      </c>
      <c r="R3014" t="str">
        <f t="shared" si="287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2"/>
        <v>theater</v>
      </c>
      <c r="R3015" t="str">
        <f t="shared" si="287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2"/>
        <v>theater</v>
      </c>
      <c r="R3016" t="str">
        <f t="shared" si="287"/>
        <v>spaces</v>
      </c>
      <c r="S3016" s="10">
        <f t="shared" si="285"/>
        <v>41920.123611111107</v>
      </c>
      <c r="T3016" s="10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2"/>
        <v>theater</v>
      </c>
      <c r="R3017" t="str">
        <f t="shared" si="287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ref="Q3018:Q3081" si="288">LEFT(N3018,FIND("/",N3018)-1)</f>
        <v>theater</v>
      </c>
      <c r="R3018" t="str">
        <f t="shared" si="287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8"/>
        <v>theater</v>
      </c>
      <c r="R3019" t="str">
        <f t="shared" si="287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8"/>
        <v>theater</v>
      </c>
      <c r="R3020" t="str">
        <f t="shared" si="287"/>
        <v>spaces</v>
      </c>
      <c r="S3020" s="10">
        <f t="shared" si="285"/>
        <v>42163.298333333332</v>
      </c>
      <c r="T3020" s="10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8"/>
        <v>theater</v>
      </c>
      <c r="R3021" t="str">
        <f t="shared" si="287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8"/>
        <v>theater</v>
      </c>
      <c r="R3022" t="str">
        <f t="shared" si="287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8"/>
        <v>theater</v>
      </c>
      <c r="R3023" t="str">
        <f t="shared" si="287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8"/>
        <v>theater</v>
      </c>
      <c r="R3024" t="str">
        <f t="shared" si="287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8"/>
        <v>theater</v>
      </c>
      <c r="R3025" t="str">
        <f t="shared" si="287"/>
        <v>spaces</v>
      </c>
      <c r="S3025" s="10">
        <f t="shared" si="285"/>
        <v>42121.675763888888</v>
      </c>
      <c r="T3025" s="10">
        <f t="shared" si="286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8"/>
        <v>theater</v>
      </c>
      <c r="R3026" t="str">
        <f t="shared" si="287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8"/>
        <v>theater</v>
      </c>
      <c r="R3027" t="str">
        <f t="shared" si="287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8"/>
        <v>theater</v>
      </c>
      <c r="R3028" t="str">
        <f t="shared" si="287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8"/>
        <v>theater</v>
      </c>
      <c r="R3029" t="str">
        <f t="shared" si="287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8"/>
        <v>theater</v>
      </c>
      <c r="R3030" t="str">
        <f t="shared" si="287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8"/>
        <v>theater</v>
      </c>
      <c r="R3031" t="str">
        <f t="shared" si="287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8"/>
        <v>theater</v>
      </c>
      <c r="R3032" t="str">
        <f t="shared" si="287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8"/>
        <v>theater</v>
      </c>
      <c r="R3033" t="str">
        <f t="shared" si="287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8"/>
        <v>theater</v>
      </c>
      <c r="R3034" t="str">
        <f t="shared" si="287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8"/>
        <v>theater</v>
      </c>
      <c r="R3035" t="str">
        <f t="shared" si="287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8"/>
        <v>theater</v>
      </c>
      <c r="R3036" t="str">
        <f t="shared" si="287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8"/>
        <v>theater</v>
      </c>
      <c r="R3037" t="str">
        <f t="shared" si="287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8"/>
        <v>theater</v>
      </c>
      <c r="R3038" t="str">
        <f t="shared" si="287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8"/>
        <v>theater</v>
      </c>
      <c r="R3039" t="str">
        <f t="shared" si="287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8"/>
        <v>theater</v>
      </c>
      <c r="R3040" t="str">
        <f t="shared" si="287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8"/>
        <v>theater</v>
      </c>
      <c r="R3041" t="str">
        <f t="shared" si="287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8"/>
        <v>theater</v>
      </c>
      <c r="R3042" t="str">
        <f t="shared" si="287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8"/>
        <v>theater</v>
      </c>
      <c r="R3043" t="str">
        <f t="shared" si="287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8"/>
        <v>theater</v>
      </c>
      <c r="R3044" t="str">
        <f t="shared" si="287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8"/>
        <v>theater</v>
      </c>
      <c r="R3045" t="str">
        <f t="shared" si="287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8"/>
        <v>theater</v>
      </c>
      <c r="R3046" t="str">
        <f t="shared" si="287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8"/>
        <v>theater</v>
      </c>
      <c r="R3047" t="str">
        <f t="shared" si="287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8"/>
        <v>theater</v>
      </c>
      <c r="R3048" t="str">
        <f t="shared" si="287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8"/>
        <v>theater</v>
      </c>
      <c r="R3049" t="str">
        <f t="shared" si="287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8"/>
        <v>theater</v>
      </c>
      <c r="R3050" t="str">
        <f t="shared" si="287"/>
        <v>spaces</v>
      </c>
      <c r="S3050" s="10">
        <f t="shared" si="285"/>
        <v>41975.901180555556</v>
      </c>
      <c r="T3050" s="10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8"/>
        <v>theater</v>
      </c>
      <c r="R3051" t="str">
        <f t="shared" si="287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8"/>
        <v>theater</v>
      </c>
      <c r="R3052" t="str">
        <f t="shared" si="287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8"/>
        <v>theater</v>
      </c>
      <c r="R3053" t="str">
        <f t="shared" si="287"/>
        <v>spaces</v>
      </c>
      <c r="S3053" s="10">
        <f t="shared" si="285"/>
        <v>42744.416030092594</v>
      </c>
      <c r="T3053" s="10">
        <f t="shared" si="286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8"/>
        <v>theater</v>
      </c>
      <c r="R3054" t="str">
        <f t="shared" si="287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8"/>
        <v>theater</v>
      </c>
      <c r="R3055" t="str">
        <f t="shared" si="287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 t="e">
        <f t="shared" si="284"/>
        <v>#DIV/0!</v>
      </c>
      <c r="Q3056" t="str">
        <f t="shared" si="288"/>
        <v>theater</v>
      </c>
      <c r="R3056" t="str">
        <f t="shared" si="287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8"/>
        <v>theater</v>
      </c>
      <c r="R3057" t="str">
        <f t="shared" si="287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 t="e">
        <f t="shared" si="284"/>
        <v>#DIV/0!</v>
      </c>
      <c r="Q3058" t="str">
        <f t="shared" si="288"/>
        <v>theater</v>
      </c>
      <c r="R3058" t="str">
        <f t="shared" si="287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 t="e">
        <f t="shared" si="284"/>
        <v>#DIV/0!</v>
      </c>
      <c r="Q3059" t="str">
        <f t="shared" si="288"/>
        <v>theater</v>
      </c>
      <c r="R3059" t="str">
        <f t="shared" si="287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8"/>
        <v>theater</v>
      </c>
      <c r="R3060" t="str">
        <f t="shared" si="287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8"/>
        <v>theater</v>
      </c>
      <c r="R3061" t="str">
        <f t="shared" si="287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8"/>
        <v>theater</v>
      </c>
      <c r="R3062" t="str">
        <f t="shared" si="287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 t="e">
        <f t="shared" si="284"/>
        <v>#DIV/0!</v>
      </c>
      <c r="Q3063" t="str">
        <f t="shared" si="288"/>
        <v>theater</v>
      </c>
      <c r="R3063" t="str">
        <f t="shared" si="287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8"/>
        <v>theater</v>
      </c>
      <c r="R3064" t="str">
        <f t="shared" si="287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8"/>
        <v>theater</v>
      </c>
      <c r="R3065" t="str">
        <f t="shared" si="287"/>
        <v>spaces</v>
      </c>
      <c r="S3065" s="10">
        <f t="shared" si="285"/>
        <v>42630.922893518524</v>
      </c>
      <c r="T3065" s="10">
        <f t="shared" si="286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8"/>
        <v>theater</v>
      </c>
      <c r="R3066" t="str">
        <f t="shared" si="287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8"/>
        <v>theater</v>
      </c>
      <c r="R3067" t="str">
        <f t="shared" si="287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8"/>
        <v>theater</v>
      </c>
      <c r="R3068" t="str">
        <f t="shared" si="287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8"/>
        <v>theater</v>
      </c>
      <c r="R3069" t="str">
        <f t="shared" si="287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8"/>
        <v>theater</v>
      </c>
      <c r="R3070" t="str">
        <f t="shared" si="287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8"/>
        <v>theater</v>
      </c>
      <c r="R3071" t="str">
        <f t="shared" si="287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8"/>
        <v>theater</v>
      </c>
      <c r="R3072" t="str">
        <f t="shared" si="287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8"/>
        <v>theater</v>
      </c>
      <c r="R3073" t="str">
        <f t="shared" si="287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8"/>
        <v>theater</v>
      </c>
      <c r="R3074" t="str">
        <f t="shared" si="287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si="288"/>
        <v>theater</v>
      </c>
      <c r="R3075" t="str">
        <f t="shared" si="287"/>
        <v>spaces</v>
      </c>
      <c r="S3075" s="10">
        <f t="shared" ref="S3075:S3138" si="291">(J3075/86400)+DATE(1970,1,1)</f>
        <v>42111.684027777781</v>
      </c>
      <c r="T3075" s="10">
        <f t="shared" ref="T3075:T3138" si="292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88"/>
        <v>theater</v>
      </c>
      <c r="R3076" t="str">
        <f t="shared" ref="R3076:R3139" si="293">RIGHT(N3076,LEN(N3076)-FIND("/",N3076))</f>
        <v>spaces</v>
      </c>
      <c r="S3076" s="10">
        <f t="shared" si="291"/>
        <v>42409.571284722224</v>
      </c>
      <c r="T3076" s="10">
        <f t="shared" si="292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88"/>
        <v>theater</v>
      </c>
      <c r="R3077" t="str">
        <f t="shared" si="293"/>
        <v>spaces</v>
      </c>
      <c r="S3077" s="10">
        <f t="shared" si="291"/>
        <v>42551.102314814816</v>
      </c>
      <c r="T3077" s="10">
        <f t="shared" si="292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88"/>
        <v>theater</v>
      </c>
      <c r="R3078" t="str">
        <f t="shared" si="293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88"/>
        <v>theater</v>
      </c>
      <c r="R3079" t="str">
        <f t="shared" si="293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88"/>
        <v>theater</v>
      </c>
      <c r="R3080" t="str">
        <f t="shared" si="293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88"/>
        <v>theater</v>
      </c>
      <c r="R3081" t="str">
        <f t="shared" si="293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ref="Q3082:Q3145" si="294">LEFT(N3082,FIND("/",N3082)-1)</f>
        <v>theater</v>
      </c>
      <c r="R3082" t="str">
        <f t="shared" si="293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4"/>
        <v>theater</v>
      </c>
      <c r="R3083" t="str">
        <f t="shared" si="293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 t="e">
        <f t="shared" si="290"/>
        <v>#DIV/0!</v>
      </c>
      <c r="Q3084" t="str">
        <f t="shared" si="294"/>
        <v>theater</v>
      </c>
      <c r="R3084" t="str">
        <f t="shared" si="293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4"/>
        <v>theater</v>
      </c>
      <c r="R3085" t="str">
        <f t="shared" si="293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4"/>
        <v>theater</v>
      </c>
      <c r="R3086" t="str">
        <f t="shared" si="293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4"/>
        <v>theater</v>
      </c>
      <c r="R3087" t="str">
        <f t="shared" si="293"/>
        <v>spaces</v>
      </c>
      <c r="S3087" s="10">
        <f t="shared" si="291"/>
        <v>42246.883784722224</v>
      </c>
      <c r="T3087" s="10">
        <f t="shared" si="292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4"/>
        <v>theater</v>
      </c>
      <c r="R3088" t="str">
        <f t="shared" si="293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4"/>
        <v>theater</v>
      </c>
      <c r="R3089" t="str">
        <f t="shared" si="293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4"/>
        <v>theater</v>
      </c>
      <c r="R3090" t="str">
        <f t="shared" si="293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4"/>
        <v>theater</v>
      </c>
      <c r="R3091" t="str">
        <f t="shared" si="293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4"/>
        <v>theater</v>
      </c>
      <c r="R3092" t="str">
        <f t="shared" si="293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4"/>
        <v>theater</v>
      </c>
      <c r="R3093" t="str">
        <f t="shared" si="293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4"/>
        <v>theater</v>
      </c>
      <c r="R3094" t="str">
        <f t="shared" si="293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4"/>
        <v>theater</v>
      </c>
      <c r="R3095" t="str">
        <f t="shared" si="293"/>
        <v>spaces</v>
      </c>
      <c r="S3095" s="10">
        <f t="shared" si="291"/>
        <v>41760.909039351856</v>
      </c>
      <c r="T3095" s="10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4"/>
        <v>theater</v>
      </c>
      <c r="R3096" t="str">
        <f t="shared" si="293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4"/>
        <v>theater</v>
      </c>
      <c r="R3097" t="str">
        <f t="shared" si="293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4"/>
        <v>theater</v>
      </c>
      <c r="R3098" t="str">
        <f t="shared" si="293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4"/>
        <v>theater</v>
      </c>
      <c r="R3099" t="str">
        <f t="shared" si="293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4"/>
        <v>theater</v>
      </c>
      <c r="R3100" t="str">
        <f t="shared" si="293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4"/>
        <v>theater</v>
      </c>
      <c r="R3101" t="str">
        <f t="shared" si="293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4"/>
        <v>theater</v>
      </c>
      <c r="R3102" t="str">
        <f t="shared" si="293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4"/>
        <v>theater</v>
      </c>
      <c r="R3103" t="str">
        <f t="shared" si="293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4"/>
        <v>theater</v>
      </c>
      <c r="R3104" t="str">
        <f t="shared" si="293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4"/>
        <v>theater</v>
      </c>
      <c r="R3105" t="str">
        <f t="shared" si="293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4"/>
        <v>theater</v>
      </c>
      <c r="R3106" t="str">
        <f t="shared" si="293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4"/>
        <v>theater</v>
      </c>
      <c r="R3107" t="str">
        <f t="shared" si="293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4"/>
        <v>theater</v>
      </c>
      <c r="R3108" t="str">
        <f t="shared" si="293"/>
        <v>spaces</v>
      </c>
      <c r="S3108" s="10">
        <f t="shared" si="291"/>
        <v>42241.429120370369</v>
      </c>
      <c r="T3108" s="10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4"/>
        <v>theater</v>
      </c>
      <c r="R3109" t="str">
        <f t="shared" si="293"/>
        <v>spaces</v>
      </c>
      <c r="S3109" s="10">
        <f t="shared" si="291"/>
        <v>42128.814247685186</v>
      </c>
      <c r="T3109" s="10">
        <f t="shared" si="292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4"/>
        <v>theater</v>
      </c>
      <c r="R3110" t="str">
        <f t="shared" si="293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4"/>
        <v>theater</v>
      </c>
      <c r="R3111" t="str">
        <f t="shared" si="293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4"/>
        <v>theater</v>
      </c>
      <c r="R3112" t="str">
        <f t="shared" si="293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4"/>
        <v>theater</v>
      </c>
      <c r="R3113" t="str">
        <f t="shared" si="293"/>
        <v>spaces</v>
      </c>
      <c r="S3113" s="10">
        <f t="shared" si="291"/>
        <v>41885.595138888893</v>
      </c>
      <c r="T3113" s="10">
        <f t="shared" si="292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4"/>
        <v>theater</v>
      </c>
      <c r="R3114" t="str">
        <f t="shared" si="293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4"/>
        <v>theater</v>
      </c>
      <c r="R3115" t="str">
        <f t="shared" si="293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 t="e">
        <f t="shared" si="290"/>
        <v>#DIV/0!</v>
      </c>
      <c r="Q3116" t="str">
        <f t="shared" si="294"/>
        <v>theater</v>
      </c>
      <c r="R3116" t="str">
        <f t="shared" si="293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4"/>
        <v>theater</v>
      </c>
      <c r="R3117" t="str">
        <f t="shared" si="293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4"/>
        <v>theater</v>
      </c>
      <c r="R3118" t="str">
        <f t="shared" si="293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4"/>
        <v>theater</v>
      </c>
      <c r="R3119" t="str">
        <f t="shared" si="293"/>
        <v>spaces</v>
      </c>
      <c r="S3119" s="10">
        <f t="shared" si="291"/>
        <v>42509.374537037038</v>
      </c>
      <c r="T3119" s="10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4"/>
        <v>theater</v>
      </c>
      <c r="R3120" t="str">
        <f t="shared" si="293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4"/>
        <v>theater</v>
      </c>
      <c r="R3121" t="str">
        <f t="shared" si="293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4"/>
        <v>theater</v>
      </c>
      <c r="R3122" t="str">
        <f t="shared" si="293"/>
        <v>spaces</v>
      </c>
      <c r="S3122" s="10">
        <f t="shared" si="291"/>
        <v>42435.942083333328</v>
      </c>
      <c r="T3122" s="10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4"/>
        <v>theater</v>
      </c>
      <c r="R3123" t="str">
        <f t="shared" si="293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4"/>
        <v>theater</v>
      </c>
      <c r="R3124" t="str">
        <f t="shared" si="293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4"/>
        <v>theater</v>
      </c>
      <c r="R3125" t="str">
        <f t="shared" si="293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4"/>
        <v>theater</v>
      </c>
      <c r="R3126" t="str">
        <f t="shared" si="293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 t="e">
        <f t="shared" si="290"/>
        <v>#DIV/0!</v>
      </c>
      <c r="Q3127" t="str">
        <f t="shared" si="294"/>
        <v>theater</v>
      </c>
      <c r="R3127" t="str">
        <f t="shared" si="293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4"/>
        <v>theater</v>
      </c>
      <c r="R3128" t="str">
        <f t="shared" si="293"/>
        <v>spaces</v>
      </c>
      <c r="S3128" s="10">
        <f t="shared" si="291"/>
        <v>42427.018078703702</v>
      </c>
      <c r="T3128" s="10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 t="e">
        <f t="shared" si="290"/>
        <v>#DIV/0!</v>
      </c>
      <c r="Q3129" t="str">
        <f t="shared" si="294"/>
        <v>theater</v>
      </c>
      <c r="R3129" t="str">
        <f t="shared" si="293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4"/>
        <v>theater</v>
      </c>
      <c r="R3130" t="str">
        <f t="shared" si="293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4"/>
        <v>theater</v>
      </c>
      <c r="R3131" t="str">
        <f t="shared" si="293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4"/>
        <v>theater</v>
      </c>
      <c r="R3132" t="str">
        <f t="shared" si="293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4"/>
        <v>theater</v>
      </c>
      <c r="R3133" t="str">
        <f t="shared" si="293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4"/>
        <v>theater</v>
      </c>
      <c r="R3134" t="str">
        <f t="shared" si="293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4"/>
        <v>theater</v>
      </c>
      <c r="R3135" t="str">
        <f t="shared" si="293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4"/>
        <v>theater</v>
      </c>
      <c r="R3136" t="str">
        <f t="shared" si="293"/>
        <v>plays</v>
      </c>
      <c r="S3136" s="10">
        <f t="shared" si="291"/>
        <v>42800.720127314809</v>
      </c>
      <c r="T3136" s="10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4"/>
        <v>theater</v>
      </c>
      <c r="R3137" t="str">
        <f t="shared" si="293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4"/>
        <v>theater</v>
      </c>
      <c r="R3138" t="str">
        <f t="shared" si="293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si="294"/>
        <v>theater</v>
      </c>
      <c r="R3139" t="str">
        <f t="shared" si="293"/>
        <v>plays</v>
      </c>
      <c r="S3139" s="10">
        <f t="shared" ref="S3139:S3202" si="297">(J3139/86400)+DATE(1970,1,1)</f>
        <v>42807.885057870371</v>
      </c>
      <c r="T3139" s="10">
        <f t="shared" ref="T3139:T3202" si="298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 t="e">
        <f t="shared" si="296"/>
        <v>#DIV/0!</v>
      </c>
      <c r="Q3140" t="str">
        <f t="shared" si="294"/>
        <v>theater</v>
      </c>
      <c r="R3140" t="str">
        <f t="shared" ref="R3140:R3203" si="299">RIGHT(N3140,LEN(N3140)-FIND("/",N3140))</f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4"/>
        <v>theater</v>
      </c>
      <c r="R3141" t="str">
        <f t="shared" si="299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4"/>
        <v>theater</v>
      </c>
      <c r="R3142" t="str">
        <f t="shared" si="299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4"/>
        <v>theater</v>
      </c>
      <c r="R3143" t="str">
        <f t="shared" si="299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4"/>
        <v>theater</v>
      </c>
      <c r="R3144" t="str">
        <f t="shared" si="299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 t="e">
        <f t="shared" si="296"/>
        <v>#DIV/0!</v>
      </c>
      <c r="Q3145" t="str">
        <f t="shared" si="294"/>
        <v>theater</v>
      </c>
      <c r="R3145" t="str">
        <f t="shared" si="299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ref="Q3146:Q3209" si="300">LEFT(N3146,FIND("/",N3146)-1)</f>
        <v>theater</v>
      </c>
      <c r="R3146" t="str">
        <f t="shared" si="299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 t="e">
        <f t="shared" si="296"/>
        <v>#DIV/0!</v>
      </c>
      <c r="Q3147" t="str">
        <f t="shared" si="300"/>
        <v>theater</v>
      </c>
      <c r="R3147" t="str">
        <f t="shared" si="299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300"/>
        <v>theater</v>
      </c>
      <c r="R3148" t="str">
        <f t="shared" si="299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300"/>
        <v>theater</v>
      </c>
      <c r="R3149" t="str">
        <f t="shared" si="299"/>
        <v>plays</v>
      </c>
      <c r="S3149" s="10">
        <f t="shared" si="297"/>
        <v>41909.96938657407</v>
      </c>
      <c r="T3149" s="10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300"/>
        <v>theater</v>
      </c>
      <c r="R3150" t="str">
        <f t="shared" si="299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300"/>
        <v>theater</v>
      </c>
      <c r="R3151" t="str">
        <f t="shared" si="299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300"/>
        <v>theater</v>
      </c>
      <c r="R3152" t="str">
        <f t="shared" si="299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300"/>
        <v>theater</v>
      </c>
      <c r="R3153" t="str">
        <f t="shared" si="299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300"/>
        <v>theater</v>
      </c>
      <c r="R3154" t="str">
        <f t="shared" si="299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300"/>
        <v>theater</v>
      </c>
      <c r="R3155" t="str">
        <f t="shared" si="299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300"/>
        <v>theater</v>
      </c>
      <c r="R3156" t="str">
        <f t="shared" si="299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300"/>
        <v>theater</v>
      </c>
      <c r="R3157" t="str">
        <f t="shared" si="299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300"/>
        <v>theater</v>
      </c>
      <c r="R3158" t="str">
        <f t="shared" si="299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300"/>
        <v>theater</v>
      </c>
      <c r="R3159" t="str">
        <f t="shared" si="299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300"/>
        <v>theater</v>
      </c>
      <c r="R3160" t="str">
        <f t="shared" si="299"/>
        <v>plays</v>
      </c>
      <c r="S3160" s="10">
        <f t="shared" si="297"/>
        <v>41447.839722222227</v>
      </c>
      <c r="T3160" s="10">
        <f t="shared" si="298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300"/>
        <v>theater</v>
      </c>
      <c r="R3161" t="str">
        <f t="shared" si="299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300"/>
        <v>theater</v>
      </c>
      <c r="R3162" t="str">
        <f t="shared" si="299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300"/>
        <v>theater</v>
      </c>
      <c r="R3163" t="str">
        <f t="shared" si="299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300"/>
        <v>theater</v>
      </c>
      <c r="R3164" t="str">
        <f t="shared" si="299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300"/>
        <v>theater</v>
      </c>
      <c r="R3165" t="str">
        <f t="shared" si="299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300"/>
        <v>theater</v>
      </c>
      <c r="R3166" t="str">
        <f t="shared" si="299"/>
        <v>plays</v>
      </c>
      <c r="S3166" s="10">
        <f t="shared" si="297"/>
        <v>41766.805729166663</v>
      </c>
      <c r="T3166" s="10">
        <f t="shared" si="298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300"/>
        <v>theater</v>
      </c>
      <c r="R3167" t="str">
        <f t="shared" si="299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300"/>
        <v>theater</v>
      </c>
      <c r="R3168" t="str">
        <f t="shared" si="299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300"/>
        <v>theater</v>
      </c>
      <c r="R3169" t="str">
        <f t="shared" si="299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300"/>
        <v>theater</v>
      </c>
      <c r="R3170" t="str">
        <f t="shared" si="299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300"/>
        <v>theater</v>
      </c>
      <c r="R3171" t="str">
        <f t="shared" si="299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300"/>
        <v>theater</v>
      </c>
      <c r="R3172" t="str">
        <f t="shared" si="299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300"/>
        <v>theater</v>
      </c>
      <c r="R3173" t="str">
        <f t="shared" si="299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300"/>
        <v>theater</v>
      </c>
      <c r="R3174" t="str">
        <f t="shared" si="299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300"/>
        <v>theater</v>
      </c>
      <c r="R3175" t="str">
        <f t="shared" si="299"/>
        <v>plays</v>
      </c>
      <c r="S3175" s="10">
        <f t="shared" si="297"/>
        <v>41878.878379629634</v>
      </c>
      <c r="T3175" s="10">
        <f t="shared" si="298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300"/>
        <v>theater</v>
      </c>
      <c r="R3176" t="str">
        <f t="shared" si="299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300"/>
        <v>theater</v>
      </c>
      <c r="R3177" t="str">
        <f t="shared" si="299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300"/>
        <v>theater</v>
      </c>
      <c r="R3178" t="str">
        <f t="shared" si="299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300"/>
        <v>theater</v>
      </c>
      <c r="R3179" t="str">
        <f t="shared" si="299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300"/>
        <v>theater</v>
      </c>
      <c r="R3180" t="str">
        <f t="shared" si="299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300"/>
        <v>theater</v>
      </c>
      <c r="R3181" t="str">
        <f t="shared" si="299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300"/>
        <v>theater</v>
      </c>
      <c r="R3182" t="str">
        <f t="shared" si="299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300"/>
        <v>theater</v>
      </c>
      <c r="R3183" t="str">
        <f t="shared" si="299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300"/>
        <v>theater</v>
      </c>
      <c r="R3184" t="str">
        <f t="shared" si="299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300"/>
        <v>theater</v>
      </c>
      <c r="R3185" t="str">
        <f t="shared" si="299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300"/>
        <v>theater</v>
      </c>
      <c r="R3186" t="str">
        <f t="shared" si="299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300"/>
        <v>theater</v>
      </c>
      <c r="R3187" t="str">
        <f t="shared" si="299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300"/>
        <v>theater</v>
      </c>
      <c r="R3188" t="str">
        <f t="shared" si="299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300"/>
        <v>theater</v>
      </c>
      <c r="R3189" t="str">
        <f t="shared" si="299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300"/>
        <v>theater</v>
      </c>
      <c r="R3190" t="str">
        <f t="shared" si="299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300"/>
        <v>theater</v>
      </c>
      <c r="R3191" t="str">
        <f t="shared" si="299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 t="e">
        <f t="shared" si="296"/>
        <v>#DIV/0!</v>
      </c>
      <c r="Q3192" t="str">
        <f t="shared" si="300"/>
        <v>theater</v>
      </c>
      <c r="R3192" t="str">
        <f t="shared" si="299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300"/>
        <v>theater</v>
      </c>
      <c r="R3193" t="str">
        <f t="shared" si="299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300"/>
        <v>theater</v>
      </c>
      <c r="R3194" t="str">
        <f t="shared" si="299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300"/>
        <v>theater</v>
      </c>
      <c r="R3195" t="str">
        <f t="shared" si="299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 t="e">
        <f t="shared" si="296"/>
        <v>#DIV/0!</v>
      </c>
      <c r="Q3196" t="str">
        <f t="shared" si="300"/>
        <v>theater</v>
      </c>
      <c r="R3196" t="str">
        <f t="shared" si="299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300"/>
        <v>theater</v>
      </c>
      <c r="R3197" t="str">
        <f t="shared" si="299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300"/>
        <v>theater</v>
      </c>
      <c r="R3198" t="str">
        <f t="shared" si="299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300"/>
        <v>theater</v>
      </c>
      <c r="R3199" t="str">
        <f t="shared" si="299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300"/>
        <v>theater</v>
      </c>
      <c r="R3200" t="str">
        <f t="shared" si="299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300"/>
        <v>theater</v>
      </c>
      <c r="R3201" t="str">
        <f t="shared" si="299"/>
        <v>musical</v>
      </c>
      <c r="S3201" s="10">
        <f t="shared" si="297"/>
        <v>41858.761782407411</v>
      </c>
      <c r="T3201" s="10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300"/>
        <v>theater</v>
      </c>
      <c r="R3202" t="str">
        <f t="shared" si="299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si="300"/>
        <v>theater</v>
      </c>
      <c r="R3203" t="str">
        <f t="shared" si="299"/>
        <v>musical</v>
      </c>
      <c r="S3203" s="10">
        <f t="shared" ref="S3203:S3266" si="303">(J3203/86400)+DATE(1970,1,1)</f>
        <v>41861.767094907409</v>
      </c>
      <c r="T3203" s="10">
        <f t="shared" ref="T3203:T3266" si="304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0"/>
        <v>theater</v>
      </c>
      <c r="R3204" t="str">
        <f t="shared" ref="R3204:R3267" si="305">RIGHT(N3204,LEN(N3204)-FIND("/",N3204))</f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0"/>
        <v>theater</v>
      </c>
      <c r="R3205" t="str">
        <f t="shared" si="305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 t="e">
        <f t="shared" si="302"/>
        <v>#DIV/0!</v>
      </c>
      <c r="Q3206" t="str">
        <f t="shared" si="300"/>
        <v>theater</v>
      </c>
      <c r="R3206" t="str">
        <f t="shared" si="305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0"/>
        <v>theater</v>
      </c>
      <c r="R3207" t="str">
        <f t="shared" si="305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 t="e">
        <f t="shared" si="302"/>
        <v>#DIV/0!</v>
      </c>
      <c r="Q3208" t="str">
        <f t="shared" si="300"/>
        <v>theater</v>
      </c>
      <c r="R3208" t="str">
        <f t="shared" si="305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0"/>
        <v>theater</v>
      </c>
      <c r="R3209" t="str">
        <f t="shared" si="305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ref="Q3210:Q3273" si="306">LEFT(N3210,FIND("/",N3210)-1)</f>
        <v>theater</v>
      </c>
      <c r="R3210" t="str">
        <f t="shared" si="305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6"/>
        <v>theater</v>
      </c>
      <c r="R3211" t="str">
        <f t="shared" si="305"/>
        <v>plays</v>
      </c>
      <c r="S3211" s="10">
        <f t="shared" si="303"/>
        <v>41778.637245370366</v>
      </c>
      <c r="T3211" s="10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6"/>
        <v>theater</v>
      </c>
      <c r="R3212" t="str">
        <f t="shared" si="305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6"/>
        <v>theater</v>
      </c>
      <c r="R3213" t="str">
        <f t="shared" si="305"/>
        <v>plays</v>
      </c>
      <c r="S3213" s="10">
        <f t="shared" si="303"/>
        <v>41834.58657407407</v>
      </c>
      <c r="T3213" s="10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6"/>
        <v>theater</v>
      </c>
      <c r="R3214" t="str">
        <f t="shared" si="305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6"/>
        <v>theater</v>
      </c>
      <c r="R3215" t="str">
        <f t="shared" si="305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6"/>
        <v>theater</v>
      </c>
      <c r="R3216" t="str">
        <f t="shared" si="305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6"/>
        <v>theater</v>
      </c>
      <c r="R3217" t="str">
        <f t="shared" si="305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6"/>
        <v>theater</v>
      </c>
      <c r="R3218" t="str">
        <f t="shared" si="305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6"/>
        <v>theater</v>
      </c>
      <c r="R3219" t="str">
        <f t="shared" si="305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6"/>
        <v>theater</v>
      </c>
      <c r="R3220" t="str">
        <f t="shared" si="305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6"/>
        <v>theater</v>
      </c>
      <c r="R3221" t="str">
        <f t="shared" si="305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6"/>
        <v>theater</v>
      </c>
      <c r="R3222" t="str">
        <f t="shared" si="305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6"/>
        <v>theater</v>
      </c>
      <c r="R3223" t="str">
        <f t="shared" si="305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6"/>
        <v>theater</v>
      </c>
      <c r="R3224" t="str">
        <f t="shared" si="305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6"/>
        <v>theater</v>
      </c>
      <c r="R3225" t="str">
        <f t="shared" si="305"/>
        <v>plays</v>
      </c>
      <c r="S3225" s="10">
        <f t="shared" si="303"/>
        <v>42206.835370370369</v>
      </c>
      <c r="T3225" s="10">
        <f t="shared" si="304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6"/>
        <v>theater</v>
      </c>
      <c r="R3226" t="str">
        <f t="shared" si="305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6"/>
        <v>theater</v>
      </c>
      <c r="R3227" t="str">
        <f t="shared" si="305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6"/>
        <v>theater</v>
      </c>
      <c r="R3228" t="str">
        <f t="shared" si="305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6"/>
        <v>theater</v>
      </c>
      <c r="R3229" t="str">
        <f t="shared" si="305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6"/>
        <v>theater</v>
      </c>
      <c r="R3230" t="str">
        <f t="shared" si="305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6"/>
        <v>theater</v>
      </c>
      <c r="R3231" t="str">
        <f t="shared" si="305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6"/>
        <v>theater</v>
      </c>
      <c r="R3232" t="str">
        <f t="shared" si="305"/>
        <v>plays</v>
      </c>
      <c r="S3232" s="10">
        <f t="shared" si="303"/>
        <v>41898.168124999997</v>
      </c>
      <c r="T3232" s="10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6"/>
        <v>theater</v>
      </c>
      <c r="R3233" t="str">
        <f t="shared" si="305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6"/>
        <v>theater</v>
      </c>
      <c r="R3234" t="str">
        <f t="shared" si="305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6"/>
        <v>theater</v>
      </c>
      <c r="R3235" t="str">
        <f t="shared" si="305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6"/>
        <v>theater</v>
      </c>
      <c r="R3236" t="str">
        <f t="shared" si="305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6"/>
        <v>theater</v>
      </c>
      <c r="R3237" t="str">
        <f t="shared" si="305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6"/>
        <v>theater</v>
      </c>
      <c r="R3238" t="str">
        <f t="shared" si="305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6"/>
        <v>theater</v>
      </c>
      <c r="R3239" t="str">
        <f t="shared" si="305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6"/>
        <v>theater</v>
      </c>
      <c r="R3240" t="str">
        <f t="shared" si="305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6"/>
        <v>theater</v>
      </c>
      <c r="R3241" t="str">
        <f t="shared" si="305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6"/>
        <v>theater</v>
      </c>
      <c r="R3242" t="str">
        <f t="shared" si="305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6"/>
        <v>theater</v>
      </c>
      <c r="R3243" t="str">
        <f t="shared" si="305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6"/>
        <v>theater</v>
      </c>
      <c r="R3244" t="str">
        <f t="shared" si="305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6"/>
        <v>theater</v>
      </c>
      <c r="R3245" t="str">
        <f t="shared" si="305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6"/>
        <v>theater</v>
      </c>
      <c r="R3246" t="str">
        <f t="shared" si="305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6"/>
        <v>theater</v>
      </c>
      <c r="R3247" t="str">
        <f t="shared" si="305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6"/>
        <v>theater</v>
      </c>
      <c r="R3248" t="str">
        <f t="shared" si="305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6"/>
        <v>theater</v>
      </c>
      <c r="R3249" t="str">
        <f t="shared" si="305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6"/>
        <v>theater</v>
      </c>
      <c r="R3250" t="str">
        <f t="shared" si="305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6"/>
        <v>theater</v>
      </c>
      <c r="R3251" t="str">
        <f t="shared" si="305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6"/>
        <v>theater</v>
      </c>
      <c r="R3252" t="str">
        <f t="shared" si="305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6"/>
        <v>theater</v>
      </c>
      <c r="R3253" t="str">
        <f t="shared" si="305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6"/>
        <v>theater</v>
      </c>
      <c r="R3254" t="str">
        <f t="shared" si="305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6"/>
        <v>theater</v>
      </c>
      <c r="R3255" t="str">
        <f t="shared" si="305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6"/>
        <v>theater</v>
      </c>
      <c r="R3256" t="str">
        <f t="shared" si="305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6"/>
        <v>theater</v>
      </c>
      <c r="R3257" t="str">
        <f t="shared" si="305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6"/>
        <v>theater</v>
      </c>
      <c r="R3258" t="str">
        <f t="shared" si="305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6"/>
        <v>theater</v>
      </c>
      <c r="R3259" t="str">
        <f t="shared" si="305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6"/>
        <v>theater</v>
      </c>
      <c r="R3260" t="str">
        <f t="shared" si="305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6"/>
        <v>theater</v>
      </c>
      <c r="R3261" t="str">
        <f t="shared" si="305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6"/>
        <v>theater</v>
      </c>
      <c r="R3262" t="str">
        <f t="shared" si="305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6"/>
        <v>theater</v>
      </c>
      <c r="R3263" t="str">
        <f t="shared" si="305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6"/>
        <v>theater</v>
      </c>
      <c r="R3264" t="str">
        <f t="shared" si="305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6"/>
        <v>theater</v>
      </c>
      <c r="R3265" t="str">
        <f t="shared" si="305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6"/>
        <v>theater</v>
      </c>
      <c r="R3266" t="str">
        <f t="shared" si="305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si="306"/>
        <v>theater</v>
      </c>
      <c r="R3267" t="str">
        <f t="shared" si="305"/>
        <v>plays</v>
      </c>
      <c r="S3267" s="10">
        <f t="shared" ref="S3267:S3330" si="309">(J3267/86400)+DATE(1970,1,1)</f>
        <v>42311.711979166663</v>
      </c>
      <c r="T3267" s="10">
        <f t="shared" ref="T3267:T3330" si="310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6"/>
        <v>theater</v>
      </c>
      <c r="R3268" t="str">
        <f t="shared" ref="R3268:R3331" si="311">RIGHT(N3268,LEN(N3268)-FIND("/",N3268))</f>
        <v>plays</v>
      </c>
      <c r="S3268" s="10">
        <f t="shared" si="309"/>
        <v>42136.536134259259</v>
      </c>
      <c r="T3268" s="10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6"/>
        <v>theater</v>
      </c>
      <c r="R3269" t="str">
        <f t="shared" si="311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6"/>
        <v>theater</v>
      </c>
      <c r="R3270" t="str">
        <f t="shared" si="311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6"/>
        <v>theater</v>
      </c>
      <c r="R3271" t="str">
        <f t="shared" si="311"/>
        <v>plays</v>
      </c>
      <c r="S3271" s="10">
        <f t="shared" si="309"/>
        <v>42137.395798611113</v>
      </c>
      <c r="T3271" s="10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6"/>
        <v>theater</v>
      </c>
      <c r="R3272" t="str">
        <f t="shared" si="311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6"/>
        <v>theater</v>
      </c>
      <c r="R3273" t="str">
        <f t="shared" si="311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ref="Q3274:Q3337" si="312">LEFT(N3274,FIND("/",N3274)-1)</f>
        <v>theater</v>
      </c>
      <c r="R3274" t="str">
        <f t="shared" si="311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12"/>
        <v>theater</v>
      </c>
      <c r="R3275" t="str">
        <f t="shared" si="311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12"/>
        <v>theater</v>
      </c>
      <c r="R3276" t="str">
        <f t="shared" si="311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12"/>
        <v>theater</v>
      </c>
      <c r="R3277" t="str">
        <f t="shared" si="311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12"/>
        <v>theater</v>
      </c>
      <c r="R3278" t="str">
        <f t="shared" si="311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12"/>
        <v>theater</v>
      </c>
      <c r="R3279" t="str">
        <f t="shared" si="311"/>
        <v>plays</v>
      </c>
      <c r="S3279" s="10">
        <f t="shared" si="309"/>
        <v>41931.682939814811</v>
      </c>
      <c r="T3279" s="10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12"/>
        <v>theater</v>
      </c>
      <c r="R3280" t="str">
        <f t="shared" si="311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12"/>
        <v>theater</v>
      </c>
      <c r="R3281" t="str">
        <f t="shared" si="311"/>
        <v>plays</v>
      </c>
      <c r="S3281" s="10">
        <f t="shared" si="309"/>
        <v>42431.102534722224</v>
      </c>
      <c r="T3281" s="10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12"/>
        <v>theater</v>
      </c>
      <c r="R3282" t="str">
        <f t="shared" si="311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12"/>
        <v>theater</v>
      </c>
      <c r="R3283" t="str">
        <f t="shared" si="311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12"/>
        <v>theater</v>
      </c>
      <c r="R3284" t="str">
        <f t="shared" si="311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12"/>
        <v>theater</v>
      </c>
      <c r="R3285" t="str">
        <f t="shared" si="311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12"/>
        <v>theater</v>
      </c>
      <c r="R3286" t="str">
        <f t="shared" si="311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12"/>
        <v>theater</v>
      </c>
      <c r="R3287" t="str">
        <f t="shared" si="311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12"/>
        <v>theater</v>
      </c>
      <c r="R3288" t="str">
        <f t="shared" si="311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12"/>
        <v>theater</v>
      </c>
      <c r="R3289" t="str">
        <f t="shared" si="311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12"/>
        <v>theater</v>
      </c>
      <c r="R3290" t="str">
        <f t="shared" si="311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12"/>
        <v>theater</v>
      </c>
      <c r="R3291" t="str">
        <f t="shared" si="311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12"/>
        <v>theater</v>
      </c>
      <c r="R3292" t="str">
        <f t="shared" si="311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12"/>
        <v>theater</v>
      </c>
      <c r="R3293" t="str">
        <f t="shared" si="311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12"/>
        <v>theater</v>
      </c>
      <c r="R3294" t="str">
        <f t="shared" si="311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12"/>
        <v>theater</v>
      </c>
      <c r="R3295" t="str">
        <f t="shared" si="311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12"/>
        <v>theater</v>
      </c>
      <c r="R3296" t="str">
        <f t="shared" si="311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12"/>
        <v>theater</v>
      </c>
      <c r="R3297" t="str">
        <f t="shared" si="311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12"/>
        <v>theater</v>
      </c>
      <c r="R3298" t="str">
        <f t="shared" si="311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12"/>
        <v>theater</v>
      </c>
      <c r="R3299" t="str">
        <f t="shared" si="311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12"/>
        <v>theater</v>
      </c>
      <c r="R3300" t="str">
        <f t="shared" si="311"/>
        <v>plays</v>
      </c>
      <c r="S3300" s="10">
        <f t="shared" si="309"/>
        <v>42239.957962962959</v>
      </c>
      <c r="T3300" s="10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12"/>
        <v>theater</v>
      </c>
      <c r="R3301" t="str">
        <f t="shared" si="311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12"/>
        <v>theater</v>
      </c>
      <c r="R3302" t="str">
        <f t="shared" si="311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12"/>
        <v>theater</v>
      </c>
      <c r="R3303" t="str">
        <f t="shared" si="311"/>
        <v>plays</v>
      </c>
      <c r="S3303" s="10">
        <f t="shared" si="309"/>
        <v>42538.735833333332</v>
      </c>
      <c r="T3303" s="10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12"/>
        <v>theater</v>
      </c>
      <c r="R3304" t="str">
        <f t="shared" si="311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12"/>
        <v>theater</v>
      </c>
      <c r="R3305" t="str">
        <f t="shared" si="311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12"/>
        <v>theater</v>
      </c>
      <c r="R3306" t="str">
        <f t="shared" si="311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12"/>
        <v>theater</v>
      </c>
      <c r="R3307" t="str">
        <f t="shared" si="311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12"/>
        <v>theater</v>
      </c>
      <c r="R3308" t="str">
        <f t="shared" si="311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12"/>
        <v>theater</v>
      </c>
      <c r="R3309" t="str">
        <f t="shared" si="311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12"/>
        <v>theater</v>
      </c>
      <c r="R3310" t="str">
        <f t="shared" si="311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12"/>
        <v>theater</v>
      </c>
      <c r="R3311" t="str">
        <f t="shared" si="311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12"/>
        <v>theater</v>
      </c>
      <c r="R3312" t="str">
        <f t="shared" si="311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12"/>
        <v>theater</v>
      </c>
      <c r="R3313" t="str">
        <f t="shared" si="311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12"/>
        <v>theater</v>
      </c>
      <c r="R3314" t="str">
        <f t="shared" si="311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12"/>
        <v>theater</v>
      </c>
      <c r="R3315" t="str">
        <f t="shared" si="311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12"/>
        <v>theater</v>
      </c>
      <c r="R3316" t="str">
        <f t="shared" si="311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12"/>
        <v>theater</v>
      </c>
      <c r="R3317" t="str">
        <f t="shared" si="311"/>
        <v>plays</v>
      </c>
      <c r="S3317" s="10">
        <f t="shared" si="309"/>
        <v>42466.303715277776</v>
      </c>
      <c r="T3317" s="10">
        <f t="shared" si="310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12"/>
        <v>theater</v>
      </c>
      <c r="R3318" t="str">
        <f t="shared" si="311"/>
        <v>plays</v>
      </c>
      <c r="S3318" s="10">
        <f t="shared" si="309"/>
        <v>41826.871238425927</v>
      </c>
      <c r="T3318" s="10">
        <f t="shared" si="310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12"/>
        <v>theater</v>
      </c>
      <c r="R3319" t="str">
        <f t="shared" si="311"/>
        <v>plays</v>
      </c>
      <c r="S3319" s="10">
        <f t="shared" si="309"/>
        <v>42499.039629629631</v>
      </c>
      <c r="T3319" s="10">
        <f t="shared" si="310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12"/>
        <v>theater</v>
      </c>
      <c r="R3320" t="str">
        <f t="shared" si="311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12"/>
        <v>theater</v>
      </c>
      <c r="R3321" t="str">
        <f t="shared" si="311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12"/>
        <v>theater</v>
      </c>
      <c r="R3322" t="str">
        <f t="shared" si="311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12"/>
        <v>theater</v>
      </c>
      <c r="R3323" t="str">
        <f t="shared" si="311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12"/>
        <v>theater</v>
      </c>
      <c r="R3324" t="str">
        <f t="shared" si="311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12"/>
        <v>theater</v>
      </c>
      <c r="R3325" t="str">
        <f t="shared" si="311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12"/>
        <v>theater</v>
      </c>
      <c r="R3326" t="str">
        <f t="shared" si="311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12"/>
        <v>theater</v>
      </c>
      <c r="R3327" t="str">
        <f t="shared" si="311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12"/>
        <v>theater</v>
      </c>
      <c r="R3328" t="str">
        <f t="shared" si="311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12"/>
        <v>theater</v>
      </c>
      <c r="R3329" t="str">
        <f t="shared" si="311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12"/>
        <v>theater</v>
      </c>
      <c r="R3330" t="str">
        <f t="shared" si="311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si="312"/>
        <v>theater</v>
      </c>
      <c r="R3331" t="str">
        <f t="shared" si="311"/>
        <v>plays</v>
      </c>
      <c r="S3331" s="10">
        <f t="shared" ref="S3331:S3394" si="315">(J3331/86400)+DATE(1970,1,1)</f>
        <v>41837.323009259257</v>
      </c>
      <c r="T3331" s="10">
        <f t="shared" ref="T3331:T3394" si="316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2"/>
        <v>theater</v>
      </c>
      <c r="R3332" t="str">
        <f t="shared" ref="R3332:R3395" si="317">RIGHT(N3332,LEN(N3332)-FIND("/",N3332))</f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2"/>
        <v>theater</v>
      </c>
      <c r="R3333" t="str">
        <f t="shared" si="317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2"/>
        <v>theater</v>
      </c>
      <c r="R3334" t="str">
        <f t="shared" si="317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2"/>
        <v>theater</v>
      </c>
      <c r="R3335" t="str">
        <f t="shared" si="317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2"/>
        <v>theater</v>
      </c>
      <c r="R3336" t="str">
        <f t="shared" si="317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2"/>
        <v>theater</v>
      </c>
      <c r="R3337" t="str">
        <f t="shared" si="317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ref="Q3338:Q3401" si="318">LEFT(N3338,FIND("/",N3338)-1)</f>
        <v>theater</v>
      </c>
      <c r="R3338" t="str">
        <f t="shared" si="317"/>
        <v>plays</v>
      </c>
      <c r="S3338" s="10">
        <f t="shared" si="315"/>
        <v>42437.398680555554</v>
      </c>
      <c r="T3338" s="10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8"/>
        <v>theater</v>
      </c>
      <c r="R3339" t="str">
        <f t="shared" si="317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8"/>
        <v>theater</v>
      </c>
      <c r="R3340" t="str">
        <f t="shared" si="317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8"/>
        <v>theater</v>
      </c>
      <c r="R3341" t="str">
        <f t="shared" si="317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8"/>
        <v>theater</v>
      </c>
      <c r="R3342" t="str">
        <f t="shared" si="317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8"/>
        <v>theater</v>
      </c>
      <c r="R3343" t="str">
        <f t="shared" si="317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8"/>
        <v>theater</v>
      </c>
      <c r="R3344" t="str">
        <f t="shared" si="317"/>
        <v>plays</v>
      </c>
      <c r="S3344" s="10">
        <f t="shared" si="315"/>
        <v>42062.296412037038</v>
      </c>
      <c r="T3344" s="10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8"/>
        <v>theater</v>
      </c>
      <c r="R3345" t="str">
        <f t="shared" si="317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8"/>
        <v>theater</v>
      </c>
      <c r="R3346" t="str">
        <f t="shared" si="317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8"/>
        <v>theater</v>
      </c>
      <c r="R3347" t="str">
        <f t="shared" si="317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8"/>
        <v>theater</v>
      </c>
      <c r="R3348" t="str">
        <f t="shared" si="317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8"/>
        <v>theater</v>
      </c>
      <c r="R3349" t="str">
        <f t="shared" si="317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8"/>
        <v>theater</v>
      </c>
      <c r="R3350" t="str">
        <f t="shared" si="317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8"/>
        <v>theater</v>
      </c>
      <c r="R3351" t="str">
        <f t="shared" si="317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8"/>
        <v>theater</v>
      </c>
      <c r="R3352" t="str">
        <f t="shared" si="317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8"/>
        <v>theater</v>
      </c>
      <c r="R3353" t="str">
        <f t="shared" si="317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8"/>
        <v>theater</v>
      </c>
      <c r="R3354" t="str">
        <f t="shared" si="317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8"/>
        <v>theater</v>
      </c>
      <c r="R3355" t="str">
        <f t="shared" si="317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8"/>
        <v>theater</v>
      </c>
      <c r="R3356" t="str">
        <f t="shared" si="317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8"/>
        <v>theater</v>
      </c>
      <c r="R3357" t="str">
        <f t="shared" si="317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8"/>
        <v>theater</v>
      </c>
      <c r="R3358" t="str">
        <f t="shared" si="317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8"/>
        <v>theater</v>
      </c>
      <c r="R3359" t="str">
        <f t="shared" si="317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8"/>
        <v>theater</v>
      </c>
      <c r="R3360" t="str">
        <f t="shared" si="317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8"/>
        <v>theater</v>
      </c>
      <c r="R3361" t="str">
        <f t="shared" si="317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8"/>
        <v>theater</v>
      </c>
      <c r="R3362" t="str">
        <f t="shared" si="317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8"/>
        <v>theater</v>
      </c>
      <c r="R3363" t="str">
        <f t="shared" si="317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8"/>
        <v>theater</v>
      </c>
      <c r="R3364" t="str">
        <f t="shared" si="317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8"/>
        <v>theater</v>
      </c>
      <c r="R3365" t="str">
        <f t="shared" si="317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8"/>
        <v>theater</v>
      </c>
      <c r="R3366" t="str">
        <f t="shared" si="317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8"/>
        <v>theater</v>
      </c>
      <c r="R3367" t="str">
        <f t="shared" si="317"/>
        <v>plays</v>
      </c>
      <c r="S3367" s="10">
        <f t="shared" si="315"/>
        <v>42321.101759259254</v>
      </c>
      <c r="T3367" s="10">
        <f t="shared" si="316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8"/>
        <v>theater</v>
      </c>
      <c r="R3368" t="str">
        <f t="shared" si="317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8"/>
        <v>theater</v>
      </c>
      <c r="R3369" t="str">
        <f t="shared" si="317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8"/>
        <v>theater</v>
      </c>
      <c r="R3370" t="str">
        <f t="shared" si="317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8"/>
        <v>theater</v>
      </c>
      <c r="R3371" t="str">
        <f t="shared" si="317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8"/>
        <v>theater</v>
      </c>
      <c r="R3372" t="str">
        <f t="shared" si="317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8"/>
        <v>theater</v>
      </c>
      <c r="R3373" t="str">
        <f t="shared" si="317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8"/>
        <v>theater</v>
      </c>
      <c r="R3374" t="str">
        <f t="shared" si="317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8"/>
        <v>theater</v>
      </c>
      <c r="R3375" t="str">
        <f t="shared" si="317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8"/>
        <v>theater</v>
      </c>
      <c r="R3376" t="str">
        <f t="shared" si="317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8"/>
        <v>theater</v>
      </c>
      <c r="R3377" t="str">
        <f t="shared" si="317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8"/>
        <v>theater</v>
      </c>
      <c r="R3378" t="str">
        <f t="shared" si="317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8"/>
        <v>theater</v>
      </c>
      <c r="R3379" t="str">
        <f t="shared" si="317"/>
        <v>plays</v>
      </c>
      <c r="S3379" s="10">
        <f t="shared" si="315"/>
        <v>42053.732627314814</v>
      </c>
      <c r="T3379" s="10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8"/>
        <v>theater</v>
      </c>
      <c r="R3380" t="str">
        <f t="shared" si="317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8"/>
        <v>theater</v>
      </c>
      <c r="R3381" t="str">
        <f t="shared" si="317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8"/>
        <v>theater</v>
      </c>
      <c r="R3382" t="str">
        <f t="shared" si="317"/>
        <v>plays</v>
      </c>
      <c r="S3382" s="10">
        <f t="shared" si="315"/>
        <v>41937.953449074077</v>
      </c>
      <c r="T3382" s="10">
        <f t="shared" si="316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8"/>
        <v>theater</v>
      </c>
      <c r="R3383" t="str">
        <f t="shared" si="317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8"/>
        <v>theater</v>
      </c>
      <c r="R3384" t="str">
        <f t="shared" si="317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8"/>
        <v>theater</v>
      </c>
      <c r="R3385" t="str">
        <f t="shared" si="317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8"/>
        <v>theater</v>
      </c>
      <c r="R3386" t="str">
        <f t="shared" si="317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8"/>
        <v>theater</v>
      </c>
      <c r="R3387" t="str">
        <f t="shared" si="317"/>
        <v>plays</v>
      </c>
      <c r="S3387" s="10">
        <f t="shared" si="315"/>
        <v>41953.8675</v>
      </c>
      <c r="T3387" s="10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8"/>
        <v>theater</v>
      </c>
      <c r="R3388" t="str">
        <f t="shared" si="317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8"/>
        <v>theater</v>
      </c>
      <c r="R3389" t="str">
        <f t="shared" si="317"/>
        <v>plays</v>
      </c>
      <c r="S3389" s="10">
        <f t="shared" si="315"/>
        <v>41947.762592592597</v>
      </c>
      <c r="T3389" s="10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8"/>
        <v>theater</v>
      </c>
      <c r="R3390" t="str">
        <f t="shared" si="317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8"/>
        <v>theater</v>
      </c>
      <c r="R3391" t="str">
        <f t="shared" si="317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8"/>
        <v>theater</v>
      </c>
      <c r="R3392" t="str">
        <f t="shared" si="317"/>
        <v>plays</v>
      </c>
      <c r="S3392" s="10">
        <f t="shared" si="315"/>
        <v>41815.774826388893</v>
      </c>
      <c r="T3392" s="10">
        <f t="shared" si="316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8"/>
        <v>theater</v>
      </c>
      <c r="R3393" t="str">
        <f t="shared" si="317"/>
        <v>plays</v>
      </c>
      <c r="S3393" s="10">
        <f t="shared" si="315"/>
        <v>41830.545694444445</v>
      </c>
      <c r="T3393" s="10">
        <f t="shared" si="316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8"/>
        <v>theater</v>
      </c>
      <c r="R3394" t="str">
        <f t="shared" si="317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si="318"/>
        <v>theater</v>
      </c>
      <c r="R3395" t="str">
        <f t="shared" si="317"/>
        <v>plays</v>
      </c>
      <c r="S3395" s="10">
        <f t="shared" ref="S3395:S3458" si="321">(J3395/86400)+DATE(1970,1,1)</f>
        <v>41923.921643518523</v>
      </c>
      <c r="T3395" s="10">
        <f t="shared" ref="T3395:T3458" si="322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18"/>
        <v>theater</v>
      </c>
      <c r="R3396" t="str">
        <f t="shared" ref="R3396:R3459" si="323">RIGHT(N3396,LEN(N3396)-FIND("/",N3396))</f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18"/>
        <v>theater</v>
      </c>
      <c r="R3397" t="str">
        <f t="shared" si="323"/>
        <v>plays</v>
      </c>
      <c r="S3397" s="10">
        <f t="shared" si="321"/>
        <v>42140.712314814809</v>
      </c>
      <c r="T3397" s="10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18"/>
        <v>theater</v>
      </c>
      <c r="R3398" t="str">
        <f t="shared" si="323"/>
        <v>plays</v>
      </c>
      <c r="S3398" s="10">
        <f t="shared" si="321"/>
        <v>41764.446631944447</v>
      </c>
      <c r="T3398" s="10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18"/>
        <v>theater</v>
      </c>
      <c r="R3399" t="str">
        <f t="shared" si="323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18"/>
        <v>theater</v>
      </c>
      <c r="R3400" t="str">
        <f t="shared" si="323"/>
        <v>plays</v>
      </c>
      <c r="S3400" s="10">
        <f t="shared" si="321"/>
        <v>41941.752037037033</v>
      </c>
      <c r="T3400" s="10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18"/>
        <v>theater</v>
      </c>
      <c r="R3401" t="str">
        <f t="shared" si="323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ref="Q3402:Q3465" si="324">LEFT(N3402,FIND("/",N3402)-1)</f>
        <v>theater</v>
      </c>
      <c r="R3402" t="str">
        <f t="shared" si="323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4"/>
        <v>theater</v>
      </c>
      <c r="R3403" t="str">
        <f t="shared" si="323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4"/>
        <v>theater</v>
      </c>
      <c r="R3404" t="str">
        <f t="shared" si="323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4"/>
        <v>theater</v>
      </c>
      <c r="R3405" t="str">
        <f t="shared" si="323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4"/>
        <v>theater</v>
      </c>
      <c r="R3406" t="str">
        <f t="shared" si="323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4"/>
        <v>theater</v>
      </c>
      <c r="R3407" t="str">
        <f t="shared" si="323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4"/>
        <v>theater</v>
      </c>
      <c r="R3408" t="str">
        <f t="shared" si="323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4"/>
        <v>theater</v>
      </c>
      <c r="R3409" t="str">
        <f t="shared" si="323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4"/>
        <v>theater</v>
      </c>
      <c r="R3410" t="str">
        <f t="shared" si="323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4"/>
        <v>theater</v>
      </c>
      <c r="R3411" t="str">
        <f t="shared" si="323"/>
        <v>plays</v>
      </c>
      <c r="S3411" s="10">
        <f t="shared" si="321"/>
        <v>42544.814328703702</v>
      </c>
      <c r="T3411" s="10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4"/>
        <v>theater</v>
      </c>
      <c r="R3412" t="str">
        <f t="shared" si="323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4"/>
        <v>theater</v>
      </c>
      <c r="R3413" t="str">
        <f t="shared" si="323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4"/>
        <v>theater</v>
      </c>
      <c r="R3414" t="str">
        <f t="shared" si="323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4"/>
        <v>theater</v>
      </c>
      <c r="R3415" t="str">
        <f t="shared" si="323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4"/>
        <v>theater</v>
      </c>
      <c r="R3416" t="str">
        <f t="shared" si="323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4"/>
        <v>theater</v>
      </c>
      <c r="R3417" t="str">
        <f t="shared" si="323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4"/>
        <v>theater</v>
      </c>
      <c r="R3418" t="str">
        <f t="shared" si="323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4"/>
        <v>theater</v>
      </c>
      <c r="R3419" t="str">
        <f t="shared" si="323"/>
        <v>plays</v>
      </c>
      <c r="S3419" s="10">
        <f t="shared" si="321"/>
        <v>41894.91375</v>
      </c>
      <c r="T3419" s="10">
        <f t="shared" si="322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4"/>
        <v>theater</v>
      </c>
      <c r="R3420" t="str">
        <f t="shared" si="323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4"/>
        <v>theater</v>
      </c>
      <c r="R3421" t="str">
        <f t="shared" si="323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4"/>
        <v>theater</v>
      </c>
      <c r="R3422" t="str">
        <f t="shared" si="323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4"/>
        <v>theater</v>
      </c>
      <c r="R3423" t="str">
        <f t="shared" si="323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4"/>
        <v>theater</v>
      </c>
      <c r="R3424" t="str">
        <f t="shared" si="323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4"/>
        <v>theater</v>
      </c>
      <c r="R3425" t="str">
        <f t="shared" si="323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4"/>
        <v>theater</v>
      </c>
      <c r="R3426" t="str">
        <f t="shared" si="323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4"/>
        <v>theater</v>
      </c>
      <c r="R3427" t="str">
        <f t="shared" si="323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4"/>
        <v>theater</v>
      </c>
      <c r="R3428" t="str">
        <f t="shared" si="323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4"/>
        <v>theater</v>
      </c>
      <c r="R3429" t="str">
        <f t="shared" si="323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4"/>
        <v>theater</v>
      </c>
      <c r="R3430" t="str">
        <f t="shared" si="323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4"/>
        <v>theater</v>
      </c>
      <c r="R3431" t="str">
        <f t="shared" si="323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4"/>
        <v>theater</v>
      </c>
      <c r="R3432" t="str">
        <f t="shared" si="323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4"/>
        <v>theater</v>
      </c>
      <c r="R3433" t="str">
        <f t="shared" si="323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4"/>
        <v>theater</v>
      </c>
      <c r="R3434" t="str">
        <f t="shared" si="323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4"/>
        <v>theater</v>
      </c>
      <c r="R3435" t="str">
        <f t="shared" si="323"/>
        <v>plays</v>
      </c>
      <c r="S3435" s="10">
        <f t="shared" si="321"/>
        <v>41776.06313657407</v>
      </c>
      <c r="T3435" s="10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4"/>
        <v>theater</v>
      </c>
      <c r="R3436" t="str">
        <f t="shared" si="323"/>
        <v>plays</v>
      </c>
      <c r="S3436" s="10">
        <f t="shared" si="321"/>
        <v>41800.380428240736</v>
      </c>
      <c r="T3436" s="10">
        <f t="shared" si="322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4"/>
        <v>theater</v>
      </c>
      <c r="R3437" t="str">
        <f t="shared" si="323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4"/>
        <v>theater</v>
      </c>
      <c r="R3438" t="str">
        <f t="shared" si="323"/>
        <v>plays</v>
      </c>
      <c r="S3438" s="10">
        <f t="shared" si="321"/>
        <v>41851.541585648149</v>
      </c>
      <c r="T3438" s="10">
        <f t="shared" si="322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4"/>
        <v>theater</v>
      </c>
      <c r="R3439" t="str">
        <f t="shared" si="323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4"/>
        <v>theater</v>
      </c>
      <c r="R3440" t="str">
        <f t="shared" si="323"/>
        <v>plays</v>
      </c>
      <c r="S3440" s="10">
        <f t="shared" si="321"/>
        <v>42100.927858796298</v>
      </c>
      <c r="T3440" s="10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4"/>
        <v>theater</v>
      </c>
      <c r="R3441" t="str">
        <f t="shared" si="323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4"/>
        <v>theater</v>
      </c>
      <c r="R3442" t="str">
        <f t="shared" si="323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4"/>
        <v>theater</v>
      </c>
      <c r="R3443" t="str">
        <f t="shared" si="323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4"/>
        <v>theater</v>
      </c>
      <c r="R3444" t="str">
        <f t="shared" si="323"/>
        <v>plays</v>
      </c>
      <c r="S3444" s="10">
        <f t="shared" si="321"/>
        <v>42124.841111111113</v>
      </c>
      <c r="T3444" s="10">
        <f t="shared" si="322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4"/>
        <v>theater</v>
      </c>
      <c r="R3445" t="str">
        <f t="shared" si="323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4"/>
        <v>theater</v>
      </c>
      <c r="R3446" t="str">
        <f t="shared" si="323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4"/>
        <v>theater</v>
      </c>
      <c r="R3447" t="str">
        <f t="shared" si="323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4"/>
        <v>theater</v>
      </c>
      <c r="R3448" t="str">
        <f t="shared" si="323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4"/>
        <v>theater</v>
      </c>
      <c r="R3449" t="str">
        <f t="shared" si="323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4"/>
        <v>theater</v>
      </c>
      <c r="R3450" t="str">
        <f t="shared" si="323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4"/>
        <v>theater</v>
      </c>
      <c r="R3451" t="str">
        <f t="shared" si="323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4"/>
        <v>theater</v>
      </c>
      <c r="R3452" t="str">
        <f t="shared" si="323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4"/>
        <v>theater</v>
      </c>
      <c r="R3453" t="str">
        <f t="shared" si="323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4"/>
        <v>theater</v>
      </c>
      <c r="R3454" t="str">
        <f t="shared" si="323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4"/>
        <v>theater</v>
      </c>
      <c r="R3455" t="str">
        <f t="shared" si="323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4"/>
        <v>theater</v>
      </c>
      <c r="R3456" t="str">
        <f t="shared" si="323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4"/>
        <v>theater</v>
      </c>
      <c r="R3457" t="str">
        <f t="shared" si="323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4"/>
        <v>theater</v>
      </c>
      <c r="R3458" t="str">
        <f t="shared" si="323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si="324"/>
        <v>theater</v>
      </c>
      <c r="R3459" t="str">
        <f t="shared" si="323"/>
        <v>plays</v>
      </c>
      <c r="S3459" s="10">
        <f t="shared" ref="S3459:S3522" si="327">(J3459/86400)+DATE(1970,1,1)</f>
        <v>42016.706678240742</v>
      </c>
      <c r="T3459" s="10">
        <f t="shared" ref="T3459:T3522" si="328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4"/>
        <v>theater</v>
      </c>
      <c r="R3460" t="str">
        <f t="shared" ref="R3460:R3523" si="329">RIGHT(N3460,LEN(N3460)-FIND("/",N3460))</f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4"/>
        <v>theater</v>
      </c>
      <c r="R3461" t="str">
        <f t="shared" si="329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4"/>
        <v>theater</v>
      </c>
      <c r="R3462" t="str">
        <f t="shared" si="329"/>
        <v>plays</v>
      </c>
      <c r="S3462" s="10">
        <f t="shared" si="327"/>
        <v>41852.527222222227</v>
      </c>
      <c r="T3462" s="10">
        <f t="shared" si="328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4"/>
        <v>theater</v>
      </c>
      <c r="R3463" t="str">
        <f t="shared" si="329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4"/>
        <v>theater</v>
      </c>
      <c r="R3464" t="str">
        <f t="shared" si="329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4"/>
        <v>theater</v>
      </c>
      <c r="R3465" t="str">
        <f t="shared" si="329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ref="Q3466:Q3529" si="330">LEFT(N3466,FIND("/",N3466)-1)</f>
        <v>theater</v>
      </c>
      <c r="R3466" t="str">
        <f t="shared" si="329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30"/>
        <v>theater</v>
      </c>
      <c r="R3467" t="str">
        <f t="shared" si="329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30"/>
        <v>theater</v>
      </c>
      <c r="R3468" t="str">
        <f t="shared" si="329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30"/>
        <v>theater</v>
      </c>
      <c r="R3469" t="str">
        <f t="shared" si="329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30"/>
        <v>theater</v>
      </c>
      <c r="R3470" t="str">
        <f t="shared" si="329"/>
        <v>plays</v>
      </c>
      <c r="S3470" s="10">
        <f t="shared" si="327"/>
        <v>42605.765381944446</v>
      </c>
      <c r="T3470" s="10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30"/>
        <v>theater</v>
      </c>
      <c r="R3471" t="str">
        <f t="shared" si="329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30"/>
        <v>theater</v>
      </c>
      <c r="R3472" t="str">
        <f t="shared" si="329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30"/>
        <v>theater</v>
      </c>
      <c r="R3473" t="str">
        <f t="shared" si="329"/>
        <v>plays</v>
      </c>
      <c r="S3473" s="10">
        <f t="shared" si="327"/>
        <v>41841.820486111115</v>
      </c>
      <c r="T3473" s="10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30"/>
        <v>theater</v>
      </c>
      <c r="R3474" t="str">
        <f t="shared" si="329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30"/>
        <v>theater</v>
      </c>
      <c r="R3475" t="str">
        <f t="shared" si="329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30"/>
        <v>theater</v>
      </c>
      <c r="R3476" t="str">
        <f t="shared" si="329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30"/>
        <v>theater</v>
      </c>
      <c r="R3477" t="str">
        <f t="shared" si="329"/>
        <v>plays</v>
      </c>
      <c r="S3477" s="10">
        <f t="shared" si="327"/>
        <v>41918.880833333329</v>
      </c>
      <c r="T3477" s="10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30"/>
        <v>theater</v>
      </c>
      <c r="R3478" t="str">
        <f t="shared" si="329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30"/>
        <v>theater</v>
      </c>
      <c r="R3479" t="str">
        <f t="shared" si="329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30"/>
        <v>theater</v>
      </c>
      <c r="R3480" t="str">
        <f t="shared" si="329"/>
        <v>plays</v>
      </c>
      <c r="S3480" s="10">
        <f t="shared" si="327"/>
        <v>42053.916921296295</v>
      </c>
      <c r="T3480" s="10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30"/>
        <v>theater</v>
      </c>
      <c r="R3481" t="str">
        <f t="shared" si="329"/>
        <v>plays</v>
      </c>
      <c r="S3481" s="10">
        <f t="shared" si="327"/>
        <v>41781.855092592596</v>
      </c>
      <c r="T3481" s="10">
        <f t="shared" si="328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30"/>
        <v>theater</v>
      </c>
      <c r="R3482" t="str">
        <f t="shared" si="329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30"/>
        <v>theater</v>
      </c>
      <c r="R3483" t="str">
        <f t="shared" si="329"/>
        <v>plays</v>
      </c>
      <c r="S3483" s="10">
        <f t="shared" si="327"/>
        <v>41989.247546296298</v>
      </c>
      <c r="T3483" s="10">
        <f t="shared" si="328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30"/>
        <v>theater</v>
      </c>
      <c r="R3484" t="str">
        <f t="shared" si="329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30"/>
        <v>theater</v>
      </c>
      <c r="R3485" t="str">
        <f t="shared" si="329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30"/>
        <v>theater</v>
      </c>
      <c r="R3486" t="str">
        <f t="shared" si="329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30"/>
        <v>theater</v>
      </c>
      <c r="R3487" t="str">
        <f t="shared" si="329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30"/>
        <v>theater</v>
      </c>
      <c r="R3488" t="str">
        <f t="shared" si="329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30"/>
        <v>theater</v>
      </c>
      <c r="R3489" t="str">
        <f t="shared" si="329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30"/>
        <v>theater</v>
      </c>
      <c r="R3490" t="str">
        <f t="shared" si="329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30"/>
        <v>theater</v>
      </c>
      <c r="R3491" t="str">
        <f t="shared" si="329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30"/>
        <v>theater</v>
      </c>
      <c r="R3492" t="str">
        <f t="shared" si="329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30"/>
        <v>theater</v>
      </c>
      <c r="R3493" t="str">
        <f t="shared" si="329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30"/>
        <v>theater</v>
      </c>
      <c r="R3494" t="str">
        <f t="shared" si="329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30"/>
        <v>theater</v>
      </c>
      <c r="R3495" t="str">
        <f t="shared" si="329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30"/>
        <v>theater</v>
      </c>
      <c r="R3496" t="str">
        <f t="shared" si="329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30"/>
        <v>theater</v>
      </c>
      <c r="R3497" t="str">
        <f t="shared" si="329"/>
        <v>plays</v>
      </c>
      <c r="S3497" s="10">
        <f t="shared" si="327"/>
        <v>41915.762835648144</v>
      </c>
      <c r="T3497" s="10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30"/>
        <v>theater</v>
      </c>
      <c r="R3498" t="str">
        <f t="shared" si="329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30"/>
        <v>theater</v>
      </c>
      <c r="R3499" t="str">
        <f t="shared" si="329"/>
        <v>plays</v>
      </c>
      <c r="S3499" s="10">
        <f t="shared" si="327"/>
        <v>42511.741944444446</v>
      </c>
      <c r="T3499" s="10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30"/>
        <v>theater</v>
      </c>
      <c r="R3500" t="str">
        <f t="shared" si="329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30"/>
        <v>theater</v>
      </c>
      <c r="R3501" t="str">
        <f t="shared" si="329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30"/>
        <v>theater</v>
      </c>
      <c r="R3502" t="str">
        <f t="shared" si="329"/>
        <v>plays</v>
      </c>
      <c r="S3502" s="10">
        <f t="shared" si="327"/>
        <v>42419.919421296298</v>
      </c>
      <c r="T3502" s="10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30"/>
        <v>theater</v>
      </c>
      <c r="R3503" t="str">
        <f t="shared" si="329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30"/>
        <v>theater</v>
      </c>
      <c r="R3504" t="str">
        <f t="shared" si="329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30"/>
        <v>theater</v>
      </c>
      <c r="R3505" t="str">
        <f t="shared" si="329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30"/>
        <v>theater</v>
      </c>
      <c r="R3506" t="str">
        <f t="shared" si="329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30"/>
        <v>theater</v>
      </c>
      <c r="R3507" t="str">
        <f t="shared" si="329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30"/>
        <v>theater</v>
      </c>
      <c r="R3508" t="str">
        <f t="shared" si="329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30"/>
        <v>theater</v>
      </c>
      <c r="R3509" t="str">
        <f t="shared" si="329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30"/>
        <v>theater</v>
      </c>
      <c r="R3510" t="str">
        <f t="shared" si="329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30"/>
        <v>theater</v>
      </c>
      <c r="R3511" t="str">
        <f t="shared" si="329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30"/>
        <v>theater</v>
      </c>
      <c r="R3512" t="str">
        <f t="shared" si="329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30"/>
        <v>theater</v>
      </c>
      <c r="R3513" t="str">
        <f t="shared" si="329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30"/>
        <v>theater</v>
      </c>
      <c r="R3514" t="str">
        <f t="shared" si="329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30"/>
        <v>theater</v>
      </c>
      <c r="R3515" t="str">
        <f t="shared" si="329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30"/>
        <v>theater</v>
      </c>
      <c r="R3516" t="str">
        <f t="shared" si="329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30"/>
        <v>theater</v>
      </c>
      <c r="R3517" t="str">
        <f t="shared" si="329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30"/>
        <v>theater</v>
      </c>
      <c r="R3518" t="str">
        <f t="shared" si="329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30"/>
        <v>theater</v>
      </c>
      <c r="R3519" t="str">
        <f t="shared" si="329"/>
        <v>plays</v>
      </c>
      <c r="S3519" s="10">
        <f t="shared" si="327"/>
        <v>41794.817523148144</v>
      </c>
      <c r="T3519" s="10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30"/>
        <v>theater</v>
      </c>
      <c r="R3520" t="str">
        <f t="shared" si="329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30"/>
        <v>theater</v>
      </c>
      <c r="R3521" t="str">
        <f t="shared" si="329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30"/>
        <v>theater</v>
      </c>
      <c r="R3522" t="str">
        <f t="shared" si="329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si="330"/>
        <v>theater</v>
      </c>
      <c r="R3523" t="str">
        <f t="shared" si="329"/>
        <v>plays</v>
      </c>
      <c r="S3523" s="10">
        <f t="shared" ref="S3523:S3586" si="333">(J3523/86400)+DATE(1970,1,1)</f>
        <v>41881.361342592594</v>
      </c>
      <c r="T3523" s="10">
        <f t="shared" ref="T3523:T3586" si="334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0"/>
        <v>theater</v>
      </c>
      <c r="R3524" t="str">
        <f t="shared" ref="R3524:R3587" si="335">RIGHT(N3524,LEN(N3524)-FIND("/",N3524))</f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0"/>
        <v>theater</v>
      </c>
      <c r="R3525" t="str">
        <f t="shared" si="335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0"/>
        <v>theater</v>
      </c>
      <c r="R3526" t="str">
        <f t="shared" si="335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0"/>
        <v>theater</v>
      </c>
      <c r="R3527" t="str">
        <f t="shared" si="335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0"/>
        <v>theater</v>
      </c>
      <c r="R3528" t="str">
        <f t="shared" si="335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0"/>
        <v>theater</v>
      </c>
      <c r="R3529" t="str">
        <f t="shared" si="335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ref="Q3530:Q3593" si="336">LEFT(N3530,FIND("/",N3530)-1)</f>
        <v>theater</v>
      </c>
      <c r="R3530" t="str">
        <f t="shared" si="335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6"/>
        <v>theater</v>
      </c>
      <c r="R3531" t="str">
        <f t="shared" si="335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6"/>
        <v>theater</v>
      </c>
      <c r="R3532" t="str">
        <f t="shared" si="335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6"/>
        <v>theater</v>
      </c>
      <c r="R3533" t="str">
        <f t="shared" si="335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6"/>
        <v>theater</v>
      </c>
      <c r="R3534" t="str">
        <f t="shared" si="335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6"/>
        <v>theater</v>
      </c>
      <c r="R3535" t="str">
        <f t="shared" si="335"/>
        <v>plays</v>
      </c>
      <c r="S3535" s="10">
        <f t="shared" si="333"/>
        <v>42289.761192129634</v>
      </c>
      <c r="T3535" s="10">
        <f t="shared" si="334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6"/>
        <v>theater</v>
      </c>
      <c r="R3536" t="str">
        <f t="shared" si="335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6"/>
        <v>theater</v>
      </c>
      <c r="R3537" t="str">
        <f t="shared" si="335"/>
        <v>plays</v>
      </c>
      <c r="S3537" s="10">
        <f t="shared" si="333"/>
        <v>42248.640162037038</v>
      </c>
      <c r="T3537" s="10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6"/>
        <v>theater</v>
      </c>
      <c r="R3538" t="str">
        <f t="shared" si="335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6"/>
        <v>theater</v>
      </c>
      <c r="R3539" t="str">
        <f t="shared" si="335"/>
        <v>plays</v>
      </c>
      <c r="S3539" s="10">
        <f t="shared" si="333"/>
        <v>41923.354351851856</v>
      </c>
      <c r="T3539" s="10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6"/>
        <v>theater</v>
      </c>
      <c r="R3540" t="str">
        <f t="shared" si="335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6"/>
        <v>theater</v>
      </c>
      <c r="R3541" t="str">
        <f t="shared" si="335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6"/>
        <v>theater</v>
      </c>
      <c r="R3542" t="str">
        <f t="shared" si="335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6"/>
        <v>theater</v>
      </c>
      <c r="R3543" t="str">
        <f t="shared" si="335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6"/>
        <v>theater</v>
      </c>
      <c r="R3544" t="str">
        <f t="shared" si="335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6"/>
        <v>theater</v>
      </c>
      <c r="R3545" t="str">
        <f t="shared" si="335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6"/>
        <v>theater</v>
      </c>
      <c r="R3546" t="str">
        <f t="shared" si="335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6"/>
        <v>theater</v>
      </c>
      <c r="R3547" t="str">
        <f t="shared" si="335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6"/>
        <v>theater</v>
      </c>
      <c r="R3548" t="str">
        <f t="shared" si="335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6"/>
        <v>theater</v>
      </c>
      <c r="R3549" t="str">
        <f t="shared" si="335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6"/>
        <v>theater</v>
      </c>
      <c r="R3550" t="str">
        <f t="shared" si="335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6"/>
        <v>theater</v>
      </c>
      <c r="R3551" t="str">
        <f t="shared" si="335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6"/>
        <v>theater</v>
      </c>
      <c r="R3552" t="str">
        <f t="shared" si="335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6"/>
        <v>theater</v>
      </c>
      <c r="R3553" t="str">
        <f t="shared" si="335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6"/>
        <v>theater</v>
      </c>
      <c r="R3554" t="str">
        <f t="shared" si="335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6"/>
        <v>theater</v>
      </c>
      <c r="R3555" t="str">
        <f t="shared" si="335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6"/>
        <v>theater</v>
      </c>
      <c r="R3556" t="str">
        <f t="shared" si="335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6"/>
        <v>theater</v>
      </c>
      <c r="R3557" t="str">
        <f t="shared" si="335"/>
        <v>plays</v>
      </c>
      <c r="S3557" s="10">
        <f t="shared" si="333"/>
        <v>42661.442060185189</v>
      </c>
      <c r="T3557" s="10">
        <f t="shared" si="334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6"/>
        <v>theater</v>
      </c>
      <c r="R3558" t="str">
        <f t="shared" si="335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6"/>
        <v>theater</v>
      </c>
      <c r="R3559" t="str">
        <f t="shared" si="335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6"/>
        <v>theater</v>
      </c>
      <c r="R3560" t="str">
        <f t="shared" si="335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6"/>
        <v>theater</v>
      </c>
      <c r="R3561" t="str">
        <f t="shared" si="335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6"/>
        <v>theater</v>
      </c>
      <c r="R3562" t="str">
        <f t="shared" si="335"/>
        <v>plays</v>
      </c>
      <c r="S3562" s="10">
        <f t="shared" si="333"/>
        <v>42115.889652777776</v>
      </c>
      <c r="T3562" s="10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6"/>
        <v>theater</v>
      </c>
      <c r="R3563" t="str">
        <f t="shared" si="335"/>
        <v>plays</v>
      </c>
      <c r="S3563" s="10">
        <f t="shared" si="333"/>
        <v>42203.680300925931</v>
      </c>
      <c r="T3563" s="10">
        <f t="shared" si="334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6"/>
        <v>theater</v>
      </c>
      <c r="R3564" t="str">
        <f t="shared" si="335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6"/>
        <v>theater</v>
      </c>
      <c r="R3565" t="str">
        <f t="shared" si="335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6"/>
        <v>theater</v>
      </c>
      <c r="R3566" t="str">
        <f t="shared" si="335"/>
        <v>plays</v>
      </c>
      <c r="S3566" s="10">
        <f t="shared" si="333"/>
        <v>42236.623252314814</v>
      </c>
      <c r="T3566" s="10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6"/>
        <v>theater</v>
      </c>
      <c r="R3567" t="str">
        <f t="shared" si="335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6"/>
        <v>theater</v>
      </c>
      <c r="R3568" t="str">
        <f t="shared" si="335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6"/>
        <v>theater</v>
      </c>
      <c r="R3569" t="str">
        <f t="shared" si="335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6"/>
        <v>theater</v>
      </c>
      <c r="R3570" t="str">
        <f t="shared" si="335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6"/>
        <v>theater</v>
      </c>
      <c r="R3571" t="str">
        <f t="shared" si="335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6"/>
        <v>theater</v>
      </c>
      <c r="R3572" t="str">
        <f t="shared" si="335"/>
        <v>plays</v>
      </c>
      <c r="S3572" s="10">
        <f t="shared" si="333"/>
        <v>41976.331979166665</v>
      </c>
      <c r="T3572" s="10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6"/>
        <v>theater</v>
      </c>
      <c r="R3573" t="str">
        <f t="shared" si="335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6"/>
        <v>theater</v>
      </c>
      <c r="R3574" t="str">
        <f t="shared" si="335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6"/>
        <v>theater</v>
      </c>
      <c r="R3575" t="str">
        <f t="shared" si="335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6"/>
        <v>theater</v>
      </c>
      <c r="R3576" t="str">
        <f t="shared" si="335"/>
        <v>plays</v>
      </c>
      <c r="S3576" s="10">
        <f t="shared" si="333"/>
        <v>41926.942685185189</v>
      </c>
      <c r="T3576" s="10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6"/>
        <v>theater</v>
      </c>
      <c r="R3577" t="str">
        <f t="shared" si="335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6"/>
        <v>theater</v>
      </c>
      <c r="R3578" t="str">
        <f t="shared" si="335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6"/>
        <v>theater</v>
      </c>
      <c r="R3579" t="str">
        <f t="shared" si="335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6"/>
        <v>theater</v>
      </c>
      <c r="R3580" t="str">
        <f t="shared" si="335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6"/>
        <v>theater</v>
      </c>
      <c r="R3581" t="str">
        <f t="shared" si="335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6"/>
        <v>theater</v>
      </c>
      <c r="R3582" t="str">
        <f t="shared" si="335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6"/>
        <v>theater</v>
      </c>
      <c r="R3583" t="str">
        <f t="shared" si="335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6"/>
        <v>theater</v>
      </c>
      <c r="R3584" t="str">
        <f t="shared" si="335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6"/>
        <v>theater</v>
      </c>
      <c r="R3585" t="str">
        <f t="shared" si="335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6"/>
        <v>theater</v>
      </c>
      <c r="R3586" t="str">
        <f t="shared" si="335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si="336"/>
        <v>theater</v>
      </c>
      <c r="R3587" t="str">
        <f t="shared" si="335"/>
        <v>plays</v>
      </c>
      <c r="S3587" s="10">
        <f t="shared" ref="S3587:S3650" si="339">(J3587/86400)+DATE(1970,1,1)</f>
        <v>41964.716319444444</v>
      </c>
      <c r="T3587" s="10">
        <f t="shared" ref="T3587:T3650" si="340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6"/>
        <v>theater</v>
      </c>
      <c r="R3588" t="str">
        <f t="shared" ref="R3588:R3651" si="341">RIGHT(N3588,LEN(N3588)-FIND("/",N3588))</f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6"/>
        <v>theater</v>
      </c>
      <c r="R3589" t="str">
        <f t="shared" si="341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6"/>
        <v>theater</v>
      </c>
      <c r="R3590" t="str">
        <f t="shared" si="341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6"/>
        <v>theater</v>
      </c>
      <c r="R3591" t="str">
        <f t="shared" si="341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6"/>
        <v>theater</v>
      </c>
      <c r="R3592" t="str">
        <f t="shared" si="341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6"/>
        <v>theater</v>
      </c>
      <c r="R3593" t="str">
        <f t="shared" si="341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ref="Q3594:Q3657" si="342">LEFT(N3594,FIND("/",N3594)-1)</f>
        <v>theater</v>
      </c>
      <c r="R3594" t="str">
        <f t="shared" si="341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42"/>
        <v>theater</v>
      </c>
      <c r="R3595" t="str">
        <f t="shared" si="341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42"/>
        <v>theater</v>
      </c>
      <c r="R3596" t="str">
        <f t="shared" si="341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42"/>
        <v>theater</v>
      </c>
      <c r="R3597" t="str">
        <f t="shared" si="341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42"/>
        <v>theater</v>
      </c>
      <c r="R3598" t="str">
        <f t="shared" si="341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42"/>
        <v>theater</v>
      </c>
      <c r="R3599" t="str">
        <f t="shared" si="341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42"/>
        <v>theater</v>
      </c>
      <c r="R3600" t="str">
        <f t="shared" si="341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42"/>
        <v>theater</v>
      </c>
      <c r="R3601" t="str">
        <f t="shared" si="341"/>
        <v>plays</v>
      </c>
      <c r="S3601" s="10">
        <f t="shared" si="339"/>
        <v>42220.79487268519</v>
      </c>
      <c r="T3601" s="10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42"/>
        <v>theater</v>
      </c>
      <c r="R3602" t="str">
        <f t="shared" si="341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42"/>
        <v>theater</v>
      </c>
      <c r="R3603" t="str">
        <f t="shared" si="341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42"/>
        <v>theater</v>
      </c>
      <c r="R3604" t="str">
        <f t="shared" si="341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42"/>
        <v>theater</v>
      </c>
      <c r="R3605" t="str">
        <f t="shared" si="341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42"/>
        <v>theater</v>
      </c>
      <c r="R3606" t="str">
        <f t="shared" si="341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42"/>
        <v>theater</v>
      </c>
      <c r="R3607" t="str">
        <f t="shared" si="341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42"/>
        <v>theater</v>
      </c>
      <c r="R3608" t="str">
        <f t="shared" si="341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42"/>
        <v>theater</v>
      </c>
      <c r="R3609" t="str">
        <f t="shared" si="341"/>
        <v>plays</v>
      </c>
      <c r="S3609" s="10">
        <f t="shared" si="339"/>
        <v>42338.963912037041</v>
      </c>
      <c r="T3609" s="10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42"/>
        <v>theater</v>
      </c>
      <c r="R3610" t="str">
        <f t="shared" si="341"/>
        <v>plays</v>
      </c>
      <c r="S3610" s="10">
        <f t="shared" si="339"/>
        <v>42506.709374999999</v>
      </c>
      <c r="T3610" s="10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42"/>
        <v>theater</v>
      </c>
      <c r="R3611" t="str">
        <f t="shared" si="341"/>
        <v>plays</v>
      </c>
      <c r="S3611" s="10">
        <f t="shared" si="339"/>
        <v>42429.991724537038</v>
      </c>
      <c r="T3611" s="10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42"/>
        <v>theater</v>
      </c>
      <c r="R3612" t="str">
        <f t="shared" si="341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42"/>
        <v>theater</v>
      </c>
      <c r="R3613" t="str">
        <f t="shared" si="341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42"/>
        <v>theater</v>
      </c>
      <c r="R3614" t="str">
        <f t="shared" si="341"/>
        <v>plays</v>
      </c>
      <c r="S3614" s="10">
        <f t="shared" si="339"/>
        <v>41789.726979166662</v>
      </c>
      <c r="T3614" s="10">
        <f t="shared" si="340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42"/>
        <v>theater</v>
      </c>
      <c r="R3615" t="str">
        <f t="shared" si="341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42"/>
        <v>theater</v>
      </c>
      <c r="R3616" t="str">
        <f t="shared" si="341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42"/>
        <v>theater</v>
      </c>
      <c r="R3617" t="str">
        <f t="shared" si="341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42"/>
        <v>theater</v>
      </c>
      <c r="R3618" t="str">
        <f t="shared" si="341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42"/>
        <v>theater</v>
      </c>
      <c r="R3619" t="str">
        <f t="shared" si="341"/>
        <v>plays</v>
      </c>
      <c r="S3619" s="10">
        <f t="shared" si="339"/>
        <v>42779.610289351855</v>
      </c>
      <c r="T3619" s="10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42"/>
        <v>theater</v>
      </c>
      <c r="R3620" t="str">
        <f t="shared" si="341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42"/>
        <v>theater</v>
      </c>
      <c r="R3621" t="str">
        <f t="shared" si="341"/>
        <v>plays</v>
      </c>
      <c r="S3621" s="10">
        <f t="shared" si="339"/>
        <v>42661.132245370369</v>
      </c>
      <c r="T3621" s="10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42"/>
        <v>theater</v>
      </c>
      <c r="R3622" t="str">
        <f t="shared" si="341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42"/>
        <v>theater</v>
      </c>
      <c r="R3623" t="str">
        <f t="shared" si="341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42"/>
        <v>theater</v>
      </c>
      <c r="R3624" t="str">
        <f t="shared" si="341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42"/>
        <v>theater</v>
      </c>
      <c r="R3625" t="str">
        <f t="shared" si="341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42"/>
        <v>theater</v>
      </c>
      <c r="R3626" t="str">
        <f t="shared" si="341"/>
        <v>plays</v>
      </c>
      <c r="S3626" s="10">
        <f t="shared" si="339"/>
        <v>42545.774189814816</v>
      </c>
      <c r="T3626" s="10">
        <f t="shared" si="340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42"/>
        <v>theater</v>
      </c>
      <c r="R3627" t="str">
        <f t="shared" si="341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42"/>
        <v>theater</v>
      </c>
      <c r="R3628" t="str">
        <f t="shared" si="341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42"/>
        <v>theater</v>
      </c>
      <c r="R3629" t="str">
        <f t="shared" si="341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 t="e">
        <f t="shared" si="338"/>
        <v>#DIV/0!</v>
      </c>
      <c r="Q3630" t="str">
        <f t="shared" si="342"/>
        <v>theater</v>
      </c>
      <c r="R3630" t="str">
        <f t="shared" si="341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42"/>
        <v>theater</v>
      </c>
      <c r="R3631" t="str">
        <f t="shared" si="341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42"/>
        <v>theater</v>
      </c>
      <c r="R3632" t="str">
        <f t="shared" si="341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42"/>
        <v>theater</v>
      </c>
      <c r="R3633" t="str">
        <f t="shared" si="341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42"/>
        <v>theater</v>
      </c>
      <c r="R3634" t="str">
        <f t="shared" si="341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42"/>
        <v>theater</v>
      </c>
      <c r="R3635" t="str">
        <f t="shared" si="341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42"/>
        <v>theater</v>
      </c>
      <c r="R3636" t="str">
        <f t="shared" si="341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42"/>
        <v>theater</v>
      </c>
      <c r="R3637" t="str">
        <f t="shared" si="341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 t="e">
        <f t="shared" si="338"/>
        <v>#DIV/0!</v>
      </c>
      <c r="Q3638" t="str">
        <f t="shared" si="342"/>
        <v>theater</v>
      </c>
      <c r="R3638" t="str">
        <f t="shared" si="341"/>
        <v>musical</v>
      </c>
      <c r="S3638" s="10">
        <f t="shared" si="339"/>
        <v>42226.694780092592</v>
      </c>
      <c r="T3638" s="10">
        <f t="shared" si="340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42"/>
        <v>theater</v>
      </c>
      <c r="R3639" t="str">
        <f t="shared" si="341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42"/>
        <v>theater</v>
      </c>
      <c r="R3640" t="str">
        <f t="shared" si="341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42"/>
        <v>theater</v>
      </c>
      <c r="R3641" t="str">
        <f t="shared" si="341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42"/>
        <v>theater</v>
      </c>
      <c r="R3642" t="str">
        <f t="shared" si="341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 t="e">
        <f t="shared" si="338"/>
        <v>#DIV/0!</v>
      </c>
      <c r="Q3643" t="str">
        <f t="shared" si="342"/>
        <v>theater</v>
      </c>
      <c r="R3643" t="str">
        <f t="shared" si="341"/>
        <v>musical</v>
      </c>
      <c r="S3643" s="10">
        <f t="shared" si="339"/>
        <v>41899.627071759256</v>
      </c>
      <c r="T3643" s="10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42"/>
        <v>theater</v>
      </c>
      <c r="R3644" t="str">
        <f t="shared" si="341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 t="e">
        <f t="shared" si="338"/>
        <v>#DIV/0!</v>
      </c>
      <c r="Q3645" t="str">
        <f t="shared" si="342"/>
        <v>theater</v>
      </c>
      <c r="R3645" t="str">
        <f t="shared" si="341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42"/>
        <v>theater</v>
      </c>
      <c r="R3646" t="str">
        <f t="shared" si="341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42"/>
        <v>theater</v>
      </c>
      <c r="R3647" t="str">
        <f t="shared" si="341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42"/>
        <v>theater</v>
      </c>
      <c r="R3648" t="str">
        <f t="shared" si="341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42"/>
        <v>theater</v>
      </c>
      <c r="R3649" t="str">
        <f t="shared" si="341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42"/>
        <v>theater</v>
      </c>
      <c r="R3650" t="str">
        <f t="shared" si="341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E3651/L3651</f>
        <v>97.5</v>
      </c>
      <c r="Q3651" t="str">
        <f t="shared" si="342"/>
        <v>theater</v>
      </c>
      <c r="R3651" t="str">
        <f t="shared" si="341"/>
        <v>plays</v>
      </c>
      <c r="S3651" s="10">
        <f t="shared" ref="S3651:S3714" si="345">(J3651/86400)+DATE(1970,1,1)</f>
        <v>41780.712893518517</v>
      </c>
      <c r="T3651" s="10">
        <f t="shared" ref="T3651:T3714" si="346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2"/>
        <v>theater</v>
      </c>
      <c r="R3652" t="str">
        <f t="shared" ref="R3652:R3715" si="347">RIGHT(N3652,LEN(N3652)-FIND("/",N3652))</f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2"/>
        <v>theater</v>
      </c>
      <c r="R3653" t="str">
        <f t="shared" si="347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2"/>
        <v>theater</v>
      </c>
      <c r="R3654" t="str">
        <f t="shared" si="347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2"/>
        <v>theater</v>
      </c>
      <c r="R3655" t="str">
        <f t="shared" si="347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2"/>
        <v>theater</v>
      </c>
      <c r="R3656" t="str">
        <f t="shared" si="347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2"/>
        <v>theater</v>
      </c>
      <c r="R3657" t="str">
        <f t="shared" si="347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ref="Q3658:Q3721" si="348">LEFT(N3658,FIND("/",N3658)-1)</f>
        <v>theater</v>
      </c>
      <c r="R3658" t="str">
        <f t="shared" si="347"/>
        <v>plays</v>
      </c>
      <c r="S3658" s="10">
        <f t="shared" si="345"/>
        <v>42737.910138888888</v>
      </c>
      <c r="T3658" s="10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8"/>
        <v>theater</v>
      </c>
      <c r="R3659" t="str">
        <f t="shared" si="347"/>
        <v>plays</v>
      </c>
      <c r="S3659" s="10">
        <f t="shared" si="345"/>
        <v>42499.629849537036</v>
      </c>
      <c r="T3659" s="10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8"/>
        <v>theater</v>
      </c>
      <c r="R3660" t="str">
        <f t="shared" si="347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8"/>
        <v>theater</v>
      </c>
      <c r="R3661" t="str">
        <f t="shared" si="347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8"/>
        <v>theater</v>
      </c>
      <c r="R3662" t="str">
        <f t="shared" si="347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8"/>
        <v>theater</v>
      </c>
      <c r="R3663" t="str">
        <f t="shared" si="347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8"/>
        <v>theater</v>
      </c>
      <c r="R3664" t="str">
        <f t="shared" si="347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8"/>
        <v>theater</v>
      </c>
      <c r="R3665" t="str">
        <f t="shared" si="347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8"/>
        <v>theater</v>
      </c>
      <c r="R3666" t="str">
        <f t="shared" si="347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8"/>
        <v>theater</v>
      </c>
      <c r="R3667" t="str">
        <f t="shared" si="347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8"/>
        <v>theater</v>
      </c>
      <c r="R3668" t="str">
        <f t="shared" si="347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8"/>
        <v>theater</v>
      </c>
      <c r="R3669" t="str">
        <f t="shared" si="347"/>
        <v>plays</v>
      </c>
      <c r="S3669" s="10">
        <f t="shared" si="345"/>
        <v>42173.970127314809</v>
      </c>
      <c r="T3669" s="10">
        <f t="shared" si="346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8"/>
        <v>theater</v>
      </c>
      <c r="R3670" t="str">
        <f t="shared" si="347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8"/>
        <v>theater</v>
      </c>
      <c r="R3671" t="str">
        <f t="shared" si="347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8"/>
        <v>theater</v>
      </c>
      <c r="R3672" t="str">
        <f t="shared" si="347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8"/>
        <v>theater</v>
      </c>
      <c r="R3673" t="str">
        <f t="shared" si="347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8"/>
        <v>theater</v>
      </c>
      <c r="R3674" t="str">
        <f t="shared" si="347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8"/>
        <v>theater</v>
      </c>
      <c r="R3675" t="str">
        <f t="shared" si="347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8"/>
        <v>theater</v>
      </c>
      <c r="R3676" t="str">
        <f t="shared" si="347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8"/>
        <v>theater</v>
      </c>
      <c r="R3677" t="str">
        <f t="shared" si="347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8"/>
        <v>theater</v>
      </c>
      <c r="R3678" t="str">
        <f t="shared" si="347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8"/>
        <v>theater</v>
      </c>
      <c r="R3679" t="str">
        <f t="shared" si="347"/>
        <v>plays</v>
      </c>
      <c r="S3679" s="10">
        <f t="shared" si="345"/>
        <v>41802.574282407411</v>
      </c>
      <c r="T3679" s="10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8"/>
        <v>theater</v>
      </c>
      <c r="R3680" t="str">
        <f t="shared" si="347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8"/>
        <v>theater</v>
      </c>
      <c r="R3681" t="str">
        <f t="shared" si="347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8"/>
        <v>theater</v>
      </c>
      <c r="R3682" t="str">
        <f t="shared" si="347"/>
        <v>plays</v>
      </c>
      <c r="S3682" s="10">
        <f t="shared" si="345"/>
        <v>42627.454097222224</v>
      </c>
      <c r="T3682" s="10">
        <f t="shared" si="346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8"/>
        <v>theater</v>
      </c>
      <c r="R3683" t="str">
        <f t="shared" si="347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8"/>
        <v>theater</v>
      </c>
      <c r="R3684" t="str">
        <f t="shared" si="347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8"/>
        <v>theater</v>
      </c>
      <c r="R3685" t="str">
        <f t="shared" si="347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8"/>
        <v>theater</v>
      </c>
      <c r="R3686" t="str">
        <f t="shared" si="347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8"/>
        <v>theater</v>
      </c>
      <c r="R3687" t="str">
        <f t="shared" si="347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8"/>
        <v>theater</v>
      </c>
      <c r="R3688" t="str">
        <f t="shared" si="347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8"/>
        <v>theater</v>
      </c>
      <c r="R3689" t="str">
        <f t="shared" si="347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8"/>
        <v>theater</v>
      </c>
      <c r="R3690" t="str">
        <f t="shared" si="347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8"/>
        <v>theater</v>
      </c>
      <c r="R3691" t="str">
        <f t="shared" si="347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8"/>
        <v>theater</v>
      </c>
      <c r="R3692" t="str">
        <f t="shared" si="347"/>
        <v>plays</v>
      </c>
      <c r="S3692" s="10">
        <f t="shared" si="345"/>
        <v>41940.598182870366</v>
      </c>
      <c r="T3692" s="10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8"/>
        <v>theater</v>
      </c>
      <c r="R3693" t="str">
        <f t="shared" si="347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8"/>
        <v>theater</v>
      </c>
      <c r="R3694" t="str">
        <f t="shared" si="347"/>
        <v>plays</v>
      </c>
      <c r="S3694" s="10">
        <f t="shared" si="345"/>
        <v>41891.96503472222</v>
      </c>
      <c r="T3694" s="10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8"/>
        <v>theater</v>
      </c>
      <c r="R3695" t="str">
        <f t="shared" si="347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8"/>
        <v>theater</v>
      </c>
      <c r="R3696" t="str">
        <f t="shared" si="347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8"/>
        <v>theater</v>
      </c>
      <c r="R3697" t="str">
        <f t="shared" si="347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8"/>
        <v>theater</v>
      </c>
      <c r="R3698" t="str">
        <f t="shared" si="347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8"/>
        <v>theater</v>
      </c>
      <c r="R3699" t="str">
        <f t="shared" si="347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8"/>
        <v>theater</v>
      </c>
      <c r="R3700" t="str">
        <f t="shared" si="347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8"/>
        <v>theater</v>
      </c>
      <c r="R3701" t="str">
        <f t="shared" si="347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8"/>
        <v>theater</v>
      </c>
      <c r="R3702" t="str">
        <f t="shared" si="347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8"/>
        <v>theater</v>
      </c>
      <c r="R3703" t="str">
        <f t="shared" si="347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8"/>
        <v>theater</v>
      </c>
      <c r="R3704" t="str">
        <f t="shared" si="347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8"/>
        <v>theater</v>
      </c>
      <c r="R3705" t="str">
        <f t="shared" si="347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8"/>
        <v>theater</v>
      </c>
      <c r="R3706" t="str">
        <f t="shared" si="347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8"/>
        <v>theater</v>
      </c>
      <c r="R3707" t="str">
        <f t="shared" si="347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8"/>
        <v>theater</v>
      </c>
      <c r="R3708" t="str">
        <f t="shared" si="347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8"/>
        <v>theater</v>
      </c>
      <c r="R3709" t="str">
        <f t="shared" si="347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8"/>
        <v>theater</v>
      </c>
      <c r="R3710" t="str">
        <f t="shared" si="347"/>
        <v>plays</v>
      </c>
      <c r="S3710" s="10">
        <f t="shared" si="345"/>
        <v>41810.142199074078</v>
      </c>
      <c r="T3710" s="10">
        <f t="shared" si="346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8"/>
        <v>theater</v>
      </c>
      <c r="R3711" t="str">
        <f t="shared" si="347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8"/>
        <v>theater</v>
      </c>
      <c r="R3712" t="str">
        <f t="shared" si="347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8"/>
        <v>theater</v>
      </c>
      <c r="R3713" t="str">
        <f t="shared" si="347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8"/>
        <v>theater</v>
      </c>
      <c r="R3714" t="str">
        <f t="shared" si="347"/>
        <v>plays</v>
      </c>
      <c r="S3714" s="10">
        <f t="shared" si="345"/>
        <v>42134.172071759254</v>
      </c>
      <c r="T3714" s="10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si="348"/>
        <v>theater</v>
      </c>
      <c r="R3715" t="str">
        <f t="shared" si="347"/>
        <v>plays</v>
      </c>
      <c r="S3715" s="10">
        <f t="shared" ref="S3715:S3778" si="351">(J3715/86400)+DATE(1970,1,1)</f>
        <v>42505.738032407404</v>
      </c>
      <c r="T3715" s="10">
        <f t="shared" ref="T3715:T3778" si="352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48"/>
        <v>theater</v>
      </c>
      <c r="R3716" t="str">
        <f t="shared" ref="R3716:R3779" si="353">RIGHT(N3716,LEN(N3716)-FIND("/",N3716))</f>
        <v>plays</v>
      </c>
      <c r="S3716" s="10">
        <f t="shared" si="351"/>
        <v>42118.556331018517</v>
      </c>
      <c r="T3716" s="10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48"/>
        <v>theater</v>
      </c>
      <c r="R3717" t="str">
        <f t="shared" si="353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48"/>
        <v>theater</v>
      </c>
      <c r="R3718" t="str">
        <f t="shared" si="353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48"/>
        <v>theater</v>
      </c>
      <c r="R3719" t="str">
        <f t="shared" si="353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48"/>
        <v>theater</v>
      </c>
      <c r="R3720" t="str">
        <f t="shared" si="353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48"/>
        <v>theater</v>
      </c>
      <c r="R3721" t="str">
        <f t="shared" si="353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ref="Q3722:Q3785" si="354">LEFT(N3722,FIND("/",N3722)-1)</f>
        <v>theater</v>
      </c>
      <c r="R3722" t="str">
        <f t="shared" si="353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4"/>
        <v>theater</v>
      </c>
      <c r="R3723" t="str">
        <f t="shared" si="353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4"/>
        <v>theater</v>
      </c>
      <c r="R3724" t="str">
        <f t="shared" si="353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4"/>
        <v>theater</v>
      </c>
      <c r="R3725" t="str">
        <f t="shared" si="353"/>
        <v>plays</v>
      </c>
      <c r="S3725" s="10">
        <f t="shared" si="351"/>
        <v>41943.753032407403</v>
      </c>
      <c r="T3725" s="10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4"/>
        <v>theater</v>
      </c>
      <c r="R3726" t="str">
        <f t="shared" si="353"/>
        <v>plays</v>
      </c>
      <c r="S3726" s="10">
        <f t="shared" si="351"/>
        <v>42465.491435185184</v>
      </c>
      <c r="T3726" s="10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4"/>
        <v>theater</v>
      </c>
      <c r="R3727" t="str">
        <f t="shared" si="353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4"/>
        <v>theater</v>
      </c>
      <c r="R3728" t="str">
        <f t="shared" si="353"/>
        <v>plays</v>
      </c>
      <c r="S3728" s="10">
        <f t="shared" si="351"/>
        <v>42462.140868055554</v>
      </c>
      <c r="T3728" s="10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4"/>
        <v>theater</v>
      </c>
      <c r="R3729" t="str">
        <f t="shared" si="353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4"/>
        <v>theater</v>
      </c>
      <c r="R3730" t="str">
        <f t="shared" si="353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4"/>
        <v>theater</v>
      </c>
      <c r="R3731" t="str">
        <f t="shared" si="353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4"/>
        <v>theater</v>
      </c>
      <c r="R3732" t="str">
        <f t="shared" si="353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4"/>
        <v>theater</v>
      </c>
      <c r="R3733" t="str">
        <f t="shared" si="353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4"/>
        <v>theater</v>
      </c>
      <c r="R3734" t="str">
        <f t="shared" si="353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 t="e">
        <f t="shared" si="350"/>
        <v>#DIV/0!</v>
      </c>
      <c r="Q3735" t="str">
        <f t="shared" si="354"/>
        <v>theater</v>
      </c>
      <c r="R3735" t="str">
        <f t="shared" si="353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4"/>
        <v>theater</v>
      </c>
      <c r="R3736" t="str">
        <f t="shared" si="353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4"/>
        <v>theater</v>
      </c>
      <c r="R3737" t="str">
        <f t="shared" si="353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4"/>
        <v>theater</v>
      </c>
      <c r="R3738" t="str">
        <f t="shared" si="353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4"/>
        <v>theater</v>
      </c>
      <c r="R3739" t="str">
        <f t="shared" si="353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4"/>
        <v>theater</v>
      </c>
      <c r="R3740" t="str">
        <f t="shared" si="353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4"/>
        <v>theater</v>
      </c>
      <c r="R3741" t="str">
        <f t="shared" si="353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4"/>
        <v>theater</v>
      </c>
      <c r="R3742" t="str">
        <f t="shared" si="353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 t="e">
        <f t="shared" si="350"/>
        <v>#DIV/0!</v>
      </c>
      <c r="Q3743" t="str">
        <f t="shared" si="354"/>
        <v>theater</v>
      </c>
      <c r="R3743" t="str">
        <f t="shared" si="353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4"/>
        <v>theater</v>
      </c>
      <c r="R3744" t="str">
        <f t="shared" si="353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 t="e">
        <f t="shared" si="350"/>
        <v>#DIV/0!</v>
      </c>
      <c r="Q3745" t="str">
        <f t="shared" si="354"/>
        <v>theater</v>
      </c>
      <c r="R3745" t="str">
        <f t="shared" si="353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 t="e">
        <f t="shared" si="350"/>
        <v>#DIV/0!</v>
      </c>
      <c r="Q3746" t="str">
        <f t="shared" si="354"/>
        <v>theater</v>
      </c>
      <c r="R3746" t="str">
        <f t="shared" si="353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4"/>
        <v>theater</v>
      </c>
      <c r="R3747" t="str">
        <f t="shared" si="353"/>
        <v>plays</v>
      </c>
      <c r="S3747" s="10">
        <f t="shared" si="351"/>
        <v>41831.697939814811</v>
      </c>
      <c r="T3747" s="10">
        <f t="shared" si="352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4"/>
        <v>theater</v>
      </c>
      <c r="R3748" t="str">
        <f t="shared" si="353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4"/>
        <v>theater</v>
      </c>
      <c r="R3749" t="str">
        <f t="shared" si="353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4"/>
        <v>theater</v>
      </c>
      <c r="R3750" t="str">
        <f t="shared" si="353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4"/>
        <v>theater</v>
      </c>
      <c r="R3751" t="str">
        <f t="shared" si="353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4"/>
        <v>theater</v>
      </c>
      <c r="R3752" t="str">
        <f t="shared" si="353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4"/>
        <v>theater</v>
      </c>
      <c r="R3753" t="str">
        <f t="shared" si="353"/>
        <v>musical</v>
      </c>
      <c r="S3753" s="10">
        <f t="shared" si="351"/>
        <v>42403.035567129627</v>
      </c>
      <c r="T3753" s="10">
        <f t="shared" si="352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4"/>
        <v>theater</v>
      </c>
      <c r="R3754" t="str">
        <f t="shared" si="353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4"/>
        <v>theater</v>
      </c>
      <c r="R3755" t="str">
        <f t="shared" si="353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4"/>
        <v>theater</v>
      </c>
      <c r="R3756" t="str">
        <f t="shared" si="353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4"/>
        <v>theater</v>
      </c>
      <c r="R3757" t="str">
        <f t="shared" si="353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4"/>
        <v>theater</v>
      </c>
      <c r="R3758" t="str">
        <f t="shared" si="353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4"/>
        <v>theater</v>
      </c>
      <c r="R3759" t="str">
        <f t="shared" si="353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4"/>
        <v>theater</v>
      </c>
      <c r="R3760" t="str">
        <f t="shared" si="353"/>
        <v>musical</v>
      </c>
      <c r="S3760" s="10">
        <f t="shared" si="351"/>
        <v>41747.471504629633</v>
      </c>
      <c r="T3760" s="10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4"/>
        <v>theater</v>
      </c>
      <c r="R3761" t="str">
        <f t="shared" si="353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4"/>
        <v>theater</v>
      </c>
      <c r="R3762" t="str">
        <f t="shared" si="353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4"/>
        <v>theater</v>
      </c>
      <c r="R3763" t="str">
        <f t="shared" si="353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4"/>
        <v>theater</v>
      </c>
      <c r="R3764" t="str">
        <f t="shared" si="353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4"/>
        <v>theater</v>
      </c>
      <c r="R3765" t="str">
        <f t="shared" si="353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4"/>
        <v>theater</v>
      </c>
      <c r="R3766" t="str">
        <f t="shared" si="353"/>
        <v>musical</v>
      </c>
      <c r="S3766" s="10">
        <f t="shared" si="351"/>
        <v>42499.842962962968</v>
      </c>
      <c r="T3766" s="10">
        <f t="shared" si="352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4"/>
        <v>theater</v>
      </c>
      <c r="R3767" t="str">
        <f t="shared" si="353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4"/>
        <v>theater</v>
      </c>
      <c r="R3768" t="str">
        <f t="shared" si="353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4"/>
        <v>theater</v>
      </c>
      <c r="R3769" t="str">
        <f t="shared" si="353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4"/>
        <v>theater</v>
      </c>
      <c r="R3770" t="str">
        <f t="shared" si="353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4"/>
        <v>theater</v>
      </c>
      <c r="R3771" t="str">
        <f t="shared" si="353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4"/>
        <v>theater</v>
      </c>
      <c r="R3772" t="str">
        <f t="shared" si="353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4"/>
        <v>theater</v>
      </c>
      <c r="R3773" t="str">
        <f t="shared" si="353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4"/>
        <v>theater</v>
      </c>
      <c r="R3774" t="str">
        <f t="shared" si="353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4"/>
        <v>theater</v>
      </c>
      <c r="R3775" t="str">
        <f t="shared" si="353"/>
        <v>musical</v>
      </c>
      <c r="S3775" s="10">
        <f t="shared" si="351"/>
        <v>42656.005173611113</v>
      </c>
      <c r="T3775" s="10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4"/>
        <v>theater</v>
      </c>
      <c r="R3776" t="str">
        <f t="shared" si="353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4"/>
        <v>theater</v>
      </c>
      <c r="R3777" t="str">
        <f t="shared" si="353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4"/>
        <v>theater</v>
      </c>
      <c r="R3778" t="str">
        <f t="shared" si="353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si="354"/>
        <v>theater</v>
      </c>
      <c r="R3779" t="str">
        <f t="shared" si="353"/>
        <v>musical</v>
      </c>
      <c r="S3779" s="10">
        <f t="shared" ref="S3779:S3842" si="357">(J3779/86400)+DATE(1970,1,1)</f>
        <v>41887.111354166671</v>
      </c>
      <c r="T3779" s="10">
        <f t="shared" ref="T3779:T3842" si="358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4"/>
        <v>theater</v>
      </c>
      <c r="R3780" t="str">
        <f t="shared" ref="R3780:R3843" si="359">RIGHT(N3780,LEN(N3780)-FIND("/",N3780))</f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4"/>
        <v>theater</v>
      </c>
      <c r="R3781" t="str">
        <f t="shared" si="359"/>
        <v>musical</v>
      </c>
      <c r="S3781" s="10">
        <f t="shared" si="357"/>
        <v>42425.735416666663</v>
      </c>
      <c r="T3781" s="10">
        <f t="shared" si="358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4"/>
        <v>theater</v>
      </c>
      <c r="R3782" t="str">
        <f t="shared" si="359"/>
        <v>musical</v>
      </c>
      <c r="S3782" s="10">
        <f t="shared" si="357"/>
        <v>42166.219733796301</v>
      </c>
      <c r="T3782" s="10">
        <f t="shared" si="358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4"/>
        <v>theater</v>
      </c>
      <c r="R3783" t="str">
        <f t="shared" si="359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4"/>
        <v>theater</v>
      </c>
      <c r="R3784" t="str">
        <f t="shared" si="359"/>
        <v>musical</v>
      </c>
      <c r="S3784" s="10">
        <f t="shared" si="357"/>
        <v>42546.862233796295</v>
      </c>
      <c r="T3784" s="10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4"/>
        <v>theater</v>
      </c>
      <c r="R3785" t="str">
        <f t="shared" si="359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ref="Q3786:Q3849" si="360">LEFT(N3786,FIND("/",N3786)-1)</f>
        <v>theater</v>
      </c>
      <c r="R3786" t="str">
        <f t="shared" si="359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60"/>
        <v>theater</v>
      </c>
      <c r="R3787" t="str">
        <f t="shared" si="359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60"/>
        <v>theater</v>
      </c>
      <c r="R3788" t="str">
        <f t="shared" si="359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60"/>
        <v>theater</v>
      </c>
      <c r="R3789" t="str">
        <f t="shared" si="359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60"/>
        <v>theater</v>
      </c>
      <c r="R3790" t="str">
        <f t="shared" si="359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60"/>
        <v>theater</v>
      </c>
      <c r="R3791" t="str">
        <f t="shared" si="359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 t="e">
        <f t="shared" si="356"/>
        <v>#DIV/0!</v>
      </c>
      <c r="Q3792" t="str">
        <f t="shared" si="360"/>
        <v>theater</v>
      </c>
      <c r="R3792" t="str">
        <f t="shared" si="359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 t="e">
        <f t="shared" si="356"/>
        <v>#DIV/0!</v>
      </c>
      <c r="Q3793" t="str">
        <f t="shared" si="360"/>
        <v>theater</v>
      </c>
      <c r="R3793" t="str">
        <f t="shared" si="359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60"/>
        <v>theater</v>
      </c>
      <c r="R3794" t="str">
        <f t="shared" si="359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60"/>
        <v>theater</v>
      </c>
      <c r="R3795" t="str">
        <f t="shared" si="359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60"/>
        <v>theater</v>
      </c>
      <c r="R3796" t="str">
        <f t="shared" si="359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60"/>
        <v>theater</v>
      </c>
      <c r="R3797" t="str">
        <f t="shared" si="359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60"/>
        <v>theater</v>
      </c>
      <c r="R3798" t="str">
        <f t="shared" si="359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60"/>
        <v>theater</v>
      </c>
      <c r="R3799" t="str">
        <f t="shared" si="359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60"/>
        <v>theater</v>
      </c>
      <c r="R3800" t="str">
        <f t="shared" si="359"/>
        <v>musical</v>
      </c>
      <c r="S3800" s="10">
        <f t="shared" si="357"/>
        <v>41831.722777777773</v>
      </c>
      <c r="T3800" s="10">
        <f t="shared" si="358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60"/>
        <v>theater</v>
      </c>
      <c r="R3801" t="str">
        <f t="shared" si="359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60"/>
        <v>theater</v>
      </c>
      <c r="R3802" t="str">
        <f t="shared" si="359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60"/>
        <v>theater</v>
      </c>
      <c r="R3803" t="str">
        <f t="shared" si="359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 t="e">
        <f t="shared" si="356"/>
        <v>#DIV/0!</v>
      </c>
      <c r="Q3804" t="str">
        <f t="shared" si="360"/>
        <v>theater</v>
      </c>
      <c r="R3804" t="str">
        <f t="shared" si="359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60"/>
        <v>theater</v>
      </c>
      <c r="R3805" t="str">
        <f t="shared" si="359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 t="e">
        <f t="shared" si="356"/>
        <v>#DIV/0!</v>
      </c>
      <c r="Q3806" t="str">
        <f t="shared" si="360"/>
        <v>theater</v>
      </c>
      <c r="R3806" t="str">
        <f t="shared" si="359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60"/>
        <v>theater</v>
      </c>
      <c r="R3807" t="str">
        <f t="shared" si="359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60"/>
        <v>theater</v>
      </c>
      <c r="R3808" t="str">
        <f t="shared" si="359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60"/>
        <v>theater</v>
      </c>
      <c r="R3809" t="str">
        <f t="shared" si="359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60"/>
        <v>theater</v>
      </c>
      <c r="R3810" t="str">
        <f t="shared" si="359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60"/>
        <v>theater</v>
      </c>
      <c r="R3811" t="str">
        <f t="shared" si="359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60"/>
        <v>theater</v>
      </c>
      <c r="R3812" t="str">
        <f t="shared" si="359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60"/>
        <v>theater</v>
      </c>
      <c r="R3813" t="str">
        <f t="shared" si="359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60"/>
        <v>theater</v>
      </c>
      <c r="R3814" t="str">
        <f t="shared" si="359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60"/>
        <v>theater</v>
      </c>
      <c r="R3815" t="str">
        <f t="shared" si="359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60"/>
        <v>theater</v>
      </c>
      <c r="R3816" t="str">
        <f t="shared" si="359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60"/>
        <v>theater</v>
      </c>
      <c r="R3817" t="str">
        <f t="shared" si="359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60"/>
        <v>theater</v>
      </c>
      <c r="R3818" t="str">
        <f t="shared" si="359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60"/>
        <v>theater</v>
      </c>
      <c r="R3819" t="str">
        <f t="shared" si="359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60"/>
        <v>theater</v>
      </c>
      <c r="R3820" t="str">
        <f t="shared" si="359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60"/>
        <v>theater</v>
      </c>
      <c r="R3821" t="str">
        <f t="shared" si="359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60"/>
        <v>theater</v>
      </c>
      <c r="R3822" t="str">
        <f t="shared" si="359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60"/>
        <v>theater</v>
      </c>
      <c r="R3823" t="str">
        <f t="shared" si="359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60"/>
        <v>theater</v>
      </c>
      <c r="R3824" t="str">
        <f t="shared" si="359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60"/>
        <v>theater</v>
      </c>
      <c r="R3825" t="str">
        <f t="shared" si="359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60"/>
        <v>theater</v>
      </c>
      <c r="R3826" t="str">
        <f t="shared" si="359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60"/>
        <v>theater</v>
      </c>
      <c r="R3827" t="str">
        <f t="shared" si="359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60"/>
        <v>theater</v>
      </c>
      <c r="R3828" t="str">
        <f t="shared" si="359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60"/>
        <v>theater</v>
      </c>
      <c r="R3829" t="str">
        <f t="shared" si="359"/>
        <v>plays</v>
      </c>
      <c r="S3829" s="10">
        <f t="shared" si="357"/>
        <v>42034.928252314814</v>
      </c>
      <c r="T3829" s="10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60"/>
        <v>theater</v>
      </c>
      <c r="R3830" t="str">
        <f t="shared" si="359"/>
        <v>plays</v>
      </c>
      <c r="S3830" s="10">
        <f t="shared" si="357"/>
        <v>41944.527627314819</v>
      </c>
      <c r="T3830" s="10">
        <f t="shared" si="358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60"/>
        <v>theater</v>
      </c>
      <c r="R3831" t="str">
        <f t="shared" si="359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60"/>
        <v>theater</v>
      </c>
      <c r="R3832" t="str">
        <f t="shared" si="359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60"/>
        <v>theater</v>
      </c>
      <c r="R3833" t="str">
        <f t="shared" si="359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60"/>
        <v>theater</v>
      </c>
      <c r="R3834" t="str">
        <f t="shared" si="359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60"/>
        <v>theater</v>
      </c>
      <c r="R3835" t="str">
        <f t="shared" si="359"/>
        <v>plays</v>
      </c>
      <c r="S3835" s="10">
        <f t="shared" si="357"/>
        <v>41963.872361111113</v>
      </c>
      <c r="T3835" s="10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60"/>
        <v>theater</v>
      </c>
      <c r="R3836" t="str">
        <f t="shared" si="359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60"/>
        <v>theater</v>
      </c>
      <c r="R3837" t="str">
        <f t="shared" si="359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60"/>
        <v>theater</v>
      </c>
      <c r="R3838" t="str">
        <f t="shared" si="359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60"/>
        <v>theater</v>
      </c>
      <c r="R3839" t="str">
        <f t="shared" si="359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60"/>
        <v>theater</v>
      </c>
      <c r="R3840" t="str">
        <f t="shared" si="359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60"/>
        <v>theater</v>
      </c>
      <c r="R3841" t="str">
        <f t="shared" si="359"/>
        <v>plays</v>
      </c>
      <c r="S3841" s="10">
        <f t="shared" si="357"/>
        <v>42155.142638888894</v>
      </c>
      <c r="T3841" s="10">
        <f t="shared" si="358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60"/>
        <v>theater</v>
      </c>
      <c r="R3842" t="str">
        <f t="shared" si="359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si="360"/>
        <v>theater</v>
      </c>
      <c r="R3843" t="str">
        <f t="shared" si="359"/>
        <v>plays</v>
      </c>
      <c r="S3843" s="10">
        <f t="shared" ref="S3843:S3906" si="363">(J3843/86400)+DATE(1970,1,1)</f>
        <v>41780.785729166666</v>
      </c>
      <c r="T3843" s="10">
        <f t="shared" ref="T3843:T3906" si="364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0"/>
        <v>theater</v>
      </c>
      <c r="R3844" t="str">
        <f t="shared" ref="R3844:R3907" si="365">RIGHT(N3844,LEN(N3844)-FIND("/",N3844))</f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0"/>
        <v>theater</v>
      </c>
      <c r="R3845" t="str">
        <f t="shared" si="365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0"/>
        <v>theater</v>
      </c>
      <c r="R3846" t="str">
        <f t="shared" si="365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0"/>
        <v>theater</v>
      </c>
      <c r="R3847" t="str">
        <f t="shared" si="365"/>
        <v>plays</v>
      </c>
      <c r="S3847" s="10">
        <f t="shared" si="363"/>
        <v>42248.627013888894</v>
      </c>
      <c r="T3847" s="10">
        <f t="shared" si="364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0"/>
        <v>theater</v>
      </c>
      <c r="R3848" t="str">
        <f t="shared" si="365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0"/>
        <v>theater</v>
      </c>
      <c r="R3849" t="str">
        <f t="shared" si="365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ref="Q3850:Q3913" si="366">LEFT(N3850,FIND("/",N3850)-1)</f>
        <v>theater</v>
      </c>
      <c r="R3850" t="str">
        <f t="shared" si="365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6"/>
        <v>theater</v>
      </c>
      <c r="R3851" t="str">
        <f t="shared" si="365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6"/>
        <v>theater</v>
      </c>
      <c r="R3852" t="str">
        <f t="shared" si="365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6"/>
        <v>theater</v>
      </c>
      <c r="R3853" t="str">
        <f t="shared" si="365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6"/>
        <v>theater</v>
      </c>
      <c r="R3854" t="str">
        <f t="shared" si="365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6"/>
        <v>theater</v>
      </c>
      <c r="R3855" t="str">
        <f t="shared" si="365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6"/>
        <v>theater</v>
      </c>
      <c r="R3856" t="str">
        <f t="shared" si="365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6"/>
        <v>theater</v>
      </c>
      <c r="R3857" t="str">
        <f t="shared" si="365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6"/>
        <v>theater</v>
      </c>
      <c r="R3858" t="str">
        <f t="shared" si="365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6"/>
        <v>theater</v>
      </c>
      <c r="R3859" t="str">
        <f t="shared" si="365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6"/>
        <v>theater</v>
      </c>
      <c r="R3860" t="str">
        <f t="shared" si="365"/>
        <v>plays</v>
      </c>
      <c r="S3860" s="10">
        <f t="shared" si="363"/>
        <v>42128.431064814809</v>
      </c>
      <c r="T3860" s="10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6"/>
        <v>theater</v>
      </c>
      <c r="R3861" t="str">
        <f t="shared" si="365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6"/>
        <v>theater</v>
      </c>
      <c r="R3862" t="str">
        <f t="shared" si="365"/>
        <v>plays</v>
      </c>
      <c r="S3862" s="10">
        <f t="shared" si="363"/>
        <v>41833.660995370374</v>
      </c>
      <c r="T3862" s="10">
        <f t="shared" si="364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6"/>
        <v>theater</v>
      </c>
      <c r="R3863" t="str">
        <f t="shared" si="365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6"/>
        <v>theater</v>
      </c>
      <c r="R3864" t="str">
        <f t="shared" si="365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 t="e">
        <f t="shared" si="362"/>
        <v>#DIV/0!</v>
      </c>
      <c r="Q3865" t="str">
        <f t="shared" si="366"/>
        <v>theater</v>
      </c>
      <c r="R3865" t="str">
        <f t="shared" si="365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6"/>
        <v>theater</v>
      </c>
      <c r="R3866" t="str">
        <f t="shared" si="365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6"/>
        <v>theater</v>
      </c>
      <c r="R3867" t="str">
        <f t="shared" si="365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6"/>
        <v>theater</v>
      </c>
      <c r="R3868" t="str">
        <f t="shared" si="365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6"/>
        <v>theater</v>
      </c>
      <c r="R3869" t="str">
        <f t="shared" si="365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6"/>
        <v>theater</v>
      </c>
      <c r="R3870" t="str">
        <f t="shared" si="365"/>
        <v>musical</v>
      </c>
      <c r="S3870" s="10">
        <f t="shared" si="363"/>
        <v>41865.659780092596</v>
      </c>
      <c r="T3870" s="10">
        <f t="shared" si="364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6"/>
        <v>theater</v>
      </c>
      <c r="R3871" t="str">
        <f t="shared" si="365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6"/>
        <v>theater</v>
      </c>
      <c r="R3872" t="str">
        <f t="shared" si="365"/>
        <v>musical</v>
      </c>
      <c r="S3872" s="10">
        <f t="shared" si="363"/>
        <v>41793.172199074077</v>
      </c>
      <c r="T3872" s="10">
        <f t="shared" si="364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6"/>
        <v>theater</v>
      </c>
      <c r="R3873" t="str">
        <f t="shared" si="365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 t="e">
        <f t="shared" si="362"/>
        <v>#DIV/0!</v>
      </c>
      <c r="Q3874" t="str">
        <f t="shared" si="366"/>
        <v>theater</v>
      </c>
      <c r="R3874" t="str">
        <f t="shared" si="365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 t="e">
        <f t="shared" si="362"/>
        <v>#DIV/0!</v>
      </c>
      <c r="Q3875" t="str">
        <f t="shared" si="366"/>
        <v>theater</v>
      </c>
      <c r="R3875" t="str">
        <f t="shared" si="365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 t="e">
        <f t="shared" si="362"/>
        <v>#DIV/0!</v>
      </c>
      <c r="Q3876" t="str">
        <f t="shared" si="366"/>
        <v>theater</v>
      </c>
      <c r="R3876" t="str">
        <f t="shared" si="365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 t="e">
        <f t="shared" si="362"/>
        <v>#DIV/0!</v>
      </c>
      <c r="Q3877" t="str">
        <f t="shared" si="366"/>
        <v>theater</v>
      </c>
      <c r="R3877" t="str">
        <f t="shared" si="365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6"/>
        <v>theater</v>
      </c>
      <c r="R3878" t="str">
        <f t="shared" si="365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6"/>
        <v>theater</v>
      </c>
      <c r="R3879" t="str">
        <f t="shared" si="365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6"/>
        <v>theater</v>
      </c>
      <c r="R3880" t="str">
        <f t="shared" si="365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 t="e">
        <f t="shared" si="362"/>
        <v>#DIV/0!</v>
      </c>
      <c r="Q3881" t="str">
        <f t="shared" si="366"/>
        <v>theater</v>
      </c>
      <c r="R3881" t="str">
        <f t="shared" si="365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6"/>
        <v>theater</v>
      </c>
      <c r="R3882" t="str">
        <f t="shared" si="365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6"/>
        <v>theater</v>
      </c>
      <c r="R3883" t="str">
        <f t="shared" si="365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 t="e">
        <f t="shared" si="362"/>
        <v>#DIV/0!</v>
      </c>
      <c r="Q3884" t="str">
        <f t="shared" si="366"/>
        <v>theater</v>
      </c>
      <c r="R3884" t="str">
        <f t="shared" si="365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 t="e">
        <f t="shared" si="362"/>
        <v>#DIV/0!</v>
      </c>
      <c r="Q3885" t="str">
        <f t="shared" si="366"/>
        <v>theater</v>
      </c>
      <c r="R3885" t="str">
        <f t="shared" si="365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 t="e">
        <f t="shared" si="362"/>
        <v>#DIV/0!</v>
      </c>
      <c r="Q3886" t="str">
        <f t="shared" si="366"/>
        <v>theater</v>
      </c>
      <c r="R3886" t="str">
        <f t="shared" si="365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 t="e">
        <f t="shared" si="362"/>
        <v>#DIV/0!</v>
      </c>
      <c r="Q3887" t="str">
        <f t="shared" si="366"/>
        <v>theater</v>
      </c>
      <c r="R3887" t="str">
        <f t="shared" si="365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 t="e">
        <f t="shared" si="362"/>
        <v>#DIV/0!</v>
      </c>
      <c r="Q3888" t="str">
        <f t="shared" si="366"/>
        <v>theater</v>
      </c>
      <c r="R3888" t="str">
        <f t="shared" si="365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6"/>
        <v>theater</v>
      </c>
      <c r="R3889" t="str">
        <f t="shared" si="365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6"/>
        <v>theater</v>
      </c>
      <c r="R3890" t="str">
        <f t="shared" si="365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6"/>
        <v>theater</v>
      </c>
      <c r="R3891" t="str">
        <f t="shared" si="365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6"/>
        <v>theater</v>
      </c>
      <c r="R3892" t="str">
        <f t="shared" si="365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6"/>
        <v>theater</v>
      </c>
      <c r="R3893" t="str">
        <f t="shared" si="365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 t="e">
        <f t="shared" si="362"/>
        <v>#DIV/0!</v>
      </c>
      <c r="Q3894" t="str">
        <f t="shared" si="366"/>
        <v>theater</v>
      </c>
      <c r="R3894" t="str">
        <f t="shared" si="365"/>
        <v>plays</v>
      </c>
      <c r="S3894" s="10">
        <f t="shared" si="363"/>
        <v>41867.652280092589</v>
      </c>
      <c r="T3894" s="10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6"/>
        <v>theater</v>
      </c>
      <c r="R3895" t="str">
        <f t="shared" si="365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6"/>
        <v>theater</v>
      </c>
      <c r="R3896" t="str">
        <f t="shared" si="365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6"/>
        <v>theater</v>
      </c>
      <c r="R3897" t="str">
        <f t="shared" si="365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6"/>
        <v>theater</v>
      </c>
      <c r="R3898" t="str">
        <f t="shared" si="365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6"/>
        <v>theater</v>
      </c>
      <c r="R3899" t="str">
        <f t="shared" si="365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6"/>
        <v>theater</v>
      </c>
      <c r="R3900" t="str">
        <f t="shared" si="365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6"/>
        <v>theater</v>
      </c>
      <c r="R3901" t="str">
        <f t="shared" si="365"/>
        <v>plays</v>
      </c>
      <c r="S3901" s="10">
        <f t="shared" si="363"/>
        <v>41843.775011574078</v>
      </c>
      <c r="T3901" s="10">
        <f t="shared" si="364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6"/>
        <v>theater</v>
      </c>
      <c r="R3902" t="str">
        <f t="shared" si="365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6"/>
        <v>theater</v>
      </c>
      <c r="R3903" t="str">
        <f t="shared" si="365"/>
        <v>plays</v>
      </c>
      <c r="S3903" s="10">
        <f t="shared" si="363"/>
        <v>42317.826377314814</v>
      </c>
      <c r="T3903" s="10">
        <f t="shared" si="364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6"/>
        <v>theater</v>
      </c>
      <c r="R3904" t="str">
        <f t="shared" si="365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 t="e">
        <f t="shared" si="362"/>
        <v>#DIV/0!</v>
      </c>
      <c r="Q3905" t="str">
        <f t="shared" si="366"/>
        <v>theater</v>
      </c>
      <c r="R3905" t="str">
        <f t="shared" si="365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6"/>
        <v>theater</v>
      </c>
      <c r="R3906" t="str">
        <f t="shared" si="365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si="366"/>
        <v>theater</v>
      </c>
      <c r="R3907" t="str">
        <f t="shared" si="365"/>
        <v>plays</v>
      </c>
      <c r="S3907" s="10">
        <f t="shared" ref="S3907:S3970" si="369">(J3907/86400)+DATE(1970,1,1)</f>
        <v>42124.623877314814</v>
      </c>
      <c r="T3907" s="10">
        <f t="shared" ref="T3907:T3970" si="370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6"/>
        <v>theater</v>
      </c>
      <c r="R3908" t="str">
        <f t="shared" ref="R3908:R3971" si="371">RIGHT(N3908,LEN(N3908)-FIND("/",N3908))</f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66"/>
        <v>theater</v>
      </c>
      <c r="R3909" t="str">
        <f t="shared" si="371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6"/>
        <v>theater</v>
      </c>
      <c r="R3910" t="str">
        <f t="shared" si="371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6"/>
        <v>theater</v>
      </c>
      <c r="R3911" t="str">
        <f t="shared" si="371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6"/>
        <v>theater</v>
      </c>
      <c r="R3912" t="str">
        <f t="shared" si="371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6"/>
        <v>theater</v>
      </c>
      <c r="R3913" t="str">
        <f t="shared" si="371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ref="Q3914:Q3977" si="372">LEFT(N3914,FIND("/",N3914)-1)</f>
        <v>theater</v>
      </c>
      <c r="R3914" t="str">
        <f t="shared" si="371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72"/>
        <v>theater</v>
      </c>
      <c r="R3915" t="str">
        <f t="shared" si="371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72"/>
        <v>theater</v>
      </c>
      <c r="R3916" t="str">
        <f t="shared" si="371"/>
        <v>plays</v>
      </c>
      <c r="S3916" s="10">
        <f t="shared" si="369"/>
        <v>42114.818935185191</v>
      </c>
      <c r="T3916" s="10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72"/>
        <v>theater</v>
      </c>
      <c r="R3917" t="str">
        <f t="shared" si="371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 t="e">
        <f t="shared" si="368"/>
        <v>#DIV/0!</v>
      </c>
      <c r="Q3918" t="str">
        <f t="shared" si="372"/>
        <v>theater</v>
      </c>
      <c r="R3918" t="str">
        <f t="shared" si="371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72"/>
        <v>theater</v>
      </c>
      <c r="R3919" t="str">
        <f t="shared" si="371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72"/>
        <v>theater</v>
      </c>
      <c r="R3920" t="str">
        <f t="shared" si="371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72"/>
        <v>theater</v>
      </c>
      <c r="R3921" t="str">
        <f t="shared" si="371"/>
        <v>plays</v>
      </c>
      <c r="S3921" s="10">
        <f t="shared" si="369"/>
        <v>42358.684872685189</v>
      </c>
      <c r="T3921" s="10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72"/>
        <v>theater</v>
      </c>
      <c r="R3922" t="str">
        <f t="shared" si="371"/>
        <v>plays</v>
      </c>
      <c r="S3922" s="10">
        <f t="shared" si="369"/>
        <v>42657.38726851852</v>
      </c>
      <c r="T3922" s="10">
        <f t="shared" si="370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 t="e">
        <f t="shared" si="368"/>
        <v>#DIV/0!</v>
      </c>
      <c r="Q3923" t="str">
        <f t="shared" si="372"/>
        <v>theater</v>
      </c>
      <c r="R3923" t="str">
        <f t="shared" si="371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72"/>
        <v>theater</v>
      </c>
      <c r="R3924" t="str">
        <f t="shared" si="371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72"/>
        <v>theater</v>
      </c>
      <c r="R3925" t="str">
        <f t="shared" si="371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72"/>
        <v>theater</v>
      </c>
      <c r="R3926" t="str">
        <f t="shared" si="371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72"/>
        <v>theater</v>
      </c>
      <c r="R3927" t="str">
        <f t="shared" si="371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72"/>
        <v>theater</v>
      </c>
      <c r="R3928" t="str">
        <f t="shared" si="371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72"/>
        <v>theater</v>
      </c>
      <c r="R3929" t="str">
        <f t="shared" si="371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72"/>
        <v>theater</v>
      </c>
      <c r="R3930" t="str">
        <f t="shared" si="371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72"/>
        <v>theater</v>
      </c>
      <c r="R3931" t="str">
        <f t="shared" si="371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 t="e">
        <f t="shared" si="368"/>
        <v>#DIV/0!</v>
      </c>
      <c r="Q3932" t="str">
        <f t="shared" si="372"/>
        <v>theater</v>
      </c>
      <c r="R3932" t="str">
        <f t="shared" si="371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 t="e">
        <f t="shared" si="368"/>
        <v>#DIV/0!</v>
      </c>
      <c r="Q3933" t="str">
        <f t="shared" si="372"/>
        <v>theater</v>
      </c>
      <c r="R3933" t="str">
        <f t="shared" si="371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72"/>
        <v>theater</v>
      </c>
      <c r="R3934" t="str">
        <f t="shared" si="371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72"/>
        <v>theater</v>
      </c>
      <c r="R3935" t="str">
        <f t="shared" si="371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72"/>
        <v>theater</v>
      </c>
      <c r="R3936" t="str">
        <f t="shared" si="371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72"/>
        <v>theater</v>
      </c>
      <c r="R3937" t="str">
        <f t="shared" si="371"/>
        <v>plays</v>
      </c>
      <c r="S3937" s="10">
        <f t="shared" si="369"/>
        <v>42221.656782407408</v>
      </c>
      <c r="T3937" s="10">
        <f t="shared" si="370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 t="e">
        <f t="shared" si="368"/>
        <v>#DIV/0!</v>
      </c>
      <c r="Q3938" t="str">
        <f t="shared" si="372"/>
        <v>theater</v>
      </c>
      <c r="R3938" t="str">
        <f t="shared" si="371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72"/>
        <v>theater</v>
      </c>
      <c r="R3939" t="str">
        <f t="shared" si="371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72"/>
        <v>theater</v>
      </c>
      <c r="R3940" t="str">
        <f t="shared" si="371"/>
        <v>plays</v>
      </c>
      <c r="S3940" s="10">
        <f t="shared" si="369"/>
        <v>42151.905717592592</v>
      </c>
      <c r="T3940" s="10">
        <f t="shared" si="370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72"/>
        <v>theater</v>
      </c>
      <c r="R3941" t="str">
        <f t="shared" si="371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72"/>
        <v>theater</v>
      </c>
      <c r="R3942" t="str">
        <f t="shared" si="371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72"/>
        <v>theater</v>
      </c>
      <c r="R3943" t="str">
        <f t="shared" si="371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 t="e">
        <f t="shared" si="368"/>
        <v>#DIV/0!</v>
      </c>
      <c r="Q3944" t="str">
        <f t="shared" si="372"/>
        <v>theater</v>
      </c>
      <c r="R3944" t="str">
        <f t="shared" si="371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72"/>
        <v>theater</v>
      </c>
      <c r="R3945" t="str">
        <f t="shared" si="371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 t="e">
        <f t="shared" si="368"/>
        <v>#DIV/0!</v>
      </c>
      <c r="Q3946" t="str">
        <f t="shared" si="372"/>
        <v>theater</v>
      </c>
      <c r="R3946" t="str">
        <f t="shared" si="371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72"/>
        <v>theater</v>
      </c>
      <c r="R3947" t="str">
        <f t="shared" si="371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72"/>
        <v>theater</v>
      </c>
      <c r="R3948" t="str">
        <f t="shared" si="371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72"/>
        <v>theater</v>
      </c>
      <c r="R3949" t="str">
        <f t="shared" si="371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 t="e">
        <f t="shared" si="368"/>
        <v>#DIV/0!</v>
      </c>
      <c r="Q3950" t="str">
        <f t="shared" si="372"/>
        <v>theater</v>
      </c>
      <c r="R3950" t="str">
        <f t="shared" si="371"/>
        <v>plays</v>
      </c>
      <c r="S3950" s="10">
        <f t="shared" si="369"/>
        <v>41829.325497685189</v>
      </c>
      <c r="T3950" s="10">
        <f t="shared" si="370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72"/>
        <v>theater</v>
      </c>
      <c r="R3951" t="str">
        <f t="shared" si="371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72"/>
        <v>theater</v>
      </c>
      <c r="R3952" t="str">
        <f t="shared" si="371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72"/>
        <v>theater</v>
      </c>
      <c r="R3953" t="str">
        <f t="shared" si="371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72"/>
        <v>theater</v>
      </c>
      <c r="R3954" t="str">
        <f t="shared" si="371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 t="e">
        <f t="shared" si="368"/>
        <v>#DIV/0!</v>
      </c>
      <c r="Q3955" t="str">
        <f t="shared" si="372"/>
        <v>theater</v>
      </c>
      <c r="R3955" t="str">
        <f t="shared" si="371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 t="e">
        <f t="shared" si="368"/>
        <v>#DIV/0!</v>
      </c>
      <c r="Q3956" t="str">
        <f t="shared" si="372"/>
        <v>theater</v>
      </c>
      <c r="R3956" t="str">
        <f t="shared" si="371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72"/>
        <v>theater</v>
      </c>
      <c r="R3957" t="str">
        <f t="shared" si="371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 t="e">
        <f t="shared" si="368"/>
        <v>#DIV/0!</v>
      </c>
      <c r="Q3958" t="str">
        <f t="shared" si="372"/>
        <v>theater</v>
      </c>
      <c r="R3958" t="str">
        <f t="shared" si="371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72"/>
        <v>theater</v>
      </c>
      <c r="R3959" t="str">
        <f t="shared" si="371"/>
        <v>plays</v>
      </c>
      <c r="S3959" s="10">
        <f t="shared" si="369"/>
        <v>42513.976319444446</v>
      </c>
      <c r="T3959" s="10">
        <f t="shared" si="370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72"/>
        <v>theater</v>
      </c>
      <c r="R3960" t="str">
        <f t="shared" si="371"/>
        <v>plays</v>
      </c>
      <c r="S3960" s="10">
        <f t="shared" si="369"/>
        <v>41816.950370370367</v>
      </c>
      <c r="T3960" s="10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72"/>
        <v>theater</v>
      </c>
      <c r="R3961" t="str">
        <f t="shared" si="371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72"/>
        <v>theater</v>
      </c>
      <c r="R3962" t="str">
        <f t="shared" si="371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72"/>
        <v>theater</v>
      </c>
      <c r="R3963" t="str">
        <f t="shared" si="371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72"/>
        <v>theater</v>
      </c>
      <c r="R3964" t="str">
        <f t="shared" si="371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 t="e">
        <f t="shared" si="368"/>
        <v>#DIV/0!</v>
      </c>
      <c r="Q3965" t="str">
        <f t="shared" si="372"/>
        <v>theater</v>
      </c>
      <c r="R3965" t="str">
        <f t="shared" si="371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72"/>
        <v>theater</v>
      </c>
      <c r="R3966" t="str">
        <f t="shared" si="371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72"/>
        <v>theater</v>
      </c>
      <c r="R3967" t="str">
        <f t="shared" si="371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72"/>
        <v>theater</v>
      </c>
      <c r="R3968" t="str">
        <f t="shared" si="371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72"/>
        <v>theater</v>
      </c>
      <c r="R3969" t="str">
        <f t="shared" si="371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72"/>
        <v>theater</v>
      </c>
      <c r="R3970" t="str">
        <f t="shared" si="371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si="372"/>
        <v>theater</v>
      </c>
      <c r="R3971" t="str">
        <f t="shared" si="371"/>
        <v>plays</v>
      </c>
      <c r="S3971" s="10">
        <f t="shared" ref="S3971:S4034" si="375">(J3971/86400)+DATE(1970,1,1)</f>
        <v>42601.854699074072</v>
      </c>
      <c r="T3971" s="10">
        <f t="shared" ref="T3971:T4034" si="376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2"/>
        <v>theater</v>
      </c>
      <c r="R3972" t="str">
        <f t="shared" ref="R3972:R4035" si="377">RIGHT(N3972,LEN(N3972)-FIND("/",N3972))</f>
        <v>plays</v>
      </c>
      <c r="S3972" s="10">
        <f t="shared" si="375"/>
        <v>42447.863553240742</v>
      </c>
      <c r="T3972" s="10">
        <f t="shared" si="376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2"/>
        <v>theater</v>
      </c>
      <c r="R3973" t="str">
        <f t="shared" si="377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2"/>
        <v>theater</v>
      </c>
      <c r="R3974" t="str">
        <f t="shared" si="377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2"/>
        <v>theater</v>
      </c>
      <c r="R3975" t="str">
        <f t="shared" si="377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2"/>
        <v>theater</v>
      </c>
      <c r="R3976" t="str">
        <f t="shared" si="377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 t="e">
        <f t="shared" si="374"/>
        <v>#DIV/0!</v>
      </c>
      <c r="Q3977" t="str">
        <f t="shared" si="372"/>
        <v>theater</v>
      </c>
      <c r="R3977" t="str">
        <f t="shared" si="377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ref="Q3978:Q4041" si="378">LEFT(N3978,FIND("/",N3978)-1)</f>
        <v>theater</v>
      </c>
      <c r="R3978" t="str">
        <f t="shared" si="377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8"/>
        <v>theater</v>
      </c>
      <c r="R3979" t="str">
        <f t="shared" si="377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8"/>
        <v>theater</v>
      </c>
      <c r="R3980" t="str">
        <f t="shared" si="377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8"/>
        <v>theater</v>
      </c>
      <c r="R3981" t="str">
        <f t="shared" si="377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8"/>
        <v>theater</v>
      </c>
      <c r="R3982" t="str">
        <f t="shared" si="377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8"/>
        <v>theater</v>
      </c>
      <c r="R3983" t="str">
        <f t="shared" si="377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8"/>
        <v>theater</v>
      </c>
      <c r="R3984" t="str">
        <f t="shared" si="377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8"/>
        <v>theater</v>
      </c>
      <c r="R3985" t="str">
        <f t="shared" si="377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8"/>
        <v>theater</v>
      </c>
      <c r="R3986" t="str">
        <f t="shared" si="377"/>
        <v>plays</v>
      </c>
      <c r="S3986" s="10">
        <f t="shared" si="375"/>
        <v>41920.963472222225</v>
      </c>
      <c r="T3986" s="10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8"/>
        <v>theater</v>
      </c>
      <c r="R3987" t="str">
        <f t="shared" si="377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8"/>
        <v>theater</v>
      </c>
      <c r="R3988" t="str">
        <f t="shared" si="377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8"/>
        <v>theater</v>
      </c>
      <c r="R3989" t="str">
        <f t="shared" si="377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8"/>
        <v>theater</v>
      </c>
      <c r="R3990" t="str">
        <f t="shared" si="377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 t="e">
        <f t="shared" si="374"/>
        <v>#DIV/0!</v>
      </c>
      <c r="Q3991" t="str">
        <f t="shared" si="378"/>
        <v>theater</v>
      </c>
      <c r="R3991" t="str">
        <f t="shared" si="377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8"/>
        <v>theater</v>
      </c>
      <c r="R3992" t="str">
        <f t="shared" si="377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8"/>
        <v>theater</v>
      </c>
      <c r="R3993" t="str">
        <f t="shared" si="377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8"/>
        <v>theater</v>
      </c>
      <c r="R3994" t="str">
        <f t="shared" si="377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8"/>
        <v>theater</v>
      </c>
      <c r="R3995" t="str">
        <f t="shared" si="377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8"/>
        <v>theater</v>
      </c>
      <c r="R3996" t="str">
        <f t="shared" si="377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8"/>
        <v>theater</v>
      </c>
      <c r="R3997" t="str">
        <f t="shared" si="377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8"/>
        <v>theater</v>
      </c>
      <c r="R3998" t="str">
        <f t="shared" si="377"/>
        <v>plays</v>
      </c>
      <c r="S3998" s="10">
        <f t="shared" si="375"/>
        <v>41950.266944444447</v>
      </c>
      <c r="T3998" s="10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 t="e">
        <f t="shared" si="374"/>
        <v>#DIV/0!</v>
      </c>
      <c r="Q3999" t="str">
        <f t="shared" si="378"/>
        <v>theater</v>
      </c>
      <c r="R3999" t="str">
        <f t="shared" si="377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8"/>
        <v>theater</v>
      </c>
      <c r="R4000" t="str">
        <f t="shared" si="377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8"/>
        <v>theater</v>
      </c>
      <c r="R4001" t="str">
        <f t="shared" si="377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8"/>
        <v>theater</v>
      </c>
      <c r="R4002" t="str">
        <f t="shared" si="377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8"/>
        <v>theater</v>
      </c>
      <c r="R4003" t="str">
        <f t="shared" si="377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8"/>
        <v>theater</v>
      </c>
      <c r="R4004" t="str">
        <f t="shared" si="377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8"/>
        <v>theater</v>
      </c>
      <c r="R4005" t="str">
        <f t="shared" si="377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8"/>
        <v>theater</v>
      </c>
      <c r="R4006" t="str">
        <f t="shared" si="377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8"/>
        <v>theater</v>
      </c>
      <c r="R4007" t="str">
        <f t="shared" si="377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8"/>
        <v>theater</v>
      </c>
      <c r="R4008" t="str">
        <f t="shared" si="377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8"/>
        <v>theater</v>
      </c>
      <c r="R4009" t="str">
        <f t="shared" si="377"/>
        <v>plays</v>
      </c>
      <c r="S4009" s="10">
        <f t="shared" si="375"/>
        <v>41848.772928240738</v>
      </c>
      <c r="T4009" s="10">
        <f t="shared" si="376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8"/>
        <v>theater</v>
      </c>
      <c r="R4010" t="str">
        <f t="shared" si="377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8"/>
        <v>theater</v>
      </c>
      <c r="R4011" t="str">
        <f t="shared" si="377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8"/>
        <v>theater</v>
      </c>
      <c r="R4012" t="str">
        <f t="shared" si="377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8"/>
        <v>theater</v>
      </c>
      <c r="R4013" t="str">
        <f t="shared" si="377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 t="e">
        <f t="shared" si="374"/>
        <v>#DIV/0!</v>
      </c>
      <c r="Q4014" t="str">
        <f t="shared" si="378"/>
        <v>theater</v>
      </c>
      <c r="R4014" t="str">
        <f t="shared" si="377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8"/>
        <v>theater</v>
      </c>
      <c r="R4015" t="str">
        <f t="shared" si="377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 t="e">
        <f t="shared" si="374"/>
        <v>#DIV/0!</v>
      </c>
      <c r="Q4016" t="str">
        <f t="shared" si="378"/>
        <v>theater</v>
      </c>
      <c r="R4016" t="str">
        <f t="shared" si="377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8"/>
        <v>theater</v>
      </c>
      <c r="R4017" t="str">
        <f t="shared" si="377"/>
        <v>plays</v>
      </c>
      <c r="S4017" s="10">
        <f t="shared" si="375"/>
        <v>42174.780821759261</v>
      </c>
      <c r="T4017" s="10">
        <f t="shared" si="376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8"/>
        <v>theater</v>
      </c>
      <c r="R4018" t="str">
        <f t="shared" si="377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8"/>
        <v>theater</v>
      </c>
      <c r="R4019" t="str">
        <f t="shared" si="377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8"/>
        <v>theater</v>
      </c>
      <c r="R4020" t="str">
        <f t="shared" si="377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8"/>
        <v>theater</v>
      </c>
      <c r="R4021" t="str">
        <f t="shared" si="377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8"/>
        <v>theater</v>
      </c>
      <c r="R4022" t="str">
        <f t="shared" si="377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8"/>
        <v>theater</v>
      </c>
      <c r="R4023" t="str">
        <f t="shared" si="377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8"/>
        <v>theater</v>
      </c>
      <c r="R4024" t="str">
        <f t="shared" si="377"/>
        <v>plays</v>
      </c>
      <c r="S4024" s="10">
        <f t="shared" si="375"/>
        <v>41990.584108796298</v>
      </c>
      <c r="T4024" s="10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 t="e">
        <f t="shared" si="374"/>
        <v>#DIV/0!</v>
      </c>
      <c r="Q4025" t="str">
        <f t="shared" si="378"/>
        <v>theater</v>
      </c>
      <c r="R4025" t="str">
        <f t="shared" si="377"/>
        <v>plays</v>
      </c>
      <c r="S4025" s="10">
        <f t="shared" si="375"/>
        <v>42408.999571759261</v>
      </c>
      <c r="T4025" s="10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8"/>
        <v>theater</v>
      </c>
      <c r="R4026" t="str">
        <f t="shared" si="377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8"/>
        <v>theater</v>
      </c>
      <c r="R4027" t="str">
        <f t="shared" si="377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 t="e">
        <f t="shared" si="374"/>
        <v>#DIV/0!</v>
      </c>
      <c r="Q4028" t="str">
        <f t="shared" si="378"/>
        <v>theater</v>
      </c>
      <c r="R4028" t="str">
        <f t="shared" si="377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8"/>
        <v>theater</v>
      </c>
      <c r="R4029" t="str">
        <f t="shared" si="377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8"/>
        <v>theater</v>
      </c>
      <c r="R4030" t="str">
        <f t="shared" si="377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 t="e">
        <f t="shared" si="374"/>
        <v>#DIV/0!</v>
      </c>
      <c r="Q4031" t="str">
        <f t="shared" si="378"/>
        <v>theater</v>
      </c>
      <c r="R4031" t="str">
        <f t="shared" si="377"/>
        <v>plays</v>
      </c>
      <c r="S4031" s="10">
        <f t="shared" si="375"/>
        <v>42322.02511574074</v>
      </c>
      <c r="T4031" s="10">
        <f t="shared" si="376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8"/>
        <v>theater</v>
      </c>
      <c r="R4032" t="str">
        <f t="shared" si="377"/>
        <v>plays</v>
      </c>
      <c r="S4032" s="10">
        <f t="shared" si="375"/>
        <v>42374.655081018514</v>
      </c>
      <c r="T4032" s="10">
        <f t="shared" si="376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 t="e">
        <f t="shared" si="374"/>
        <v>#DIV/0!</v>
      </c>
      <c r="Q4033" t="str">
        <f t="shared" si="378"/>
        <v>theater</v>
      </c>
      <c r="R4033" t="str">
        <f t="shared" si="377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8"/>
        <v>theater</v>
      </c>
      <c r="R4034" t="str">
        <f t="shared" si="377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si="378"/>
        <v>theater</v>
      </c>
      <c r="R4035" t="str">
        <f t="shared" si="377"/>
        <v>plays</v>
      </c>
      <c r="S4035" s="10">
        <f t="shared" ref="S4035:S4098" si="381">(J4035/86400)+DATE(1970,1,1)</f>
        <v>42614.268796296295</v>
      </c>
      <c r="T4035" s="10">
        <f t="shared" ref="T4035:T4098" si="382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78"/>
        <v>theater</v>
      </c>
      <c r="R4036" t="str">
        <f t="shared" ref="R4036:R4099" si="383">RIGHT(N4036,LEN(N4036)-FIND("/",N4036))</f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78"/>
        <v>theater</v>
      </c>
      <c r="R4037" t="str">
        <f t="shared" si="383"/>
        <v>plays</v>
      </c>
      <c r="S4037" s="10">
        <f t="shared" si="381"/>
        <v>41903.882951388892</v>
      </c>
      <c r="T4037" s="10">
        <f t="shared" si="382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78"/>
        <v>theater</v>
      </c>
      <c r="R4038" t="str">
        <f t="shared" si="383"/>
        <v>plays</v>
      </c>
      <c r="S4038" s="10">
        <f t="shared" si="381"/>
        <v>41804.937083333338</v>
      </c>
      <c r="T4038" s="10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78"/>
        <v>theater</v>
      </c>
      <c r="R4039" t="str">
        <f t="shared" si="383"/>
        <v>plays</v>
      </c>
      <c r="S4039" s="10">
        <f t="shared" si="381"/>
        <v>42497.070775462962</v>
      </c>
      <c r="T4039" s="10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78"/>
        <v>theater</v>
      </c>
      <c r="R4040" t="str">
        <f t="shared" si="383"/>
        <v>plays</v>
      </c>
      <c r="S4040" s="10">
        <f t="shared" si="381"/>
        <v>41869.798726851848</v>
      </c>
      <c r="T4040" s="10">
        <f t="shared" si="382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78"/>
        <v>theater</v>
      </c>
      <c r="R4041" t="str">
        <f t="shared" si="383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ref="Q4042:Q4105" si="384">LEFT(N4042,FIND("/",N4042)-1)</f>
        <v>theater</v>
      </c>
      <c r="R4042" t="str">
        <f t="shared" si="383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4"/>
        <v>theater</v>
      </c>
      <c r="R4043" t="str">
        <f t="shared" si="383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4"/>
        <v>theater</v>
      </c>
      <c r="R4044" t="str">
        <f t="shared" si="383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 t="e">
        <f t="shared" si="380"/>
        <v>#DIV/0!</v>
      </c>
      <c r="Q4045" t="str">
        <f t="shared" si="384"/>
        <v>theater</v>
      </c>
      <c r="R4045" t="str">
        <f t="shared" si="383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4"/>
        <v>theater</v>
      </c>
      <c r="R4046" t="str">
        <f t="shared" si="383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4"/>
        <v>theater</v>
      </c>
      <c r="R4047" t="str">
        <f t="shared" si="383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4"/>
        <v>theater</v>
      </c>
      <c r="R4048" t="str">
        <f t="shared" si="383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4"/>
        <v>theater</v>
      </c>
      <c r="R4049" t="str">
        <f t="shared" si="383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4"/>
        <v>theater</v>
      </c>
      <c r="R4050" t="str">
        <f t="shared" si="383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4"/>
        <v>theater</v>
      </c>
      <c r="R4051" t="str">
        <f t="shared" si="383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4"/>
        <v>theater</v>
      </c>
      <c r="R4052" t="str">
        <f t="shared" si="383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 t="e">
        <f t="shared" si="380"/>
        <v>#DIV/0!</v>
      </c>
      <c r="Q4053" t="str">
        <f t="shared" si="384"/>
        <v>theater</v>
      </c>
      <c r="R4053" t="str">
        <f t="shared" si="383"/>
        <v>plays</v>
      </c>
      <c r="S4053" s="10">
        <f t="shared" si="381"/>
        <v>41761.810150462959</v>
      </c>
      <c r="T4053" s="10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4"/>
        <v>theater</v>
      </c>
      <c r="R4054" t="str">
        <f t="shared" si="383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4"/>
        <v>theater</v>
      </c>
      <c r="R4055" t="str">
        <f t="shared" si="383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 t="e">
        <f t="shared" si="380"/>
        <v>#DIV/0!</v>
      </c>
      <c r="Q4056" t="str">
        <f t="shared" si="384"/>
        <v>theater</v>
      </c>
      <c r="R4056" t="str">
        <f t="shared" si="383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4"/>
        <v>theater</v>
      </c>
      <c r="R4057" t="str">
        <f t="shared" si="383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4"/>
        <v>theater</v>
      </c>
      <c r="R4058" t="str">
        <f t="shared" si="383"/>
        <v>plays</v>
      </c>
      <c r="S4058" s="10">
        <f t="shared" si="381"/>
        <v>42534.933321759258</v>
      </c>
      <c r="T4058" s="10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4"/>
        <v>theater</v>
      </c>
      <c r="R4059" t="str">
        <f t="shared" si="383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4"/>
        <v>theater</v>
      </c>
      <c r="R4060" t="str">
        <f t="shared" si="383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4"/>
        <v>theater</v>
      </c>
      <c r="R4061" t="str">
        <f t="shared" si="383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4"/>
        <v>theater</v>
      </c>
      <c r="R4062" t="str">
        <f t="shared" si="383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 t="e">
        <f t="shared" si="380"/>
        <v>#DIV/0!</v>
      </c>
      <c r="Q4063" t="str">
        <f t="shared" si="384"/>
        <v>theater</v>
      </c>
      <c r="R4063" t="str">
        <f t="shared" si="383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4"/>
        <v>theater</v>
      </c>
      <c r="R4064" t="str">
        <f t="shared" si="383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4"/>
        <v>theater</v>
      </c>
      <c r="R4065" t="str">
        <f t="shared" si="383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4"/>
        <v>theater</v>
      </c>
      <c r="R4066" t="str">
        <f t="shared" si="383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4"/>
        <v>theater</v>
      </c>
      <c r="R4067" t="str">
        <f t="shared" si="383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4"/>
        <v>theater</v>
      </c>
      <c r="R4068" t="str">
        <f t="shared" si="383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4"/>
        <v>theater</v>
      </c>
      <c r="R4069" t="str">
        <f t="shared" si="383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4"/>
        <v>theater</v>
      </c>
      <c r="R4070" t="str">
        <f t="shared" si="383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4"/>
        <v>theater</v>
      </c>
      <c r="R4071" t="str">
        <f t="shared" si="383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4"/>
        <v>theater</v>
      </c>
      <c r="R4072" t="str">
        <f t="shared" si="383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 t="e">
        <f t="shared" si="380"/>
        <v>#DIV/0!</v>
      </c>
      <c r="Q4073" t="str">
        <f t="shared" si="384"/>
        <v>theater</v>
      </c>
      <c r="R4073" t="str">
        <f t="shared" si="383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4"/>
        <v>theater</v>
      </c>
      <c r="R4074" t="str">
        <f t="shared" si="383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4"/>
        <v>theater</v>
      </c>
      <c r="R4075" t="str">
        <f t="shared" si="383"/>
        <v>plays</v>
      </c>
      <c r="S4075" s="10">
        <f t="shared" si="381"/>
        <v>42078.345208333332</v>
      </c>
      <c r="T4075" s="10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4"/>
        <v>theater</v>
      </c>
      <c r="R4076" t="str">
        <f t="shared" si="383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4"/>
        <v>theater</v>
      </c>
      <c r="R4077" t="str">
        <f t="shared" si="383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 t="e">
        <f t="shared" si="380"/>
        <v>#DIV/0!</v>
      </c>
      <c r="Q4078" t="str">
        <f t="shared" si="384"/>
        <v>theater</v>
      </c>
      <c r="R4078" t="str">
        <f t="shared" si="383"/>
        <v>plays</v>
      </c>
      <c r="S4078" s="10">
        <f t="shared" si="381"/>
        <v>41905.795706018514</v>
      </c>
      <c r="T4078" s="10">
        <f t="shared" si="382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4"/>
        <v>theater</v>
      </c>
      <c r="R4079" t="str">
        <f t="shared" si="383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 t="e">
        <f t="shared" si="380"/>
        <v>#DIV/0!</v>
      </c>
      <c r="Q4080" t="str">
        <f t="shared" si="384"/>
        <v>theater</v>
      </c>
      <c r="R4080" t="str">
        <f t="shared" si="383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4"/>
        <v>theater</v>
      </c>
      <c r="R4081" t="str">
        <f t="shared" si="383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 t="e">
        <f t="shared" si="380"/>
        <v>#DIV/0!</v>
      </c>
      <c r="Q4082" t="str">
        <f t="shared" si="384"/>
        <v>theater</v>
      </c>
      <c r="R4082" t="str">
        <f t="shared" si="383"/>
        <v>plays</v>
      </c>
      <c r="S4082" s="10">
        <f t="shared" si="381"/>
        <v>42511.698101851856</v>
      </c>
      <c r="T4082" s="10">
        <f t="shared" si="382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4"/>
        <v>theater</v>
      </c>
      <c r="R4083" t="str">
        <f t="shared" si="383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4"/>
        <v>theater</v>
      </c>
      <c r="R4084" t="str">
        <f t="shared" si="383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4"/>
        <v>theater</v>
      </c>
      <c r="R4085" t="str">
        <f t="shared" si="383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4"/>
        <v>theater</v>
      </c>
      <c r="R4086" t="str">
        <f t="shared" si="383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4"/>
        <v>theater</v>
      </c>
      <c r="R4087" t="str">
        <f t="shared" si="383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4"/>
        <v>theater</v>
      </c>
      <c r="R4088" t="str">
        <f t="shared" si="383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 t="e">
        <f t="shared" si="380"/>
        <v>#DIV/0!</v>
      </c>
      <c r="Q4089" t="str">
        <f t="shared" si="384"/>
        <v>theater</v>
      </c>
      <c r="R4089" t="str">
        <f t="shared" si="383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4"/>
        <v>theater</v>
      </c>
      <c r="R4090" t="str">
        <f t="shared" si="383"/>
        <v>plays</v>
      </c>
      <c r="S4090" s="10">
        <f t="shared" si="381"/>
        <v>41990.612546296295</v>
      </c>
      <c r="T4090" s="10">
        <f t="shared" si="382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4"/>
        <v>theater</v>
      </c>
      <c r="R4091" t="str">
        <f t="shared" si="383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4"/>
        <v>theater</v>
      </c>
      <c r="R4092" t="str">
        <f t="shared" si="383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4"/>
        <v>theater</v>
      </c>
      <c r="R4093" t="str">
        <f t="shared" si="383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4"/>
        <v>theater</v>
      </c>
      <c r="R4094" t="str">
        <f t="shared" si="383"/>
        <v>plays</v>
      </c>
      <c r="S4094" s="10">
        <f t="shared" si="381"/>
        <v>42039.194988425923</v>
      </c>
      <c r="T4094" s="10">
        <f t="shared" si="382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4"/>
        <v>theater</v>
      </c>
      <c r="R4095" t="str">
        <f t="shared" si="383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4"/>
        <v>theater</v>
      </c>
      <c r="R4096" t="str">
        <f t="shared" si="383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4"/>
        <v>theater</v>
      </c>
      <c r="R4097" t="str">
        <f t="shared" si="383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4"/>
        <v>theater</v>
      </c>
      <c r="R4098" t="str">
        <f t="shared" si="383"/>
        <v>plays</v>
      </c>
      <c r="S4098" s="10">
        <f t="shared" si="381"/>
        <v>42750.530312499999</v>
      </c>
      <c r="T4098" s="10">
        <f t="shared" si="382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6" t="e">
        <f t="shared" ref="P4099:P4115" si="386">E4099/L4099</f>
        <v>#DIV/0!</v>
      </c>
      <c r="Q4099" t="str">
        <f t="shared" si="384"/>
        <v>theater</v>
      </c>
      <c r="R4099" t="str">
        <f t="shared" si="383"/>
        <v>plays</v>
      </c>
      <c r="S4099" s="10">
        <f t="shared" ref="S4099:S4115" si="387">(J4099/86400)+DATE(1970,1,1)</f>
        <v>42344.824502314819</v>
      </c>
      <c r="T4099" s="10">
        <f t="shared" ref="T4099:T4115" si="388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 t="e">
        <f t="shared" si="386"/>
        <v>#DIV/0!</v>
      </c>
      <c r="Q4100" t="str">
        <f t="shared" si="384"/>
        <v>theater</v>
      </c>
      <c r="R4100" t="str">
        <f t="shared" ref="R4100:R4115" si="389">RIGHT(N4100,LEN(N4100)-FIND("/",N4100))</f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4"/>
        <v>theater</v>
      </c>
      <c r="R4101" t="str">
        <f t="shared" si="389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 t="e">
        <f t="shared" si="386"/>
        <v>#DIV/0!</v>
      </c>
      <c r="Q4102" t="str">
        <f t="shared" si="384"/>
        <v>theater</v>
      </c>
      <c r="R4102" t="str">
        <f t="shared" si="389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 t="e">
        <f t="shared" si="386"/>
        <v>#DIV/0!</v>
      </c>
      <c r="Q4103" t="str">
        <f t="shared" si="384"/>
        <v>theater</v>
      </c>
      <c r="R4103" t="str">
        <f t="shared" si="389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4"/>
        <v>theater</v>
      </c>
      <c r="R4104" t="str">
        <f t="shared" si="389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4"/>
        <v>theater</v>
      </c>
      <c r="R4105" t="str">
        <f t="shared" si="389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ref="Q4106:Q4115" si="390">LEFT(N4106,FIND("/",N4106)-1)</f>
        <v>theater</v>
      </c>
      <c r="R4106" t="str">
        <f t="shared" si="389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90"/>
        <v>theater</v>
      </c>
      <c r="R4107" t="str">
        <f t="shared" si="389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90"/>
        <v>theater</v>
      </c>
      <c r="R4108" t="str">
        <f t="shared" si="389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90"/>
        <v>theater</v>
      </c>
      <c r="R4109" t="str">
        <f t="shared" si="389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90"/>
        <v>theater</v>
      </c>
      <c r="R4110" t="str">
        <f t="shared" si="389"/>
        <v>plays</v>
      </c>
      <c r="S4110" s="10">
        <f t="shared" si="387"/>
        <v>42767.031678240739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 t="e">
        <f t="shared" si="386"/>
        <v>#DIV/0!</v>
      </c>
      <c r="Q4111" t="str">
        <f t="shared" si="390"/>
        <v>theater</v>
      </c>
      <c r="R4111" t="str">
        <f t="shared" si="389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90"/>
        <v>theater</v>
      </c>
      <c r="R4112" t="str">
        <f t="shared" si="389"/>
        <v>plays</v>
      </c>
      <c r="S4112" s="10">
        <f t="shared" si="387"/>
        <v>42512.626747685186</v>
      </c>
      <c r="T4112" s="10">
        <f t="shared" si="388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90"/>
        <v>theater</v>
      </c>
      <c r="R4113" t="str">
        <f t="shared" si="389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90"/>
        <v>theater</v>
      </c>
      <c r="R4114" t="str">
        <f t="shared" si="389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90"/>
        <v>theater</v>
      </c>
      <c r="R4115" t="str">
        <f t="shared" si="389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T4115" xr:uid="{0DE808D9-280A-4EF9-9ED8-7F3AD87751FA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CDB9-F3DF-45FD-B552-F568F89195BE}">
  <dimension ref="A1:H52"/>
  <sheetViews>
    <sheetView workbookViewId="0">
      <selection activeCell="B10" sqref="B10"/>
    </sheetView>
  </sheetViews>
  <sheetFormatPr defaultRowHeight="14.4" x14ac:dyDescent="0.3"/>
  <sheetData>
    <row r="1" spans="1:8" x14ac:dyDescent="0.3">
      <c r="A1" t="s">
        <v>8363</v>
      </c>
      <c r="B1" t="s">
        <v>8310</v>
      </c>
      <c r="C1" t="s">
        <v>8309</v>
      </c>
      <c r="F1" t="s">
        <v>8364</v>
      </c>
      <c r="G1" t="s">
        <v>8308</v>
      </c>
      <c r="H1" t="s">
        <v>8309</v>
      </c>
    </row>
    <row r="2" spans="1:8" x14ac:dyDescent="0.3">
      <c r="B2" t="s">
        <v>8314</v>
      </c>
      <c r="C2" t="s">
        <v>8313</v>
      </c>
      <c r="G2" t="s">
        <v>8314</v>
      </c>
      <c r="H2" t="s">
        <v>8313</v>
      </c>
    </row>
    <row r="3" spans="1:8" x14ac:dyDescent="0.3">
      <c r="B3" t="s">
        <v>8317</v>
      </c>
      <c r="C3" t="s">
        <v>8316</v>
      </c>
      <c r="G3" t="s">
        <v>8317</v>
      </c>
      <c r="H3" t="s">
        <v>8316</v>
      </c>
    </row>
    <row r="4" spans="1:8" x14ac:dyDescent="0.3">
      <c r="B4" t="s">
        <v>8318</v>
      </c>
      <c r="C4" t="s">
        <v>8318</v>
      </c>
      <c r="G4" t="s">
        <v>8318</v>
      </c>
      <c r="H4" t="s">
        <v>8318</v>
      </c>
    </row>
    <row r="5" spans="1:8" x14ac:dyDescent="0.3">
      <c r="B5" t="s">
        <v>8320</v>
      </c>
      <c r="C5" t="s">
        <v>8319</v>
      </c>
      <c r="G5" t="s">
        <v>8320</v>
      </c>
      <c r="H5" t="s">
        <v>8319</v>
      </c>
    </row>
    <row r="6" spans="1:8" x14ac:dyDescent="0.3">
      <c r="B6" t="s">
        <v>8322</v>
      </c>
      <c r="C6" t="s">
        <v>8322</v>
      </c>
      <c r="G6" t="s">
        <v>8322</v>
      </c>
      <c r="H6" t="s">
        <v>8322</v>
      </c>
    </row>
    <row r="7" spans="1:8" x14ac:dyDescent="0.3">
      <c r="B7" t="s">
        <v>8323</v>
      </c>
      <c r="C7" t="s">
        <v>8323</v>
      </c>
      <c r="G7" t="s">
        <v>8323</v>
      </c>
      <c r="H7" t="s">
        <v>8323</v>
      </c>
    </row>
    <row r="8" spans="1:8" x14ac:dyDescent="0.3">
      <c r="B8" t="s">
        <v>8324</v>
      </c>
      <c r="C8" t="s">
        <v>8319</v>
      </c>
      <c r="G8" t="s">
        <v>8324</v>
      </c>
      <c r="H8" t="s">
        <v>8325</v>
      </c>
    </row>
    <row r="9" spans="1:8" x14ac:dyDescent="0.3">
      <c r="B9" t="s">
        <v>8325</v>
      </c>
      <c r="C9" t="s">
        <v>8325</v>
      </c>
      <c r="G9" t="s">
        <v>8325</v>
      </c>
      <c r="H9" t="s">
        <v>8328</v>
      </c>
    </row>
    <row r="10" spans="1:8" x14ac:dyDescent="0.3">
      <c r="B10" t="s">
        <v>8326</v>
      </c>
      <c r="C10" t="s">
        <v>8316</v>
      </c>
      <c r="G10" t="s">
        <v>8326</v>
      </c>
      <c r="H10" t="s">
        <v>8329</v>
      </c>
    </row>
    <row r="11" spans="1:8" x14ac:dyDescent="0.3">
      <c r="B11" t="s">
        <v>8313</v>
      </c>
      <c r="C11" t="s">
        <v>8313</v>
      </c>
      <c r="G11" t="s">
        <v>8313</v>
      </c>
      <c r="H11" t="s">
        <v>8333</v>
      </c>
    </row>
    <row r="12" spans="1:8" x14ac:dyDescent="0.3">
      <c r="B12" t="s">
        <v>8327</v>
      </c>
      <c r="C12" t="s">
        <v>8313</v>
      </c>
      <c r="G12" t="s">
        <v>8327</v>
      </c>
      <c r="H12" t="s">
        <v>8336</v>
      </c>
    </row>
    <row r="13" spans="1:8" x14ac:dyDescent="0.3">
      <c r="B13" t="s">
        <v>8328</v>
      </c>
      <c r="C13" t="s">
        <v>8328</v>
      </c>
      <c r="G13" t="s">
        <v>8328</v>
      </c>
      <c r="H13" t="s">
        <v>8347</v>
      </c>
    </row>
    <row r="14" spans="1:8" x14ac:dyDescent="0.3">
      <c r="B14" t="s">
        <v>8330</v>
      </c>
      <c r="C14" t="s">
        <v>8329</v>
      </c>
      <c r="G14" t="s">
        <v>8330</v>
      </c>
      <c r="H14" t="s">
        <v>8362</v>
      </c>
    </row>
    <row r="15" spans="1:8" x14ac:dyDescent="0.3">
      <c r="B15" t="s">
        <v>8331</v>
      </c>
      <c r="C15" t="s">
        <v>8316</v>
      </c>
      <c r="G15" t="s">
        <v>8331</v>
      </c>
    </row>
    <row r="16" spans="1:8" x14ac:dyDescent="0.3">
      <c r="B16" t="s">
        <v>8332</v>
      </c>
      <c r="C16" t="s">
        <v>8319</v>
      </c>
      <c r="G16" t="s">
        <v>8332</v>
      </c>
    </row>
    <row r="17" spans="2:7" x14ac:dyDescent="0.3">
      <c r="B17" t="s">
        <v>8316</v>
      </c>
      <c r="C17" t="s">
        <v>8316</v>
      </c>
      <c r="G17" t="s">
        <v>8316</v>
      </c>
    </row>
    <row r="18" spans="2:7" x14ac:dyDescent="0.3">
      <c r="B18" t="s">
        <v>8333</v>
      </c>
      <c r="C18" t="s">
        <v>8333</v>
      </c>
      <c r="G18" t="s">
        <v>8333</v>
      </c>
    </row>
    <row r="19" spans="2:7" x14ac:dyDescent="0.3">
      <c r="B19" t="s">
        <v>8334</v>
      </c>
      <c r="C19" t="s">
        <v>8318</v>
      </c>
      <c r="G19" t="s">
        <v>8334</v>
      </c>
    </row>
    <row r="20" spans="2:7" x14ac:dyDescent="0.3">
      <c r="B20" t="s">
        <v>8335</v>
      </c>
      <c r="C20" t="s">
        <v>8318</v>
      </c>
      <c r="G20" t="s">
        <v>8335</v>
      </c>
    </row>
    <row r="21" spans="2:7" x14ac:dyDescent="0.3">
      <c r="B21" t="s">
        <v>8337</v>
      </c>
      <c r="C21" t="s">
        <v>8336</v>
      </c>
      <c r="G21" t="s">
        <v>8337</v>
      </c>
    </row>
    <row r="22" spans="2:7" x14ac:dyDescent="0.3">
      <c r="B22" t="s">
        <v>8338</v>
      </c>
      <c r="C22" t="s">
        <v>8329</v>
      </c>
      <c r="G22" t="s">
        <v>8338</v>
      </c>
    </row>
    <row r="23" spans="2:7" x14ac:dyDescent="0.3">
      <c r="B23" t="s">
        <v>8339</v>
      </c>
      <c r="C23" t="s">
        <v>8313</v>
      </c>
      <c r="G23" t="s">
        <v>8339</v>
      </c>
    </row>
    <row r="24" spans="2:7" x14ac:dyDescent="0.3">
      <c r="B24" t="s">
        <v>8340</v>
      </c>
      <c r="C24" t="s">
        <v>8313</v>
      </c>
      <c r="G24" t="s">
        <v>8340</v>
      </c>
    </row>
    <row r="25" spans="2:7" x14ac:dyDescent="0.3">
      <c r="B25" t="s">
        <v>8329</v>
      </c>
      <c r="C25" t="s">
        <v>8329</v>
      </c>
      <c r="G25" t="s">
        <v>8329</v>
      </c>
    </row>
    <row r="26" spans="2:7" x14ac:dyDescent="0.3">
      <c r="B26" t="s">
        <v>8341</v>
      </c>
      <c r="C26" t="s">
        <v>8329</v>
      </c>
      <c r="G26" t="s">
        <v>8341</v>
      </c>
    </row>
    <row r="27" spans="2:7" x14ac:dyDescent="0.3">
      <c r="B27" t="s">
        <v>8342</v>
      </c>
      <c r="C27" t="s">
        <v>8336</v>
      </c>
      <c r="G27" t="s">
        <v>8342</v>
      </c>
    </row>
    <row r="28" spans="2:7" x14ac:dyDescent="0.3">
      <c r="B28" t="s">
        <v>8343</v>
      </c>
      <c r="C28" t="s">
        <v>8313</v>
      </c>
      <c r="G28" t="s">
        <v>8343</v>
      </c>
    </row>
    <row r="29" spans="2:7" x14ac:dyDescent="0.3">
      <c r="B29" t="s">
        <v>8336</v>
      </c>
      <c r="C29" t="s">
        <v>8336</v>
      </c>
      <c r="G29" t="s">
        <v>8336</v>
      </c>
    </row>
    <row r="30" spans="2:7" x14ac:dyDescent="0.3">
      <c r="B30" t="s">
        <v>8344</v>
      </c>
      <c r="C30" t="s">
        <v>8318</v>
      </c>
      <c r="G30" t="s">
        <v>8344</v>
      </c>
    </row>
    <row r="31" spans="2:7" x14ac:dyDescent="0.3">
      <c r="B31" t="s">
        <v>8345</v>
      </c>
      <c r="C31" t="s">
        <v>8316</v>
      </c>
      <c r="G31" t="s">
        <v>8345</v>
      </c>
    </row>
    <row r="32" spans="2:7" x14ac:dyDescent="0.3">
      <c r="B32" t="s">
        <v>8346</v>
      </c>
      <c r="C32" t="s">
        <v>8318</v>
      </c>
      <c r="G32" t="s">
        <v>8346</v>
      </c>
    </row>
    <row r="33" spans="2:7" x14ac:dyDescent="0.3">
      <c r="B33" t="s">
        <v>8347</v>
      </c>
      <c r="C33" t="s">
        <v>8347</v>
      </c>
      <c r="G33" t="s">
        <v>8347</v>
      </c>
    </row>
    <row r="34" spans="2:7" x14ac:dyDescent="0.3">
      <c r="B34" t="s">
        <v>8348</v>
      </c>
      <c r="C34" t="s">
        <v>8316</v>
      </c>
      <c r="G34" t="s">
        <v>8348</v>
      </c>
    </row>
    <row r="35" spans="2:7" x14ac:dyDescent="0.3">
      <c r="B35" t="s">
        <v>8349</v>
      </c>
      <c r="C35" t="s">
        <v>8313</v>
      </c>
      <c r="G35" t="s">
        <v>8349</v>
      </c>
    </row>
    <row r="36" spans="2:7" x14ac:dyDescent="0.3">
      <c r="B36" t="s">
        <v>8350</v>
      </c>
      <c r="C36" t="s">
        <v>8318</v>
      </c>
      <c r="G36" t="s">
        <v>8350</v>
      </c>
    </row>
    <row r="37" spans="2:7" x14ac:dyDescent="0.3">
      <c r="B37" t="s">
        <v>8351</v>
      </c>
      <c r="C37" t="s">
        <v>8318</v>
      </c>
      <c r="G37" t="s">
        <v>8351</v>
      </c>
    </row>
    <row r="38" spans="2:7" x14ac:dyDescent="0.3">
      <c r="B38" t="s">
        <v>8319</v>
      </c>
      <c r="C38" t="s">
        <v>8319</v>
      </c>
      <c r="G38" t="s">
        <v>8319</v>
      </c>
    </row>
    <row r="39" spans="2:7" x14ac:dyDescent="0.3">
      <c r="B39" t="s">
        <v>8353</v>
      </c>
      <c r="C39" t="s">
        <v>8316</v>
      </c>
      <c r="G39" t="s">
        <v>8353</v>
      </c>
    </row>
    <row r="40" spans="2:7" x14ac:dyDescent="0.3">
      <c r="B40" t="s">
        <v>8354</v>
      </c>
      <c r="C40" t="s">
        <v>8316</v>
      </c>
      <c r="G40" t="s">
        <v>8354</v>
      </c>
    </row>
    <row r="41" spans="2:7" x14ac:dyDescent="0.3">
      <c r="B41" t="s">
        <v>8356</v>
      </c>
      <c r="C41" t="s">
        <v>8316</v>
      </c>
      <c r="G41" t="s">
        <v>8356</v>
      </c>
    </row>
    <row r="42" spans="2:7" x14ac:dyDescent="0.3">
      <c r="B42" t="s">
        <v>8357</v>
      </c>
      <c r="C42" t="s">
        <v>8313</v>
      </c>
      <c r="G42" t="s">
        <v>8357</v>
      </c>
    </row>
    <row r="43" spans="2:7" x14ac:dyDescent="0.3">
      <c r="B43" t="s">
        <v>8358</v>
      </c>
      <c r="C43" t="s">
        <v>8318</v>
      </c>
      <c r="G43" t="s">
        <v>8358</v>
      </c>
    </row>
    <row r="44" spans="2:7" x14ac:dyDescent="0.3">
      <c r="B44" t="s">
        <v>8359</v>
      </c>
      <c r="C44" t="s">
        <v>8316</v>
      </c>
      <c r="G44" t="s">
        <v>8359</v>
      </c>
    </row>
    <row r="45" spans="2:7" x14ac:dyDescent="0.3">
      <c r="B45" t="s">
        <v>8360</v>
      </c>
      <c r="C45" t="s">
        <v>8316</v>
      </c>
      <c r="G45" t="s">
        <v>8360</v>
      </c>
    </row>
    <row r="46" spans="2:7" x14ac:dyDescent="0.3">
      <c r="B46" t="s">
        <v>8361</v>
      </c>
      <c r="C46" t="s">
        <v>8313</v>
      </c>
      <c r="G46" t="s">
        <v>8361</v>
      </c>
    </row>
    <row r="47" spans="2:7" x14ac:dyDescent="0.3">
      <c r="B47" t="s">
        <v>8352</v>
      </c>
      <c r="C47" t="s">
        <v>8362</v>
      </c>
      <c r="G47" t="s">
        <v>8352</v>
      </c>
    </row>
    <row r="48" spans="2:7" x14ac:dyDescent="0.3">
      <c r="B48" t="s">
        <v>8312</v>
      </c>
      <c r="C48" t="s">
        <v>8362</v>
      </c>
      <c r="G48" t="s">
        <v>8312</v>
      </c>
    </row>
    <row r="49" spans="2:7" x14ac:dyDescent="0.3">
      <c r="B49" t="s">
        <v>8311</v>
      </c>
      <c r="C49" t="s">
        <v>8362</v>
      </c>
      <c r="G49" t="s">
        <v>8311</v>
      </c>
    </row>
    <row r="50" spans="2:7" x14ac:dyDescent="0.3">
      <c r="B50" t="s">
        <v>8321</v>
      </c>
      <c r="C50" t="s">
        <v>8362</v>
      </c>
      <c r="G50" t="s">
        <v>8321</v>
      </c>
    </row>
    <row r="51" spans="2:7" x14ac:dyDescent="0.3">
      <c r="B51" t="s">
        <v>8315</v>
      </c>
      <c r="C51" t="s">
        <v>8362</v>
      </c>
      <c r="G51" t="s">
        <v>8315</v>
      </c>
    </row>
    <row r="52" spans="2:7" x14ac:dyDescent="0.3">
      <c r="B52" t="s">
        <v>8355</v>
      </c>
      <c r="C52" t="s">
        <v>8362</v>
      </c>
      <c r="G52" t="s">
        <v>8355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Chart Sub-Category</vt:lpstr>
      <vt:lpstr>Pivot Chart Category</vt:lpstr>
      <vt:lpstr>Pivot Chart of Start Month Succ</vt:lpstr>
      <vt:lpstr>Main</vt:lpstr>
      <vt:lpstr>Category and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2020-03-10T19:54:09Z</dcterms:modified>
</cp:coreProperties>
</file>