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octo\OneDrive\Vallourec\"/>
    </mc:Choice>
  </mc:AlternateContent>
  <xr:revisionPtr revIDLastSave="0" documentId="13_ncr:1_{8C79D47C-CF27-4370-B2E5-37970B3DB374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Plan1" sheetId="1" r:id="rId1"/>
    <sheet name="Plan2" sheetId="2" r:id="rId2"/>
    <sheet name="Entrada" sheetId="5" r:id="rId3"/>
    <sheet name="SemOtimizar" sheetId="3" r:id="rId4"/>
    <sheet name="Otimizado" sheetId="4" r:id="rId5"/>
  </sheets>
  <definedNames>
    <definedName name="solver_adj" localSheetId="0" hidden="1">Plan1!$P$3:$P$26</definedName>
    <definedName name="solver_adj" localSheetId="1" hidden="1">Plan2!$P$3:$P$58</definedName>
    <definedName name="solver_cvg" localSheetId="0" hidden="1">0.0001</definedName>
    <definedName name="solver_cvg" localSheetId="1" hidden="1">0.0000001</definedName>
    <definedName name="solver_drv" localSheetId="0" hidden="1">1</definedName>
    <definedName name="solver_drv" localSheetId="1" hidden="1">1</definedName>
    <definedName name="solver_eng" localSheetId="0" hidden="1">3</definedName>
    <definedName name="solver_eng" localSheetId="1" hidden="1">3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lhs1" localSheetId="0" hidden="1">Plan1!$P$3:$P$26</definedName>
    <definedName name="solver_lhs1" localSheetId="1" hidden="1">Plan2!$P$3:$P$58</definedName>
    <definedName name="solver_lhs2" localSheetId="0" hidden="1">Plan1!$P$3:$P$26</definedName>
    <definedName name="solver_lhs2" localSheetId="1" hidden="1">Plan2!$P$3:$P$58</definedName>
    <definedName name="solver_lhs3" localSheetId="0" hidden="1">Plan1!$P$3:$P$26</definedName>
    <definedName name="solver_lhs3" localSheetId="1" hidden="1">Plan2!$P$3:$P$58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100</definedName>
    <definedName name="solver_mrt" localSheetId="0" hidden="1">0.075</definedName>
    <definedName name="solver_mrt" localSheetId="1" hidden="1">0.14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3</definedName>
    <definedName name="solver_num" localSheetId="1" hidden="1">3</definedName>
    <definedName name="solver_nwt" localSheetId="0" hidden="1">1</definedName>
    <definedName name="solver_nwt" localSheetId="1" hidden="1">1</definedName>
    <definedName name="solver_opt" localSheetId="0" hidden="1">Plan1!$D$62</definedName>
    <definedName name="solver_opt" localSheetId="1" hidden="1">Plan2!$D$62</definedName>
    <definedName name="solver_pre" localSheetId="0" hidden="1">0.000001</definedName>
    <definedName name="solver_pre" localSheetId="1" hidden="1">0.000001</definedName>
    <definedName name="solver_rbv" localSheetId="0" hidden="1">1</definedName>
    <definedName name="solver_rbv" localSheetId="1" hidden="1">1</definedName>
    <definedName name="solver_rel1" localSheetId="0" hidden="1">1</definedName>
    <definedName name="solver_rel1" localSheetId="1" hidden="1">1</definedName>
    <definedName name="solver_rel2" localSheetId="0" hidden="1">4</definedName>
    <definedName name="solver_rel2" localSheetId="1" hidden="1">4</definedName>
    <definedName name="solver_rel3" localSheetId="0" hidden="1">3</definedName>
    <definedName name="solver_rel3" localSheetId="1" hidden="1">3</definedName>
    <definedName name="solver_rhs1" localSheetId="0" hidden="1">Plan1!$R$3:$R$26</definedName>
    <definedName name="solver_rhs1" localSheetId="1" hidden="1">Plan2!$R$3:$R$58</definedName>
    <definedName name="solver_rhs2" localSheetId="0" hidden="1">número inteiro</definedName>
    <definedName name="solver_rhs2" localSheetId="1" hidden="1">número inteiro</definedName>
    <definedName name="solver_rhs3" localSheetId="0" hidden="1">Plan1!$Q$3:$Q$26</definedName>
    <definedName name="solver_rhs3" localSheetId="1" hidden="1">Plan2!$Q$3:$Q$58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1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50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2</definedName>
    <definedName name="solver_typ" localSheetId="1" hidden="1">2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81029"/>
</workbook>
</file>

<file path=xl/calcChain.xml><?xml version="1.0" encoding="utf-8"?>
<calcChain xmlns="http://schemas.openxmlformats.org/spreadsheetml/2006/main">
  <c r="D62" i="1" l="1"/>
  <c r="J61" i="1" l="1"/>
  <c r="D61" i="1"/>
  <c r="F61" i="1"/>
  <c r="G61" i="1"/>
  <c r="H61" i="1"/>
  <c r="I61" i="1"/>
  <c r="K61" i="1"/>
  <c r="L61" i="1"/>
  <c r="M61" i="1"/>
  <c r="N61" i="1"/>
  <c r="O61" i="1"/>
  <c r="E61" i="1"/>
  <c r="R58" i="2" l="1"/>
  <c r="O58" i="2"/>
  <c r="N58" i="2"/>
  <c r="M58" i="2"/>
  <c r="L58" i="2"/>
  <c r="K58" i="2"/>
  <c r="J58" i="2"/>
  <c r="I58" i="2"/>
  <c r="H58" i="2"/>
  <c r="G58" i="2"/>
  <c r="F58" i="2"/>
  <c r="E58" i="2"/>
  <c r="D58" i="2"/>
  <c r="R57" i="2"/>
  <c r="O57" i="2"/>
  <c r="N57" i="2"/>
  <c r="M57" i="2"/>
  <c r="L57" i="2"/>
  <c r="K57" i="2"/>
  <c r="J57" i="2"/>
  <c r="I57" i="2"/>
  <c r="H57" i="2"/>
  <c r="G57" i="2"/>
  <c r="F57" i="2"/>
  <c r="E57" i="2"/>
  <c r="D57" i="2"/>
  <c r="R56" i="2"/>
  <c r="O56" i="2"/>
  <c r="N56" i="2"/>
  <c r="M56" i="2"/>
  <c r="L56" i="2"/>
  <c r="K56" i="2"/>
  <c r="J56" i="2"/>
  <c r="I56" i="2"/>
  <c r="H56" i="2"/>
  <c r="G56" i="2"/>
  <c r="F56" i="2"/>
  <c r="E56" i="2"/>
  <c r="D56" i="2"/>
  <c r="R55" i="2"/>
  <c r="O55" i="2"/>
  <c r="N55" i="2"/>
  <c r="M55" i="2"/>
  <c r="L55" i="2"/>
  <c r="K55" i="2"/>
  <c r="J55" i="2"/>
  <c r="I55" i="2"/>
  <c r="H55" i="2"/>
  <c r="G55" i="2"/>
  <c r="F55" i="2"/>
  <c r="E55" i="2"/>
  <c r="D55" i="2"/>
  <c r="R54" i="2"/>
  <c r="O54" i="2"/>
  <c r="N54" i="2"/>
  <c r="M54" i="2"/>
  <c r="L54" i="2"/>
  <c r="K54" i="2"/>
  <c r="J54" i="2"/>
  <c r="I54" i="2"/>
  <c r="H54" i="2"/>
  <c r="G54" i="2"/>
  <c r="F54" i="2"/>
  <c r="E54" i="2"/>
  <c r="D54" i="2"/>
  <c r="R53" i="2"/>
  <c r="O53" i="2"/>
  <c r="N53" i="2"/>
  <c r="M53" i="2"/>
  <c r="L53" i="2"/>
  <c r="K53" i="2"/>
  <c r="J53" i="2"/>
  <c r="I53" i="2"/>
  <c r="H53" i="2"/>
  <c r="G53" i="2"/>
  <c r="F53" i="2"/>
  <c r="E53" i="2"/>
  <c r="D53" i="2"/>
  <c r="E52" i="2"/>
  <c r="F52" i="2" s="1"/>
  <c r="G52" i="2" s="1"/>
  <c r="H52" i="2" s="1"/>
  <c r="I52" i="2" s="1"/>
  <c r="J52" i="2" s="1"/>
  <c r="K52" i="2" s="1"/>
  <c r="L52" i="2" s="1"/>
  <c r="M52" i="2" s="1"/>
  <c r="N52" i="2" s="1"/>
  <c r="O52" i="2" s="1"/>
  <c r="D52" i="2"/>
  <c r="E51" i="2"/>
  <c r="F51" i="2" s="1"/>
  <c r="G51" i="2" s="1"/>
  <c r="H51" i="2" s="1"/>
  <c r="I51" i="2" s="1"/>
  <c r="J51" i="2" s="1"/>
  <c r="K51" i="2" s="1"/>
  <c r="L51" i="2" s="1"/>
  <c r="M51" i="2" s="1"/>
  <c r="N51" i="2" s="1"/>
  <c r="O51" i="2" s="1"/>
  <c r="D51" i="2"/>
  <c r="E50" i="2"/>
  <c r="F50" i="2" s="1"/>
  <c r="G50" i="2" s="1"/>
  <c r="H50" i="2" s="1"/>
  <c r="I50" i="2" s="1"/>
  <c r="J50" i="2" s="1"/>
  <c r="K50" i="2" s="1"/>
  <c r="L50" i="2" s="1"/>
  <c r="M50" i="2" s="1"/>
  <c r="N50" i="2" s="1"/>
  <c r="O50" i="2" s="1"/>
  <c r="D50" i="2"/>
  <c r="E49" i="2"/>
  <c r="F49" i="2" s="1"/>
  <c r="G49" i="2" s="1"/>
  <c r="H49" i="2" s="1"/>
  <c r="I49" i="2" s="1"/>
  <c r="J49" i="2" s="1"/>
  <c r="K49" i="2" s="1"/>
  <c r="L49" i="2" s="1"/>
  <c r="M49" i="2" s="1"/>
  <c r="N49" i="2" s="1"/>
  <c r="O49" i="2" s="1"/>
  <c r="D49" i="2"/>
  <c r="E48" i="2"/>
  <c r="F48" i="2" s="1"/>
  <c r="G48" i="2" s="1"/>
  <c r="H48" i="2" s="1"/>
  <c r="I48" i="2" s="1"/>
  <c r="J48" i="2" s="1"/>
  <c r="K48" i="2" s="1"/>
  <c r="L48" i="2" s="1"/>
  <c r="M48" i="2" s="1"/>
  <c r="N48" i="2" s="1"/>
  <c r="O48" i="2" s="1"/>
  <c r="D48" i="2"/>
  <c r="R47" i="2"/>
  <c r="O47" i="2"/>
  <c r="N47" i="2"/>
  <c r="M47" i="2"/>
  <c r="L47" i="2"/>
  <c r="K47" i="2"/>
  <c r="J47" i="2"/>
  <c r="I47" i="2"/>
  <c r="H47" i="2"/>
  <c r="G47" i="2"/>
  <c r="F47" i="2"/>
  <c r="E47" i="2"/>
  <c r="D47" i="2"/>
  <c r="R46" i="2"/>
  <c r="O46" i="2"/>
  <c r="N46" i="2"/>
  <c r="M46" i="2"/>
  <c r="L46" i="2"/>
  <c r="K46" i="2"/>
  <c r="J46" i="2"/>
  <c r="I46" i="2"/>
  <c r="H46" i="2"/>
  <c r="G46" i="2"/>
  <c r="F46" i="2"/>
  <c r="E46" i="2"/>
  <c r="D46" i="2"/>
  <c r="R45" i="2"/>
  <c r="O45" i="2"/>
  <c r="N45" i="2"/>
  <c r="M45" i="2"/>
  <c r="L45" i="2"/>
  <c r="K45" i="2"/>
  <c r="J45" i="2"/>
  <c r="I45" i="2"/>
  <c r="H45" i="2"/>
  <c r="G45" i="2"/>
  <c r="F45" i="2"/>
  <c r="E45" i="2"/>
  <c r="D45" i="2"/>
  <c r="R44" i="2"/>
  <c r="O44" i="2"/>
  <c r="N44" i="2"/>
  <c r="M44" i="2"/>
  <c r="L44" i="2"/>
  <c r="K44" i="2"/>
  <c r="J44" i="2"/>
  <c r="I44" i="2"/>
  <c r="H44" i="2"/>
  <c r="G44" i="2"/>
  <c r="F44" i="2"/>
  <c r="E44" i="2"/>
  <c r="D44" i="2"/>
  <c r="R43" i="2"/>
  <c r="O43" i="2"/>
  <c r="N43" i="2"/>
  <c r="M43" i="2"/>
  <c r="L43" i="2"/>
  <c r="K43" i="2"/>
  <c r="J43" i="2"/>
  <c r="I43" i="2"/>
  <c r="H43" i="2"/>
  <c r="G43" i="2"/>
  <c r="F43" i="2"/>
  <c r="E43" i="2"/>
  <c r="D43" i="2"/>
  <c r="R42" i="2"/>
  <c r="O42" i="2"/>
  <c r="N42" i="2"/>
  <c r="M42" i="2"/>
  <c r="L42" i="2"/>
  <c r="K42" i="2"/>
  <c r="J42" i="2"/>
  <c r="I42" i="2"/>
  <c r="H42" i="2"/>
  <c r="G42" i="2"/>
  <c r="F42" i="2"/>
  <c r="E42" i="2"/>
  <c r="D42" i="2"/>
  <c r="D41" i="2"/>
  <c r="E41" i="2" s="1"/>
  <c r="F41" i="2" s="1"/>
  <c r="G41" i="2" s="1"/>
  <c r="H41" i="2" s="1"/>
  <c r="I41" i="2" s="1"/>
  <c r="J41" i="2" s="1"/>
  <c r="K41" i="2" s="1"/>
  <c r="L41" i="2" s="1"/>
  <c r="M41" i="2" s="1"/>
  <c r="N41" i="2" s="1"/>
  <c r="O41" i="2" s="1"/>
  <c r="R40" i="2"/>
  <c r="O40" i="2"/>
  <c r="N40" i="2"/>
  <c r="M40" i="2"/>
  <c r="L40" i="2"/>
  <c r="K40" i="2"/>
  <c r="J40" i="2"/>
  <c r="I40" i="2"/>
  <c r="H40" i="2"/>
  <c r="G40" i="2"/>
  <c r="F40" i="2"/>
  <c r="E40" i="2"/>
  <c r="D40" i="2"/>
  <c r="R39" i="2"/>
  <c r="O39" i="2"/>
  <c r="N39" i="2"/>
  <c r="M39" i="2"/>
  <c r="L39" i="2"/>
  <c r="K39" i="2"/>
  <c r="J39" i="2"/>
  <c r="I39" i="2"/>
  <c r="H39" i="2"/>
  <c r="G39" i="2"/>
  <c r="F39" i="2"/>
  <c r="E39" i="2"/>
  <c r="D39" i="2"/>
  <c r="R38" i="2"/>
  <c r="O38" i="2"/>
  <c r="N38" i="2"/>
  <c r="M38" i="2"/>
  <c r="L38" i="2"/>
  <c r="K38" i="2"/>
  <c r="J38" i="2"/>
  <c r="I38" i="2"/>
  <c r="H38" i="2"/>
  <c r="G38" i="2"/>
  <c r="F38" i="2"/>
  <c r="E38" i="2"/>
  <c r="D38" i="2"/>
  <c r="R37" i="2"/>
  <c r="O37" i="2"/>
  <c r="N37" i="2"/>
  <c r="M37" i="2"/>
  <c r="L37" i="2"/>
  <c r="K37" i="2"/>
  <c r="J37" i="2"/>
  <c r="I37" i="2"/>
  <c r="H37" i="2"/>
  <c r="G37" i="2"/>
  <c r="F37" i="2"/>
  <c r="E37" i="2"/>
  <c r="D37" i="2"/>
  <c r="R36" i="2"/>
  <c r="O36" i="2"/>
  <c r="N36" i="2"/>
  <c r="M36" i="2"/>
  <c r="L36" i="2"/>
  <c r="K36" i="2"/>
  <c r="J36" i="2"/>
  <c r="I36" i="2"/>
  <c r="H36" i="2"/>
  <c r="G36" i="2"/>
  <c r="F36" i="2"/>
  <c r="E36" i="2"/>
  <c r="D36" i="2"/>
  <c r="R35" i="2"/>
  <c r="O35" i="2"/>
  <c r="N35" i="2"/>
  <c r="M35" i="2"/>
  <c r="L35" i="2"/>
  <c r="K35" i="2"/>
  <c r="J35" i="2"/>
  <c r="I35" i="2"/>
  <c r="H35" i="2"/>
  <c r="G35" i="2"/>
  <c r="F35" i="2"/>
  <c r="E35" i="2"/>
  <c r="D35" i="2"/>
  <c r="R34" i="2"/>
  <c r="O34" i="2"/>
  <c r="N34" i="2"/>
  <c r="M34" i="2"/>
  <c r="L34" i="2"/>
  <c r="K34" i="2"/>
  <c r="J34" i="2"/>
  <c r="I34" i="2"/>
  <c r="H34" i="2"/>
  <c r="G34" i="2"/>
  <c r="F34" i="2"/>
  <c r="E34" i="2"/>
  <c r="D34" i="2"/>
  <c r="R33" i="2"/>
  <c r="O33" i="2"/>
  <c r="N33" i="2"/>
  <c r="M33" i="2"/>
  <c r="L33" i="2"/>
  <c r="K33" i="2"/>
  <c r="J33" i="2"/>
  <c r="I33" i="2"/>
  <c r="H33" i="2"/>
  <c r="G33" i="2"/>
  <c r="F33" i="2"/>
  <c r="E33" i="2"/>
  <c r="D33" i="2"/>
  <c r="R32" i="2"/>
  <c r="O32" i="2"/>
  <c r="N32" i="2"/>
  <c r="M32" i="2"/>
  <c r="L32" i="2"/>
  <c r="K32" i="2"/>
  <c r="J32" i="2"/>
  <c r="I32" i="2"/>
  <c r="H32" i="2"/>
  <c r="G32" i="2"/>
  <c r="F32" i="2"/>
  <c r="E32" i="2"/>
  <c r="D32" i="2"/>
  <c r="R31" i="2"/>
  <c r="O31" i="2"/>
  <c r="N31" i="2"/>
  <c r="M31" i="2"/>
  <c r="L31" i="2"/>
  <c r="K31" i="2"/>
  <c r="J31" i="2"/>
  <c r="I31" i="2"/>
  <c r="H31" i="2"/>
  <c r="G31" i="2"/>
  <c r="F31" i="2"/>
  <c r="E31" i="2"/>
  <c r="D31" i="2"/>
  <c r="R30" i="2"/>
  <c r="O30" i="2"/>
  <c r="N30" i="2"/>
  <c r="M30" i="2"/>
  <c r="L30" i="2"/>
  <c r="K30" i="2"/>
  <c r="J30" i="2"/>
  <c r="I30" i="2"/>
  <c r="H30" i="2"/>
  <c r="G30" i="2"/>
  <c r="F30" i="2"/>
  <c r="E30" i="2"/>
  <c r="D30" i="2"/>
  <c r="R29" i="2"/>
  <c r="O29" i="2"/>
  <c r="N29" i="2"/>
  <c r="M29" i="2"/>
  <c r="L29" i="2"/>
  <c r="K29" i="2"/>
  <c r="J29" i="2"/>
  <c r="I29" i="2"/>
  <c r="H29" i="2"/>
  <c r="G29" i="2"/>
  <c r="F29" i="2"/>
  <c r="E29" i="2"/>
  <c r="D29" i="2"/>
  <c r="R28" i="2"/>
  <c r="O28" i="2"/>
  <c r="N28" i="2"/>
  <c r="M28" i="2"/>
  <c r="L28" i="2"/>
  <c r="K28" i="2"/>
  <c r="J28" i="2"/>
  <c r="I28" i="2"/>
  <c r="H28" i="2"/>
  <c r="G28" i="2"/>
  <c r="F28" i="2"/>
  <c r="E28" i="2"/>
  <c r="D28" i="2"/>
  <c r="R27" i="2"/>
  <c r="O27" i="2"/>
  <c r="N27" i="2"/>
  <c r="M27" i="2"/>
  <c r="L27" i="2"/>
  <c r="K27" i="2"/>
  <c r="J27" i="2"/>
  <c r="I27" i="2"/>
  <c r="H27" i="2"/>
  <c r="G27" i="2"/>
  <c r="F27" i="2"/>
  <c r="E27" i="2"/>
  <c r="D27" i="2"/>
  <c r="R26" i="2"/>
  <c r="O26" i="2"/>
  <c r="N26" i="2"/>
  <c r="M26" i="2"/>
  <c r="L26" i="2"/>
  <c r="K26" i="2"/>
  <c r="J26" i="2"/>
  <c r="I26" i="2"/>
  <c r="H26" i="2"/>
  <c r="G26" i="2"/>
  <c r="F26" i="2"/>
  <c r="E26" i="2"/>
  <c r="D26" i="2"/>
  <c r="R25" i="2"/>
  <c r="O25" i="2"/>
  <c r="N25" i="2"/>
  <c r="M25" i="2"/>
  <c r="L25" i="2"/>
  <c r="K25" i="2"/>
  <c r="J25" i="2"/>
  <c r="I25" i="2"/>
  <c r="H25" i="2"/>
  <c r="G25" i="2"/>
  <c r="F25" i="2"/>
  <c r="E25" i="2"/>
  <c r="D25" i="2"/>
  <c r="R24" i="2"/>
  <c r="O24" i="2"/>
  <c r="N24" i="2"/>
  <c r="M24" i="2"/>
  <c r="L24" i="2"/>
  <c r="K24" i="2"/>
  <c r="J24" i="2"/>
  <c r="I24" i="2"/>
  <c r="H24" i="2"/>
  <c r="G24" i="2"/>
  <c r="F24" i="2"/>
  <c r="E24" i="2"/>
  <c r="D24" i="2"/>
  <c r="R23" i="2"/>
  <c r="O23" i="2"/>
  <c r="N23" i="2"/>
  <c r="M23" i="2"/>
  <c r="L23" i="2"/>
  <c r="K23" i="2"/>
  <c r="J23" i="2"/>
  <c r="I23" i="2"/>
  <c r="H23" i="2"/>
  <c r="G23" i="2"/>
  <c r="F23" i="2"/>
  <c r="E23" i="2"/>
  <c r="D23" i="2"/>
  <c r="R22" i="2"/>
  <c r="O22" i="2"/>
  <c r="N22" i="2"/>
  <c r="M22" i="2"/>
  <c r="L22" i="2"/>
  <c r="K22" i="2"/>
  <c r="J22" i="2"/>
  <c r="I22" i="2"/>
  <c r="H22" i="2"/>
  <c r="G22" i="2"/>
  <c r="F22" i="2"/>
  <c r="E22" i="2"/>
  <c r="D22" i="2"/>
  <c r="R21" i="2"/>
  <c r="O21" i="2"/>
  <c r="N21" i="2"/>
  <c r="M21" i="2"/>
  <c r="L21" i="2"/>
  <c r="K21" i="2"/>
  <c r="J21" i="2"/>
  <c r="I21" i="2"/>
  <c r="H21" i="2"/>
  <c r="G21" i="2"/>
  <c r="F21" i="2"/>
  <c r="E21" i="2"/>
  <c r="D21" i="2"/>
  <c r="R20" i="2"/>
  <c r="O20" i="2"/>
  <c r="N20" i="2"/>
  <c r="M20" i="2"/>
  <c r="L20" i="2"/>
  <c r="K20" i="2"/>
  <c r="J20" i="2"/>
  <c r="I20" i="2"/>
  <c r="H20" i="2"/>
  <c r="G20" i="2"/>
  <c r="F20" i="2"/>
  <c r="E20" i="2"/>
  <c r="D20" i="2"/>
  <c r="R19" i="2"/>
  <c r="O19" i="2"/>
  <c r="N19" i="2"/>
  <c r="M19" i="2"/>
  <c r="L19" i="2"/>
  <c r="K19" i="2"/>
  <c r="J19" i="2"/>
  <c r="I19" i="2"/>
  <c r="H19" i="2"/>
  <c r="G19" i="2"/>
  <c r="F19" i="2"/>
  <c r="E19" i="2"/>
  <c r="D19" i="2"/>
  <c r="R18" i="2"/>
  <c r="O18" i="2"/>
  <c r="N18" i="2"/>
  <c r="M18" i="2"/>
  <c r="L18" i="2"/>
  <c r="K18" i="2"/>
  <c r="J18" i="2"/>
  <c r="I18" i="2"/>
  <c r="H18" i="2"/>
  <c r="G18" i="2"/>
  <c r="F18" i="2"/>
  <c r="E18" i="2"/>
  <c r="D18" i="2"/>
  <c r="R17" i="2"/>
  <c r="O17" i="2"/>
  <c r="N17" i="2"/>
  <c r="M17" i="2"/>
  <c r="L17" i="2"/>
  <c r="K17" i="2"/>
  <c r="J17" i="2"/>
  <c r="I17" i="2"/>
  <c r="H17" i="2"/>
  <c r="G17" i="2"/>
  <c r="F17" i="2"/>
  <c r="E17" i="2"/>
  <c r="D17" i="2"/>
  <c r="R16" i="2"/>
  <c r="O16" i="2"/>
  <c r="N16" i="2"/>
  <c r="M16" i="2"/>
  <c r="L16" i="2"/>
  <c r="K16" i="2"/>
  <c r="J16" i="2"/>
  <c r="I16" i="2"/>
  <c r="H16" i="2"/>
  <c r="G16" i="2"/>
  <c r="F16" i="2"/>
  <c r="E16" i="2"/>
  <c r="D16" i="2"/>
  <c r="D15" i="2"/>
  <c r="E15" i="2" s="1"/>
  <c r="F15" i="2" s="1"/>
  <c r="G15" i="2" s="1"/>
  <c r="H15" i="2" s="1"/>
  <c r="I15" i="2" s="1"/>
  <c r="J15" i="2" s="1"/>
  <c r="K15" i="2" s="1"/>
  <c r="L15" i="2" s="1"/>
  <c r="M15" i="2" s="1"/>
  <c r="N15" i="2" s="1"/>
  <c r="O15" i="2" s="1"/>
  <c r="D14" i="2"/>
  <c r="E14" i="2" s="1"/>
  <c r="F14" i="2" s="1"/>
  <c r="G14" i="2" s="1"/>
  <c r="H14" i="2" s="1"/>
  <c r="I14" i="2" s="1"/>
  <c r="J14" i="2" s="1"/>
  <c r="K14" i="2" s="1"/>
  <c r="L14" i="2" s="1"/>
  <c r="M14" i="2" s="1"/>
  <c r="N14" i="2" s="1"/>
  <c r="O14" i="2" s="1"/>
  <c r="R13" i="2"/>
  <c r="O13" i="2"/>
  <c r="N13" i="2"/>
  <c r="M13" i="2"/>
  <c r="L13" i="2"/>
  <c r="K13" i="2"/>
  <c r="J13" i="2"/>
  <c r="I13" i="2"/>
  <c r="H13" i="2"/>
  <c r="G13" i="2"/>
  <c r="F13" i="2"/>
  <c r="E13" i="2"/>
  <c r="D13" i="2"/>
  <c r="R12" i="2"/>
  <c r="O12" i="2"/>
  <c r="N12" i="2"/>
  <c r="M12" i="2"/>
  <c r="L12" i="2"/>
  <c r="K12" i="2"/>
  <c r="J12" i="2"/>
  <c r="I12" i="2"/>
  <c r="H12" i="2"/>
  <c r="G12" i="2"/>
  <c r="F12" i="2"/>
  <c r="E12" i="2"/>
  <c r="D12" i="2"/>
  <c r="R11" i="2"/>
  <c r="O11" i="2"/>
  <c r="N11" i="2"/>
  <c r="M11" i="2"/>
  <c r="L11" i="2"/>
  <c r="K11" i="2"/>
  <c r="J11" i="2"/>
  <c r="I11" i="2"/>
  <c r="H11" i="2"/>
  <c r="G11" i="2"/>
  <c r="F11" i="2"/>
  <c r="E11" i="2"/>
  <c r="D11" i="2"/>
  <c r="R10" i="2"/>
  <c r="O10" i="2"/>
  <c r="N10" i="2"/>
  <c r="M10" i="2"/>
  <c r="L10" i="2"/>
  <c r="K10" i="2"/>
  <c r="J10" i="2"/>
  <c r="I10" i="2"/>
  <c r="H10" i="2"/>
  <c r="G10" i="2"/>
  <c r="F10" i="2"/>
  <c r="E10" i="2"/>
  <c r="D10" i="2"/>
  <c r="R9" i="2"/>
  <c r="O9" i="2"/>
  <c r="N9" i="2"/>
  <c r="M9" i="2"/>
  <c r="L9" i="2"/>
  <c r="K9" i="2"/>
  <c r="J9" i="2"/>
  <c r="I9" i="2"/>
  <c r="H9" i="2"/>
  <c r="G9" i="2"/>
  <c r="F9" i="2"/>
  <c r="E9" i="2"/>
  <c r="D9" i="2"/>
  <c r="R8" i="2"/>
  <c r="O8" i="2"/>
  <c r="N8" i="2"/>
  <c r="M8" i="2"/>
  <c r="L8" i="2"/>
  <c r="K8" i="2"/>
  <c r="J8" i="2"/>
  <c r="I8" i="2"/>
  <c r="H8" i="2"/>
  <c r="G8" i="2"/>
  <c r="F8" i="2"/>
  <c r="E8" i="2"/>
  <c r="D8" i="2"/>
  <c r="R7" i="2"/>
  <c r="O7" i="2"/>
  <c r="N7" i="2"/>
  <c r="M7" i="2"/>
  <c r="L7" i="2"/>
  <c r="K7" i="2"/>
  <c r="J7" i="2"/>
  <c r="I7" i="2"/>
  <c r="H7" i="2"/>
  <c r="G7" i="2"/>
  <c r="F7" i="2"/>
  <c r="E7" i="2"/>
  <c r="D7" i="2"/>
  <c r="R6" i="2"/>
  <c r="O6" i="2"/>
  <c r="N6" i="2"/>
  <c r="M6" i="2"/>
  <c r="L6" i="2"/>
  <c r="K6" i="2"/>
  <c r="J6" i="2"/>
  <c r="I6" i="2"/>
  <c r="H6" i="2"/>
  <c r="G6" i="2"/>
  <c r="F6" i="2"/>
  <c r="E6" i="2"/>
  <c r="D6" i="2"/>
  <c r="R5" i="2"/>
  <c r="O5" i="2"/>
  <c r="N5" i="2"/>
  <c r="M5" i="2"/>
  <c r="L5" i="2"/>
  <c r="K5" i="2"/>
  <c r="J5" i="2"/>
  <c r="I5" i="2"/>
  <c r="H5" i="2"/>
  <c r="G5" i="2"/>
  <c r="F5" i="2"/>
  <c r="E5" i="2"/>
  <c r="D5" i="2"/>
  <c r="R4" i="2"/>
  <c r="O4" i="2"/>
  <c r="N4" i="2"/>
  <c r="M4" i="2"/>
  <c r="L4" i="2"/>
  <c r="K4" i="2"/>
  <c r="J4" i="2"/>
  <c r="I4" i="2"/>
  <c r="H4" i="2"/>
  <c r="G4" i="2"/>
  <c r="F4" i="2"/>
  <c r="E4" i="2"/>
  <c r="D4" i="2"/>
  <c r="R3" i="2"/>
  <c r="O3" i="2"/>
  <c r="N3" i="2"/>
  <c r="M3" i="2"/>
  <c r="L3" i="2"/>
  <c r="K3" i="2"/>
  <c r="J3" i="2"/>
  <c r="I3" i="2"/>
  <c r="H3" i="2"/>
  <c r="G3" i="2"/>
  <c r="F3" i="2"/>
  <c r="E3" i="2"/>
  <c r="D3" i="2"/>
  <c r="D15" i="1"/>
  <c r="E15" i="1" s="1"/>
  <c r="F15" i="1" s="1"/>
  <c r="G15" i="1" s="1"/>
  <c r="H15" i="1" s="1"/>
  <c r="I15" i="1" s="1"/>
  <c r="J15" i="1" s="1"/>
  <c r="K15" i="1" s="1"/>
  <c r="L15" i="1" s="1"/>
  <c r="M15" i="1" s="1"/>
  <c r="N15" i="1" s="1"/>
  <c r="O15" i="1" s="1"/>
  <c r="D14" i="1"/>
  <c r="E14" i="1" s="1"/>
  <c r="F14" i="1" s="1"/>
  <c r="G14" i="1" s="1"/>
  <c r="H14" i="1" s="1"/>
  <c r="I14" i="1" s="1"/>
  <c r="J14" i="1" s="1"/>
  <c r="K14" i="1" s="1"/>
  <c r="L14" i="1" s="1"/>
  <c r="M14" i="1" s="1"/>
  <c r="N14" i="1" s="1"/>
  <c r="O14" i="1" s="1"/>
  <c r="D52" i="1"/>
  <c r="E52" i="1" s="1"/>
  <c r="F52" i="1" s="1"/>
  <c r="G52" i="1" s="1"/>
  <c r="H52" i="1" s="1"/>
  <c r="I52" i="1" s="1"/>
  <c r="J52" i="1" s="1"/>
  <c r="K52" i="1" s="1"/>
  <c r="L52" i="1" s="1"/>
  <c r="M52" i="1" s="1"/>
  <c r="N52" i="1" s="1"/>
  <c r="O52" i="1" s="1"/>
  <c r="D51" i="1"/>
  <c r="E51" i="1" s="1"/>
  <c r="F51" i="1" s="1"/>
  <c r="G51" i="1" s="1"/>
  <c r="H51" i="1" s="1"/>
  <c r="I51" i="1" s="1"/>
  <c r="J51" i="1" s="1"/>
  <c r="K51" i="1" s="1"/>
  <c r="L51" i="1" s="1"/>
  <c r="M51" i="1" s="1"/>
  <c r="N51" i="1" s="1"/>
  <c r="O51" i="1" s="1"/>
  <c r="D50" i="1"/>
  <c r="E50" i="1" s="1"/>
  <c r="F50" i="1" s="1"/>
  <c r="G50" i="1" s="1"/>
  <c r="H50" i="1" s="1"/>
  <c r="I50" i="1" s="1"/>
  <c r="J50" i="1" s="1"/>
  <c r="K50" i="1" s="1"/>
  <c r="L50" i="1" s="1"/>
  <c r="M50" i="1" s="1"/>
  <c r="N50" i="1" s="1"/>
  <c r="O50" i="1" s="1"/>
  <c r="D49" i="1"/>
  <c r="E49" i="1" s="1"/>
  <c r="F49" i="1" s="1"/>
  <c r="G49" i="1" s="1"/>
  <c r="H49" i="1" s="1"/>
  <c r="I49" i="1" s="1"/>
  <c r="J49" i="1" s="1"/>
  <c r="K49" i="1" s="1"/>
  <c r="L49" i="1" s="1"/>
  <c r="M49" i="1" s="1"/>
  <c r="N49" i="1" s="1"/>
  <c r="O49" i="1" s="1"/>
  <c r="D48" i="1"/>
  <c r="E48" i="1" s="1"/>
  <c r="F48" i="1" s="1"/>
  <c r="G48" i="1" s="1"/>
  <c r="H48" i="1" s="1"/>
  <c r="I48" i="1" s="1"/>
  <c r="J48" i="1" s="1"/>
  <c r="K48" i="1" s="1"/>
  <c r="L48" i="1" s="1"/>
  <c r="M48" i="1" s="1"/>
  <c r="N48" i="1" s="1"/>
  <c r="O48" i="1" s="1"/>
  <c r="D41" i="1"/>
  <c r="E41" i="1" s="1"/>
  <c r="F41" i="1" s="1"/>
  <c r="G41" i="1" s="1"/>
  <c r="H41" i="1" s="1"/>
  <c r="I41" i="1" s="1"/>
  <c r="J41" i="1" s="1"/>
  <c r="K41" i="1" s="1"/>
  <c r="L41" i="1" s="1"/>
  <c r="M41" i="1" s="1"/>
  <c r="N41" i="1" s="1"/>
  <c r="O41" i="1" s="1"/>
  <c r="R58" i="1"/>
  <c r="O58" i="1"/>
  <c r="N58" i="1"/>
  <c r="M58" i="1"/>
  <c r="L58" i="1"/>
  <c r="K58" i="1"/>
  <c r="J58" i="1"/>
  <c r="I58" i="1"/>
  <c r="H58" i="1"/>
  <c r="G58" i="1"/>
  <c r="F58" i="1"/>
  <c r="E58" i="1"/>
  <c r="D58" i="1"/>
  <c r="R54" i="1"/>
  <c r="O54" i="1"/>
  <c r="N54" i="1"/>
  <c r="M54" i="1"/>
  <c r="L54" i="1"/>
  <c r="K54" i="1"/>
  <c r="J54" i="1"/>
  <c r="I54" i="1"/>
  <c r="H54" i="1"/>
  <c r="G54" i="1"/>
  <c r="F54" i="1"/>
  <c r="E54" i="1"/>
  <c r="D54" i="1"/>
  <c r="R37" i="1"/>
  <c r="O37" i="1"/>
  <c r="N37" i="1"/>
  <c r="M37" i="1"/>
  <c r="L37" i="1"/>
  <c r="K37" i="1"/>
  <c r="J37" i="1"/>
  <c r="I37" i="1"/>
  <c r="H37" i="1"/>
  <c r="G37" i="1"/>
  <c r="F37" i="1"/>
  <c r="E37" i="1"/>
  <c r="D37" i="1"/>
  <c r="R35" i="1"/>
  <c r="O35" i="1"/>
  <c r="N35" i="1"/>
  <c r="M35" i="1"/>
  <c r="L35" i="1"/>
  <c r="K35" i="1"/>
  <c r="J35" i="1"/>
  <c r="I35" i="1"/>
  <c r="H35" i="1"/>
  <c r="G35" i="1"/>
  <c r="F35" i="1"/>
  <c r="E35" i="1"/>
  <c r="D35" i="1"/>
  <c r="R21" i="1"/>
  <c r="O21" i="1"/>
  <c r="N21" i="1"/>
  <c r="M21" i="1"/>
  <c r="L21" i="1"/>
  <c r="K21" i="1"/>
  <c r="J21" i="1"/>
  <c r="I21" i="1"/>
  <c r="H21" i="1"/>
  <c r="G21" i="1"/>
  <c r="F21" i="1"/>
  <c r="E21" i="1"/>
  <c r="D21" i="1"/>
  <c r="R17" i="1"/>
  <c r="O17" i="1"/>
  <c r="N17" i="1"/>
  <c r="M17" i="1"/>
  <c r="L17" i="1"/>
  <c r="K17" i="1"/>
  <c r="J17" i="1"/>
  <c r="I17" i="1"/>
  <c r="H17" i="1"/>
  <c r="G17" i="1"/>
  <c r="F17" i="1"/>
  <c r="E17" i="1"/>
  <c r="D17" i="1"/>
  <c r="R10" i="1"/>
  <c r="O10" i="1"/>
  <c r="N10" i="1"/>
  <c r="M10" i="1"/>
  <c r="L10" i="1"/>
  <c r="K10" i="1"/>
  <c r="J10" i="1"/>
  <c r="I10" i="1"/>
  <c r="H10" i="1"/>
  <c r="G10" i="1"/>
  <c r="F10" i="1"/>
  <c r="E10" i="1"/>
  <c r="D10" i="1"/>
  <c r="R43" i="1"/>
  <c r="O43" i="1"/>
  <c r="N43" i="1"/>
  <c r="M43" i="1"/>
  <c r="L43" i="1"/>
  <c r="K43" i="1"/>
  <c r="J43" i="1"/>
  <c r="I43" i="1"/>
  <c r="H43" i="1"/>
  <c r="G43" i="1"/>
  <c r="F43" i="1"/>
  <c r="E43" i="1"/>
  <c r="D43" i="1"/>
  <c r="R47" i="1"/>
  <c r="O47" i="1"/>
  <c r="N47" i="1"/>
  <c r="M47" i="1"/>
  <c r="L47" i="1"/>
  <c r="K47" i="1"/>
  <c r="J47" i="1"/>
  <c r="I47" i="1"/>
  <c r="H47" i="1"/>
  <c r="G47" i="1"/>
  <c r="F47" i="1"/>
  <c r="E47" i="1"/>
  <c r="D47" i="1"/>
  <c r="R46" i="1"/>
  <c r="O46" i="1"/>
  <c r="N46" i="1"/>
  <c r="M46" i="1"/>
  <c r="L46" i="1"/>
  <c r="K46" i="1"/>
  <c r="J46" i="1"/>
  <c r="I46" i="1"/>
  <c r="H46" i="1"/>
  <c r="G46" i="1"/>
  <c r="F46" i="1"/>
  <c r="E46" i="1"/>
  <c r="D46" i="1"/>
  <c r="R45" i="1"/>
  <c r="O45" i="1"/>
  <c r="N45" i="1"/>
  <c r="M45" i="1"/>
  <c r="L45" i="1"/>
  <c r="K45" i="1"/>
  <c r="J45" i="1"/>
  <c r="I45" i="1"/>
  <c r="H45" i="1"/>
  <c r="G45" i="1"/>
  <c r="F45" i="1"/>
  <c r="E45" i="1"/>
  <c r="D45" i="1"/>
  <c r="R40" i="1"/>
  <c r="O40" i="1"/>
  <c r="N40" i="1"/>
  <c r="M40" i="1"/>
  <c r="L40" i="1"/>
  <c r="K40" i="1"/>
  <c r="J40" i="1"/>
  <c r="I40" i="1"/>
  <c r="H40" i="1"/>
  <c r="G40" i="1"/>
  <c r="F40" i="1"/>
  <c r="E40" i="1"/>
  <c r="D40" i="1"/>
  <c r="R32" i="1"/>
  <c r="O32" i="1"/>
  <c r="N32" i="1"/>
  <c r="M32" i="1"/>
  <c r="L32" i="1"/>
  <c r="K32" i="1"/>
  <c r="J32" i="1"/>
  <c r="I32" i="1"/>
  <c r="H32" i="1"/>
  <c r="G32" i="1"/>
  <c r="F32" i="1"/>
  <c r="E32" i="1"/>
  <c r="D32" i="1"/>
  <c r="R26" i="1"/>
  <c r="O26" i="1"/>
  <c r="N26" i="1"/>
  <c r="M26" i="1"/>
  <c r="L26" i="1"/>
  <c r="K26" i="1"/>
  <c r="J26" i="1"/>
  <c r="I26" i="1"/>
  <c r="H26" i="1"/>
  <c r="G26" i="1"/>
  <c r="F26" i="1"/>
  <c r="E26" i="1"/>
  <c r="D26" i="1"/>
  <c r="R25" i="1"/>
  <c r="O25" i="1"/>
  <c r="N25" i="1"/>
  <c r="M25" i="1"/>
  <c r="L25" i="1"/>
  <c r="K25" i="1"/>
  <c r="J25" i="1"/>
  <c r="I25" i="1"/>
  <c r="H25" i="1"/>
  <c r="G25" i="1"/>
  <c r="F25" i="1"/>
  <c r="E25" i="1"/>
  <c r="D25" i="1"/>
  <c r="R24" i="1"/>
  <c r="O24" i="1"/>
  <c r="N24" i="1"/>
  <c r="M24" i="1"/>
  <c r="L24" i="1"/>
  <c r="K24" i="1"/>
  <c r="J24" i="1"/>
  <c r="I24" i="1"/>
  <c r="H24" i="1"/>
  <c r="G24" i="1"/>
  <c r="F24" i="1"/>
  <c r="E24" i="1"/>
  <c r="D24" i="1"/>
  <c r="R23" i="1"/>
  <c r="O23" i="1"/>
  <c r="N23" i="1"/>
  <c r="M23" i="1"/>
  <c r="L23" i="1"/>
  <c r="K23" i="1"/>
  <c r="J23" i="1"/>
  <c r="I23" i="1"/>
  <c r="H23" i="1"/>
  <c r="G23" i="1"/>
  <c r="F23" i="1"/>
  <c r="E23" i="1"/>
  <c r="D23" i="1"/>
  <c r="R39" i="1"/>
  <c r="O39" i="1"/>
  <c r="N39" i="1"/>
  <c r="M39" i="1"/>
  <c r="L39" i="1"/>
  <c r="K39" i="1"/>
  <c r="J39" i="1"/>
  <c r="I39" i="1"/>
  <c r="H39" i="1"/>
  <c r="G39" i="1"/>
  <c r="F39" i="1"/>
  <c r="E39" i="1"/>
  <c r="D39" i="1"/>
  <c r="R38" i="1"/>
  <c r="O38" i="1"/>
  <c r="N38" i="1"/>
  <c r="M38" i="1"/>
  <c r="L38" i="1"/>
  <c r="K38" i="1"/>
  <c r="J38" i="1"/>
  <c r="I38" i="1"/>
  <c r="H38" i="1"/>
  <c r="G38" i="1"/>
  <c r="F38" i="1"/>
  <c r="E38" i="1"/>
  <c r="D38" i="1"/>
  <c r="R34" i="1"/>
  <c r="O34" i="1"/>
  <c r="N34" i="1"/>
  <c r="M34" i="1"/>
  <c r="L34" i="1"/>
  <c r="K34" i="1"/>
  <c r="J34" i="1"/>
  <c r="I34" i="1"/>
  <c r="H34" i="1"/>
  <c r="G34" i="1"/>
  <c r="F34" i="1"/>
  <c r="E34" i="1"/>
  <c r="D34" i="1"/>
  <c r="R31" i="1"/>
  <c r="O31" i="1"/>
  <c r="N31" i="1"/>
  <c r="M31" i="1"/>
  <c r="L31" i="1"/>
  <c r="K31" i="1"/>
  <c r="J31" i="1"/>
  <c r="I31" i="1"/>
  <c r="H31" i="1"/>
  <c r="G31" i="1"/>
  <c r="F31" i="1"/>
  <c r="E31" i="1"/>
  <c r="D31" i="1"/>
  <c r="R30" i="1"/>
  <c r="O30" i="1"/>
  <c r="N30" i="1"/>
  <c r="M30" i="1"/>
  <c r="L30" i="1"/>
  <c r="K30" i="1"/>
  <c r="J30" i="1"/>
  <c r="I30" i="1"/>
  <c r="H30" i="1"/>
  <c r="G30" i="1"/>
  <c r="F30" i="1"/>
  <c r="E30" i="1"/>
  <c r="D30" i="1"/>
  <c r="R29" i="1"/>
  <c r="O29" i="1"/>
  <c r="N29" i="1"/>
  <c r="M29" i="1"/>
  <c r="L29" i="1"/>
  <c r="K29" i="1"/>
  <c r="J29" i="1"/>
  <c r="I29" i="1"/>
  <c r="H29" i="1"/>
  <c r="G29" i="1"/>
  <c r="F29" i="1"/>
  <c r="E29" i="1"/>
  <c r="D29" i="1"/>
  <c r="R28" i="1"/>
  <c r="O28" i="1"/>
  <c r="N28" i="1"/>
  <c r="M28" i="1"/>
  <c r="L28" i="1"/>
  <c r="K28" i="1"/>
  <c r="J28" i="1"/>
  <c r="I28" i="1"/>
  <c r="H28" i="1"/>
  <c r="G28" i="1"/>
  <c r="F28" i="1"/>
  <c r="E28" i="1"/>
  <c r="D28" i="1"/>
  <c r="R20" i="1"/>
  <c r="O20" i="1"/>
  <c r="N20" i="1"/>
  <c r="M20" i="1"/>
  <c r="L20" i="1"/>
  <c r="K20" i="1"/>
  <c r="J20" i="1"/>
  <c r="I20" i="1"/>
  <c r="H20" i="1"/>
  <c r="G20" i="1"/>
  <c r="F20" i="1"/>
  <c r="E20" i="1"/>
  <c r="D20" i="1"/>
  <c r="R16" i="1"/>
  <c r="O16" i="1"/>
  <c r="N16" i="1"/>
  <c r="M16" i="1"/>
  <c r="L16" i="1"/>
  <c r="K16" i="1"/>
  <c r="J16" i="1"/>
  <c r="I16" i="1"/>
  <c r="H16" i="1"/>
  <c r="G16" i="1"/>
  <c r="F16" i="1"/>
  <c r="E16" i="1"/>
  <c r="D16" i="1"/>
  <c r="R22" i="1"/>
  <c r="O22" i="1"/>
  <c r="N22" i="1"/>
  <c r="M22" i="1"/>
  <c r="L22" i="1"/>
  <c r="K22" i="1"/>
  <c r="J22" i="1"/>
  <c r="I22" i="1"/>
  <c r="H22" i="1"/>
  <c r="G22" i="1"/>
  <c r="F22" i="1"/>
  <c r="E22" i="1"/>
  <c r="D22" i="1"/>
  <c r="R57" i="1"/>
  <c r="O57" i="1"/>
  <c r="N57" i="1"/>
  <c r="M57" i="1"/>
  <c r="L57" i="1"/>
  <c r="K57" i="1"/>
  <c r="J57" i="1"/>
  <c r="I57" i="1"/>
  <c r="H57" i="1"/>
  <c r="G57" i="1"/>
  <c r="F57" i="1"/>
  <c r="E57" i="1"/>
  <c r="D57" i="1"/>
  <c r="R56" i="1"/>
  <c r="O56" i="1"/>
  <c r="N56" i="1"/>
  <c r="M56" i="1"/>
  <c r="L56" i="1"/>
  <c r="K56" i="1"/>
  <c r="J56" i="1"/>
  <c r="I56" i="1"/>
  <c r="H56" i="1"/>
  <c r="G56" i="1"/>
  <c r="F56" i="1"/>
  <c r="E56" i="1"/>
  <c r="D56" i="1"/>
  <c r="R55" i="1"/>
  <c r="O55" i="1"/>
  <c r="N55" i="1"/>
  <c r="M55" i="1"/>
  <c r="L55" i="1"/>
  <c r="K55" i="1"/>
  <c r="J55" i="1"/>
  <c r="I55" i="1"/>
  <c r="H55" i="1"/>
  <c r="G55" i="1"/>
  <c r="F55" i="1"/>
  <c r="E55" i="1"/>
  <c r="D55" i="1"/>
  <c r="R53" i="1"/>
  <c r="O53" i="1"/>
  <c r="N53" i="1"/>
  <c r="M53" i="1"/>
  <c r="L53" i="1"/>
  <c r="K53" i="1"/>
  <c r="J53" i="1"/>
  <c r="I53" i="1"/>
  <c r="H53" i="1"/>
  <c r="G53" i="1"/>
  <c r="F53" i="1"/>
  <c r="E53" i="1"/>
  <c r="D53" i="1"/>
  <c r="R44" i="1"/>
  <c r="O44" i="1"/>
  <c r="N44" i="1"/>
  <c r="M44" i="1"/>
  <c r="L44" i="1"/>
  <c r="K44" i="1"/>
  <c r="J44" i="1"/>
  <c r="I44" i="1"/>
  <c r="H44" i="1"/>
  <c r="G44" i="1"/>
  <c r="F44" i="1"/>
  <c r="E44" i="1"/>
  <c r="D44" i="1"/>
  <c r="R42" i="1"/>
  <c r="O42" i="1"/>
  <c r="N42" i="1"/>
  <c r="M42" i="1"/>
  <c r="L42" i="1"/>
  <c r="K42" i="1"/>
  <c r="J42" i="1"/>
  <c r="I42" i="1"/>
  <c r="H42" i="1"/>
  <c r="G42" i="1"/>
  <c r="F42" i="1"/>
  <c r="E42" i="1"/>
  <c r="D42" i="1"/>
  <c r="R36" i="1"/>
  <c r="O36" i="1"/>
  <c r="N36" i="1"/>
  <c r="M36" i="1"/>
  <c r="L36" i="1"/>
  <c r="K36" i="1"/>
  <c r="J36" i="1"/>
  <c r="I36" i="1"/>
  <c r="H36" i="1"/>
  <c r="G36" i="1"/>
  <c r="F36" i="1"/>
  <c r="E36" i="1"/>
  <c r="D36" i="1"/>
  <c r="R33" i="1"/>
  <c r="O33" i="1"/>
  <c r="N33" i="1"/>
  <c r="M33" i="1"/>
  <c r="L33" i="1"/>
  <c r="K33" i="1"/>
  <c r="J33" i="1"/>
  <c r="I33" i="1"/>
  <c r="H33" i="1"/>
  <c r="G33" i="1"/>
  <c r="F33" i="1"/>
  <c r="E33" i="1"/>
  <c r="D33" i="1"/>
  <c r="R27" i="1"/>
  <c r="O27" i="1"/>
  <c r="N27" i="1"/>
  <c r="M27" i="1"/>
  <c r="L27" i="1"/>
  <c r="K27" i="1"/>
  <c r="J27" i="1"/>
  <c r="I27" i="1"/>
  <c r="H27" i="1"/>
  <c r="G27" i="1"/>
  <c r="F27" i="1"/>
  <c r="E27" i="1"/>
  <c r="D27" i="1"/>
  <c r="R19" i="1"/>
  <c r="O19" i="1"/>
  <c r="N19" i="1"/>
  <c r="M19" i="1"/>
  <c r="L19" i="1"/>
  <c r="K19" i="1"/>
  <c r="J19" i="1"/>
  <c r="I19" i="1"/>
  <c r="H19" i="1"/>
  <c r="G19" i="1"/>
  <c r="F19" i="1"/>
  <c r="E19" i="1"/>
  <c r="D19" i="1"/>
  <c r="R18" i="1"/>
  <c r="O18" i="1"/>
  <c r="N18" i="1"/>
  <c r="M18" i="1"/>
  <c r="L18" i="1"/>
  <c r="K18" i="1"/>
  <c r="J18" i="1"/>
  <c r="I18" i="1"/>
  <c r="H18" i="1"/>
  <c r="G18" i="1"/>
  <c r="F18" i="1"/>
  <c r="E18" i="1"/>
  <c r="D18" i="1"/>
  <c r="D12" i="1"/>
  <c r="E12" i="1"/>
  <c r="F12" i="1"/>
  <c r="G12" i="1"/>
  <c r="H12" i="1"/>
  <c r="I12" i="1"/>
  <c r="J12" i="1"/>
  <c r="K12" i="1"/>
  <c r="L12" i="1"/>
  <c r="M12" i="1"/>
  <c r="N12" i="1"/>
  <c r="O12" i="1"/>
  <c r="R12" i="1"/>
  <c r="D13" i="1"/>
  <c r="E13" i="1"/>
  <c r="F13" i="1"/>
  <c r="G13" i="1"/>
  <c r="H13" i="1"/>
  <c r="I13" i="1"/>
  <c r="J13" i="1"/>
  <c r="K13" i="1"/>
  <c r="L13" i="1"/>
  <c r="M13" i="1"/>
  <c r="N13" i="1"/>
  <c r="O13" i="1"/>
  <c r="R13" i="1"/>
  <c r="R11" i="1"/>
  <c r="O11" i="1"/>
  <c r="N11" i="1"/>
  <c r="M11" i="1"/>
  <c r="L11" i="1"/>
  <c r="K11" i="1"/>
  <c r="J11" i="1"/>
  <c r="I11" i="1"/>
  <c r="H11" i="1"/>
  <c r="G11" i="1"/>
  <c r="F11" i="1"/>
  <c r="E11" i="1"/>
  <c r="D11" i="1"/>
  <c r="D5" i="1"/>
  <c r="E5" i="1"/>
  <c r="F5" i="1"/>
  <c r="G5" i="1"/>
  <c r="H5" i="1"/>
  <c r="I5" i="1"/>
  <c r="J5" i="1"/>
  <c r="K5" i="1"/>
  <c r="L5" i="1"/>
  <c r="M5" i="1"/>
  <c r="N5" i="1"/>
  <c r="O5" i="1"/>
  <c r="R5" i="1"/>
  <c r="D6" i="1"/>
  <c r="E6" i="1"/>
  <c r="F6" i="1"/>
  <c r="G6" i="1"/>
  <c r="H6" i="1"/>
  <c r="I6" i="1"/>
  <c r="J6" i="1"/>
  <c r="K6" i="1"/>
  <c r="L6" i="1"/>
  <c r="M6" i="1"/>
  <c r="N6" i="1"/>
  <c r="O6" i="1"/>
  <c r="R6" i="1"/>
  <c r="D7" i="1"/>
  <c r="E7" i="1"/>
  <c r="F7" i="1"/>
  <c r="G7" i="1"/>
  <c r="H7" i="1"/>
  <c r="I7" i="1"/>
  <c r="J7" i="1"/>
  <c r="K7" i="1"/>
  <c r="L7" i="1"/>
  <c r="M7" i="1"/>
  <c r="N7" i="1"/>
  <c r="O7" i="1"/>
  <c r="R7" i="1"/>
  <c r="D8" i="1"/>
  <c r="E8" i="1"/>
  <c r="F8" i="1"/>
  <c r="G8" i="1"/>
  <c r="H8" i="1"/>
  <c r="I8" i="1"/>
  <c r="J8" i="1"/>
  <c r="K8" i="1"/>
  <c r="L8" i="1"/>
  <c r="M8" i="1"/>
  <c r="N8" i="1"/>
  <c r="O8" i="1"/>
  <c r="R8" i="1"/>
  <c r="D9" i="1"/>
  <c r="E9" i="1"/>
  <c r="F9" i="1"/>
  <c r="G9" i="1"/>
  <c r="H9" i="1"/>
  <c r="I9" i="1"/>
  <c r="J9" i="1"/>
  <c r="K9" i="1"/>
  <c r="L9" i="1"/>
  <c r="M9" i="1"/>
  <c r="N9" i="1"/>
  <c r="O9" i="1"/>
  <c r="R9" i="1"/>
  <c r="R4" i="1"/>
  <c r="O4" i="1"/>
  <c r="N4" i="1"/>
  <c r="M4" i="1"/>
  <c r="L4" i="1"/>
  <c r="K4" i="1"/>
  <c r="J4" i="1"/>
  <c r="I4" i="1"/>
  <c r="H4" i="1"/>
  <c r="G4" i="1"/>
  <c r="F4" i="1"/>
  <c r="E4" i="1"/>
  <c r="D4" i="1"/>
  <c r="R3" i="1"/>
  <c r="O3" i="1"/>
  <c r="N3" i="1"/>
  <c r="M3" i="1"/>
  <c r="L3" i="1"/>
  <c r="K3" i="1"/>
  <c r="J3" i="1"/>
  <c r="I3" i="1"/>
  <c r="H3" i="1"/>
  <c r="G3" i="1"/>
  <c r="F3" i="1"/>
  <c r="E3" i="1"/>
  <c r="D3" i="1"/>
  <c r="E59" i="1" l="1"/>
  <c r="I59" i="1"/>
  <c r="D59" i="1"/>
  <c r="J59" i="1"/>
  <c r="O59" i="1"/>
  <c r="K59" i="1"/>
  <c r="G59" i="1"/>
  <c r="M59" i="1"/>
  <c r="N59" i="1"/>
  <c r="H59" i="1"/>
  <c r="F59" i="1"/>
  <c r="L59" i="1"/>
  <c r="E59" i="2"/>
  <c r="E61" i="2" s="1"/>
  <c r="K59" i="2"/>
  <c r="K61" i="2" s="1"/>
  <c r="D59" i="2"/>
  <c r="D61" i="2" s="1"/>
  <c r="N59" i="2"/>
  <c r="N61" i="2" s="1"/>
  <c r="H59" i="2"/>
  <c r="H61" i="2" s="1"/>
  <c r="I59" i="2"/>
  <c r="I61" i="2" s="1"/>
  <c r="O59" i="2"/>
  <c r="O61" i="2" s="1"/>
  <c r="J59" i="2"/>
  <c r="J61" i="2" s="1"/>
  <c r="F59" i="2"/>
  <c r="F61" i="2" s="1"/>
  <c r="L59" i="2"/>
  <c r="L61" i="2" s="1"/>
  <c r="G59" i="2"/>
  <c r="G61" i="2" s="1"/>
  <c r="M59" i="2"/>
  <c r="M61" i="2" s="1"/>
  <c r="D62" i="2" l="1"/>
</calcChain>
</file>

<file path=xl/sharedStrings.xml><?xml version="1.0" encoding="utf-8"?>
<sst xmlns="http://schemas.openxmlformats.org/spreadsheetml/2006/main" count="293" uniqueCount="78">
  <si>
    <t>LOCAL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</si>
  <si>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</si>
  <si>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</si>
  <si>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</si>
  <si>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</si>
  <si>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</si>
  <si>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</si>
  <si>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</si>
  <si>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</si>
  <si>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</si>
  <si>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</si>
  <si>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</si>
  <si>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</si>
  <si>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Bimestral</t>
  </si>
  <si>
    <t>Quadrimestral</t>
  </si>
  <si>
    <t>Semestral</t>
  </si>
  <si>
    <t>Trimestral</t>
  </si>
  <si>
    <t>Total Mês</t>
  </si>
  <si>
    <t>Capacidade</t>
  </si>
  <si>
    <t>Frequencia</t>
  </si>
  <si>
    <t>Duração da atividade</t>
  </si>
  <si>
    <t>Inicio</t>
  </si>
  <si>
    <t>Mínimo</t>
  </si>
  <si>
    <t>Máximo</t>
  </si>
  <si>
    <t>Desvio Padrão</t>
  </si>
  <si>
    <t>Minimizar Desvio Padrão Total</t>
  </si>
  <si>
    <t>US GALPÕES DA ACIARIA</t>
  </si>
  <si>
    <t>US MEC - TUBULAÇÃO DE UTILIDADES COMUNS</t>
  </si>
  <si>
    <t>US SISTEMA DE AR COMPRIMIDO</t>
  </si>
  <si>
    <t>US COMUM - UTILIDADES</t>
  </si>
  <si>
    <t>US EQC - EQUIPAMENTOS COMUNS</t>
  </si>
  <si>
    <t>US BANCA DE ENTRADA - LINHA 1</t>
  </si>
  <si>
    <t>US HOMOGENEIZAÇÃO</t>
  </si>
  <si>
    <t>DESGASEIFICADOR À VÁCUO - VD</t>
  </si>
  <si>
    <t>US ENSAIOS EMISSÃO ACUSTICA PIPE RACK</t>
  </si>
  <si>
    <t>MCA Motores OCTG Chanfragem</t>
  </si>
  <si>
    <t>MCA Motores OCTG Roqueamento</t>
  </si>
  <si>
    <t>TER MEC FORNO ARCO ELE UPS</t>
  </si>
  <si>
    <t>TER MEC FORNO PANELA</t>
  </si>
  <si>
    <t>TER ELE Sistemas elétricos Aciaria</t>
  </si>
  <si>
    <t>TER PR Sistemas elétricos PR Aciaria</t>
  </si>
  <si>
    <t>TER MEC MANCAL DESPOEIRAMENTO 01 E 02</t>
  </si>
  <si>
    <t>TER ELE Sistemas elétricos Ajustagem</t>
  </si>
  <si>
    <t>TER ELE Sistemas elétricos Alto Forno</t>
  </si>
  <si>
    <t>Mensal</t>
  </si>
  <si>
    <t>TER MEC CARC. ALTO FORNO 2</t>
  </si>
  <si>
    <t>TER ELE Sistemas elétricos CAG</t>
  </si>
  <si>
    <t>TER PR Sistemas elétricos PR Têmpera</t>
  </si>
  <si>
    <t>TER PR Sistemas elétricos PR Despacho</t>
  </si>
  <si>
    <t>TER ELE Sistemas elétricos FAST</t>
  </si>
  <si>
    <t>TER ELE Sistemas elétricos Ferramentaria Central</t>
  </si>
  <si>
    <t>TER ELE Sistemas elétricos Ferramentaria de Mandris</t>
  </si>
  <si>
    <t>TER ELE Sistemas elétricos Laboratório</t>
  </si>
  <si>
    <t>TER PR Sistemas elétricos PR Laminação</t>
  </si>
  <si>
    <t>TER ELE Sistemas elétricos Laminação</t>
  </si>
  <si>
    <t>TER MEC FORNO RHF</t>
  </si>
  <si>
    <t>TER MEC REDUTORES PQF</t>
  </si>
  <si>
    <t>TER PR Sistemas elétricos PR OCTG</t>
  </si>
  <si>
    <t>TER ELE Sistemas elétricos OCTG</t>
  </si>
  <si>
    <t>TER ELE Sistemas elétricos Pelotização</t>
  </si>
  <si>
    <t>TER MEC MONITORAMENTO CARTA DE CONTROLE</t>
  </si>
  <si>
    <t>TER MEC PINHÃO MOINHO</t>
  </si>
  <si>
    <t>TER ELE Sistemas elétricos Têmpera</t>
  </si>
  <si>
    <t>TER MEC FORNO HF</t>
  </si>
  <si>
    <t>TER MEC FORNO TF1</t>
  </si>
  <si>
    <t>TER MEC FORNO TF2</t>
  </si>
  <si>
    <t>VIB EQUIPAMENTOS LAMINAÇÃO</t>
  </si>
  <si>
    <t>VIB EQUIPAMENTOS OCTG</t>
  </si>
  <si>
    <t>VIB EQUIPAMENTOS ACIARIA</t>
  </si>
  <si>
    <t>VIB EQUIPAMENTOS PELOTIZAÇÃO</t>
  </si>
  <si>
    <t>VIB EQUIPAMENTOS ALTO FORNO</t>
  </si>
  <si>
    <t>VIB PONTES ROLANTES</t>
  </si>
  <si>
    <t>VIB MOTOBOMBAS LAMINAÇÃO ROTA A</t>
  </si>
  <si>
    <t>VIB MOTOBOMBAS LAMINAÇÃO ROTA B</t>
  </si>
  <si>
    <t>VIB MOTOBOMBAS LAMINAÇÃO ROTA C</t>
  </si>
  <si>
    <t>VIB CLIMATIZAÇÃO INDUSTRIAL</t>
  </si>
  <si>
    <t>Hh</t>
  </si>
  <si>
    <t>Periodicidade em meses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</si>
</sst>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theme="1"/>
      <name val="Arial"/>
      <family val="2"/>
    </font>
    <font>
      <b/>
      <sz val="9"/>
      <name val="Arial"/>
      <family val="2"/>
    </font>
    <font>
      <sz val="8"/>
      <name val="Calibri"/>
      <family val="2"/>
      <scheme val="minor"/>
    </font>
    <font>
      <sz val="11"/>
      <color rgb="FF212121"/>
      <name val="Courier New"/>
      <family val="3"/>
    </font>
  </fonts>
  <fills count="5">
    <fill>
      <patternFill patternType="none"/>
    </fill>
    <fill>
      <patternFill patternType="gray125"/>
    </fill>
    <fill>
      <patternFill patternType="solid">
        <fgColor theme="9" tint="-0.249977111117893"/>
        <bgColor indexed="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4" borderId="0" applyNumberFormat="0" applyBorder="0" applyAlignment="0" applyProtection="0"/>
  </cellStyleXfs>
  <cellXfs count="23">
    <xf numFmtId="0" fontId="0" fillId="0" borderId="0" xfId="0"/>
    <xf numFmtId="49" fontId="3" fillId="2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3" borderId="1" xfId="0" applyFill="1" applyBorder="1"/>
    <xf numFmtId="2" fontId="1" fillId="0" borderId="0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0" fontId="0" fillId="0" borderId="0" xfId="0" applyNumberFormat="1" applyFill="1" applyBorder="1"/>
    <xf numFmtId="0" fontId="1" fillId="4" borderId="0" xfId="1"/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49" fontId="3" fillId="2" borderId="2" xfId="0" applyNumberFormat="1" applyFont="1" applyFill="1" applyBorder="1" applyAlignment="1">
      <alignment horizontal="center" vertical="center"/>
    </xf>
    <xf numFmtId="49" fontId="3" fillId="2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5" fillId="0" borderId="0" xfId="0" applyFont="1"/>
    <xf numFmtId="3" fontId="5" fillId="0" borderId="0" xfId="0" applyNumberFormat="1" applyFont="1"/>
    <xf numFmtId="0" fontId="0" fillId="3" borderId="1" xfId="0" applyFill="1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49" fontId="3" fillId="2" borderId="0" xfId="0" applyNumberFormat="1" applyFont="1" applyFill="1" applyBorder="1" applyAlignment="1">
      <alignment horizontal="center" vertical="center"/>
    </xf>
    <xf numFmtId="49" fontId="3" fillId="2" borderId="2" xfId="0" applyNumberFormat="1" applyFont="1" applyFill="1" applyBorder="1" applyAlignment="1">
      <alignment horizontal="center" vertical="center"/>
    </xf>
  </cellXfs>
  <cellStyles count="2">
    <cellStyle name="Ênfase2" xfId="1" builtinId="33"/>
    <cellStyle name="Normal" xfId="0" builtinId="0"/>
  </cellStyles>
  <dxfs count="153">
    <dxf>
      <font>
        <b val="0"/>
        <i val="0"/>
      </font>
      <numFmt numFmtId="2" formatCode="0.00"/>
      <fill>
        <patternFill>
          <bgColor rgb="FF002060"/>
        </patternFill>
      </fill>
    </dxf>
    <dxf>
      <font>
        <b val="0"/>
        <i val="0"/>
      </font>
      <numFmt numFmtId="2" formatCode="0.00"/>
      <fill>
        <patternFill>
          <bgColor rgb="FF002060"/>
        </patternFill>
      </fill>
    </dxf>
    <dxf>
      <font>
        <b val="0"/>
        <i val="0"/>
      </font>
      <numFmt numFmtId="2" formatCode="0.00"/>
      <fill>
        <patternFill>
          <bgColor rgb="FF002060"/>
        </patternFill>
      </fill>
    </dxf>
    <dxf>
      <font>
        <b val="0"/>
        <i val="0"/>
      </font>
      <numFmt numFmtId="2" formatCode="0.00"/>
      <fill>
        <patternFill>
          <bgColor rgb="FF002060"/>
        </patternFill>
      </fill>
    </dxf>
    <dxf>
      <font>
        <b val="0"/>
        <i val="0"/>
      </font>
      <numFmt numFmtId="2" formatCode="0.00"/>
      <fill>
        <patternFill>
          <bgColor rgb="FF002060"/>
        </patternFill>
      </fill>
    </dxf>
    <dxf>
      <font>
        <b val="0"/>
        <i val="0"/>
      </font>
      <numFmt numFmtId="2" formatCode="0.00"/>
      <fill>
        <patternFill>
          <bgColor rgb="FF002060"/>
        </patternFill>
      </fill>
    </dxf>
    <dxf>
      <font>
        <b val="0"/>
        <i val="0"/>
      </font>
      <numFmt numFmtId="2" formatCode="0.00"/>
      <fill>
        <patternFill>
          <bgColor rgb="FF002060"/>
        </patternFill>
      </fill>
    </dxf>
    <dxf>
      <font>
        <b val="0"/>
        <i val="0"/>
      </font>
      <numFmt numFmtId="2" formatCode="0.00"/>
      <fill>
        <patternFill>
          <bgColor rgb="FF002060"/>
        </patternFill>
      </fill>
    </dxf>
    <dxf>
      <font>
        <b val="0"/>
        <i val="0"/>
      </font>
      <numFmt numFmtId="2" formatCode="0.00"/>
      <fill>
        <patternFill>
          <bgColor rgb="FF002060"/>
        </patternFill>
      </fill>
    </dxf>
    <dxf>
      <font>
        <b val="0"/>
        <i val="0"/>
      </font>
      <numFmt numFmtId="2" formatCode="0.00"/>
      <fill>
        <patternFill>
          <bgColor rgb="FF002060"/>
        </patternFill>
      </fill>
    </dxf>
    <dxf>
      <font>
        <b val="0"/>
        <i val="0"/>
      </font>
      <numFmt numFmtId="2" formatCode="0.00"/>
      <fill>
        <patternFill>
          <bgColor rgb="FF002060"/>
        </patternFill>
      </fill>
    </dxf>
    <dxf>
      <font>
        <b val="0"/>
        <i val="0"/>
      </font>
      <numFmt numFmtId="2" formatCode="0.00"/>
      <fill>
        <patternFill>
          <bgColor rgb="FF002060"/>
        </patternFill>
      </fill>
    </dxf>
    <dxf>
      <font>
        <b val="0"/>
        <i val="0"/>
      </font>
      <numFmt numFmtId="2" formatCode="0.00"/>
      <fill>
        <patternFill>
          <bgColor rgb="FF002060"/>
        </patternFill>
      </fill>
    </dxf>
    <dxf>
      <font>
        <b val="0"/>
        <i val="0"/>
      </font>
      <numFmt numFmtId="2" formatCode="0.00"/>
      <fill>
        <patternFill>
          <bgColor rgb="FF002060"/>
        </patternFill>
      </fill>
    </dxf>
    <dxf>
      <font>
        <b val="0"/>
        <i val="0"/>
      </font>
      <numFmt numFmtId="2" formatCode="0.00"/>
      <fill>
        <patternFill>
          <bgColor rgb="FF002060"/>
        </patternFill>
      </fill>
    </dxf>
    <dxf>
      <font>
        <b val="0"/>
        <i val="0"/>
      </font>
      <numFmt numFmtId="2" formatCode="0.00"/>
      <fill>
        <patternFill>
          <bgColor rgb="FF002060"/>
        </patternFill>
      </fill>
    </dxf>
    <dxf>
      <font>
        <b val="0"/>
        <i val="0"/>
      </font>
      <numFmt numFmtId="2" formatCode="0.00"/>
      <fill>
        <patternFill>
          <bgColor rgb="FF002060"/>
        </patternFill>
      </fill>
    </dxf>
    <dxf>
      <font>
        <b val="0"/>
        <i val="0"/>
      </font>
      <numFmt numFmtId="2" formatCode="0.00"/>
      <fill>
        <patternFill>
          <bgColor rgb="FF002060"/>
        </patternFill>
      </fill>
    </dxf>
    <dxf>
      <font>
        <b val="0"/>
        <i val="0"/>
      </font>
      <numFmt numFmtId="2" formatCode="0.00"/>
      <fill>
        <patternFill>
          <bgColor rgb="FF002060"/>
        </patternFill>
      </fill>
    </dxf>
    <dxf>
      <font>
        <b val="0"/>
        <i val="0"/>
      </font>
      <numFmt numFmtId="2" formatCode="0.00"/>
      <fill>
        <patternFill>
          <bgColor rgb="FF002060"/>
        </patternFill>
      </fill>
    </dxf>
    <dxf>
      <font>
        <b val="0"/>
        <i val="0"/>
      </font>
      <numFmt numFmtId="2" formatCode="0.00"/>
      <fill>
        <patternFill>
          <bgColor rgb="FF002060"/>
        </patternFill>
      </fill>
    </dxf>
    <dxf>
      <font>
        <b val="0"/>
        <i val="0"/>
      </font>
      <numFmt numFmtId="2" formatCode="0.00"/>
      <fill>
        <patternFill>
          <bgColor rgb="FF002060"/>
        </patternFill>
      </fill>
    </dxf>
    <dxf>
      <font>
        <b val="0"/>
        <i val="0"/>
      </font>
      <numFmt numFmtId="2" formatCode="0.00"/>
      <fill>
        <patternFill>
          <bgColor rgb="FF002060"/>
        </patternFill>
      </fill>
    </dxf>
    <dxf>
      <font>
        <b val="0"/>
        <i val="0"/>
      </font>
      <numFmt numFmtId="2" formatCode="0.00"/>
      <fill>
        <patternFill>
          <bgColor rgb="FF002060"/>
        </patternFill>
      </fill>
    </dxf>
    <dxf>
      <font>
        <b val="0"/>
        <i val="0"/>
      </font>
      <numFmt numFmtId="2" formatCode="0.00"/>
      <fill>
        <patternFill>
          <bgColor rgb="FF002060"/>
        </patternFill>
      </fill>
    </dxf>
    <dxf>
      <font>
        <b val="0"/>
        <i val="0"/>
      </font>
      <numFmt numFmtId="2" formatCode="0.00"/>
      <fill>
        <patternFill>
          <bgColor rgb="FF002060"/>
        </patternFill>
      </fill>
    </dxf>
    <dxf>
      <font>
        <b val="0"/>
        <i val="0"/>
      </font>
      <numFmt numFmtId="2" formatCode="0.00"/>
      <fill>
        <patternFill>
          <bgColor rgb="FF002060"/>
        </patternFill>
      </fill>
    </dxf>
    <dxf>
      <font>
        <b val="0"/>
        <i val="0"/>
      </font>
      <numFmt numFmtId="2" formatCode="0.00"/>
      <fill>
        <patternFill>
          <bgColor rgb="FF002060"/>
        </patternFill>
      </fill>
    </dxf>
    <dxf>
      <font>
        <b val="0"/>
        <i val="0"/>
      </font>
      <numFmt numFmtId="2" formatCode="0.00"/>
      <fill>
        <patternFill>
          <bgColor rgb="FF002060"/>
        </patternFill>
      </fill>
    </dxf>
    <dxf>
      <font>
        <b val="0"/>
        <i val="0"/>
      </font>
      <numFmt numFmtId="2" formatCode="0.00"/>
      <fill>
        <patternFill>
          <bgColor rgb="FF002060"/>
        </patternFill>
      </fill>
    </dxf>
    <dxf>
      <font>
        <b val="0"/>
        <i val="0"/>
      </font>
      <numFmt numFmtId="2" formatCode="0.00"/>
      <fill>
        <patternFill>
          <bgColor rgb="FF002060"/>
        </patternFill>
      </fill>
    </dxf>
    <dxf>
      <font>
        <b val="0"/>
        <i val="0"/>
      </font>
      <numFmt numFmtId="2" formatCode="0.00"/>
      <fill>
        <patternFill>
          <bgColor rgb="FF002060"/>
        </patternFill>
      </fill>
    </dxf>
    <dxf>
      <font>
        <b val="0"/>
        <i val="0"/>
      </font>
      <numFmt numFmtId="2" formatCode="0.00"/>
      <fill>
        <patternFill>
          <bgColor rgb="FF002060"/>
        </patternFill>
      </fill>
    </dxf>
    <dxf>
      <font>
        <b val="0"/>
        <i val="0"/>
      </font>
      <numFmt numFmtId="2" formatCode="0.00"/>
      <fill>
        <patternFill>
          <bgColor rgb="FF002060"/>
        </patternFill>
      </fill>
    </dxf>
    <dxf>
      <font>
        <b val="0"/>
        <i val="0"/>
      </font>
      <numFmt numFmtId="2" formatCode="0.00"/>
      <fill>
        <patternFill>
          <bgColor rgb="FF002060"/>
        </patternFill>
      </fill>
    </dxf>
    <dxf>
      <font>
        <b val="0"/>
        <i val="0"/>
      </font>
      <numFmt numFmtId="2" formatCode="0.00"/>
      <fill>
        <patternFill>
          <bgColor rgb="FF002060"/>
        </patternFill>
      </fill>
    </dxf>
    <dxf>
      <font>
        <b val="0"/>
        <i val="0"/>
      </font>
      <numFmt numFmtId="2" formatCode="0.00"/>
      <fill>
        <patternFill>
          <bgColor rgb="FF002060"/>
        </patternFill>
      </fill>
    </dxf>
    <dxf>
      <font>
        <b val="0"/>
        <i val="0"/>
      </font>
      <numFmt numFmtId="2" formatCode="0.00"/>
      <fill>
        <patternFill>
          <bgColor rgb="FF002060"/>
        </patternFill>
      </fill>
    </dxf>
    <dxf>
      <font>
        <b val="0"/>
        <i val="0"/>
      </font>
      <numFmt numFmtId="2" formatCode="0.00"/>
      <fill>
        <patternFill>
          <bgColor rgb="FF002060"/>
        </patternFill>
      </fill>
    </dxf>
    <dxf>
      <font>
        <b val="0"/>
        <i val="0"/>
      </font>
      <numFmt numFmtId="2" formatCode="0.00"/>
      <fill>
        <patternFill>
          <bgColor rgb="FF002060"/>
        </patternFill>
      </fill>
    </dxf>
    <dxf>
      <font>
        <b val="0"/>
        <i val="0"/>
      </font>
      <numFmt numFmtId="2" formatCode="0.00"/>
      <fill>
        <patternFill>
          <bgColor rgb="FF002060"/>
        </patternFill>
      </fill>
    </dxf>
    <dxf>
      <font>
        <b val="0"/>
        <i val="0"/>
      </font>
      <numFmt numFmtId="2" formatCode="0.00"/>
      <fill>
        <patternFill>
          <bgColor rgb="FF002060"/>
        </patternFill>
      </fill>
    </dxf>
    <dxf>
      <font>
        <b val="0"/>
        <i val="0"/>
      </font>
      <numFmt numFmtId="2" formatCode="0.00"/>
      <fill>
        <patternFill>
          <bgColor rgb="FF002060"/>
        </patternFill>
      </fill>
    </dxf>
    <dxf>
      <font>
        <b val="0"/>
        <i val="0"/>
      </font>
      <numFmt numFmtId="2" formatCode="0.00"/>
      <fill>
        <patternFill>
          <bgColor rgb="FF002060"/>
        </patternFill>
      </fill>
    </dxf>
    <dxf>
      <font>
        <b val="0"/>
        <i val="0"/>
      </font>
      <numFmt numFmtId="2" formatCode="0.00"/>
      <fill>
        <patternFill>
          <bgColor rgb="FF002060"/>
        </patternFill>
      </fill>
    </dxf>
    <dxf>
      <font>
        <b val="0"/>
        <i val="0"/>
      </font>
      <numFmt numFmtId="2" formatCode="0.00"/>
      <fill>
        <patternFill>
          <bgColor rgb="FF002060"/>
        </patternFill>
      </fill>
    </dxf>
    <dxf>
      <font>
        <b val="0"/>
        <i val="0"/>
      </font>
      <numFmt numFmtId="2" formatCode="0.00"/>
      <fill>
        <patternFill>
          <bgColor rgb="FF002060"/>
        </patternFill>
      </fill>
    </dxf>
    <dxf>
      <font>
        <b val="0"/>
        <i val="0"/>
      </font>
      <numFmt numFmtId="2" formatCode="0.00"/>
      <fill>
        <patternFill>
          <bgColor rgb="FF002060"/>
        </patternFill>
      </fill>
    </dxf>
    <dxf>
      <font>
        <b val="0"/>
        <i val="0"/>
      </font>
      <numFmt numFmtId="2" formatCode="0.00"/>
      <fill>
        <patternFill>
          <bgColor rgb="FF002060"/>
        </patternFill>
      </fill>
    </dxf>
    <dxf>
      <font>
        <b val="0"/>
        <i val="0"/>
      </font>
      <numFmt numFmtId="2" formatCode="0.00"/>
      <fill>
        <patternFill>
          <bgColor rgb="FF002060"/>
        </patternFill>
      </fill>
    </dxf>
    <dxf>
      <font>
        <b val="0"/>
        <i val="0"/>
      </font>
      <numFmt numFmtId="2" formatCode="0.00"/>
      <fill>
        <patternFill>
          <bgColor rgb="FF002060"/>
        </patternFill>
      </fill>
    </dxf>
    <dxf>
      <font>
        <b val="0"/>
        <i val="0"/>
      </font>
      <numFmt numFmtId="2" formatCode="0.00"/>
      <fill>
        <patternFill>
          <bgColor rgb="FF002060"/>
        </patternFill>
      </fill>
    </dxf>
    <dxf>
      <font>
        <b val="0"/>
        <i val="0"/>
      </font>
      <numFmt numFmtId="2" formatCode="0.00"/>
      <fill>
        <patternFill>
          <bgColor rgb="FF002060"/>
        </patternFill>
      </fill>
    </dxf>
    <dxf>
      <font>
        <b val="0"/>
        <i val="0"/>
      </font>
      <numFmt numFmtId="2" formatCode="0.00"/>
      <fill>
        <patternFill>
          <bgColor rgb="FF002060"/>
        </patternFill>
      </fill>
    </dxf>
    <dxf>
      <font>
        <b val="0"/>
        <i val="0"/>
      </font>
      <numFmt numFmtId="2" formatCode="0.00"/>
      <fill>
        <patternFill>
          <bgColor rgb="FF002060"/>
        </patternFill>
      </fill>
    </dxf>
    <dxf>
      <font>
        <b val="0"/>
        <i val="0"/>
      </font>
      <numFmt numFmtId="2" formatCode="0.00"/>
      <fill>
        <patternFill>
          <bgColor rgb="FF002060"/>
        </patternFill>
      </fill>
    </dxf>
    <dxf>
      <font>
        <b val="0"/>
        <i val="0"/>
      </font>
      <numFmt numFmtId="2" formatCode="0.00"/>
      <fill>
        <patternFill>
          <bgColor rgb="FF002060"/>
        </patternFill>
      </fill>
    </dxf>
    <dxf>
      <font>
        <b val="0"/>
        <i val="0"/>
      </font>
      <numFmt numFmtId="2" formatCode="0.00"/>
      <fill>
        <patternFill>
          <bgColor rgb="FF002060"/>
        </patternFill>
      </fill>
    </dxf>
    <dxf>
      <font>
        <b val="0"/>
        <i val="0"/>
      </font>
      <numFmt numFmtId="2" formatCode="0.00"/>
      <fill>
        <patternFill>
          <bgColor rgb="FF002060"/>
        </patternFill>
      </fill>
    </dxf>
    <dxf>
      <font>
        <b val="0"/>
        <i val="0"/>
      </font>
      <numFmt numFmtId="2" formatCode="0.00"/>
      <fill>
        <patternFill>
          <bgColor rgb="FF002060"/>
        </patternFill>
      </fill>
    </dxf>
    <dxf>
      <font>
        <b val="0"/>
        <i val="0"/>
      </font>
      <numFmt numFmtId="2" formatCode="0.00"/>
      <fill>
        <patternFill>
          <bgColor rgb="FF002060"/>
        </patternFill>
      </fill>
    </dxf>
    <dxf>
      <font>
        <b val="0"/>
        <i val="0"/>
      </font>
      <numFmt numFmtId="2" formatCode="0.00"/>
      <fill>
        <patternFill>
          <bgColor rgb="FF002060"/>
        </patternFill>
      </fill>
    </dxf>
    <dxf>
      <font>
        <b val="0"/>
        <i val="0"/>
      </font>
      <numFmt numFmtId="2" formatCode="0.00"/>
      <fill>
        <patternFill>
          <bgColor rgb="FF002060"/>
        </patternFill>
      </fill>
    </dxf>
    <dxf>
      <font>
        <b val="0"/>
        <i val="0"/>
      </font>
      <numFmt numFmtId="2" formatCode="0.00"/>
      <fill>
        <patternFill>
          <bgColor rgb="FF002060"/>
        </patternFill>
      </fill>
    </dxf>
    <dxf>
      <font>
        <b val="0"/>
        <i val="0"/>
      </font>
      <numFmt numFmtId="2" formatCode="0.00"/>
      <fill>
        <patternFill>
          <bgColor rgb="FF002060"/>
        </patternFill>
      </fill>
    </dxf>
    <dxf>
      <font>
        <b val="0"/>
        <i val="0"/>
      </font>
      <numFmt numFmtId="2" formatCode="0.00"/>
      <fill>
        <patternFill>
          <bgColor rgb="FF002060"/>
        </patternFill>
      </fill>
    </dxf>
    <dxf>
      <font>
        <b val="0"/>
        <i val="0"/>
      </font>
      <numFmt numFmtId="2" formatCode="0.00"/>
      <fill>
        <patternFill>
          <bgColor rgb="FF002060"/>
        </patternFill>
      </fill>
    </dxf>
    <dxf>
      <font>
        <b val="0"/>
        <i val="0"/>
      </font>
      <numFmt numFmtId="2" formatCode="0.00"/>
      <fill>
        <patternFill>
          <bgColor rgb="FF002060"/>
        </patternFill>
      </fill>
    </dxf>
    <dxf>
      <font>
        <b val="0"/>
        <i val="0"/>
      </font>
      <numFmt numFmtId="2" formatCode="0.00"/>
      <fill>
        <patternFill>
          <bgColor rgb="FF002060"/>
        </patternFill>
      </fill>
    </dxf>
    <dxf>
      <font>
        <b val="0"/>
        <i val="0"/>
      </font>
      <numFmt numFmtId="2" formatCode="0.00"/>
      <fill>
        <patternFill>
          <bgColor rgb="FF002060"/>
        </patternFill>
      </fill>
    </dxf>
    <dxf>
      <font>
        <b val="0"/>
        <i val="0"/>
      </font>
      <numFmt numFmtId="2" formatCode="0.00"/>
      <fill>
        <patternFill>
          <bgColor rgb="FF002060"/>
        </patternFill>
      </fill>
    </dxf>
    <dxf>
      <font>
        <b val="0"/>
        <i val="0"/>
      </font>
      <numFmt numFmtId="2" formatCode="0.00"/>
      <fill>
        <patternFill>
          <bgColor rgb="FF002060"/>
        </patternFill>
      </fill>
    </dxf>
    <dxf>
      <font>
        <b val="0"/>
        <i val="0"/>
      </font>
      <numFmt numFmtId="2" formatCode="0.00"/>
      <fill>
        <patternFill>
          <bgColor rgb="FF002060"/>
        </patternFill>
      </fill>
    </dxf>
    <dxf>
      <font>
        <b val="0"/>
        <i val="0"/>
      </font>
      <numFmt numFmtId="2" formatCode="0.00"/>
      <fill>
        <patternFill>
          <bgColor rgb="FF002060"/>
        </patternFill>
      </fill>
    </dxf>
    <dxf>
      <font>
        <b val="0"/>
        <i val="0"/>
      </font>
      <numFmt numFmtId="2" formatCode="0.00"/>
      <fill>
        <patternFill>
          <bgColor rgb="FF002060"/>
        </patternFill>
      </fill>
    </dxf>
    <dxf>
      <font>
        <b val="0"/>
        <i val="0"/>
      </font>
      <numFmt numFmtId="2" formatCode="0.00"/>
      <fill>
        <patternFill>
          <bgColor rgb="FF002060"/>
        </patternFill>
      </fill>
    </dxf>
    <dxf>
      <font>
        <b val="0"/>
        <i val="0"/>
      </font>
      <numFmt numFmtId="2" formatCode="0.00"/>
      <fill>
        <patternFill>
          <bgColor rgb="FF002060"/>
        </patternFill>
      </fill>
    </dxf>
    <dxf>
      <font>
        <b val="0"/>
        <i val="0"/>
      </font>
      <numFmt numFmtId="2" formatCode="0.00"/>
      <fill>
        <patternFill>
          <bgColor rgb="FF002060"/>
        </patternFill>
      </fill>
    </dxf>
    <dxf>
      <font>
        <b val="0"/>
        <i val="0"/>
      </font>
      <numFmt numFmtId="2" formatCode="0.00"/>
      <fill>
        <patternFill>
          <bgColor rgb="FF002060"/>
        </patternFill>
      </fill>
    </dxf>
    <dxf>
      <font>
        <b val="0"/>
        <i val="0"/>
      </font>
      <numFmt numFmtId="2" formatCode="0.00"/>
      <fill>
        <patternFill>
          <bgColor rgb="FF002060"/>
        </patternFill>
      </fill>
    </dxf>
    <dxf>
      <font>
        <b val="0"/>
        <i val="0"/>
      </font>
      <numFmt numFmtId="2" formatCode="0.00"/>
      <fill>
        <patternFill>
          <bgColor rgb="FF002060"/>
        </patternFill>
      </fill>
    </dxf>
    <dxf>
      <font>
        <b val="0"/>
        <i val="0"/>
      </font>
      <numFmt numFmtId="2" formatCode="0.00"/>
      <fill>
        <patternFill>
          <bgColor rgb="FF002060"/>
        </patternFill>
      </fill>
    </dxf>
    <dxf>
      <font>
        <b val="0"/>
        <i val="0"/>
      </font>
      <numFmt numFmtId="2" formatCode="0.00"/>
      <fill>
        <patternFill>
          <bgColor rgb="FF002060"/>
        </patternFill>
      </fill>
    </dxf>
    <dxf>
      <font>
        <b val="0"/>
        <i val="0"/>
      </font>
      <numFmt numFmtId="2" formatCode="0.00"/>
      <fill>
        <patternFill>
          <bgColor rgb="FF002060"/>
        </patternFill>
      </fill>
    </dxf>
    <dxf>
      <font>
        <b val="0"/>
        <i val="0"/>
      </font>
      <numFmt numFmtId="2" formatCode="0.00"/>
      <fill>
        <patternFill>
          <bgColor rgb="FF002060"/>
        </patternFill>
      </fill>
    </dxf>
    <dxf>
      <font>
        <b val="0"/>
        <i val="0"/>
      </font>
      <numFmt numFmtId="2" formatCode="0.00"/>
      <fill>
        <patternFill>
          <bgColor rgb="FF002060"/>
        </patternFill>
      </fill>
    </dxf>
    <dxf>
      <font>
        <b val="0"/>
        <i val="0"/>
      </font>
      <numFmt numFmtId="2" formatCode="0.00"/>
      <fill>
        <patternFill>
          <bgColor rgb="FF002060"/>
        </patternFill>
      </fill>
    </dxf>
    <dxf>
      <font>
        <b val="0"/>
        <i val="0"/>
      </font>
      <numFmt numFmtId="2" formatCode="0.00"/>
      <fill>
        <patternFill>
          <bgColor rgb="FF002060"/>
        </patternFill>
      </fill>
    </dxf>
    <dxf>
      <font>
        <b val="0"/>
        <i val="0"/>
      </font>
      <numFmt numFmtId="2" formatCode="0.00"/>
      <fill>
        <patternFill>
          <bgColor rgb="FF002060"/>
        </patternFill>
      </fill>
    </dxf>
    <dxf>
      <font>
        <b val="0"/>
        <i val="0"/>
      </font>
      <numFmt numFmtId="2" formatCode="0.00"/>
      <fill>
        <patternFill>
          <bgColor rgb="FF002060"/>
        </patternFill>
      </fill>
    </dxf>
    <dxf>
      <font>
        <b val="0"/>
        <i val="0"/>
      </font>
      <numFmt numFmtId="2" formatCode="0.00"/>
      <fill>
        <patternFill>
          <bgColor rgb="FF002060"/>
        </patternFill>
      </fill>
    </dxf>
    <dxf>
      <font>
        <b val="0"/>
        <i val="0"/>
      </font>
      <numFmt numFmtId="2" formatCode="0.00"/>
      <fill>
        <patternFill>
          <bgColor rgb="FF002060"/>
        </patternFill>
      </fill>
    </dxf>
    <dxf>
      <font>
        <b val="0"/>
        <i val="0"/>
      </font>
      <numFmt numFmtId="2" formatCode="0.00"/>
      <fill>
        <patternFill>
          <bgColor rgb="FF002060"/>
        </patternFill>
      </fill>
    </dxf>
    <dxf>
      <font>
        <b val="0"/>
        <i val="0"/>
      </font>
      <numFmt numFmtId="2" formatCode="0.00"/>
      <fill>
        <patternFill>
          <bgColor rgb="FF002060"/>
        </patternFill>
      </fill>
    </dxf>
    <dxf>
      <font>
        <b val="0"/>
        <i val="0"/>
      </font>
      <numFmt numFmtId="2" formatCode="0.00"/>
      <fill>
        <patternFill>
          <bgColor rgb="FF002060"/>
        </patternFill>
      </fill>
    </dxf>
    <dxf>
      <font>
        <b val="0"/>
        <i val="0"/>
      </font>
      <numFmt numFmtId="2" formatCode="0.00"/>
      <fill>
        <patternFill>
          <bgColor rgb="FF002060"/>
        </patternFill>
      </fill>
    </dxf>
    <dxf>
      <font>
        <b val="0"/>
        <i val="0"/>
      </font>
      <numFmt numFmtId="2" formatCode="0.00"/>
      <fill>
        <patternFill>
          <bgColor rgb="FF002060"/>
        </patternFill>
      </fill>
    </dxf>
    <dxf>
      <font>
        <b val="0"/>
        <i val="0"/>
      </font>
      <numFmt numFmtId="2" formatCode="0.00"/>
      <fill>
        <patternFill>
          <bgColor rgb="FF002060"/>
        </patternFill>
      </fill>
    </dxf>
    <dxf>
      <font>
        <b val="0"/>
        <i val="0"/>
      </font>
      <numFmt numFmtId="2" formatCode="0.00"/>
      <fill>
        <patternFill>
          <bgColor rgb="FF002060"/>
        </patternFill>
      </fill>
    </dxf>
    <dxf>
      <font>
        <b val="0"/>
        <i val="0"/>
      </font>
      <numFmt numFmtId="2" formatCode="0.00"/>
      <fill>
        <patternFill>
          <bgColor rgb="FF002060"/>
        </patternFill>
      </fill>
    </dxf>
    <dxf>
      <font>
        <b val="0"/>
        <i val="0"/>
      </font>
      <numFmt numFmtId="2" formatCode="0.00"/>
      <fill>
        <patternFill>
          <bgColor rgb="FF002060"/>
        </patternFill>
      </fill>
    </dxf>
    <dxf>
      <font>
        <b val="0"/>
        <i val="0"/>
      </font>
      <numFmt numFmtId="2" formatCode="0.00"/>
      <fill>
        <patternFill>
          <bgColor rgb="FF002060"/>
        </patternFill>
      </fill>
    </dxf>
    <dxf>
      <font>
        <b val="0"/>
        <i val="0"/>
      </font>
      <numFmt numFmtId="2" formatCode="0.00"/>
      <fill>
        <patternFill>
          <bgColor rgb="FF002060"/>
        </patternFill>
      </fill>
    </dxf>
    <dxf>
      <font>
        <b val="0"/>
        <i val="0"/>
      </font>
      <numFmt numFmtId="2" formatCode="0.00"/>
      <fill>
        <patternFill>
          <bgColor rgb="FF002060"/>
        </patternFill>
      </fill>
    </dxf>
    <dxf>
      <font>
        <b val="0"/>
        <i val="0"/>
      </font>
      <numFmt numFmtId="2" formatCode="0.00"/>
      <fill>
        <patternFill>
          <bgColor rgb="FF002060"/>
        </patternFill>
      </fill>
    </dxf>
    <dxf>
      <font>
        <b val="0"/>
        <i val="0"/>
      </font>
      <numFmt numFmtId="2" formatCode="0.00"/>
      <fill>
        <patternFill>
          <bgColor rgb="FF002060"/>
        </patternFill>
      </fill>
    </dxf>
    <dxf>
      <font>
        <b val="0"/>
        <i val="0"/>
      </font>
      <numFmt numFmtId="2" formatCode="0.00"/>
      <fill>
        <patternFill>
          <bgColor rgb="FF002060"/>
        </patternFill>
      </fill>
    </dxf>
    <dxf>
      <font>
        <b val="0"/>
        <i val="0"/>
      </font>
      <numFmt numFmtId="2" formatCode="0.00"/>
      <fill>
        <patternFill>
          <bgColor rgb="FF002060"/>
        </patternFill>
      </fill>
    </dxf>
    <dxf>
      <font>
        <b val="0"/>
        <i val="0"/>
      </font>
      <numFmt numFmtId="2" formatCode="0.00"/>
      <fill>
        <patternFill>
          <bgColor rgb="FF002060"/>
        </patternFill>
      </fill>
    </dxf>
    <dxf>
      <font>
        <b val="0"/>
        <i val="0"/>
      </font>
      <numFmt numFmtId="2" formatCode="0.00"/>
      <fill>
        <patternFill>
          <bgColor rgb="FF002060"/>
        </patternFill>
      </fill>
    </dxf>
    <dxf>
      <font>
        <b val="0"/>
        <i val="0"/>
      </font>
      <numFmt numFmtId="2" formatCode="0.00"/>
      <fill>
        <patternFill>
          <bgColor rgb="FF002060"/>
        </patternFill>
      </fill>
    </dxf>
    <dxf>
      <font>
        <b val="0"/>
        <i val="0"/>
      </font>
      <numFmt numFmtId="2" formatCode="0.00"/>
      <fill>
        <patternFill>
          <bgColor rgb="FF002060"/>
        </patternFill>
      </fill>
    </dxf>
    <dxf>
      <font>
        <b val="0"/>
        <i val="0"/>
      </font>
      <numFmt numFmtId="2" formatCode="0.00"/>
      <fill>
        <patternFill>
          <bgColor rgb="FF002060"/>
        </patternFill>
      </fill>
    </dxf>
    <dxf>
      <font>
        <b val="0"/>
        <i val="0"/>
      </font>
      <numFmt numFmtId="2" formatCode="0.00"/>
      <fill>
        <patternFill>
          <bgColor rgb="FF002060"/>
        </patternFill>
      </fill>
    </dxf>
    <dxf>
      <font>
        <b val="0"/>
        <i val="0"/>
      </font>
      <numFmt numFmtId="2" formatCode="0.00"/>
      <fill>
        <patternFill>
          <bgColor rgb="FF002060"/>
        </patternFill>
      </fill>
    </dxf>
    <dxf>
      <font>
        <b val="0"/>
        <i val="0"/>
      </font>
      <numFmt numFmtId="2" formatCode="0.00"/>
      <fill>
        <patternFill>
          <bgColor rgb="FF002060"/>
        </patternFill>
      </fill>
    </dxf>
    <dxf>
      <font>
        <b val="0"/>
        <i val="0"/>
      </font>
      <numFmt numFmtId="2" formatCode="0.00"/>
      <fill>
        <patternFill>
          <bgColor rgb="FF002060"/>
        </patternFill>
      </fill>
    </dxf>
    <dxf>
      <font>
        <b val="0"/>
        <i val="0"/>
      </font>
      <numFmt numFmtId="2" formatCode="0.00"/>
      <fill>
        <patternFill>
          <bgColor rgb="FF002060"/>
        </patternFill>
      </fill>
    </dxf>
    <dxf>
      <font>
        <b val="0"/>
        <i val="0"/>
      </font>
      <numFmt numFmtId="2" formatCode="0.00"/>
      <fill>
        <patternFill>
          <bgColor rgb="FF002060"/>
        </patternFill>
      </fill>
    </dxf>
    <dxf>
      <font>
        <b val="0"/>
        <i val="0"/>
      </font>
      <numFmt numFmtId="2" formatCode="0.00"/>
      <fill>
        <patternFill>
          <bgColor rgb="FF002060"/>
        </patternFill>
      </fill>
    </dxf>
    <dxf>
      <font>
        <b val="0"/>
        <i val="0"/>
      </font>
      <numFmt numFmtId="2" formatCode="0.00"/>
      <fill>
        <patternFill>
          <bgColor rgb="FF002060"/>
        </patternFill>
      </fill>
    </dxf>
    <dxf>
      <font>
        <b val="0"/>
        <i val="0"/>
      </font>
      <numFmt numFmtId="2" formatCode="0.00"/>
      <fill>
        <patternFill>
          <bgColor rgb="FF002060"/>
        </patternFill>
      </fill>
    </dxf>
    <dxf>
      <font>
        <b val="0"/>
        <i val="0"/>
      </font>
      <numFmt numFmtId="2" formatCode="0.00"/>
      <fill>
        <patternFill>
          <bgColor rgb="FF002060"/>
        </patternFill>
      </fill>
    </dxf>
    <dxf>
      <font>
        <b val="0"/>
        <i val="0"/>
      </font>
      <numFmt numFmtId="2" formatCode="0.00"/>
      <fill>
        <patternFill>
          <bgColor rgb="FF002060"/>
        </patternFill>
      </fill>
    </dxf>
    <dxf>
      <font>
        <b val="0"/>
        <i val="0"/>
      </font>
      <numFmt numFmtId="2" formatCode="0.00"/>
      <fill>
        <patternFill>
          <bgColor rgb="FF002060"/>
        </patternFill>
      </fill>
    </dxf>
    <dxf>
      <font>
        <b val="0"/>
        <i val="0"/>
      </font>
      <numFmt numFmtId="2" formatCode="0.00"/>
      <fill>
        <patternFill>
          <bgColor rgb="FF002060"/>
        </patternFill>
      </fill>
    </dxf>
    <dxf>
      <font>
        <b val="0"/>
        <i val="0"/>
      </font>
      <numFmt numFmtId="2" formatCode="0.00"/>
      <fill>
        <patternFill>
          <bgColor rgb="FF002060"/>
        </patternFill>
      </fill>
    </dxf>
    <dxf>
      <font>
        <b val="0"/>
        <i val="0"/>
      </font>
      <numFmt numFmtId="2" formatCode="0.00"/>
      <fill>
        <patternFill>
          <bgColor rgb="FF002060"/>
        </patternFill>
      </fill>
    </dxf>
    <dxf>
      <font>
        <b val="0"/>
        <i val="0"/>
      </font>
      <numFmt numFmtId="2" formatCode="0.00"/>
      <fill>
        <patternFill>
          <bgColor rgb="FF002060"/>
        </patternFill>
      </fill>
    </dxf>
    <dxf>
      <font>
        <b val="0"/>
        <i val="0"/>
      </font>
      <numFmt numFmtId="2" formatCode="0.00"/>
      <fill>
        <patternFill>
          <bgColor rgb="FF002060"/>
        </patternFill>
      </fill>
    </dxf>
    <dxf>
      <font>
        <b val="0"/>
        <i val="0"/>
      </font>
      <numFmt numFmtId="2" formatCode="0.00"/>
      <fill>
        <patternFill>
          <bgColor rgb="FF002060"/>
        </patternFill>
      </fill>
    </dxf>
    <dxf>
      <font>
        <b val="0"/>
        <i val="0"/>
      </font>
      <numFmt numFmtId="2" formatCode="0.00"/>
      <fill>
        <patternFill>
          <bgColor rgb="FF002060"/>
        </patternFill>
      </fill>
    </dxf>
    <dxf>
      <font>
        <b val="0"/>
        <i val="0"/>
      </font>
      <numFmt numFmtId="2" formatCode="0.00"/>
      <fill>
        <patternFill>
          <bgColor rgb="FF002060"/>
        </patternFill>
      </fill>
    </dxf>
    <dxf>
      <font>
        <b val="0"/>
        <i val="0"/>
      </font>
      <numFmt numFmtId="2" formatCode="0.00"/>
      <fill>
        <patternFill>
          <bgColor rgb="FF002060"/>
        </patternFill>
      </fill>
    </dxf>
    <dxf>
      <font>
        <b val="0"/>
        <i val="0"/>
      </font>
      <numFmt numFmtId="2" formatCode="0.00"/>
      <fill>
        <patternFill>
          <bgColor rgb="FF002060"/>
        </patternFill>
      </fill>
    </dxf>
    <dxf>
      <font>
        <b val="0"/>
        <i val="0"/>
      </font>
      <numFmt numFmtId="2" formatCode="0.00"/>
      <fill>
        <patternFill>
          <bgColor rgb="FF002060"/>
        </patternFill>
      </fill>
    </dxf>
    <dxf>
      <font>
        <b val="0"/>
        <i val="0"/>
      </font>
      <numFmt numFmtId="2" formatCode="0.00"/>
      <fill>
        <patternFill>
          <bgColor rgb="FF002060"/>
        </patternFill>
      </fill>
    </dxf>
    <dxf>
      <font>
        <b val="0"/>
        <i val="0"/>
      </font>
      <numFmt numFmtId="2" formatCode="0.00"/>
      <fill>
        <patternFill>
          <bgColor rgb="FF002060"/>
        </patternFill>
      </fill>
    </dxf>
    <dxf>
      <font>
        <b val="0"/>
        <i val="0"/>
      </font>
      <numFmt numFmtId="2" formatCode="0.00"/>
      <fill>
        <patternFill>
          <bgColor rgb="FF002060"/>
        </patternFill>
      </fill>
    </dxf>
    <dxf>
      <font>
        <b val="0"/>
        <i val="0"/>
      </font>
      <numFmt numFmtId="2" formatCode="0.00"/>
      <fill>
        <patternFill>
          <bgColor rgb="FF002060"/>
        </patternFill>
      </fill>
    </dxf>
    <dxf>
      <font>
        <b val="0"/>
        <i val="0"/>
      </font>
      <numFmt numFmtId="2" formatCode="0.00"/>
      <fill>
        <patternFill>
          <bgColor rgb="FF002060"/>
        </patternFill>
      </fill>
    </dxf>
    <dxf>
      <font>
        <b val="0"/>
        <i val="0"/>
      </font>
      <numFmt numFmtId="2" formatCode="0.00"/>
      <fill>
        <patternFill>
          <bgColor rgb="FF002060"/>
        </patternFill>
      </fill>
    </dxf>
    <dxf>
      <font>
        <b val="0"/>
        <i val="0"/>
      </font>
      <numFmt numFmtId="2" formatCode="0.00"/>
      <fill>
        <patternFill>
          <bgColor rgb="FF002060"/>
        </patternFill>
      </fill>
    </dxf>
    <dxf>
      <font>
        <b val="0"/>
        <i val="0"/>
      </font>
      <numFmt numFmtId="2" formatCode="0.00"/>
      <fill>
        <patternFill>
          <bgColor rgb="FF002060"/>
        </patternFill>
      </fill>
    </dxf>
    <dxf>
      <font>
        <b val="0"/>
        <i val="0"/>
      </font>
      <numFmt numFmtId="2" formatCode="0.00"/>
      <fill>
        <patternFill>
          <bgColor rgb="FF002060"/>
        </patternFill>
      </fill>
    </dxf>
    <dxf>
      <font>
        <b val="0"/>
        <i val="0"/>
      </font>
      <numFmt numFmtId="2" formatCode="0.00"/>
      <fill>
        <patternFill>
          <bgColor rgb="FF002060"/>
        </patternFill>
      </fill>
    </dxf>
    <dxf>
      <font>
        <b val="0"/>
        <i val="0"/>
      </font>
      <numFmt numFmtId="2" formatCode="0.00"/>
      <fill>
        <patternFill>
          <bgColor rgb="FF002060"/>
        </patternFill>
      </fill>
    </dxf>
    <dxf>
      <font>
        <b val="0"/>
        <i val="0"/>
      </font>
      <numFmt numFmtId="2" formatCode="0.00"/>
      <fill>
        <patternFill>
          <bgColor rgb="FF002060"/>
        </patternFill>
      </fill>
    </dxf>
    <dxf>
      <font>
        <b val="0"/>
        <i val="0"/>
      </font>
      <numFmt numFmtId="2" formatCode="0.00"/>
      <fill>
        <patternFill>
          <bgColor rgb="FF002060"/>
        </patternFill>
      </fill>
    </dxf>
    <dxf>
      <font>
        <b val="0"/>
        <i val="0"/>
      </font>
      <numFmt numFmtId="2" formatCode="0.00"/>
      <fill>
        <patternFill>
          <bgColor rgb="FF002060"/>
        </patternFill>
      </fill>
    </dxf>
    <dxf>
      <font>
        <b val="0"/>
        <i val="0"/>
      </font>
      <numFmt numFmtId="2" formatCode="0.00"/>
      <fill>
        <patternFill>
          <bgColor rgb="FF002060"/>
        </patternFill>
      </fill>
    </dxf>
    <dxf>
      <font>
        <b val="0"/>
        <i val="0"/>
      </font>
      <numFmt numFmtId="2" formatCode="0.00"/>
      <fill>
        <patternFill>
          <bgColor rgb="FF002060"/>
        </patternFill>
      </fill>
    </dxf>
    <dxf>
      <font>
        <b val="0"/>
        <i val="0"/>
      </font>
      <numFmt numFmtId="2" formatCode="0.00"/>
      <fill>
        <patternFill>
          <bgColor rgb="FF00206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62"/>
  <sheetViews>
    <sheetView topLeftCell="A19" zoomScale="85" zoomScaleNormal="85" workbookViewId="0">
      <selection activeCell="P58" sqref="P3:P58"/>
    </sheetView>
  </sheetViews>
  <sheetFormatPr defaultRowHeight="15" x14ac:dyDescent="0.25"/>
  <cols>
    <col min="1" max="1" width="38.140625" bestFit="1" customWidth="1"/>
    <col min="2" max="2" width="15.5703125" bestFit="1" customWidth="1"/>
    <col min="3" max="3" width="21.28515625" bestFit="1" customWidth="1"/>
    <col min="4" max="4" width="11.140625" bestFit="1" customWidth="1"/>
    <col min="5" max="5" width="13" bestFit="1" customWidth="1"/>
    <col min="6" max="6" width="8.85546875" bestFit="1" customWidth="1"/>
    <col min="7" max="7" width="7.7109375" bestFit="1" customWidth="1"/>
    <col min="8" max="8" width="7.42578125" bestFit="1" customWidth="1"/>
    <col min="9" max="9" width="8.28515625" bestFit="1" customWidth="1"/>
    <col min="10" max="10" width="7.85546875" bestFit="1" customWidth="1"/>
    <col min="11" max="11" width="10" bestFit="1" customWidth="1"/>
    <col min="12" max="12" width="12.85546875" bestFit="1" customWidth="1"/>
    <col min="13" max="13" width="11.5703125" bestFit="1" customWidth="1"/>
    <col min="14" max="14" width="13.42578125" bestFit="1" customWidth="1"/>
    <col min="15" max="15" width="13" bestFit="1" customWidth="1"/>
    <col min="16" max="16" width="10.28515625" bestFit="1" customWidth="1"/>
    <col min="17" max="17" width="13" bestFit="1" customWidth="1"/>
    <col min="18" max="18" width="8.85546875" bestFit="1" customWidth="1"/>
    <col min="19" max="19" width="7.7109375" bestFit="1" customWidth="1"/>
    <col min="20" max="20" width="7.42578125" bestFit="1" customWidth="1"/>
    <col min="21" max="21" width="8.28515625" bestFit="1" customWidth="1"/>
    <col min="22" max="22" width="7.85546875" bestFit="1" customWidth="1"/>
    <col min="23" max="23" width="10" bestFit="1" customWidth="1"/>
    <col min="24" max="24" width="12.85546875" bestFit="1" customWidth="1"/>
    <col min="25" max="25" width="11.5703125" bestFit="1" customWidth="1"/>
    <col min="26" max="26" width="13.42578125" bestFit="1" customWidth="1"/>
    <col min="27" max="27" width="13" bestFit="1" customWidth="1"/>
    <col min="28" max="28" width="13.28515625" style="6" customWidth="1"/>
  </cols>
  <sheetData>
    <row r="1" spans="1:30" x14ac:dyDescent="0.25">
      <c r="A1" s="20" t="s">
        <v>0</v>
      </c>
      <c r="B1" s="20" t="s">
        <v>19</v>
      </c>
      <c r="C1" s="20" t="s">
        <v>20</v>
      </c>
      <c r="AB1" s="14" t="s">
        <v>21</v>
      </c>
      <c r="AC1" s="15" t="s">
        <v>22</v>
      </c>
      <c r="AD1" s="15" t="s">
        <v>23</v>
      </c>
    </row>
    <row r="2" spans="1:30" x14ac:dyDescent="0.25">
      <c r="A2" s="20"/>
      <c r="B2" s="20"/>
      <c r="C2" s="20"/>
      <c r="D2" s="1" t="s">
        <v>1</v>
      </c>
      <c r="E2" s="1" t="s">
        <v>2</v>
      </c>
      <c r="F2" s="1" t="s">
        <v>3</v>
      </c>
      <c r="G2" s="1" t="s">
        <v>4</v>
      </c>
      <c r="H2" s="1" t="s">
        <v>5</v>
      </c>
      <c r="I2" s="1" t="s">
        <v>6</v>
      </c>
      <c r="J2" s="1" t="s">
        <v>7</v>
      </c>
      <c r="K2" s="1" t="s">
        <v>8</v>
      </c>
      <c r="L2" s="1" t="s">
        <v>9</v>
      </c>
      <c r="M2" s="1" t="s">
        <v>10</v>
      </c>
      <c r="N2" s="1" t="s">
        <v>11</v>
      </c>
      <c r="O2" s="1" t="s">
        <v>12</v>
      </c>
      <c r="P2" s="14"/>
      <c r="Q2" s="15"/>
      <c r="R2" s="15"/>
      <c r="AB2"/>
    </row>
    <row r="3" spans="1:30" x14ac:dyDescent="0.25">
      <c r="A3" s="9" t="s">
        <v>26</v>
      </c>
      <c r="B3" s="10" t="s">
        <v>15</v>
      </c>
      <c r="C3" s="10">
        <v>24</v>
      </c>
      <c r="D3" s="2">
        <f t="shared" ref="D3:D13" si="0">IF($P3=1, $C3, 0)</f>
        <v>0</v>
      </c>
      <c r="E3" s="2">
        <f t="shared" ref="E3:E13" si="1">IF($P3=2, $C3, 0)</f>
        <v>0</v>
      </c>
      <c r="F3" s="2">
        <f t="shared" ref="F3:F13" si="2">IF($P3=3, $C3, 0)</f>
        <v>0</v>
      </c>
      <c r="G3" s="2">
        <f>IF($P3=4, $C3, 0)</f>
        <v>0</v>
      </c>
      <c r="H3" s="2">
        <f>IF($P3=5, $C3, 0)</f>
        <v>24</v>
      </c>
      <c r="I3" s="2">
        <f>IF($P3=6, $C3, 0)</f>
        <v>0</v>
      </c>
      <c r="J3" s="2">
        <f t="shared" ref="J3:J13" si="3">IF($P3=1, $C3, 0)</f>
        <v>0</v>
      </c>
      <c r="K3" s="2">
        <f t="shared" ref="K3:K13" si="4">IF($P3=2, $C3, 0)</f>
        <v>0</v>
      </c>
      <c r="L3" s="2">
        <f t="shared" ref="L3:L13" si="5">IF($P3=3, $C3, 0)</f>
        <v>0</v>
      </c>
      <c r="M3" s="2">
        <f>IF($P3=4, $C3, 0)</f>
        <v>0</v>
      </c>
      <c r="N3" s="2">
        <f>IF($P3=5, $C3, 0)</f>
        <v>24</v>
      </c>
      <c r="O3" s="2">
        <f>IF($P3=6, $C3, 0)</f>
        <v>0</v>
      </c>
      <c r="P3" s="17">
        <v>5</v>
      </c>
      <c r="Q3">
        <v>1</v>
      </c>
      <c r="R3">
        <f>IF($B3="Bimestral",2,IF($B3="Quadrimestral",4,IF($B3="Semestral",6,IF($B3="Trimestral",3,))))</f>
        <v>6</v>
      </c>
      <c r="AB3"/>
    </row>
    <row r="4" spans="1:30" x14ac:dyDescent="0.25">
      <c r="A4" s="9" t="s">
        <v>27</v>
      </c>
      <c r="B4" s="10" t="s">
        <v>16</v>
      </c>
      <c r="C4" s="10">
        <v>32</v>
      </c>
      <c r="D4" s="11">
        <f t="shared" si="0"/>
        <v>0</v>
      </c>
      <c r="E4" s="11">
        <f t="shared" si="1"/>
        <v>32</v>
      </c>
      <c r="F4" s="11">
        <f t="shared" si="2"/>
        <v>0</v>
      </c>
      <c r="G4" s="11">
        <f t="shared" ref="G4:G9" si="6">IF($P4=1, $C4, 0)</f>
        <v>0</v>
      </c>
      <c r="H4" s="11">
        <f t="shared" ref="H4:H9" si="7">IF($P4=2, $C4, 0)</f>
        <v>32</v>
      </c>
      <c r="I4" s="11">
        <f t="shared" ref="I4:I9" si="8">IF($P4=3, $C4, 0)</f>
        <v>0</v>
      </c>
      <c r="J4" s="11">
        <f t="shared" si="3"/>
        <v>0</v>
      </c>
      <c r="K4" s="11">
        <f t="shared" si="4"/>
        <v>32</v>
      </c>
      <c r="L4" s="11">
        <f t="shared" si="5"/>
        <v>0</v>
      </c>
      <c r="M4" s="11">
        <f t="shared" ref="M4:M9" si="9">IF($P4=1, $C4, 0)</f>
        <v>0</v>
      </c>
      <c r="N4" s="11">
        <f t="shared" ref="N4:N9" si="10">IF($P4=2, $C4, 0)</f>
        <v>32</v>
      </c>
      <c r="O4" s="11">
        <f t="shared" ref="O4:O9" si="11">IF($P4=3, $C4, 0)</f>
        <v>0</v>
      </c>
      <c r="P4" s="12">
        <v>2</v>
      </c>
      <c r="Q4">
        <v>1</v>
      </c>
      <c r="R4">
        <f t="shared" ref="R4:R13" si="12">IF($B4="Bimestral",2,IF($B4="Quadrimestral",4,IF($B4="Semestral",6,IF($B4="Trimestral",3,))))</f>
        <v>3</v>
      </c>
      <c r="AB4"/>
    </row>
    <row r="5" spans="1:30" x14ac:dyDescent="0.25">
      <c r="A5" s="9" t="s">
        <v>28</v>
      </c>
      <c r="B5" s="10" t="s">
        <v>16</v>
      </c>
      <c r="C5" s="10">
        <v>8</v>
      </c>
      <c r="D5" s="11">
        <f t="shared" si="0"/>
        <v>0</v>
      </c>
      <c r="E5" s="11">
        <f t="shared" si="1"/>
        <v>0</v>
      </c>
      <c r="F5" s="11">
        <f t="shared" si="2"/>
        <v>8</v>
      </c>
      <c r="G5" s="11">
        <f t="shared" si="6"/>
        <v>0</v>
      </c>
      <c r="H5" s="11">
        <f t="shared" si="7"/>
        <v>0</v>
      </c>
      <c r="I5" s="11">
        <f t="shared" si="8"/>
        <v>8</v>
      </c>
      <c r="J5" s="11">
        <f t="shared" si="3"/>
        <v>0</v>
      </c>
      <c r="K5" s="11">
        <f t="shared" si="4"/>
        <v>0</v>
      </c>
      <c r="L5" s="11">
        <f t="shared" si="5"/>
        <v>8</v>
      </c>
      <c r="M5" s="11">
        <f t="shared" si="9"/>
        <v>0</v>
      </c>
      <c r="N5" s="11">
        <f t="shared" si="10"/>
        <v>0</v>
      </c>
      <c r="O5" s="11">
        <f t="shared" si="11"/>
        <v>8</v>
      </c>
      <c r="P5" s="12">
        <v>3</v>
      </c>
      <c r="Q5">
        <v>1</v>
      </c>
      <c r="R5">
        <f t="shared" si="12"/>
        <v>3</v>
      </c>
      <c r="AB5"/>
    </row>
    <row r="6" spans="1:30" x14ac:dyDescent="0.25">
      <c r="A6" s="9" t="s">
        <v>29</v>
      </c>
      <c r="B6" s="10" t="s">
        <v>16</v>
      </c>
      <c r="C6" s="10">
        <v>8</v>
      </c>
      <c r="D6" s="11">
        <f t="shared" si="0"/>
        <v>0</v>
      </c>
      <c r="E6" s="11">
        <f t="shared" si="1"/>
        <v>0</v>
      </c>
      <c r="F6" s="11">
        <f t="shared" si="2"/>
        <v>8</v>
      </c>
      <c r="G6" s="11">
        <f t="shared" si="6"/>
        <v>0</v>
      </c>
      <c r="H6" s="11">
        <f t="shared" si="7"/>
        <v>0</v>
      </c>
      <c r="I6" s="11">
        <f t="shared" si="8"/>
        <v>8</v>
      </c>
      <c r="J6" s="11">
        <f t="shared" si="3"/>
        <v>0</v>
      </c>
      <c r="K6" s="11">
        <f t="shared" si="4"/>
        <v>0</v>
      </c>
      <c r="L6" s="11">
        <f t="shared" si="5"/>
        <v>8</v>
      </c>
      <c r="M6" s="11">
        <f t="shared" si="9"/>
        <v>0</v>
      </c>
      <c r="N6" s="11">
        <f t="shared" si="10"/>
        <v>0</v>
      </c>
      <c r="O6" s="11">
        <f t="shared" si="11"/>
        <v>8</v>
      </c>
      <c r="P6" s="12">
        <v>3</v>
      </c>
      <c r="Q6">
        <v>1</v>
      </c>
      <c r="R6">
        <f t="shared" si="12"/>
        <v>3</v>
      </c>
      <c r="AB6"/>
    </row>
    <row r="7" spans="1:30" x14ac:dyDescent="0.25">
      <c r="A7" s="9" t="s">
        <v>30</v>
      </c>
      <c r="B7" s="10" t="s">
        <v>16</v>
      </c>
      <c r="C7" s="10">
        <v>8</v>
      </c>
      <c r="D7" s="11">
        <f t="shared" si="0"/>
        <v>0</v>
      </c>
      <c r="E7" s="11">
        <f t="shared" si="1"/>
        <v>0</v>
      </c>
      <c r="F7" s="11">
        <f t="shared" si="2"/>
        <v>8</v>
      </c>
      <c r="G7" s="11">
        <f t="shared" si="6"/>
        <v>0</v>
      </c>
      <c r="H7" s="11">
        <f t="shared" si="7"/>
        <v>0</v>
      </c>
      <c r="I7" s="11">
        <f t="shared" si="8"/>
        <v>8</v>
      </c>
      <c r="J7" s="11">
        <f t="shared" si="3"/>
        <v>0</v>
      </c>
      <c r="K7" s="11">
        <f t="shared" si="4"/>
        <v>0</v>
      </c>
      <c r="L7" s="11">
        <f t="shared" si="5"/>
        <v>8</v>
      </c>
      <c r="M7" s="11">
        <f t="shared" si="9"/>
        <v>0</v>
      </c>
      <c r="N7" s="11">
        <f t="shared" si="10"/>
        <v>0</v>
      </c>
      <c r="O7" s="11">
        <f t="shared" si="11"/>
        <v>8</v>
      </c>
      <c r="P7" s="12">
        <v>3</v>
      </c>
      <c r="Q7">
        <v>1</v>
      </c>
      <c r="R7">
        <f t="shared" si="12"/>
        <v>3</v>
      </c>
      <c r="AB7"/>
    </row>
    <row r="8" spans="1:30" x14ac:dyDescent="0.25">
      <c r="A8" s="9" t="s">
        <v>31</v>
      </c>
      <c r="B8" s="10" t="s">
        <v>16</v>
      </c>
      <c r="C8" s="10">
        <v>56</v>
      </c>
      <c r="D8" s="11">
        <f t="shared" si="0"/>
        <v>56</v>
      </c>
      <c r="E8" s="11">
        <f t="shared" si="1"/>
        <v>0</v>
      </c>
      <c r="F8" s="11">
        <f t="shared" si="2"/>
        <v>0</v>
      </c>
      <c r="G8" s="11">
        <f t="shared" si="6"/>
        <v>56</v>
      </c>
      <c r="H8" s="11">
        <f t="shared" si="7"/>
        <v>0</v>
      </c>
      <c r="I8" s="11">
        <f t="shared" si="8"/>
        <v>0</v>
      </c>
      <c r="J8" s="11">
        <f t="shared" si="3"/>
        <v>56</v>
      </c>
      <c r="K8" s="11">
        <f t="shared" si="4"/>
        <v>0</v>
      </c>
      <c r="L8" s="11">
        <f t="shared" si="5"/>
        <v>0</v>
      </c>
      <c r="M8" s="11">
        <f t="shared" si="9"/>
        <v>56</v>
      </c>
      <c r="N8" s="11">
        <f t="shared" si="10"/>
        <v>0</v>
      </c>
      <c r="O8" s="11">
        <f t="shared" si="11"/>
        <v>0</v>
      </c>
      <c r="P8" s="12">
        <v>1</v>
      </c>
      <c r="Q8">
        <v>1</v>
      </c>
      <c r="R8">
        <f t="shared" si="12"/>
        <v>3</v>
      </c>
      <c r="AB8"/>
    </row>
    <row r="9" spans="1:30" x14ac:dyDescent="0.25">
      <c r="A9" s="9" t="s">
        <v>32</v>
      </c>
      <c r="B9" s="10" t="s">
        <v>16</v>
      </c>
      <c r="C9" s="10">
        <v>16</v>
      </c>
      <c r="D9" s="11">
        <f t="shared" si="0"/>
        <v>0</v>
      </c>
      <c r="E9" s="11">
        <f t="shared" si="1"/>
        <v>16</v>
      </c>
      <c r="F9" s="11">
        <f t="shared" si="2"/>
        <v>0</v>
      </c>
      <c r="G9" s="11">
        <f t="shared" si="6"/>
        <v>0</v>
      </c>
      <c r="H9" s="11">
        <f t="shared" si="7"/>
        <v>16</v>
      </c>
      <c r="I9" s="11">
        <f t="shared" si="8"/>
        <v>0</v>
      </c>
      <c r="J9" s="11">
        <f t="shared" si="3"/>
        <v>0</v>
      </c>
      <c r="K9" s="11">
        <f t="shared" si="4"/>
        <v>16</v>
      </c>
      <c r="L9" s="11">
        <f t="shared" si="5"/>
        <v>0</v>
      </c>
      <c r="M9" s="11">
        <f t="shared" si="9"/>
        <v>0</v>
      </c>
      <c r="N9" s="11">
        <f t="shared" si="10"/>
        <v>16</v>
      </c>
      <c r="O9" s="11">
        <f t="shared" si="11"/>
        <v>0</v>
      </c>
      <c r="P9" s="12">
        <v>2</v>
      </c>
      <c r="Q9">
        <v>1</v>
      </c>
      <c r="R9">
        <f t="shared" si="12"/>
        <v>3</v>
      </c>
      <c r="AB9"/>
    </row>
    <row r="10" spans="1:30" x14ac:dyDescent="0.25">
      <c r="A10" s="9" t="s">
        <v>33</v>
      </c>
      <c r="B10" s="10" t="s">
        <v>15</v>
      </c>
      <c r="C10" s="10">
        <v>16</v>
      </c>
      <c r="D10" s="2">
        <f t="shared" si="0"/>
        <v>0</v>
      </c>
      <c r="E10" s="2">
        <f t="shared" si="1"/>
        <v>16</v>
      </c>
      <c r="F10" s="2">
        <f t="shared" si="2"/>
        <v>0</v>
      </c>
      <c r="G10" s="2">
        <f>IF($P10=4, $C10, 0)</f>
        <v>0</v>
      </c>
      <c r="H10" s="2">
        <f>IF($P10=5, $C10, 0)</f>
        <v>0</v>
      </c>
      <c r="I10" s="2">
        <f>IF($P10=6, $C10, 0)</f>
        <v>0</v>
      </c>
      <c r="J10" s="2">
        <f t="shared" si="3"/>
        <v>0</v>
      </c>
      <c r="K10" s="2">
        <f t="shared" si="4"/>
        <v>16</v>
      </c>
      <c r="L10" s="2">
        <f t="shared" si="5"/>
        <v>0</v>
      </c>
      <c r="M10" s="2">
        <f>IF($P10=4, $C10, 0)</f>
        <v>0</v>
      </c>
      <c r="N10" s="2">
        <f>IF($P10=5, $C10, 0)</f>
        <v>0</v>
      </c>
      <c r="O10" s="2">
        <f>IF($P10=6, $C10, 0)</f>
        <v>0</v>
      </c>
      <c r="P10" s="5">
        <v>2</v>
      </c>
      <c r="Q10">
        <v>1</v>
      </c>
      <c r="R10">
        <f>IF($B10="Bimestral",2,IF($B10="Quadrimestral",4,IF($B10="Semestral",6,IF($B10="Trimestral",3,))))</f>
        <v>6</v>
      </c>
      <c r="AB10"/>
    </row>
    <row r="11" spans="1:30" x14ac:dyDescent="0.25">
      <c r="A11" s="9" t="s">
        <v>34</v>
      </c>
      <c r="B11" s="10" t="s">
        <v>16</v>
      </c>
      <c r="C11" s="10">
        <v>8</v>
      </c>
      <c r="D11" s="11">
        <f t="shared" si="0"/>
        <v>8</v>
      </c>
      <c r="E11" s="11">
        <f t="shared" si="1"/>
        <v>0</v>
      </c>
      <c r="F11" s="11">
        <f t="shared" si="2"/>
        <v>0</v>
      </c>
      <c r="G11" s="11">
        <f>IF($P11=1, $C11, 0)</f>
        <v>8</v>
      </c>
      <c r="H11" s="11">
        <f>IF($P11=2, $C11, 0)</f>
        <v>0</v>
      </c>
      <c r="I11" s="11">
        <f>IF($P11=3, $C11, 0)</f>
        <v>0</v>
      </c>
      <c r="J11" s="11">
        <f t="shared" si="3"/>
        <v>8</v>
      </c>
      <c r="K11" s="11">
        <f t="shared" si="4"/>
        <v>0</v>
      </c>
      <c r="L11" s="11">
        <f t="shared" si="5"/>
        <v>0</v>
      </c>
      <c r="M11" s="11">
        <f>IF($P11=1, $C11, 0)</f>
        <v>8</v>
      </c>
      <c r="N11" s="11">
        <f>IF($P11=2, $C11, 0)</f>
        <v>0</v>
      </c>
      <c r="O11" s="11">
        <f>IF($P11=3, $C11, 0)</f>
        <v>0</v>
      </c>
      <c r="P11" s="12">
        <v>1</v>
      </c>
      <c r="Q11">
        <v>1</v>
      </c>
      <c r="R11">
        <f t="shared" si="12"/>
        <v>3</v>
      </c>
      <c r="AB11"/>
    </row>
    <row r="12" spans="1:30" x14ac:dyDescent="0.25">
      <c r="A12" s="9" t="s">
        <v>35</v>
      </c>
      <c r="B12" s="10" t="s">
        <v>16</v>
      </c>
      <c r="C12" s="10">
        <v>8</v>
      </c>
      <c r="D12" s="11">
        <f t="shared" si="0"/>
        <v>0</v>
      </c>
      <c r="E12" s="11">
        <f t="shared" si="1"/>
        <v>0</v>
      </c>
      <c r="F12" s="11">
        <f t="shared" si="2"/>
        <v>8</v>
      </c>
      <c r="G12" s="11">
        <f>IF($P12=1, $C12, 0)</f>
        <v>0</v>
      </c>
      <c r="H12" s="11">
        <f>IF($P12=2, $C12, 0)</f>
        <v>0</v>
      </c>
      <c r="I12" s="11">
        <f>IF($P12=3, $C12, 0)</f>
        <v>8</v>
      </c>
      <c r="J12" s="11">
        <f t="shared" si="3"/>
        <v>0</v>
      </c>
      <c r="K12" s="11">
        <f t="shared" si="4"/>
        <v>0</v>
      </c>
      <c r="L12" s="11">
        <f t="shared" si="5"/>
        <v>8</v>
      </c>
      <c r="M12" s="11">
        <f>IF($P12=1, $C12, 0)</f>
        <v>0</v>
      </c>
      <c r="N12" s="11">
        <f>IF($P12=2, $C12, 0)</f>
        <v>0</v>
      </c>
      <c r="O12" s="11">
        <f>IF($P12=3, $C12, 0)</f>
        <v>8</v>
      </c>
      <c r="P12" s="12">
        <v>3</v>
      </c>
      <c r="Q12">
        <v>1</v>
      </c>
      <c r="R12">
        <f t="shared" si="12"/>
        <v>3</v>
      </c>
      <c r="AB12"/>
    </row>
    <row r="13" spans="1:30" x14ac:dyDescent="0.25">
      <c r="A13" s="9" t="s">
        <v>36</v>
      </c>
      <c r="B13" s="10" t="s">
        <v>16</v>
      </c>
      <c r="C13" s="10">
        <v>8</v>
      </c>
      <c r="D13" s="11">
        <f t="shared" si="0"/>
        <v>0</v>
      </c>
      <c r="E13" s="11">
        <f t="shared" si="1"/>
        <v>0</v>
      </c>
      <c r="F13" s="11">
        <f t="shared" si="2"/>
        <v>8</v>
      </c>
      <c r="G13" s="11">
        <f>IF($P13=1, $C13, 0)</f>
        <v>0</v>
      </c>
      <c r="H13" s="11">
        <f>IF($P13=2, $C13, 0)</f>
        <v>0</v>
      </c>
      <c r="I13" s="11">
        <f>IF($P13=3, $C13, 0)</f>
        <v>8</v>
      </c>
      <c r="J13" s="11">
        <f t="shared" si="3"/>
        <v>0</v>
      </c>
      <c r="K13" s="11">
        <f t="shared" si="4"/>
        <v>0</v>
      </c>
      <c r="L13" s="11">
        <f t="shared" si="5"/>
        <v>8</v>
      </c>
      <c r="M13" s="11">
        <f>IF($P13=1, $C13, 0)</f>
        <v>0</v>
      </c>
      <c r="N13" s="11">
        <f>IF($P13=2, $C13, 0)</f>
        <v>0</v>
      </c>
      <c r="O13" s="11">
        <f>IF($P13=3, $C13, 0)</f>
        <v>8</v>
      </c>
      <c r="P13" s="12">
        <v>3</v>
      </c>
      <c r="Q13">
        <v>1</v>
      </c>
      <c r="R13">
        <f t="shared" si="12"/>
        <v>3</v>
      </c>
      <c r="AB13"/>
    </row>
    <row r="14" spans="1:30" x14ac:dyDescent="0.25">
      <c r="A14" s="9" t="s">
        <v>37</v>
      </c>
      <c r="B14" s="10" t="s">
        <v>44</v>
      </c>
      <c r="C14" s="10">
        <v>8</v>
      </c>
      <c r="D14" s="13">
        <f>C14</f>
        <v>8</v>
      </c>
      <c r="E14" s="13">
        <f t="shared" ref="E14:O15" si="13">D14</f>
        <v>8</v>
      </c>
      <c r="F14" s="13">
        <f t="shared" si="13"/>
        <v>8</v>
      </c>
      <c r="G14" s="13">
        <f t="shared" si="13"/>
        <v>8</v>
      </c>
      <c r="H14" s="13">
        <f t="shared" si="13"/>
        <v>8</v>
      </c>
      <c r="I14" s="13">
        <f t="shared" si="13"/>
        <v>8</v>
      </c>
      <c r="J14" s="13">
        <f t="shared" si="13"/>
        <v>8</v>
      </c>
      <c r="K14" s="13">
        <f t="shared" si="13"/>
        <v>8</v>
      </c>
      <c r="L14" s="13">
        <f t="shared" si="13"/>
        <v>8</v>
      </c>
      <c r="M14" s="13">
        <f t="shared" si="13"/>
        <v>8</v>
      </c>
      <c r="N14" s="13">
        <f t="shared" si="13"/>
        <v>8</v>
      </c>
      <c r="O14" s="13">
        <f t="shared" si="13"/>
        <v>8</v>
      </c>
      <c r="P14" s="12">
        <v>1</v>
      </c>
      <c r="Q14">
        <v>1</v>
      </c>
      <c r="R14">
        <v>1</v>
      </c>
      <c r="AB14"/>
    </row>
    <row r="15" spans="1:30" x14ac:dyDescent="0.25">
      <c r="A15" s="9" t="s">
        <v>38</v>
      </c>
      <c r="B15" s="10" t="s">
        <v>44</v>
      </c>
      <c r="C15" s="10">
        <v>8</v>
      </c>
      <c r="D15" s="13">
        <f>C15</f>
        <v>8</v>
      </c>
      <c r="E15" s="13">
        <f t="shared" si="13"/>
        <v>8</v>
      </c>
      <c r="F15" s="13">
        <f t="shared" si="13"/>
        <v>8</v>
      </c>
      <c r="G15" s="13">
        <f t="shared" si="13"/>
        <v>8</v>
      </c>
      <c r="H15" s="13">
        <f t="shared" si="13"/>
        <v>8</v>
      </c>
      <c r="I15" s="13">
        <f t="shared" si="13"/>
        <v>8</v>
      </c>
      <c r="J15" s="13">
        <f t="shared" si="13"/>
        <v>8</v>
      </c>
      <c r="K15" s="13">
        <f t="shared" si="13"/>
        <v>8</v>
      </c>
      <c r="L15" s="13">
        <f t="shared" si="13"/>
        <v>8</v>
      </c>
      <c r="M15" s="13">
        <f t="shared" si="13"/>
        <v>8</v>
      </c>
      <c r="N15" s="13">
        <f t="shared" si="13"/>
        <v>8</v>
      </c>
      <c r="O15" s="13">
        <f t="shared" si="13"/>
        <v>8</v>
      </c>
      <c r="P15" s="12">
        <v>1</v>
      </c>
      <c r="Q15">
        <v>1</v>
      </c>
      <c r="R15">
        <v>1</v>
      </c>
      <c r="AB15"/>
    </row>
    <row r="16" spans="1:30" x14ac:dyDescent="0.25">
      <c r="A16" s="9" t="s">
        <v>39</v>
      </c>
      <c r="B16" s="10" t="s">
        <v>14</v>
      </c>
      <c r="C16" s="10">
        <v>12</v>
      </c>
      <c r="D16" s="2">
        <f t="shared" ref="D16:D40" si="14">IF($P16=1, $C16, 0)</f>
        <v>0</v>
      </c>
      <c r="E16" s="2">
        <f t="shared" ref="E16:E40" si="15">IF($P16=2, $C16, 0)</f>
        <v>12</v>
      </c>
      <c r="F16" s="2">
        <f t="shared" ref="F16:F21" si="16">IF($P16=3, $C16, 0)</f>
        <v>0</v>
      </c>
      <c r="G16" s="2">
        <f>IF($P16=4, $C16, 0)</f>
        <v>0</v>
      </c>
      <c r="H16" s="2">
        <f>IF($P16=1, $C16, 0)</f>
        <v>0</v>
      </c>
      <c r="I16" s="2">
        <f>IF($P16=2, $C16, 0)</f>
        <v>12</v>
      </c>
      <c r="J16" s="2">
        <f>IF($P16=3, $C16, 0)</f>
        <v>0</v>
      </c>
      <c r="K16" s="2">
        <f>IF($P16=4, $C16, 0)</f>
        <v>0</v>
      </c>
      <c r="L16" s="2">
        <f>IF($P16=1, $C16, 0)</f>
        <v>0</v>
      </c>
      <c r="M16" s="2">
        <f>IF($P16=2, $C16, 0)</f>
        <v>12</v>
      </c>
      <c r="N16" s="2">
        <f>IF($P16=3, $C16, 0)</f>
        <v>0</v>
      </c>
      <c r="O16" s="2">
        <f>IF($P16=4, $C16, 0)</f>
        <v>0</v>
      </c>
      <c r="P16" s="5">
        <v>2</v>
      </c>
      <c r="Q16">
        <v>1</v>
      </c>
      <c r="R16">
        <f>IF($B16="Bimestral",2,IF($B16="Quadrimestral",4,IF($B16="Semestral",6,IF($B16="Trimestral",3,))))</f>
        <v>4</v>
      </c>
      <c r="AB16"/>
    </row>
    <row r="17" spans="1:28" x14ac:dyDescent="0.25">
      <c r="A17" s="9" t="s">
        <v>40</v>
      </c>
      <c r="B17" s="10" t="s">
        <v>15</v>
      </c>
      <c r="C17" s="10">
        <v>27</v>
      </c>
      <c r="D17" s="2">
        <f t="shared" si="14"/>
        <v>0</v>
      </c>
      <c r="E17" s="2">
        <f t="shared" si="15"/>
        <v>27</v>
      </c>
      <c r="F17" s="2">
        <f t="shared" si="16"/>
        <v>0</v>
      </c>
      <c r="G17" s="2">
        <f>IF($P17=4, $C17, 0)</f>
        <v>0</v>
      </c>
      <c r="H17" s="2">
        <f>IF($P17=5, $C17, 0)</f>
        <v>0</v>
      </c>
      <c r="I17" s="2">
        <f>IF($P17=6, $C17, 0)</f>
        <v>0</v>
      </c>
      <c r="J17" s="2">
        <f>IF($P17=1, $C17, 0)</f>
        <v>0</v>
      </c>
      <c r="K17" s="2">
        <f>IF($P17=2, $C17, 0)</f>
        <v>27</v>
      </c>
      <c r="L17" s="2">
        <f>IF($P17=3, $C17, 0)</f>
        <v>0</v>
      </c>
      <c r="M17" s="2">
        <f>IF($P17=4, $C17, 0)</f>
        <v>0</v>
      </c>
      <c r="N17" s="2">
        <f>IF($P17=5, $C17, 0)</f>
        <v>0</v>
      </c>
      <c r="O17" s="2">
        <f>IF($P17=6, $C17, 0)</f>
        <v>0</v>
      </c>
      <c r="P17" s="5">
        <v>2</v>
      </c>
      <c r="Q17">
        <v>1</v>
      </c>
      <c r="R17">
        <f>IF($B17="Bimestral",2,IF($B17="Quadrimestral",4,IF($B17="Semestral",6,IF($B17="Trimestral",3,))))</f>
        <v>6</v>
      </c>
      <c r="AB17"/>
    </row>
    <row r="18" spans="1:28" x14ac:dyDescent="0.25">
      <c r="A18" s="9" t="s">
        <v>41</v>
      </c>
      <c r="B18" s="10" t="s">
        <v>16</v>
      </c>
      <c r="C18" s="10">
        <v>6</v>
      </c>
      <c r="D18" s="11">
        <f t="shared" si="14"/>
        <v>6</v>
      </c>
      <c r="E18" s="11">
        <f t="shared" si="15"/>
        <v>0</v>
      </c>
      <c r="F18" s="11">
        <f t="shared" si="16"/>
        <v>0</v>
      </c>
      <c r="G18" s="11">
        <f>IF($P18=1, $C18, 0)</f>
        <v>6</v>
      </c>
      <c r="H18" s="11">
        <f>IF($P18=2, $C18, 0)</f>
        <v>0</v>
      </c>
      <c r="I18" s="11">
        <f>IF($P18=3, $C18, 0)</f>
        <v>0</v>
      </c>
      <c r="J18" s="11">
        <f>IF($P18=1, $C18, 0)</f>
        <v>6</v>
      </c>
      <c r="K18" s="11">
        <f>IF($P18=2, $C18, 0)</f>
        <v>0</v>
      </c>
      <c r="L18" s="11">
        <f>IF($P18=3, $C18, 0)</f>
        <v>0</v>
      </c>
      <c r="M18" s="11">
        <f>IF($P18=1, $C18, 0)</f>
        <v>6</v>
      </c>
      <c r="N18" s="11">
        <f>IF($P18=2, $C18, 0)</f>
        <v>0</v>
      </c>
      <c r="O18" s="11">
        <f>IF($P18=3, $C18, 0)</f>
        <v>0</v>
      </c>
      <c r="P18" s="12">
        <v>1</v>
      </c>
      <c r="Q18">
        <v>1</v>
      </c>
      <c r="R18">
        <f t="shared" ref="R18:R19" si="17">IF($B18="Bimestral",2,IF($B18="Quadrimestral",4,IF($B18="Semestral",6,IF($B18="Trimestral",3,))))</f>
        <v>3</v>
      </c>
      <c r="AB18"/>
    </row>
    <row r="19" spans="1:28" x14ac:dyDescent="0.25">
      <c r="A19" s="9" t="s">
        <v>42</v>
      </c>
      <c r="B19" s="10" t="s">
        <v>16</v>
      </c>
      <c r="C19" s="10">
        <v>9</v>
      </c>
      <c r="D19" s="11">
        <f t="shared" si="14"/>
        <v>0</v>
      </c>
      <c r="E19" s="11">
        <f t="shared" si="15"/>
        <v>0</v>
      </c>
      <c r="F19" s="11">
        <f t="shared" si="16"/>
        <v>9</v>
      </c>
      <c r="G19" s="11">
        <f>IF($P19=1, $C19, 0)</f>
        <v>0</v>
      </c>
      <c r="H19" s="11">
        <f>IF($P19=2, $C19, 0)</f>
        <v>0</v>
      </c>
      <c r="I19" s="11">
        <f>IF($P19=3, $C19, 0)</f>
        <v>9</v>
      </c>
      <c r="J19" s="11">
        <f>IF($P19=1, $C19, 0)</f>
        <v>0</v>
      </c>
      <c r="K19" s="11">
        <f>IF($P19=2, $C19, 0)</f>
        <v>0</v>
      </c>
      <c r="L19" s="11">
        <f>IF($P19=3, $C19, 0)</f>
        <v>9</v>
      </c>
      <c r="M19" s="11">
        <f>IF($P19=1, $C19, 0)</f>
        <v>0</v>
      </c>
      <c r="N19" s="11">
        <f>IF($P19=2, $C19, 0)</f>
        <v>0</v>
      </c>
      <c r="O19" s="11">
        <f>IF($P19=3, $C19, 0)</f>
        <v>9</v>
      </c>
      <c r="P19" s="12">
        <v>3</v>
      </c>
      <c r="Q19">
        <v>1</v>
      </c>
      <c r="R19">
        <f t="shared" si="17"/>
        <v>3</v>
      </c>
      <c r="AB19"/>
    </row>
    <row r="20" spans="1:28" x14ac:dyDescent="0.25">
      <c r="A20" s="9" t="s">
        <v>43</v>
      </c>
      <c r="B20" s="10" t="s">
        <v>14</v>
      </c>
      <c r="C20" s="10">
        <v>15</v>
      </c>
      <c r="D20" s="2">
        <f t="shared" si="14"/>
        <v>0</v>
      </c>
      <c r="E20" s="2">
        <f t="shared" si="15"/>
        <v>0</v>
      </c>
      <c r="F20" s="2">
        <f t="shared" si="16"/>
        <v>0</v>
      </c>
      <c r="G20" s="2">
        <f>IF($P20=4, $C20, 0)</f>
        <v>15</v>
      </c>
      <c r="H20" s="2">
        <f>IF($P20=1, $C20, 0)</f>
        <v>0</v>
      </c>
      <c r="I20" s="2">
        <f>IF($P20=2, $C20, 0)</f>
        <v>0</v>
      </c>
      <c r="J20" s="2">
        <f>IF($P20=3, $C20, 0)</f>
        <v>0</v>
      </c>
      <c r="K20" s="2">
        <f>IF($P20=4, $C20, 0)</f>
        <v>15</v>
      </c>
      <c r="L20" s="2">
        <f>IF($P20=1, $C20, 0)</f>
        <v>0</v>
      </c>
      <c r="M20" s="2">
        <f>IF($P20=2, $C20, 0)</f>
        <v>0</v>
      </c>
      <c r="N20" s="2">
        <f>IF($P20=3, $C20, 0)</f>
        <v>0</v>
      </c>
      <c r="O20" s="2">
        <f>IF($P20=4, $C20, 0)</f>
        <v>15</v>
      </c>
      <c r="P20" s="5">
        <v>4</v>
      </c>
      <c r="Q20">
        <v>1</v>
      </c>
      <c r="R20">
        <f t="shared" ref="R20:R26" si="18">IF($B20="Bimestral",2,IF($B20="Quadrimestral",4,IF($B20="Semestral",6,IF($B20="Trimestral",3,))))</f>
        <v>4</v>
      </c>
      <c r="AB20"/>
    </row>
    <row r="21" spans="1:28" x14ac:dyDescent="0.25">
      <c r="A21" s="9"/>
      <c r="B21" s="10" t="s">
        <v>15</v>
      </c>
      <c r="C21" s="10">
        <v>3</v>
      </c>
      <c r="D21" s="2">
        <f t="shared" si="14"/>
        <v>0</v>
      </c>
      <c r="E21" s="2">
        <f t="shared" si="15"/>
        <v>3</v>
      </c>
      <c r="F21" s="2">
        <f t="shared" si="16"/>
        <v>0</v>
      </c>
      <c r="G21" s="2">
        <f>IF($P21=4, $C21, 0)</f>
        <v>0</v>
      </c>
      <c r="H21" s="2">
        <f>IF($P21=5, $C21, 0)</f>
        <v>0</v>
      </c>
      <c r="I21" s="2">
        <f>IF($P21=6, $C21, 0)</f>
        <v>0</v>
      </c>
      <c r="J21" s="2">
        <f t="shared" ref="J21:J27" si="19">IF($P21=1, $C21, 0)</f>
        <v>0</v>
      </c>
      <c r="K21" s="2">
        <f t="shared" ref="K21:K27" si="20">IF($P21=2, $C21, 0)</f>
        <v>3</v>
      </c>
      <c r="L21" s="2">
        <f>IF($P21=3, $C21, 0)</f>
        <v>0</v>
      </c>
      <c r="M21" s="2">
        <f>IF($P21=4, $C21, 0)</f>
        <v>0</v>
      </c>
      <c r="N21" s="2">
        <f>IF($P21=5, $C21, 0)</f>
        <v>0</v>
      </c>
      <c r="O21" s="2">
        <f>IF($P21=6, $C21, 0)</f>
        <v>0</v>
      </c>
      <c r="P21" s="5">
        <v>2</v>
      </c>
      <c r="Q21">
        <v>1</v>
      </c>
      <c r="R21">
        <f t="shared" si="18"/>
        <v>6</v>
      </c>
      <c r="AB21"/>
    </row>
    <row r="22" spans="1:28" x14ac:dyDescent="0.25">
      <c r="A22" s="9" t="s">
        <v>45</v>
      </c>
      <c r="B22" s="10" t="s">
        <v>13</v>
      </c>
      <c r="C22" s="10">
        <v>18</v>
      </c>
      <c r="D22" s="2">
        <f t="shared" si="14"/>
        <v>0</v>
      </c>
      <c r="E22" s="2">
        <f t="shared" si="15"/>
        <v>18</v>
      </c>
      <c r="F22" s="2">
        <f>IF($P22=1, $C22, 0)</f>
        <v>0</v>
      </c>
      <c r="G22" s="2">
        <f>IF($P22=2, $C22, 0)</f>
        <v>18</v>
      </c>
      <c r="H22" s="2">
        <f>IF($P22=1, $C22, 0)</f>
        <v>0</v>
      </c>
      <c r="I22" s="2">
        <f>IF($P22=2, $C22, 0)</f>
        <v>18</v>
      </c>
      <c r="J22" s="2">
        <f t="shared" si="19"/>
        <v>0</v>
      </c>
      <c r="K22" s="2">
        <f t="shared" si="20"/>
        <v>18</v>
      </c>
      <c r="L22" s="2">
        <f>IF($P22=1, $C22, 0)</f>
        <v>0</v>
      </c>
      <c r="M22" s="2">
        <f>IF($P22=2, $C22, 0)</f>
        <v>18</v>
      </c>
      <c r="N22" s="2">
        <f>IF($P22=1, $C22, 0)</f>
        <v>0</v>
      </c>
      <c r="O22" s="2">
        <f>IF($P22=2, $C22, 0)</f>
        <v>18</v>
      </c>
      <c r="P22" s="4">
        <v>2</v>
      </c>
      <c r="Q22">
        <v>1</v>
      </c>
      <c r="R22">
        <f t="shared" si="18"/>
        <v>2</v>
      </c>
      <c r="AB22"/>
    </row>
    <row r="23" spans="1:28" x14ac:dyDescent="0.25">
      <c r="A23" s="9" t="s">
        <v>46</v>
      </c>
      <c r="B23" s="10" t="s">
        <v>15</v>
      </c>
      <c r="C23" s="10">
        <v>21</v>
      </c>
      <c r="D23" s="2">
        <f t="shared" si="14"/>
        <v>0</v>
      </c>
      <c r="E23" s="2">
        <f t="shared" si="15"/>
        <v>0</v>
      </c>
      <c r="F23" s="2">
        <f t="shared" ref="F23:F40" si="21">IF($P23=3, $C23, 0)</f>
        <v>0</v>
      </c>
      <c r="G23" s="2">
        <f>IF($P23=4, $C23, 0)</f>
        <v>0</v>
      </c>
      <c r="H23" s="2">
        <f>IF($P23=5, $C23, 0)</f>
        <v>21</v>
      </c>
      <c r="I23" s="2">
        <f>IF($P23=6, $C23, 0)</f>
        <v>0</v>
      </c>
      <c r="J23" s="2">
        <f t="shared" si="19"/>
        <v>0</v>
      </c>
      <c r="K23" s="2">
        <f t="shared" si="20"/>
        <v>0</v>
      </c>
      <c r="L23" s="2">
        <f>IF($P23=3, $C23, 0)</f>
        <v>0</v>
      </c>
      <c r="M23" s="2">
        <f>IF($P23=4, $C23, 0)</f>
        <v>0</v>
      </c>
      <c r="N23" s="2">
        <f>IF($P23=5, $C23, 0)</f>
        <v>21</v>
      </c>
      <c r="O23" s="2">
        <f>IF($P23=6, $C23, 0)</f>
        <v>0</v>
      </c>
      <c r="P23" s="5">
        <v>5</v>
      </c>
      <c r="Q23">
        <v>1</v>
      </c>
      <c r="R23">
        <f t="shared" si="18"/>
        <v>6</v>
      </c>
      <c r="AB23"/>
    </row>
    <row r="24" spans="1:28" x14ac:dyDescent="0.25">
      <c r="A24" s="9" t="s">
        <v>46</v>
      </c>
      <c r="B24" s="10" t="s">
        <v>15</v>
      </c>
      <c r="C24" s="10">
        <v>10</v>
      </c>
      <c r="D24" s="2">
        <f t="shared" si="14"/>
        <v>0</v>
      </c>
      <c r="E24" s="2">
        <f t="shared" si="15"/>
        <v>0</v>
      </c>
      <c r="F24" s="2">
        <f t="shared" si="21"/>
        <v>10</v>
      </c>
      <c r="G24" s="2">
        <f>IF($P24=4, $C24, 0)</f>
        <v>0</v>
      </c>
      <c r="H24" s="2">
        <f>IF($P24=5, $C24, 0)</f>
        <v>0</v>
      </c>
      <c r="I24" s="2">
        <f>IF($P24=6, $C24, 0)</f>
        <v>0</v>
      </c>
      <c r="J24" s="2">
        <f t="shared" si="19"/>
        <v>0</v>
      </c>
      <c r="K24" s="2">
        <f t="shared" si="20"/>
        <v>0</v>
      </c>
      <c r="L24" s="2">
        <f>IF($P24=3, $C24, 0)</f>
        <v>10</v>
      </c>
      <c r="M24" s="2">
        <f>IF($P24=4, $C24, 0)</f>
        <v>0</v>
      </c>
      <c r="N24" s="2">
        <f>IF($P24=5, $C24, 0)</f>
        <v>0</v>
      </c>
      <c r="O24" s="2">
        <f>IF($P24=6, $C24, 0)</f>
        <v>0</v>
      </c>
      <c r="P24" s="5">
        <v>3</v>
      </c>
      <c r="Q24">
        <v>1</v>
      </c>
      <c r="R24">
        <f t="shared" si="18"/>
        <v>6</v>
      </c>
      <c r="AB24"/>
    </row>
    <row r="25" spans="1:28" x14ac:dyDescent="0.25">
      <c r="A25" s="9" t="s">
        <v>47</v>
      </c>
      <c r="B25" s="10" t="s">
        <v>15</v>
      </c>
      <c r="C25" s="10">
        <v>6</v>
      </c>
      <c r="D25" s="2">
        <f t="shared" si="14"/>
        <v>0</v>
      </c>
      <c r="E25" s="2">
        <f t="shared" si="15"/>
        <v>0</v>
      </c>
      <c r="F25" s="2">
        <f t="shared" si="21"/>
        <v>0</v>
      </c>
      <c r="G25" s="2">
        <f>IF($P25=4, $C25, 0)</f>
        <v>0</v>
      </c>
      <c r="H25" s="2">
        <f>IF($P25=5, $C25, 0)</f>
        <v>0</v>
      </c>
      <c r="I25" s="2">
        <f>IF($P25=6, $C25, 0)</f>
        <v>6</v>
      </c>
      <c r="J25" s="2">
        <f t="shared" si="19"/>
        <v>0</v>
      </c>
      <c r="K25" s="2">
        <f t="shared" si="20"/>
        <v>0</v>
      </c>
      <c r="L25" s="2">
        <f>IF($P25=3, $C25, 0)</f>
        <v>0</v>
      </c>
      <c r="M25" s="2">
        <f>IF($P25=4, $C25, 0)</f>
        <v>0</v>
      </c>
      <c r="N25" s="2">
        <f>IF($P25=5, $C25, 0)</f>
        <v>0</v>
      </c>
      <c r="O25" s="2">
        <f>IF($P25=6, $C25, 0)</f>
        <v>6</v>
      </c>
      <c r="P25" s="5">
        <v>6</v>
      </c>
      <c r="Q25">
        <v>1</v>
      </c>
      <c r="R25">
        <f t="shared" si="18"/>
        <v>6</v>
      </c>
      <c r="AB25"/>
    </row>
    <row r="26" spans="1:28" x14ac:dyDescent="0.25">
      <c r="A26" s="9" t="s">
        <v>48</v>
      </c>
      <c r="B26" s="10" t="s">
        <v>15</v>
      </c>
      <c r="C26" s="10">
        <v>27</v>
      </c>
      <c r="D26" s="2">
        <f t="shared" si="14"/>
        <v>0</v>
      </c>
      <c r="E26" s="2">
        <f t="shared" si="15"/>
        <v>0</v>
      </c>
      <c r="F26" s="2">
        <f t="shared" si="21"/>
        <v>0</v>
      </c>
      <c r="G26" s="2">
        <f>IF($P26=4, $C26, 0)</f>
        <v>0</v>
      </c>
      <c r="H26" s="2">
        <f>IF($P26=5, $C26, 0)</f>
        <v>27</v>
      </c>
      <c r="I26" s="2">
        <f>IF($P26=6, $C26, 0)</f>
        <v>0</v>
      </c>
      <c r="J26" s="2">
        <f t="shared" si="19"/>
        <v>0</v>
      </c>
      <c r="K26" s="2">
        <f t="shared" si="20"/>
        <v>0</v>
      </c>
      <c r="L26" s="2">
        <f>IF($P26=3, $C26, 0)</f>
        <v>0</v>
      </c>
      <c r="M26" s="2">
        <f>IF($P26=4, $C26, 0)</f>
        <v>0</v>
      </c>
      <c r="N26" s="2">
        <f>IF($P26=5, $C26, 0)</f>
        <v>27</v>
      </c>
      <c r="O26" s="2">
        <f>IF($P26=6, $C26, 0)</f>
        <v>0</v>
      </c>
      <c r="P26" s="5">
        <v>5</v>
      </c>
      <c r="Q26">
        <v>1</v>
      </c>
      <c r="R26">
        <f t="shared" si="18"/>
        <v>6</v>
      </c>
      <c r="AB26"/>
    </row>
    <row r="27" spans="1:28" x14ac:dyDescent="0.25">
      <c r="A27" s="9" t="s">
        <v>49</v>
      </c>
      <c r="B27" s="10" t="s">
        <v>16</v>
      </c>
      <c r="C27" s="10">
        <v>9</v>
      </c>
      <c r="D27" s="11">
        <f t="shared" si="14"/>
        <v>0</v>
      </c>
      <c r="E27" s="11">
        <f t="shared" si="15"/>
        <v>0</v>
      </c>
      <c r="F27" s="11">
        <f t="shared" si="21"/>
        <v>9</v>
      </c>
      <c r="G27" s="11">
        <f>IF($P27=1, $C27, 0)</f>
        <v>0</v>
      </c>
      <c r="H27" s="11">
        <f>IF($P27=2, $C27, 0)</f>
        <v>0</v>
      </c>
      <c r="I27" s="11">
        <f>IF($P27=3, $C27, 0)</f>
        <v>9</v>
      </c>
      <c r="J27" s="11">
        <f t="shared" si="19"/>
        <v>0</v>
      </c>
      <c r="K27" s="11">
        <f t="shared" si="20"/>
        <v>0</v>
      </c>
      <c r="L27" s="11">
        <f>IF($P27=3, $C27, 0)</f>
        <v>9</v>
      </c>
      <c r="M27" s="11">
        <f>IF($P27=1, $C27, 0)</f>
        <v>0</v>
      </c>
      <c r="N27" s="11">
        <f>IF($P27=2, $C27, 0)</f>
        <v>0</v>
      </c>
      <c r="O27" s="11">
        <f>IF($P27=3, $C27, 0)</f>
        <v>9</v>
      </c>
      <c r="P27" s="12">
        <v>3</v>
      </c>
      <c r="Q27">
        <v>1</v>
      </c>
      <c r="R27">
        <f t="shared" ref="R27" si="22">IF($B27="Bimestral",2,IF($B27="Quadrimestral",4,IF($B27="Semestral",6,IF($B27="Trimestral",3,))))</f>
        <v>3</v>
      </c>
      <c r="AB27"/>
    </row>
    <row r="28" spans="1:28" x14ac:dyDescent="0.25">
      <c r="A28" s="9" t="s">
        <v>49</v>
      </c>
      <c r="B28" s="10" t="s">
        <v>14</v>
      </c>
      <c r="C28" s="10">
        <v>27</v>
      </c>
      <c r="D28" s="2">
        <f t="shared" si="14"/>
        <v>0</v>
      </c>
      <c r="E28" s="2">
        <f t="shared" si="15"/>
        <v>0</v>
      </c>
      <c r="F28" s="2">
        <f t="shared" si="21"/>
        <v>0</v>
      </c>
      <c r="G28" s="2">
        <f>IF($P28=4, $C28, 0)</f>
        <v>27</v>
      </c>
      <c r="H28" s="2">
        <f>IF($P28=1, $C28, 0)</f>
        <v>0</v>
      </c>
      <c r="I28" s="2">
        <f>IF($P28=2, $C28, 0)</f>
        <v>0</v>
      </c>
      <c r="J28" s="2">
        <f>IF($P28=3, $C28, 0)</f>
        <v>0</v>
      </c>
      <c r="K28" s="2">
        <f>IF($P28=4, $C28, 0)</f>
        <v>27</v>
      </c>
      <c r="L28" s="2">
        <f>IF($P28=1, $C28, 0)</f>
        <v>0</v>
      </c>
      <c r="M28" s="2">
        <f>IF($P28=2, $C28, 0)</f>
        <v>0</v>
      </c>
      <c r="N28" s="2">
        <f>IF($P28=3, $C28, 0)</f>
        <v>0</v>
      </c>
      <c r="O28" s="2">
        <f>IF($P28=4, $C28, 0)</f>
        <v>27</v>
      </c>
      <c r="P28" s="5">
        <v>4</v>
      </c>
      <c r="Q28">
        <v>1</v>
      </c>
      <c r="R28">
        <f>IF($B28="Bimestral",2,IF($B28="Quadrimestral",4,IF($B28="Semestral",6,IF($B28="Trimestral",3,))))</f>
        <v>4</v>
      </c>
      <c r="AB28"/>
    </row>
    <row r="29" spans="1:28" x14ac:dyDescent="0.25">
      <c r="A29" s="9" t="s">
        <v>50</v>
      </c>
      <c r="B29" s="10" t="s">
        <v>14</v>
      </c>
      <c r="C29" s="10">
        <v>15</v>
      </c>
      <c r="D29" s="2">
        <f t="shared" si="14"/>
        <v>0</v>
      </c>
      <c r="E29" s="2">
        <f t="shared" si="15"/>
        <v>0</v>
      </c>
      <c r="F29" s="2">
        <f t="shared" si="21"/>
        <v>15</v>
      </c>
      <c r="G29" s="2">
        <f>IF($P29=4, $C29, 0)</f>
        <v>0</v>
      </c>
      <c r="H29" s="2">
        <f>IF($P29=1, $C29, 0)</f>
        <v>0</v>
      </c>
      <c r="I29" s="2">
        <f>IF($P29=2, $C29, 0)</f>
        <v>0</v>
      </c>
      <c r="J29" s="2">
        <f>IF($P29=3, $C29, 0)</f>
        <v>15</v>
      </c>
      <c r="K29" s="2">
        <f>IF($P29=4, $C29, 0)</f>
        <v>0</v>
      </c>
      <c r="L29" s="2">
        <f>IF($P29=1, $C29, 0)</f>
        <v>0</v>
      </c>
      <c r="M29" s="2">
        <f>IF($P29=2, $C29, 0)</f>
        <v>0</v>
      </c>
      <c r="N29" s="2">
        <f>IF($P29=3, $C29, 0)</f>
        <v>15</v>
      </c>
      <c r="O29" s="2">
        <f>IF($P29=4, $C29, 0)</f>
        <v>0</v>
      </c>
      <c r="P29" s="5">
        <v>3</v>
      </c>
      <c r="Q29">
        <v>1</v>
      </c>
      <c r="R29">
        <f>IF($B29="Bimestral",2,IF($B29="Quadrimestral",4,IF($B29="Semestral",6,IF($B29="Trimestral",3,))))</f>
        <v>4</v>
      </c>
      <c r="AB29"/>
    </row>
    <row r="30" spans="1:28" x14ac:dyDescent="0.25">
      <c r="A30" s="9" t="s">
        <v>51</v>
      </c>
      <c r="B30" s="10" t="s">
        <v>14</v>
      </c>
      <c r="C30" s="10">
        <v>6</v>
      </c>
      <c r="D30" s="2">
        <f t="shared" si="14"/>
        <v>0</v>
      </c>
      <c r="E30" s="2">
        <f t="shared" si="15"/>
        <v>6</v>
      </c>
      <c r="F30" s="2">
        <f t="shared" si="21"/>
        <v>0</v>
      </c>
      <c r="G30" s="2">
        <f>IF($P30=4, $C30, 0)</f>
        <v>0</v>
      </c>
      <c r="H30" s="2">
        <f>IF($P30=1, $C30, 0)</f>
        <v>0</v>
      </c>
      <c r="I30" s="2">
        <f>IF($P30=2, $C30, 0)</f>
        <v>6</v>
      </c>
      <c r="J30" s="2">
        <f>IF($P30=3, $C30, 0)</f>
        <v>0</v>
      </c>
      <c r="K30" s="2">
        <f>IF($P30=4, $C30, 0)</f>
        <v>0</v>
      </c>
      <c r="L30" s="2">
        <f>IF($P30=1, $C30, 0)</f>
        <v>0</v>
      </c>
      <c r="M30" s="2">
        <f>IF($P30=2, $C30, 0)</f>
        <v>6</v>
      </c>
      <c r="N30" s="2">
        <f>IF($P30=3, $C30, 0)</f>
        <v>0</v>
      </c>
      <c r="O30" s="2">
        <f>IF($P30=4, $C30, 0)</f>
        <v>0</v>
      </c>
      <c r="P30" s="5">
        <v>2</v>
      </c>
      <c r="Q30">
        <v>1</v>
      </c>
      <c r="R30">
        <f>IF($B30="Bimestral",2,IF($B30="Quadrimestral",4,IF($B30="Semestral",6,IF($B30="Trimestral",3,))))</f>
        <v>4</v>
      </c>
      <c r="AB30"/>
    </row>
    <row r="31" spans="1:28" x14ac:dyDescent="0.25">
      <c r="A31" s="9" t="s">
        <v>52</v>
      </c>
      <c r="B31" s="10" t="s">
        <v>14</v>
      </c>
      <c r="C31" s="10">
        <v>4</v>
      </c>
      <c r="D31" s="2">
        <f t="shared" si="14"/>
        <v>0</v>
      </c>
      <c r="E31" s="2">
        <f t="shared" si="15"/>
        <v>4</v>
      </c>
      <c r="F31" s="2">
        <f t="shared" si="21"/>
        <v>0</v>
      </c>
      <c r="G31" s="2">
        <f>IF($P31=4, $C31, 0)</f>
        <v>0</v>
      </c>
      <c r="H31" s="2">
        <f>IF($P31=1, $C31, 0)</f>
        <v>0</v>
      </c>
      <c r="I31" s="2">
        <f>IF($P31=2, $C31, 0)</f>
        <v>4</v>
      </c>
      <c r="J31" s="2">
        <f>IF($P31=3, $C31, 0)</f>
        <v>0</v>
      </c>
      <c r="K31" s="2">
        <f>IF($P31=4, $C31, 0)</f>
        <v>0</v>
      </c>
      <c r="L31" s="2">
        <f>IF($P31=1, $C31, 0)</f>
        <v>0</v>
      </c>
      <c r="M31" s="2">
        <f>IF($P31=2, $C31, 0)</f>
        <v>4</v>
      </c>
      <c r="N31" s="2">
        <f>IF($P31=3, $C31, 0)</f>
        <v>0</v>
      </c>
      <c r="O31" s="2">
        <f>IF($P31=4, $C31, 0)</f>
        <v>0</v>
      </c>
      <c r="P31" s="5">
        <v>2</v>
      </c>
      <c r="Q31">
        <v>1</v>
      </c>
      <c r="R31">
        <f>IF($B31="Bimestral",2,IF($B31="Quadrimestral",4,IF($B31="Semestral",6,IF($B31="Trimestral",3,))))</f>
        <v>4</v>
      </c>
      <c r="AB31"/>
    </row>
    <row r="32" spans="1:28" x14ac:dyDescent="0.25">
      <c r="A32" s="9" t="s">
        <v>53</v>
      </c>
      <c r="B32" s="10" t="s">
        <v>15</v>
      </c>
      <c r="C32" s="10">
        <v>27</v>
      </c>
      <c r="D32" s="2">
        <f t="shared" si="14"/>
        <v>0</v>
      </c>
      <c r="E32" s="2">
        <f t="shared" si="15"/>
        <v>0</v>
      </c>
      <c r="F32" s="2">
        <f t="shared" si="21"/>
        <v>0</v>
      </c>
      <c r="G32" s="2">
        <f>IF($P32=4, $C32, 0)</f>
        <v>27</v>
      </c>
      <c r="H32" s="2">
        <f>IF($P32=5, $C32, 0)</f>
        <v>0</v>
      </c>
      <c r="I32" s="2">
        <f>IF($P32=6, $C32, 0)</f>
        <v>0</v>
      </c>
      <c r="J32" s="2">
        <f>IF($P32=1, $C32, 0)</f>
        <v>0</v>
      </c>
      <c r="K32" s="2">
        <f>IF($P32=2, $C32, 0)</f>
        <v>0</v>
      </c>
      <c r="L32" s="2">
        <f>IF($P32=3, $C32, 0)</f>
        <v>0</v>
      </c>
      <c r="M32" s="2">
        <f>IF($P32=4, $C32, 0)</f>
        <v>27</v>
      </c>
      <c r="N32" s="2">
        <f>IF($P32=5, $C32, 0)</f>
        <v>0</v>
      </c>
      <c r="O32" s="2">
        <f>IF($P32=6, $C32, 0)</f>
        <v>0</v>
      </c>
      <c r="P32" s="5">
        <v>4</v>
      </c>
      <c r="Q32">
        <v>1</v>
      </c>
      <c r="R32">
        <f>IF($B32="Bimestral",2,IF($B32="Quadrimestral",4,IF($B32="Semestral",6,IF($B32="Trimestral",3,))))</f>
        <v>6</v>
      </c>
      <c r="AB32"/>
    </row>
    <row r="33" spans="1:28" x14ac:dyDescent="0.25">
      <c r="A33" s="9" t="s">
        <v>54</v>
      </c>
      <c r="B33" s="10" t="s">
        <v>16</v>
      </c>
      <c r="C33" s="10">
        <v>24</v>
      </c>
      <c r="D33" s="11">
        <f t="shared" si="14"/>
        <v>24</v>
      </c>
      <c r="E33" s="11">
        <f t="shared" si="15"/>
        <v>0</v>
      </c>
      <c r="F33" s="11">
        <f t="shared" si="21"/>
        <v>0</v>
      </c>
      <c r="G33" s="11">
        <f>IF($P33=1, $C33, 0)</f>
        <v>24</v>
      </c>
      <c r="H33" s="11">
        <f>IF($P33=2, $C33, 0)</f>
        <v>0</v>
      </c>
      <c r="I33" s="11">
        <f>IF($P33=3, $C33, 0)</f>
        <v>0</v>
      </c>
      <c r="J33" s="11">
        <f>IF($P33=1, $C33, 0)</f>
        <v>24</v>
      </c>
      <c r="K33" s="11">
        <f>IF($P33=2, $C33, 0)</f>
        <v>0</v>
      </c>
      <c r="L33" s="11">
        <f>IF($P33=3, $C33, 0)</f>
        <v>0</v>
      </c>
      <c r="M33" s="11">
        <f>IF($P33=1, $C33, 0)</f>
        <v>24</v>
      </c>
      <c r="N33" s="11">
        <f>IF($P33=2, $C33, 0)</f>
        <v>0</v>
      </c>
      <c r="O33" s="11">
        <f>IF($P33=3, $C33, 0)</f>
        <v>0</v>
      </c>
      <c r="P33" s="12">
        <v>1</v>
      </c>
      <c r="Q33">
        <v>1</v>
      </c>
      <c r="R33">
        <f t="shared" ref="R33" si="23">IF($B33="Bimestral",2,IF($B33="Quadrimestral",4,IF($B33="Semestral",6,IF($B33="Trimestral",3,))))</f>
        <v>3</v>
      </c>
      <c r="AB33"/>
    </row>
    <row r="34" spans="1:28" x14ac:dyDescent="0.25">
      <c r="A34" s="9" t="s">
        <v>54</v>
      </c>
      <c r="B34" s="10" t="s">
        <v>14</v>
      </c>
      <c r="C34" s="10">
        <v>30</v>
      </c>
      <c r="D34" s="2">
        <f t="shared" si="14"/>
        <v>0</v>
      </c>
      <c r="E34" s="2">
        <f t="shared" si="15"/>
        <v>0</v>
      </c>
      <c r="F34" s="2">
        <f t="shared" si="21"/>
        <v>30</v>
      </c>
      <c r="G34" s="2">
        <f>IF($P34=4, $C34, 0)</f>
        <v>0</v>
      </c>
      <c r="H34" s="2">
        <f>IF($P34=1, $C34, 0)</f>
        <v>0</v>
      </c>
      <c r="I34" s="2">
        <f>IF($P34=2, $C34, 0)</f>
        <v>0</v>
      </c>
      <c r="J34" s="2">
        <f>IF($P34=3, $C34, 0)</f>
        <v>30</v>
      </c>
      <c r="K34" s="2">
        <f>IF($P34=4, $C34, 0)</f>
        <v>0</v>
      </c>
      <c r="L34" s="2">
        <f>IF($P34=1, $C34, 0)</f>
        <v>0</v>
      </c>
      <c r="M34" s="2">
        <f>IF($P34=2, $C34, 0)</f>
        <v>0</v>
      </c>
      <c r="N34" s="2">
        <f>IF($P34=3, $C34, 0)</f>
        <v>30</v>
      </c>
      <c r="O34" s="2">
        <f>IF($P34=4, $C34, 0)</f>
        <v>0</v>
      </c>
      <c r="P34" s="5">
        <v>3</v>
      </c>
      <c r="Q34">
        <v>1</v>
      </c>
      <c r="R34">
        <f>IF($B34="Bimestral",2,IF($B34="Quadrimestral",4,IF($B34="Semestral",6,IF($B34="Trimestral",3,))))</f>
        <v>4</v>
      </c>
      <c r="AB34"/>
    </row>
    <row r="35" spans="1:28" x14ac:dyDescent="0.25">
      <c r="A35" s="9" t="s">
        <v>55</v>
      </c>
      <c r="B35" s="10" t="s">
        <v>15</v>
      </c>
      <c r="C35" s="10">
        <v>24</v>
      </c>
      <c r="D35" s="2">
        <f t="shared" si="14"/>
        <v>24</v>
      </c>
      <c r="E35" s="2">
        <f t="shared" si="15"/>
        <v>0</v>
      </c>
      <c r="F35" s="2">
        <f t="shared" si="21"/>
        <v>0</v>
      </c>
      <c r="G35" s="2">
        <f>IF($P35=4, $C35, 0)</f>
        <v>0</v>
      </c>
      <c r="H35" s="2">
        <f>IF($P35=5, $C35, 0)</f>
        <v>0</v>
      </c>
      <c r="I35" s="2">
        <f>IF($P35=6, $C35, 0)</f>
        <v>0</v>
      </c>
      <c r="J35" s="2">
        <f>IF($P35=1, $C35, 0)</f>
        <v>24</v>
      </c>
      <c r="K35" s="2">
        <f>IF($P35=2, $C35, 0)</f>
        <v>0</v>
      </c>
      <c r="L35" s="2">
        <f>IF($P35=3, $C35, 0)</f>
        <v>0</v>
      </c>
      <c r="M35" s="2">
        <f>IF($P35=4, $C35, 0)</f>
        <v>0</v>
      </c>
      <c r="N35" s="2">
        <f>IF($P35=5, $C35, 0)</f>
        <v>0</v>
      </c>
      <c r="O35" s="2">
        <f>IF($P35=6, $C35, 0)</f>
        <v>0</v>
      </c>
      <c r="P35" s="5">
        <v>1</v>
      </c>
      <c r="Q35">
        <v>1</v>
      </c>
      <c r="R35">
        <f>IF($B35="Bimestral",2,IF($B35="Quadrimestral",4,IF($B35="Semestral",6,IF($B35="Trimestral",3,))))</f>
        <v>6</v>
      </c>
      <c r="AB35"/>
    </row>
    <row r="36" spans="1:28" x14ac:dyDescent="0.25">
      <c r="A36" s="9" t="s">
        <v>56</v>
      </c>
      <c r="B36" s="10" t="s">
        <v>16</v>
      </c>
      <c r="C36" s="10">
        <v>2</v>
      </c>
      <c r="D36" s="11">
        <f t="shared" si="14"/>
        <v>0</v>
      </c>
      <c r="E36" s="11">
        <f t="shared" si="15"/>
        <v>0</v>
      </c>
      <c r="F36" s="11">
        <f t="shared" si="21"/>
        <v>2</v>
      </c>
      <c r="G36" s="11">
        <f>IF($P36=1, $C36, 0)</f>
        <v>0</v>
      </c>
      <c r="H36" s="11">
        <f>IF($P36=2, $C36, 0)</f>
        <v>0</v>
      </c>
      <c r="I36" s="11">
        <f>IF($P36=3, $C36, 0)</f>
        <v>2</v>
      </c>
      <c r="J36" s="11">
        <f>IF($P36=1, $C36, 0)</f>
        <v>0</v>
      </c>
      <c r="K36" s="11">
        <f>IF($P36=2, $C36, 0)</f>
        <v>0</v>
      </c>
      <c r="L36" s="11">
        <f>IF($P36=3, $C36, 0)</f>
        <v>2</v>
      </c>
      <c r="M36" s="11">
        <f>IF($P36=1, $C36, 0)</f>
        <v>0</v>
      </c>
      <c r="N36" s="11">
        <f>IF($P36=2, $C36, 0)</f>
        <v>0</v>
      </c>
      <c r="O36" s="11">
        <f>IF($P36=3, $C36, 0)</f>
        <v>2</v>
      </c>
      <c r="P36" s="12">
        <v>3</v>
      </c>
      <c r="Q36">
        <v>1</v>
      </c>
      <c r="R36">
        <f t="shared" ref="R36" si="24">IF($B36="Bimestral",2,IF($B36="Quadrimestral",4,IF($B36="Semestral",6,IF($B36="Trimestral",3,))))</f>
        <v>3</v>
      </c>
      <c r="AB36"/>
    </row>
    <row r="37" spans="1:28" x14ac:dyDescent="0.25">
      <c r="A37" s="9" t="s">
        <v>57</v>
      </c>
      <c r="B37" s="10" t="s">
        <v>15</v>
      </c>
      <c r="C37" s="10">
        <v>12</v>
      </c>
      <c r="D37" s="2">
        <f t="shared" si="14"/>
        <v>0</v>
      </c>
      <c r="E37" s="2">
        <f t="shared" si="15"/>
        <v>0</v>
      </c>
      <c r="F37" s="2">
        <f t="shared" si="21"/>
        <v>0</v>
      </c>
      <c r="G37" s="2">
        <f>IF($P37=4, $C37, 0)</f>
        <v>0</v>
      </c>
      <c r="H37" s="2">
        <f>IF($P37=5, $C37, 0)</f>
        <v>0</v>
      </c>
      <c r="I37" s="2">
        <f>IF($P37=6, $C37, 0)</f>
        <v>12</v>
      </c>
      <c r="J37" s="2">
        <f>IF($P37=1, $C37, 0)</f>
        <v>0</v>
      </c>
      <c r="K37" s="2">
        <f>IF($P37=2, $C37, 0)</f>
        <v>0</v>
      </c>
      <c r="L37" s="2">
        <f>IF($P37=3, $C37, 0)</f>
        <v>0</v>
      </c>
      <c r="M37" s="2">
        <f>IF($P37=4, $C37, 0)</f>
        <v>0</v>
      </c>
      <c r="N37" s="2">
        <f>IF($P37=5, $C37, 0)</f>
        <v>0</v>
      </c>
      <c r="O37" s="2">
        <f>IF($P37=6, $C37, 0)</f>
        <v>12</v>
      </c>
      <c r="P37" s="5">
        <v>6</v>
      </c>
      <c r="Q37">
        <v>1</v>
      </c>
      <c r="R37">
        <f>IF($B37="Bimestral",2,IF($B37="Quadrimestral",4,IF($B37="Semestral",6,IF($B37="Trimestral",3,))))</f>
        <v>6</v>
      </c>
      <c r="AB37"/>
    </row>
    <row r="38" spans="1:28" x14ac:dyDescent="0.25">
      <c r="A38" s="9" t="s">
        <v>58</v>
      </c>
      <c r="B38" s="10" t="s">
        <v>14</v>
      </c>
      <c r="C38" s="10">
        <v>33</v>
      </c>
      <c r="D38" s="2">
        <f t="shared" si="14"/>
        <v>33</v>
      </c>
      <c r="E38" s="2">
        <f t="shared" si="15"/>
        <v>0</v>
      </c>
      <c r="F38" s="2">
        <f t="shared" si="21"/>
        <v>0</v>
      </c>
      <c r="G38" s="2">
        <f>IF($P38=4, $C38, 0)</f>
        <v>0</v>
      </c>
      <c r="H38" s="2">
        <f>IF($P38=1, $C38, 0)</f>
        <v>33</v>
      </c>
      <c r="I38" s="2">
        <f>IF($P38=2, $C38, 0)</f>
        <v>0</v>
      </c>
      <c r="J38" s="2">
        <f>IF($P38=3, $C38, 0)</f>
        <v>0</v>
      </c>
      <c r="K38" s="2">
        <f>IF($P38=4, $C38, 0)</f>
        <v>0</v>
      </c>
      <c r="L38" s="2">
        <f>IF($P38=1, $C38, 0)</f>
        <v>33</v>
      </c>
      <c r="M38" s="2">
        <f>IF($P38=2, $C38, 0)</f>
        <v>0</v>
      </c>
      <c r="N38" s="2">
        <f>IF($P38=3, $C38, 0)</f>
        <v>0</v>
      </c>
      <c r="O38" s="2">
        <f>IF($P38=4, $C38, 0)</f>
        <v>0</v>
      </c>
      <c r="P38" s="5">
        <v>1</v>
      </c>
      <c r="Q38">
        <v>1</v>
      </c>
      <c r="R38">
        <f>IF($B38="Bimestral",2,IF($B38="Quadrimestral",4,IF($B38="Semestral",6,IF($B38="Trimestral",3,))))</f>
        <v>4</v>
      </c>
      <c r="AB38"/>
    </row>
    <row r="39" spans="1:28" x14ac:dyDescent="0.25">
      <c r="A39" s="9" t="s">
        <v>58</v>
      </c>
      <c r="B39" s="10" t="s">
        <v>14</v>
      </c>
      <c r="C39" s="10">
        <v>7</v>
      </c>
      <c r="D39" s="2">
        <f t="shared" si="14"/>
        <v>7</v>
      </c>
      <c r="E39" s="2">
        <f t="shared" si="15"/>
        <v>0</v>
      </c>
      <c r="F39" s="2">
        <f t="shared" si="21"/>
        <v>0</v>
      </c>
      <c r="G39" s="2">
        <f>IF($P39=4, $C39, 0)</f>
        <v>0</v>
      </c>
      <c r="H39" s="2">
        <f>IF($P39=1, $C39, 0)</f>
        <v>7</v>
      </c>
      <c r="I39" s="2">
        <f>IF($P39=2, $C39, 0)</f>
        <v>0</v>
      </c>
      <c r="J39" s="2">
        <f>IF($P39=3, $C39, 0)</f>
        <v>0</v>
      </c>
      <c r="K39" s="2">
        <f>IF($P39=4, $C39, 0)</f>
        <v>0</v>
      </c>
      <c r="L39" s="2">
        <f>IF($P39=1, $C39, 0)</f>
        <v>7</v>
      </c>
      <c r="M39" s="2">
        <f>IF($P39=2, $C39, 0)</f>
        <v>0</v>
      </c>
      <c r="N39" s="2">
        <f>IF($P39=3, $C39, 0)</f>
        <v>0</v>
      </c>
      <c r="O39" s="2">
        <f>IF($P39=4, $C39, 0)</f>
        <v>0</v>
      </c>
      <c r="P39" s="5">
        <v>1</v>
      </c>
      <c r="Q39">
        <v>1</v>
      </c>
      <c r="R39">
        <f>IF($B39="Bimestral",2,IF($B39="Quadrimestral",4,IF($B39="Semestral",6,IF($B39="Trimestral",3,))))</f>
        <v>4</v>
      </c>
      <c r="AB39"/>
    </row>
    <row r="40" spans="1:28" x14ac:dyDescent="0.25">
      <c r="A40" s="9" t="s">
        <v>59</v>
      </c>
      <c r="B40" s="10" t="s">
        <v>15</v>
      </c>
      <c r="C40" s="10">
        <v>32</v>
      </c>
      <c r="D40" s="2">
        <f t="shared" si="14"/>
        <v>0</v>
      </c>
      <c r="E40" s="2">
        <f t="shared" si="15"/>
        <v>32</v>
      </c>
      <c r="F40" s="2">
        <f t="shared" si="21"/>
        <v>0</v>
      </c>
      <c r="G40" s="2">
        <f>IF($P40=4, $C40, 0)</f>
        <v>0</v>
      </c>
      <c r="H40" s="2">
        <f>IF($P40=5, $C40, 0)</f>
        <v>0</v>
      </c>
      <c r="I40" s="2">
        <f>IF($P40=6, $C40, 0)</f>
        <v>0</v>
      </c>
      <c r="J40" s="2">
        <f>IF($P40=1, $C40, 0)</f>
        <v>0</v>
      </c>
      <c r="K40" s="2">
        <f>IF($P40=2, $C40, 0)</f>
        <v>32</v>
      </c>
      <c r="L40" s="2">
        <f>IF($P40=3, $C40, 0)</f>
        <v>0</v>
      </c>
      <c r="M40" s="2">
        <f>IF($P40=4, $C40, 0)</f>
        <v>0</v>
      </c>
      <c r="N40" s="2">
        <f>IF($P40=5, $C40, 0)</f>
        <v>0</v>
      </c>
      <c r="O40" s="2">
        <f>IF($P40=6, $C40, 0)</f>
        <v>0</v>
      </c>
      <c r="P40" s="5">
        <v>2</v>
      </c>
      <c r="Q40">
        <v>1</v>
      </c>
      <c r="R40">
        <f>IF($B40="Bimestral",2,IF($B40="Quadrimestral",4,IF($B40="Semestral",6,IF($B40="Trimestral",3,))))</f>
        <v>6</v>
      </c>
      <c r="AB40"/>
    </row>
    <row r="41" spans="1:28" x14ac:dyDescent="0.25">
      <c r="A41" s="9" t="s">
        <v>60</v>
      </c>
      <c r="B41" s="10" t="s">
        <v>44</v>
      </c>
      <c r="C41" s="10">
        <v>8</v>
      </c>
      <c r="D41" s="13">
        <f>C41</f>
        <v>8</v>
      </c>
      <c r="E41" s="13">
        <f t="shared" ref="E41:O41" si="25">D41</f>
        <v>8</v>
      </c>
      <c r="F41" s="13">
        <f t="shared" si="25"/>
        <v>8</v>
      </c>
      <c r="G41" s="13">
        <f t="shared" si="25"/>
        <v>8</v>
      </c>
      <c r="H41" s="13">
        <f t="shared" si="25"/>
        <v>8</v>
      </c>
      <c r="I41" s="13">
        <f t="shared" si="25"/>
        <v>8</v>
      </c>
      <c r="J41" s="13">
        <f t="shared" si="25"/>
        <v>8</v>
      </c>
      <c r="K41" s="13">
        <f t="shared" si="25"/>
        <v>8</v>
      </c>
      <c r="L41" s="13">
        <f t="shared" si="25"/>
        <v>8</v>
      </c>
      <c r="M41" s="13">
        <f t="shared" si="25"/>
        <v>8</v>
      </c>
      <c r="N41" s="13">
        <f t="shared" si="25"/>
        <v>8</v>
      </c>
      <c r="O41" s="13">
        <f t="shared" si="25"/>
        <v>8</v>
      </c>
      <c r="P41" s="12">
        <v>1</v>
      </c>
      <c r="Q41">
        <v>1</v>
      </c>
      <c r="R41">
        <v>1</v>
      </c>
      <c r="AB41"/>
    </row>
    <row r="42" spans="1:28" x14ac:dyDescent="0.25">
      <c r="A42" s="9" t="s">
        <v>61</v>
      </c>
      <c r="B42" s="10" t="s">
        <v>16</v>
      </c>
      <c r="C42" s="10">
        <v>2</v>
      </c>
      <c r="D42" s="11">
        <f t="shared" ref="D42:D47" si="26">IF($P42=1, $C42, 0)</f>
        <v>2</v>
      </c>
      <c r="E42" s="11">
        <f t="shared" ref="E42:E47" si="27">IF($P42=2, $C42, 0)</f>
        <v>0</v>
      </c>
      <c r="F42" s="11">
        <f t="shared" ref="F42:F47" si="28">IF($P42=3, $C42, 0)</f>
        <v>0</v>
      </c>
      <c r="G42" s="11">
        <f>IF($P42=1, $C42, 0)</f>
        <v>2</v>
      </c>
      <c r="H42" s="11">
        <f>IF($P42=2, $C42, 0)</f>
        <v>0</v>
      </c>
      <c r="I42" s="11">
        <f>IF($P42=3, $C42, 0)</f>
        <v>0</v>
      </c>
      <c r="J42" s="11">
        <f t="shared" ref="J42:J47" si="29">IF($P42=1, $C42, 0)</f>
        <v>2</v>
      </c>
      <c r="K42" s="11">
        <f t="shared" ref="K42:K47" si="30">IF($P42=2, $C42, 0)</f>
        <v>0</v>
      </c>
      <c r="L42" s="11">
        <f t="shared" ref="L42:L47" si="31">IF($P42=3, $C42, 0)</f>
        <v>0</v>
      </c>
      <c r="M42" s="11">
        <f>IF($P42=1, $C42, 0)</f>
        <v>2</v>
      </c>
      <c r="N42" s="11">
        <f>IF($P42=2, $C42, 0)</f>
        <v>0</v>
      </c>
      <c r="O42" s="11">
        <f>IF($P42=3, $C42, 0)</f>
        <v>0</v>
      </c>
      <c r="P42" s="12">
        <v>1</v>
      </c>
      <c r="Q42">
        <v>1</v>
      </c>
      <c r="R42">
        <f t="shared" ref="R42" si="32">IF($B42="Bimestral",2,IF($B42="Quadrimestral",4,IF($B42="Semestral",6,IF($B42="Trimestral",3,))))</f>
        <v>3</v>
      </c>
      <c r="AB42"/>
    </row>
    <row r="43" spans="1:28" x14ac:dyDescent="0.25">
      <c r="A43" s="9" t="s">
        <v>48</v>
      </c>
      <c r="B43" s="10" t="s">
        <v>15</v>
      </c>
      <c r="C43" s="10">
        <v>3</v>
      </c>
      <c r="D43" s="2">
        <f t="shared" si="26"/>
        <v>3</v>
      </c>
      <c r="E43" s="2">
        <f t="shared" si="27"/>
        <v>0</v>
      </c>
      <c r="F43" s="2">
        <f t="shared" si="28"/>
        <v>0</v>
      </c>
      <c r="G43" s="2">
        <f>IF($P43=4, $C43, 0)</f>
        <v>0</v>
      </c>
      <c r="H43" s="2">
        <f>IF($P43=5, $C43, 0)</f>
        <v>0</v>
      </c>
      <c r="I43" s="2">
        <f>IF($P43=6, $C43, 0)</f>
        <v>0</v>
      </c>
      <c r="J43" s="2">
        <f t="shared" si="29"/>
        <v>3</v>
      </c>
      <c r="K43" s="2">
        <f t="shared" si="30"/>
        <v>0</v>
      </c>
      <c r="L43" s="2">
        <f t="shared" si="31"/>
        <v>0</v>
      </c>
      <c r="M43" s="2">
        <f>IF($P43=4, $C43, 0)</f>
        <v>0</v>
      </c>
      <c r="N43" s="2">
        <f>IF($P43=5, $C43, 0)</f>
        <v>0</v>
      </c>
      <c r="O43" s="2">
        <f>IF($P43=6, $C43, 0)</f>
        <v>0</v>
      </c>
      <c r="P43" s="5">
        <v>1</v>
      </c>
      <c r="Q43">
        <v>1</v>
      </c>
      <c r="R43">
        <f>IF($B43="Bimestral",2,IF($B43="Quadrimestral",4,IF($B43="Semestral",6,IF($B43="Trimestral",3,))))</f>
        <v>6</v>
      </c>
      <c r="AB43"/>
    </row>
    <row r="44" spans="1:28" x14ac:dyDescent="0.25">
      <c r="A44" s="9" t="s">
        <v>62</v>
      </c>
      <c r="B44" s="10" t="s">
        <v>16</v>
      </c>
      <c r="C44" s="10">
        <v>12</v>
      </c>
      <c r="D44" s="11">
        <f t="shared" si="26"/>
        <v>0</v>
      </c>
      <c r="E44" s="11">
        <f t="shared" si="27"/>
        <v>0</v>
      </c>
      <c r="F44" s="11">
        <f t="shared" si="28"/>
        <v>12</v>
      </c>
      <c r="G44" s="11">
        <f>IF($P44=1, $C44, 0)</f>
        <v>0</v>
      </c>
      <c r="H44" s="11">
        <f>IF($P44=2, $C44, 0)</f>
        <v>0</v>
      </c>
      <c r="I44" s="11">
        <f>IF($P44=3, $C44, 0)</f>
        <v>12</v>
      </c>
      <c r="J44" s="11">
        <f t="shared" si="29"/>
        <v>0</v>
      </c>
      <c r="K44" s="11">
        <f t="shared" si="30"/>
        <v>0</v>
      </c>
      <c r="L44" s="11">
        <f t="shared" si="31"/>
        <v>12</v>
      </c>
      <c r="M44" s="11">
        <f>IF($P44=1, $C44, 0)</f>
        <v>0</v>
      </c>
      <c r="N44" s="11">
        <f>IF($P44=2, $C44, 0)</f>
        <v>0</v>
      </c>
      <c r="O44" s="11">
        <f>IF($P44=3, $C44, 0)</f>
        <v>12</v>
      </c>
      <c r="P44" s="12">
        <v>3</v>
      </c>
      <c r="Q44">
        <v>1</v>
      </c>
      <c r="R44">
        <f t="shared" ref="R44" si="33">IF($B44="Bimestral",2,IF($B44="Quadrimestral",4,IF($B44="Semestral",6,IF($B44="Trimestral",3,))))</f>
        <v>3</v>
      </c>
      <c r="AB44"/>
    </row>
    <row r="45" spans="1:28" x14ac:dyDescent="0.25">
      <c r="A45" s="9" t="s">
        <v>63</v>
      </c>
      <c r="B45" s="10" t="s">
        <v>15</v>
      </c>
      <c r="C45" s="10">
        <v>18</v>
      </c>
      <c r="D45" s="2">
        <f t="shared" si="26"/>
        <v>0</v>
      </c>
      <c r="E45" s="2">
        <f t="shared" si="27"/>
        <v>0</v>
      </c>
      <c r="F45" s="2">
        <f t="shared" si="28"/>
        <v>18</v>
      </c>
      <c r="G45" s="2">
        <f>IF($P45=4, $C45, 0)</f>
        <v>0</v>
      </c>
      <c r="H45" s="2">
        <f>IF($P45=5, $C45, 0)</f>
        <v>0</v>
      </c>
      <c r="I45" s="2">
        <f>IF($P45=6, $C45, 0)</f>
        <v>0</v>
      </c>
      <c r="J45" s="2">
        <f t="shared" si="29"/>
        <v>0</v>
      </c>
      <c r="K45" s="2">
        <f t="shared" si="30"/>
        <v>0</v>
      </c>
      <c r="L45" s="2">
        <f t="shared" si="31"/>
        <v>18</v>
      </c>
      <c r="M45" s="2">
        <f>IF($P45=4, $C45, 0)</f>
        <v>0</v>
      </c>
      <c r="N45" s="2">
        <f>IF($P45=5, $C45, 0)</f>
        <v>0</v>
      </c>
      <c r="O45" s="2">
        <f>IF($P45=6, $C45, 0)</f>
        <v>0</v>
      </c>
      <c r="P45" s="5">
        <v>3</v>
      </c>
      <c r="Q45">
        <v>1</v>
      </c>
      <c r="R45">
        <f>IF($B45="Bimestral",2,IF($B45="Quadrimestral",4,IF($B45="Semestral",6,IF($B45="Trimestral",3,))))</f>
        <v>6</v>
      </c>
      <c r="AB45"/>
    </row>
    <row r="46" spans="1:28" x14ac:dyDescent="0.25">
      <c r="A46" s="9" t="s">
        <v>64</v>
      </c>
      <c r="B46" s="10" t="s">
        <v>15</v>
      </c>
      <c r="C46" s="10">
        <v>18</v>
      </c>
      <c r="D46" s="2">
        <f t="shared" si="26"/>
        <v>0</v>
      </c>
      <c r="E46" s="2">
        <f t="shared" si="27"/>
        <v>0</v>
      </c>
      <c r="F46" s="2">
        <f t="shared" si="28"/>
        <v>0</v>
      </c>
      <c r="G46" s="2">
        <f>IF($P46=4, $C46, 0)</f>
        <v>0</v>
      </c>
      <c r="H46" s="2">
        <f>IF($P46=5, $C46, 0)</f>
        <v>18</v>
      </c>
      <c r="I46" s="2">
        <f>IF($P46=6, $C46, 0)</f>
        <v>0</v>
      </c>
      <c r="J46" s="2">
        <f t="shared" si="29"/>
        <v>0</v>
      </c>
      <c r="K46" s="2">
        <f t="shared" si="30"/>
        <v>0</v>
      </c>
      <c r="L46" s="2">
        <f t="shared" si="31"/>
        <v>0</v>
      </c>
      <c r="M46" s="2">
        <f>IF($P46=4, $C46, 0)</f>
        <v>0</v>
      </c>
      <c r="N46" s="2">
        <f>IF($P46=5, $C46, 0)</f>
        <v>18</v>
      </c>
      <c r="O46" s="2">
        <f>IF($P46=6, $C46, 0)</f>
        <v>0</v>
      </c>
      <c r="P46" s="5">
        <v>5</v>
      </c>
      <c r="Q46">
        <v>1</v>
      </c>
      <c r="R46">
        <f>IF($B46="Bimestral",2,IF($B46="Quadrimestral",4,IF($B46="Semestral",6,IF($B46="Trimestral",3,))))</f>
        <v>6</v>
      </c>
      <c r="AB46"/>
    </row>
    <row r="47" spans="1:28" x14ac:dyDescent="0.25">
      <c r="A47" s="9" t="s">
        <v>65</v>
      </c>
      <c r="B47" s="10" t="s">
        <v>15</v>
      </c>
      <c r="C47" s="10">
        <v>18</v>
      </c>
      <c r="D47" s="2">
        <f t="shared" si="26"/>
        <v>0</v>
      </c>
      <c r="E47" s="2">
        <f t="shared" si="27"/>
        <v>0</v>
      </c>
      <c r="F47" s="2">
        <f t="shared" si="28"/>
        <v>0</v>
      </c>
      <c r="G47" s="2">
        <f>IF($P47=4, $C47, 0)</f>
        <v>0</v>
      </c>
      <c r="H47" s="2">
        <f>IF($P47=5, $C47, 0)</f>
        <v>0</v>
      </c>
      <c r="I47" s="2">
        <f>IF($P47=6, $C47, 0)</f>
        <v>18</v>
      </c>
      <c r="J47" s="2">
        <f t="shared" si="29"/>
        <v>0</v>
      </c>
      <c r="K47" s="2">
        <f t="shared" si="30"/>
        <v>0</v>
      </c>
      <c r="L47" s="2">
        <f t="shared" si="31"/>
        <v>0</v>
      </c>
      <c r="M47" s="2">
        <f>IF($P47=4, $C47, 0)</f>
        <v>0</v>
      </c>
      <c r="N47" s="2">
        <f>IF($P47=5, $C47, 0)</f>
        <v>0</v>
      </c>
      <c r="O47" s="2">
        <f>IF($P47=6, $C47, 0)</f>
        <v>18</v>
      </c>
      <c r="P47" s="5">
        <v>6</v>
      </c>
      <c r="Q47">
        <v>1</v>
      </c>
      <c r="R47">
        <f>IF($B47="Bimestral",2,IF($B47="Quadrimestral",4,IF($B47="Semestral",6,IF($B47="Trimestral",3,))))</f>
        <v>6</v>
      </c>
      <c r="AB47"/>
    </row>
    <row r="48" spans="1:28" x14ac:dyDescent="0.25">
      <c r="A48" s="9" t="s">
        <v>66</v>
      </c>
      <c r="B48" s="10" t="s">
        <v>44</v>
      </c>
      <c r="C48" s="10">
        <v>69.900000000000006</v>
      </c>
      <c r="D48" s="13">
        <f>C48</f>
        <v>69.900000000000006</v>
      </c>
      <c r="E48" s="13">
        <f t="shared" ref="E48:O52" si="34">D48</f>
        <v>69.900000000000006</v>
      </c>
      <c r="F48" s="13">
        <f t="shared" si="34"/>
        <v>69.900000000000006</v>
      </c>
      <c r="G48" s="13">
        <f t="shared" si="34"/>
        <v>69.900000000000006</v>
      </c>
      <c r="H48" s="13">
        <f t="shared" si="34"/>
        <v>69.900000000000006</v>
      </c>
      <c r="I48" s="13">
        <f t="shared" si="34"/>
        <v>69.900000000000006</v>
      </c>
      <c r="J48" s="13">
        <f t="shared" si="34"/>
        <v>69.900000000000006</v>
      </c>
      <c r="K48" s="13">
        <f t="shared" si="34"/>
        <v>69.900000000000006</v>
      </c>
      <c r="L48" s="13">
        <f t="shared" si="34"/>
        <v>69.900000000000006</v>
      </c>
      <c r="M48" s="13">
        <f t="shared" si="34"/>
        <v>69.900000000000006</v>
      </c>
      <c r="N48" s="13">
        <f t="shared" si="34"/>
        <v>69.900000000000006</v>
      </c>
      <c r="O48" s="13">
        <f t="shared" si="34"/>
        <v>69.900000000000006</v>
      </c>
      <c r="P48" s="12">
        <v>1</v>
      </c>
      <c r="Q48">
        <v>1</v>
      </c>
      <c r="R48">
        <v>1</v>
      </c>
      <c r="AB48"/>
    </row>
    <row r="49" spans="1:28" x14ac:dyDescent="0.25">
      <c r="A49" s="9" t="s">
        <v>67</v>
      </c>
      <c r="B49" s="10" t="s">
        <v>44</v>
      </c>
      <c r="C49" s="10">
        <v>48.3</v>
      </c>
      <c r="D49" s="13">
        <f>C49</f>
        <v>48.3</v>
      </c>
      <c r="E49" s="13">
        <f t="shared" si="34"/>
        <v>48.3</v>
      </c>
      <c r="F49" s="13">
        <f t="shared" si="34"/>
        <v>48.3</v>
      </c>
      <c r="G49" s="13">
        <f t="shared" si="34"/>
        <v>48.3</v>
      </c>
      <c r="H49" s="13">
        <f t="shared" si="34"/>
        <v>48.3</v>
      </c>
      <c r="I49" s="13">
        <f t="shared" si="34"/>
        <v>48.3</v>
      </c>
      <c r="J49" s="13">
        <f t="shared" si="34"/>
        <v>48.3</v>
      </c>
      <c r="K49" s="13">
        <f t="shared" si="34"/>
        <v>48.3</v>
      </c>
      <c r="L49" s="13">
        <f t="shared" si="34"/>
        <v>48.3</v>
      </c>
      <c r="M49" s="13">
        <f t="shared" si="34"/>
        <v>48.3</v>
      </c>
      <c r="N49" s="13">
        <f t="shared" si="34"/>
        <v>48.3</v>
      </c>
      <c r="O49" s="13">
        <f t="shared" si="34"/>
        <v>48.3</v>
      </c>
      <c r="P49" s="12">
        <v>1</v>
      </c>
      <c r="Q49">
        <v>1</v>
      </c>
      <c r="R49">
        <v>1</v>
      </c>
      <c r="AB49"/>
    </row>
    <row r="50" spans="1:28" x14ac:dyDescent="0.25">
      <c r="A50" s="9" t="s">
        <v>68</v>
      </c>
      <c r="B50" s="10" t="s">
        <v>44</v>
      </c>
      <c r="C50" s="10">
        <v>31.8</v>
      </c>
      <c r="D50" s="13">
        <f>C50</f>
        <v>31.8</v>
      </c>
      <c r="E50" s="13">
        <f t="shared" si="34"/>
        <v>31.8</v>
      </c>
      <c r="F50" s="13">
        <f t="shared" si="34"/>
        <v>31.8</v>
      </c>
      <c r="G50" s="13">
        <f t="shared" si="34"/>
        <v>31.8</v>
      </c>
      <c r="H50" s="13">
        <f t="shared" si="34"/>
        <v>31.8</v>
      </c>
      <c r="I50" s="13">
        <f t="shared" si="34"/>
        <v>31.8</v>
      </c>
      <c r="J50" s="13">
        <f t="shared" si="34"/>
        <v>31.8</v>
      </c>
      <c r="K50" s="13">
        <f t="shared" si="34"/>
        <v>31.8</v>
      </c>
      <c r="L50" s="13">
        <f t="shared" si="34"/>
        <v>31.8</v>
      </c>
      <c r="M50" s="13">
        <f t="shared" si="34"/>
        <v>31.8</v>
      </c>
      <c r="N50" s="13">
        <f t="shared" si="34"/>
        <v>31.8</v>
      </c>
      <c r="O50" s="13">
        <f t="shared" si="34"/>
        <v>31.8</v>
      </c>
      <c r="P50" s="12">
        <v>1</v>
      </c>
      <c r="Q50">
        <v>1</v>
      </c>
      <c r="R50">
        <v>1</v>
      </c>
      <c r="AB50"/>
    </row>
    <row r="51" spans="1:28" x14ac:dyDescent="0.25">
      <c r="A51" s="9" t="s">
        <v>69</v>
      </c>
      <c r="B51" s="10" t="s">
        <v>44</v>
      </c>
      <c r="C51" s="10">
        <v>45.6</v>
      </c>
      <c r="D51" s="13">
        <f>C51</f>
        <v>45.6</v>
      </c>
      <c r="E51" s="13">
        <f t="shared" si="34"/>
        <v>45.6</v>
      </c>
      <c r="F51" s="13">
        <f t="shared" si="34"/>
        <v>45.6</v>
      </c>
      <c r="G51" s="13">
        <f t="shared" si="34"/>
        <v>45.6</v>
      </c>
      <c r="H51" s="13">
        <f t="shared" si="34"/>
        <v>45.6</v>
      </c>
      <c r="I51" s="13">
        <f t="shared" si="34"/>
        <v>45.6</v>
      </c>
      <c r="J51" s="13">
        <f t="shared" si="34"/>
        <v>45.6</v>
      </c>
      <c r="K51" s="13">
        <f t="shared" si="34"/>
        <v>45.6</v>
      </c>
      <c r="L51" s="13">
        <f t="shared" si="34"/>
        <v>45.6</v>
      </c>
      <c r="M51" s="13">
        <f t="shared" si="34"/>
        <v>45.6</v>
      </c>
      <c r="N51" s="13">
        <f t="shared" si="34"/>
        <v>45.6</v>
      </c>
      <c r="O51" s="13">
        <f t="shared" si="34"/>
        <v>45.6</v>
      </c>
      <c r="P51" s="12">
        <v>1</v>
      </c>
      <c r="Q51">
        <v>1</v>
      </c>
      <c r="R51">
        <v>1</v>
      </c>
      <c r="AB51"/>
    </row>
    <row r="52" spans="1:28" x14ac:dyDescent="0.25">
      <c r="A52" s="9" t="s">
        <v>70</v>
      </c>
      <c r="B52" s="10" t="s">
        <v>44</v>
      </c>
      <c r="C52" s="10">
        <v>23.7</v>
      </c>
      <c r="D52" s="13">
        <f>C52</f>
        <v>23.7</v>
      </c>
      <c r="E52" s="13">
        <f t="shared" si="34"/>
        <v>23.7</v>
      </c>
      <c r="F52" s="13">
        <f t="shared" si="34"/>
        <v>23.7</v>
      </c>
      <c r="G52" s="13">
        <f t="shared" si="34"/>
        <v>23.7</v>
      </c>
      <c r="H52" s="13">
        <f t="shared" si="34"/>
        <v>23.7</v>
      </c>
      <c r="I52" s="13">
        <f t="shared" si="34"/>
        <v>23.7</v>
      </c>
      <c r="J52" s="13">
        <f t="shared" si="34"/>
        <v>23.7</v>
      </c>
      <c r="K52" s="13">
        <f t="shared" si="34"/>
        <v>23.7</v>
      </c>
      <c r="L52" s="13">
        <f t="shared" si="34"/>
        <v>23.7</v>
      </c>
      <c r="M52" s="13">
        <f t="shared" si="34"/>
        <v>23.7</v>
      </c>
      <c r="N52" s="13">
        <f t="shared" si="34"/>
        <v>23.7</v>
      </c>
      <c r="O52" s="13">
        <f t="shared" si="34"/>
        <v>23.7</v>
      </c>
      <c r="P52" s="12">
        <v>1</v>
      </c>
      <c r="Q52">
        <v>1</v>
      </c>
      <c r="R52">
        <v>1</v>
      </c>
      <c r="AB52"/>
    </row>
    <row r="53" spans="1:28" x14ac:dyDescent="0.25">
      <c r="A53" s="9" t="s">
        <v>71</v>
      </c>
      <c r="B53" s="10" t="s">
        <v>16</v>
      </c>
      <c r="C53" s="10">
        <v>6.3</v>
      </c>
      <c r="D53" s="11">
        <f t="shared" ref="D53:D58" si="35">IF($P53=1, $C53, 0)</f>
        <v>0</v>
      </c>
      <c r="E53" s="11">
        <f t="shared" ref="E53:E58" si="36">IF($P53=2, $C53, 0)</f>
        <v>6.3</v>
      </c>
      <c r="F53" s="11">
        <f t="shared" ref="F53:F58" si="37">IF($P53=3, $C53, 0)</f>
        <v>0</v>
      </c>
      <c r="G53" s="11">
        <f>IF($P53=1, $C53, 0)</f>
        <v>0</v>
      </c>
      <c r="H53" s="11">
        <f>IF($P53=2, $C53, 0)</f>
        <v>6.3</v>
      </c>
      <c r="I53" s="11">
        <f>IF($P53=3, $C53, 0)</f>
        <v>0</v>
      </c>
      <c r="J53" s="11">
        <f t="shared" ref="J53:J58" si="38">IF($P53=1, $C53, 0)</f>
        <v>0</v>
      </c>
      <c r="K53" s="11">
        <f t="shared" ref="K53:K58" si="39">IF($P53=2, $C53, 0)</f>
        <v>6.3</v>
      </c>
      <c r="L53" s="11">
        <f t="shared" ref="L53:L58" si="40">IF($P53=3, $C53, 0)</f>
        <v>0</v>
      </c>
      <c r="M53" s="11">
        <f>IF($P53=1, $C53, 0)</f>
        <v>0</v>
      </c>
      <c r="N53" s="11">
        <f>IF($P53=2, $C53, 0)</f>
        <v>6.3</v>
      </c>
      <c r="O53" s="11">
        <f>IF($P53=3, $C53, 0)</f>
        <v>0</v>
      </c>
      <c r="P53" s="12">
        <v>2</v>
      </c>
      <c r="Q53">
        <v>1</v>
      </c>
      <c r="R53">
        <f t="shared" ref="R53" si="41">IF($B53="Bimestral",2,IF($B53="Quadrimestral",4,IF($B53="Semestral",6,IF($B53="Trimestral",3,))))</f>
        <v>3</v>
      </c>
      <c r="AB53"/>
    </row>
    <row r="54" spans="1:28" x14ac:dyDescent="0.25">
      <c r="A54" s="9" t="s">
        <v>71</v>
      </c>
      <c r="B54" s="10" t="s">
        <v>15</v>
      </c>
      <c r="C54" s="10">
        <v>4.5</v>
      </c>
      <c r="D54" s="2">
        <f t="shared" si="35"/>
        <v>0</v>
      </c>
      <c r="E54" s="2">
        <f t="shared" si="36"/>
        <v>0</v>
      </c>
      <c r="F54" s="2">
        <f t="shared" si="37"/>
        <v>0</v>
      </c>
      <c r="G54" s="2">
        <f>IF($P54=4, $C54, 0)</f>
        <v>0</v>
      </c>
      <c r="H54" s="2">
        <f>IF($P54=5, $C54, 0)</f>
        <v>0</v>
      </c>
      <c r="I54" s="2">
        <f>IF($P54=6, $C54, 0)</f>
        <v>4.5</v>
      </c>
      <c r="J54" s="2">
        <f t="shared" si="38"/>
        <v>0</v>
      </c>
      <c r="K54" s="2">
        <f t="shared" si="39"/>
        <v>0</v>
      </c>
      <c r="L54" s="2">
        <f t="shared" si="40"/>
        <v>0</v>
      </c>
      <c r="M54" s="2">
        <f>IF($P54=4, $C54, 0)</f>
        <v>0</v>
      </c>
      <c r="N54" s="2">
        <f>IF($P54=5, $C54, 0)</f>
        <v>0</v>
      </c>
      <c r="O54" s="2">
        <f>IF($P54=6, $C54, 0)</f>
        <v>4.5</v>
      </c>
      <c r="P54" s="5">
        <v>6</v>
      </c>
      <c r="Q54">
        <v>1</v>
      </c>
      <c r="R54">
        <f>IF($B54="Bimestral",2,IF($B54="Quadrimestral",4,IF($B54="Semestral",6,IF($B54="Trimestral",3,))))</f>
        <v>6</v>
      </c>
      <c r="AB54"/>
    </row>
    <row r="55" spans="1:28" x14ac:dyDescent="0.25">
      <c r="A55" s="9" t="s">
        <v>72</v>
      </c>
      <c r="B55" s="10" t="s">
        <v>16</v>
      </c>
      <c r="C55" s="10">
        <v>20.100000000000001</v>
      </c>
      <c r="D55" s="11">
        <f t="shared" si="35"/>
        <v>20.100000000000001</v>
      </c>
      <c r="E55" s="11">
        <f t="shared" si="36"/>
        <v>0</v>
      </c>
      <c r="F55" s="11">
        <f t="shared" si="37"/>
        <v>0</v>
      </c>
      <c r="G55" s="11">
        <f>IF($P55=1, $C55, 0)</f>
        <v>20.100000000000001</v>
      </c>
      <c r="H55" s="11">
        <f>IF($P55=2, $C55, 0)</f>
        <v>0</v>
      </c>
      <c r="I55" s="11">
        <f>IF($P55=3, $C55, 0)</f>
        <v>0</v>
      </c>
      <c r="J55" s="11">
        <f t="shared" si="38"/>
        <v>20.100000000000001</v>
      </c>
      <c r="K55" s="11">
        <f t="shared" si="39"/>
        <v>0</v>
      </c>
      <c r="L55" s="11">
        <f t="shared" si="40"/>
        <v>0</v>
      </c>
      <c r="M55" s="11">
        <f>IF($P55=1, $C55, 0)</f>
        <v>20.100000000000001</v>
      </c>
      <c r="N55" s="11">
        <f>IF($P55=2, $C55, 0)</f>
        <v>0</v>
      </c>
      <c r="O55" s="11">
        <f>IF($P55=3, $C55, 0)</f>
        <v>0</v>
      </c>
      <c r="P55" s="12">
        <v>1</v>
      </c>
      <c r="Q55">
        <v>1</v>
      </c>
      <c r="R55">
        <f t="shared" ref="R55:R57" si="42">IF($B55="Bimestral",2,IF($B55="Quadrimestral",4,IF($B55="Semestral",6,IF($B55="Trimestral",3,))))</f>
        <v>3</v>
      </c>
      <c r="AB55"/>
    </row>
    <row r="56" spans="1:28" x14ac:dyDescent="0.25">
      <c r="A56" s="9" t="s">
        <v>73</v>
      </c>
      <c r="B56" s="10" t="s">
        <v>16</v>
      </c>
      <c r="C56" s="10">
        <v>17.399999999999999</v>
      </c>
      <c r="D56" s="11">
        <f t="shared" si="35"/>
        <v>0</v>
      </c>
      <c r="E56" s="11">
        <f t="shared" si="36"/>
        <v>0</v>
      </c>
      <c r="F56" s="11">
        <f t="shared" si="37"/>
        <v>17.399999999999999</v>
      </c>
      <c r="G56" s="11">
        <f>IF($P56=1, $C56, 0)</f>
        <v>0</v>
      </c>
      <c r="H56" s="11">
        <f>IF($P56=2, $C56, 0)</f>
        <v>0</v>
      </c>
      <c r="I56" s="11">
        <f>IF($P56=3, $C56, 0)</f>
        <v>17.399999999999999</v>
      </c>
      <c r="J56" s="11">
        <f t="shared" si="38"/>
        <v>0</v>
      </c>
      <c r="K56" s="11">
        <f t="shared" si="39"/>
        <v>0</v>
      </c>
      <c r="L56" s="11">
        <f t="shared" si="40"/>
        <v>17.399999999999999</v>
      </c>
      <c r="M56" s="11">
        <f>IF($P56=1, $C56, 0)</f>
        <v>0</v>
      </c>
      <c r="N56" s="11">
        <f>IF($P56=2, $C56, 0)</f>
        <v>0</v>
      </c>
      <c r="O56" s="11">
        <f>IF($P56=3, $C56, 0)</f>
        <v>17.399999999999999</v>
      </c>
      <c r="P56" s="12">
        <v>3</v>
      </c>
      <c r="Q56">
        <v>1</v>
      </c>
      <c r="R56">
        <f t="shared" si="42"/>
        <v>3</v>
      </c>
      <c r="AB56"/>
    </row>
    <row r="57" spans="1:28" x14ac:dyDescent="0.25">
      <c r="A57" s="9" t="s">
        <v>74</v>
      </c>
      <c r="B57" s="10" t="s">
        <v>16</v>
      </c>
      <c r="C57" s="10">
        <v>16.8</v>
      </c>
      <c r="D57" s="11">
        <f t="shared" si="35"/>
        <v>0</v>
      </c>
      <c r="E57" s="11">
        <f t="shared" si="36"/>
        <v>16.8</v>
      </c>
      <c r="F57" s="11">
        <f t="shared" si="37"/>
        <v>0</v>
      </c>
      <c r="G57" s="11">
        <f>IF($P57=1, $C57, 0)</f>
        <v>0</v>
      </c>
      <c r="H57" s="11">
        <f>IF($P57=2, $C57, 0)</f>
        <v>16.8</v>
      </c>
      <c r="I57" s="11">
        <f>IF($P57=3, $C57, 0)</f>
        <v>0</v>
      </c>
      <c r="J57" s="11">
        <f t="shared" si="38"/>
        <v>0</v>
      </c>
      <c r="K57" s="11">
        <f t="shared" si="39"/>
        <v>16.8</v>
      </c>
      <c r="L57" s="11">
        <f t="shared" si="40"/>
        <v>0</v>
      </c>
      <c r="M57" s="11">
        <f>IF($P57=1, $C57, 0)</f>
        <v>0</v>
      </c>
      <c r="N57" s="11">
        <f>IF($P57=2, $C57, 0)</f>
        <v>16.8</v>
      </c>
      <c r="O57" s="11">
        <f>IF($P57=3, $C57, 0)</f>
        <v>0</v>
      </c>
      <c r="P57" s="12">
        <v>2</v>
      </c>
      <c r="Q57">
        <v>1</v>
      </c>
      <c r="R57">
        <f t="shared" si="42"/>
        <v>3</v>
      </c>
      <c r="AB57"/>
    </row>
    <row r="58" spans="1:28" x14ac:dyDescent="0.25">
      <c r="A58" s="9" t="s">
        <v>75</v>
      </c>
      <c r="B58" s="10" t="s">
        <v>15</v>
      </c>
      <c r="C58" s="10">
        <v>3.6</v>
      </c>
      <c r="D58" s="2">
        <f t="shared" si="35"/>
        <v>0</v>
      </c>
      <c r="E58" s="2">
        <f t="shared" si="36"/>
        <v>0</v>
      </c>
      <c r="F58" s="2">
        <f t="shared" si="37"/>
        <v>3.6</v>
      </c>
      <c r="G58" s="2">
        <f>IF($P58=4, $C58, 0)</f>
        <v>0</v>
      </c>
      <c r="H58" s="2">
        <f>IF($P58=5, $C58, 0)</f>
        <v>0</v>
      </c>
      <c r="I58" s="2">
        <f>IF($P58=6, $C58, 0)</f>
        <v>0</v>
      </c>
      <c r="J58" s="2">
        <f t="shared" si="38"/>
        <v>0</v>
      </c>
      <c r="K58" s="2">
        <f t="shared" si="39"/>
        <v>0</v>
      </c>
      <c r="L58" s="2">
        <f t="shared" si="40"/>
        <v>3.6</v>
      </c>
      <c r="M58" s="2">
        <f>IF($P58=4, $C58, 0)</f>
        <v>0</v>
      </c>
      <c r="N58" s="2">
        <f>IF($P58=5, $C58, 0)</f>
        <v>0</v>
      </c>
      <c r="O58" s="2">
        <f>IF($P58=6, $C58, 0)</f>
        <v>0</v>
      </c>
      <c r="P58" s="5">
        <v>3</v>
      </c>
      <c r="Q58">
        <v>1</v>
      </c>
      <c r="R58">
        <f>IF($B58="Bimestral",2,IF($B58="Quadrimestral",4,IF($B58="Semestral",6,IF($B58="Trimestral",3,))))</f>
        <v>6</v>
      </c>
      <c r="AB58"/>
    </row>
    <row r="59" spans="1:28" x14ac:dyDescent="0.25">
      <c r="A59" s="19" t="s">
        <v>17</v>
      </c>
      <c r="B59" s="19"/>
      <c r="C59" s="19"/>
      <c r="D59" s="3">
        <f>SUM(D3:D58)</f>
        <v>426.40000000000003</v>
      </c>
      <c r="E59" s="3">
        <f t="shared" ref="E59:O59" si="43">SUM(E3:E58)</f>
        <v>432.40000000000003</v>
      </c>
      <c r="F59" s="3">
        <f t="shared" si="43"/>
        <v>409.3</v>
      </c>
      <c r="G59" s="3">
        <f t="shared" si="43"/>
        <v>446.40000000000003</v>
      </c>
      <c r="H59" s="3">
        <f t="shared" si="43"/>
        <v>444.40000000000003</v>
      </c>
      <c r="I59" s="3">
        <f t="shared" si="43"/>
        <v>413.2</v>
      </c>
      <c r="J59" s="3">
        <f t="shared" si="43"/>
        <v>431.40000000000003</v>
      </c>
      <c r="K59" s="3">
        <f t="shared" si="43"/>
        <v>452.40000000000003</v>
      </c>
      <c r="L59" s="3">
        <f t="shared" si="43"/>
        <v>404.3</v>
      </c>
      <c r="M59" s="3">
        <f t="shared" si="43"/>
        <v>426.40000000000003</v>
      </c>
      <c r="N59" s="3">
        <f t="shared" si="43"/>
        <v>449.40000000000003</v>
      </c>
      <c r="O59" s="3">
        <f t="shared" si="43"/>
        <v>433.2</v>
      </c>
      <c r="P59" s="6"/>
      <c r="AB59"/>
    </row>
    <row r="60" spans="1:28" x14ac:dyDescent="0.25">
      <c r="A60" s="8" t="s">
        <v>18</v>
      </c>
      <c r="B60" s="8"/>
      <c r="C60" s="8"/>
      <c r="D60" s="3">
        <v>430.76666666666603</v>
      </c>
      <c r="E60" s="3">
        <v>430.76666666666603</v>
      </c>
      <c r="F60" s="3">
        <v>430.76666666666603</v>
      </c>
      <c r="G60" s="3">
        <v>430.76666666666603</v>
      </c>
      <c r="H60" s="3">
        <v>430.76666666666603</v>
      </c>
      <c r="I60" s="3">
        <v>430.76666666666603</v>
      </c>
      <c r="J60" s="3">
        <v>430.76666666666603</v>
      </c>
      <c r="K60" s="3">
        <v>430.76666666666603</v>
      </c>
      <c r="L60" s="3">
        <v>430.76666666666603</v>
      </c>
      <c r="M60" s="3">
        <v>430.76666666666603</v>
      </c>
      <c r="N60" s="3">
        <v>430.76666666666603</v>
      </c>
      <c r="O60" s="3">
        <v>430.76666666666603</v>
      </c>
      <c r="P60" s="6"/>
      <c r="AB60"/>
    </row>
    <row r="61" spans="1:28" x14ac:dyDescent="0.25">
      <c r="A61" s="8" t="s">
        <v>24</v>
      </c>
      <c r="B61" s="8"/>
      <c r="C61" s="8"/>
      <c r="D61" s="3">
        <f>(D60-D59)^2</f>
        <v>19.067777777771887</v>
      </c>
      <c r="E61" s="3">
        <f>(E60-E59)^2</f>
        <v>2.6677777777799814</v>
      </c>
      <c r="F61" s="3">
        <f t="shared" ref="F61:O61" si="44">(F60-F59)^2</f>
        <v>460.81777777774977</v>
      </c>
      <c r="G61" s="3">
        <f t="shared" si="44"/>
        <v>244.4011111111322</v>
      </c>
      <c r="H61" s="3">
        <f t="shared" si="44"/>
        <v>185.86777777779616</v>
      </c>
      <c r="I61" s="3">
        <f t="shared" si="44"/>
        <v>308.58777777775566</v>
      </c>
      <c r="J61" s="3">
        <f>(J60-J59)^2</f>
        <v>0.40111111111196551</v>
      </c>
      <c r="K61" s="3">
        <f t="shared" si="44"/>
        <v>468.00111111114029</v>
      </c>
      <c r="L61" s="3">
        <f t="shared" si="44"/>
        <v>700.48444444440997</v>
      </c>
      <c r="M61" s="3">
        <f t="shared" si="44"/>
        <v>19.067777777771887</v>
      </c>
      <c r="N61" s="3">
        <f t="shared" si="44"/>
        <v>347.20111111113624</v>
      </c>
      <c r="O61" s="3">
        <f t="shared" si="44"/>
        <v>5.9211111111141728</v>
      </c>
      <c r="P61" s="6"/>
      <c r="AB61"/>
    </row>
    <row r="62" spans="1:28" x14ac:dyDescent="0.25">
      <c r="A62" s="8" t="s">
        <v>25</v>
      </c>
      <c r="B62" s="8"/>
      <c r="C62" s="8"/>
      <c r="D62" s="7">
        <f>SUM(D61:O61)/12</f>
        <v>230.2072222222225</v>
      </c>
    </row>
  </sheetData>
  <mergeCells count="4">
    <mergeCell ref="A59:C59"/>
    <mergeCell ref="A1:A2"/>
    <mergeCell ref="B1:B2"/>
    <mergeCell ref="C1:C2"/>
  </mergeCells>
  <conditionalFormatting sqref="D3:O3 D20:P26 D16:P17 D28:P32 D34:P35 D37:P40 D45:P47 D43:P43 D10:P10 D54:P54 D58:P58">
    <cfRule type="cellIs" dxfId="152" priority="78" operator="greaterThan">
      <formula>0</formula>
    </cfRule>
  </conditionalFormatting>
  <conditionalFormatting sqref="D4:O9">
    <cfRule type="cellIs" dxfId="151" priority="77" operator="greaterThan">
      <formula>0</formula>
    </cfRule>
  </conditionalFormatting>
  <conditionalFormatting sqref="P4:P9">
    <cfRule type="cellIs" dxfId="150" priority="76" operator="greaterThan">
      <formula>0</formula>
    </cfRule>
  </conditionalFormatting>
  <conditionalFormatting sqref="D11:O13">
    <cfRule type="cellIs" dxfId="149" priority="75" operator="greaterThan">
      <formula>0</formula>
    </cfRule>
  </conditionalFormatting>
  <conditionalFormatting sqref="P11:P13">
    <cfRule type="cellIs" dxfId="148" priority="74" operator="greaterThan">
      <formula>0</formula>
    </cfRule>
  </conditionalFormatting>
  <conditionalFormatting sqref="D18:O19">
    <cfRule type="cellIs" dxfId="147" priority="73" operator="greaterThan">
      <formula>0</formula>
    </cfRule>
  </conditionalFormatting>
  <conditionalFormatting sqref="P18:P19">
    <cfRule type="cellIs" dxfId="146" priority="72" operator="greaterThan">
      <formula>0</formula>
    </cfRule>
  </conditionalFormatting>
  <conditionalFormatting sqref="D27:O27">
    <cfRule type="cellIs" dxfId="145" priority="71" operator="greaterThan">
      <formula>0</formula>
    </cfRule>
  </conditionalFormatting>
  <conditionalFormatting sqref="P27">
    <cfRule type="cellIs" dxfId="144" priority="70" operator="greaterThan">
      <formula>0</formula>
    </cfRule>
  </conditionalFormatting>
  <conditionalFormatting sqref="D33:O33">
    <cfRule type="cellIs" dxfId="143" priority="69" operator="greaterThan">
      <formula>0</formula>
    </cfRule>
  </conditionalFormatting>
  <conditionalFormatting sqref="P33">
    <cfRule type="cellIs" dxfId="142" priority="68" operator="greaterThan">
      <formula>0</formula>
    </cfRule>
  </conditionalFormatting>
  <conditionalFormatting sqref="D36:O36">
    <cfRule type="cellIs" dxfId="141" priority="67" operator="greaterThan">
      <formula>0</formula>
    </cfRule>
  </conditionalFormatting>
  <conditionalFormatting sqref="P36">
    <cfRule type="cellIs" dxfId="140" priority="66" operator="greaterThan">
      <formula>0</formula>
    </cfRule>
  </conditionalFormatting>
  <conditionalFormatting sqref="D42:O42">
    <cfRule type="cellIs" dxfId="139" priority="65" operator="greaterThan">
      <formula>0</formula>
    </cfRule>
  </conditionalFormatting>
  <conditionalFormatting sqref="P42">
    <cfRule type="cellIs" dxfId="138" priority="64" operator="greaterThan">
      <formula>0</formula>
    </cfRule>
  </conditionalFormatting>
  <conditionalFormatting sqref="D44:O44">
    <cfRule type="cellIs" dxfId="137" priority="63" operator="greaterThan">
      <formula>0</formula>
    </cfRule>
  </conditionalFormatting>
  <conditionalFormatting sqref="P44">
    <cfRule type="cellIs" dxfId="136" priority="62" operator="greaterThan">
      <formula>0</formula>
    </cfRule>
  </conditionalFormatting>
  <conditionalFormatting sqref="D53:O53">
    <cfRule type="cellIs" dxfId="135" priority="61" operator="greaterThan">
      <formula>0</formula>
    </cfRule>
  </conditionalFormatting>
  <conditionalFormatting sqref="P53">
    <cfRule type="cellIs" dxfId="134" priority="60" operator="greaterThan">
      <formula>0</formula>
    </cfRule>
  </conditionalFormatting>
  <conditionalFormatting sqref="D55:O55">
    <cfRule type="cellIs" dxfId="133" priority="59" operator="greaterThan">
      <formula>0</formula>
    </cfRule>
  </conditionalFormatting>
  <conditionalFormatting sqref="P55">
    <cfRule type="cellIs" dxfId="132" priority="58" operator="greaterThan">
      <formula>0</formula>
    </cfRule>
  </conditionalFormatting>
  <conditionalFormatting sqref="D56:O56">
    <cfRule type="cellIs" dxfId="131" priority="57" operator="greaterThan">
      <formula>0</formula>
    </cfRule>
  </conditionalFormatting>
  <conditionalFormatting sqref="P56">
    <cfRule type="cellIs" dxfId="130" priority="56" operator="greaterThan">
      <formula>0</formula>
    </cfRule>
  </conditionalFormatting>
  <conditionalFormatting sqref="D57:O57">
    <cfRule type="cellIs" dxfId="129" priority="55" operator="greaterThan">
      <formula>0</formula>
    </cfRule>
  </conditionalFormatting>
  <conditionalFormatting sqref="P57">
    <cfRule type="cellIs" dxfId="128" priority="54" operator="greaterThan">
      <formula>0</formula>
    </cfRule>
  </conditionalFormatting>
  <conditionalFormatting sqref="D41:O41">
    <cfRule type="cellIs" dxfId="127" priority="28" operator="greaterThan">
      <formula>0</formula>
    </cfRule>
  </conditionalFormatting>
  <conditionalFormatting sqref="P41">
    <cfRule type="cellIs" dxfId="126" priority="27" operator="greaterThan">
      <formula>0</formula>
    </cfRule>
  </conditionalFormatting>
  <conditionalFormatting sqref="D49:O49">
    <cfRule type="cellIs" dxfId="125" priority="12" operator="greaterThan">
      <formula>0</formula>
    </cfRule>
  </conditionalFormatting>
  <conditionalFormatting sqref="P49">
    <cfRule type="cellIs" dxfId="124" priority="11" operator="greaterThan">
      <formula>0</formula>
    </cfRule>
  </conditionalFormatting>
  <conditionalFormatting sqref="D48:O48">
    <cfRule type="cellIs" dxfId="123" priority="14" operator="greaterThan">
      <formula>0</formula>
    </cfRule>
  </conditionalFormatting>
  <conditionalFormatting sqref="P48">
    <cfRule type="cellIs" dxfId="122" priority="13" operator="greaterThan">
      <formula>0</formula>
    </cfRule>
  </conditionalFormatting>
  <conditionalFormatting sqref="D50:O50">
    <cfRule type="cellIs" dxfId="121" priority="10" operator="greaterThan">
      <formula>0</formula>
    </cfRule>
  </conditionalFormatting>
  <conditionalFormatting sqref="P50">
    <cfRule type="cellIs" dxfId="120" priority="9" operator="greaterThan">
      <formula>0</formula>
    </cfRule>
  </conditionalFormatting>
  <conditionalFormatting sqref="D51:O51">
    <cfRule type="cellIs" dxfId="119" priority="8" operator="greaterThan">
      <formula>0</formula>
    </cfRule>
  </conditionalFormatting>
  <conditionalFormatting sqref="P51">
    <cfRule type="cellIs" dxfId="118" priority="7" operator="greaterThan">
      <formula>0</formula>
    </cfRule>
  </conditionalFormatting>
  <conditionalFormatting sqref="D52:O52">
    <cfRule type="cellIs" dxfId="117" priority="6" operator="greaterThan">
      <formula>0</formula>
    </cfRule>
  </conditionalFormatting>
  <conditionalFormatting sqref="P52">
    <cfRule type="cellIs" dxfId="116" priority="5" operator="greaterThan">
      <formula>0</formula>
    </cfRule>
  </conditionalFormatting>
  <conditionalFormatting sqref="D14:O14">
    <cfRule type="cellIs" dxfId="115" priority="4" operator="greaterThan">
      <formula>0</formula>
    </cfRule>
  </conditionalFormatting>
  <conditionalFormatting sqref="P14">
    <cfRule type="cellIs" dxfId="114" priority="3" operator="greaterThan">
      <formula>0</formula>
    </cfRule>
  </conditionalFormatting>
  <conditionalFormatting sqref="D15:O15">
    <cfRule type="cellIs" dxfId="113" priority="2" operator="greaterThan">
      <formula>0</formula>
    </cfRule>
  </conditionalFormatting>
  <conditionalFormatting sqref="P15">
    <cfRule type="cellIs" dxfId="112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62"/>
  <sheetViews>
    <sheetView tabSelected="1" topLeftCell="A17" zoomScale="70" zoomScaleNormal="70" workbookViewId="0">
      <selection activeCell="U12" sqref="U12"/>
    </sheetView>
  </sheetViews>
  <sheetFormatPr defaultRowHeight="15" x14ac:dyDescent="0.25"/>
  <cols>
    <col min="1" max="1" width="56.7109375" bestFit="1" customWidth="1"/>
    <col min="2" max="2" width="14.7109375" bestFit="1" customWidth="1"/>
    <col min="3" max="3" width="25.5703125" bestFit="1" customWidth="1"/>
    <col min="4" max="4" width="12.140625" bestFit="1" customWidth="1"/>
    <col min="5" max="5" width="14.140625" bestFit="1" customWidth="1"/>
    <col min="6" max="6" width="10" bestFit="1" customWidth="1"/>
    <col min="7" max="7" width="9" bestFit="1" customWidth="1"/>
    <col min="8" max="8" width="8.140625" bestFit="1" customWidth="1"/>
    <col min="9" max="9" width="9.7109375" bestFit="1" customWidth="1"/>
    <col min="10" max="10" width="9.42578125" bestFit="1" customWidth="1"/>
    <col min="11" max="11" width="11.28515625" bestFit="1" customWidth="1"/>
    <col min="12" max="12" width="14.140625" bestFit="1" customWidth="1"/>
    <col min="13" max="13" width="12.85546875" bestFit="1" customWidth="1"/>
    <col min="14" max="14" width="14.42578125" bestFit="1" customWidth="1"/>
    <col min="15" max="15" width="14.140625" bestFit="1" customWidth="1"/>
    <col min="16" max="16" width="11.85546875" bestFit="1" customWidth="1"/>
    <col min="17" max="17" width="14.140625" bestFit="1" customWidth="1"/>
    <col min="18" max="18" width="10" bestFit="1" customWidth="1"/>
    <col min="19" max="19" width="9" bestFit="1" customWidth="1"/>
    <col min="20" max="20" width="8.140625" bestFit="1" customWidth="1"/>
    <col min="21" max="21" width="9.7109375" bestFit="1" customWidth="1"/>
    <col min="22" max="22" width="9.42578125" bestFit="1" customWidth="1"/>
    <col min="23" max="23" width="11.28515625" bestFit="1" customWidth="1"/>
    <col min="24" max="24" width="14.140625" bestFit="1" customWidth="1"/>
    <col min="25" max="25" width="12.85546875" bestFit="1" customWidth="1"/>
    <col min="26" max="26" width="14.42578125" bestFit="1" customWidth="1"/>
    <col min="27" max="27" width="14.140625" bestFit="1" customWidth="1"/>
    <col min="28" max="28" width="8.42578125" bestFit="1" customWidth="1"/>
    <col min="29" max="29" width="10" bestFit="1" customWidth="1"/>
    <col min="30" max="30" width="10.28515625" bestFit="1" customWidth="1"/>
  </cols>
  <sheetData>
    <row r="1" spans="1:18" x14ac:dyDescent="0.25">
      <c r="A1" s="20" t="s">
        <v>0</v>
      </c>
      <c r="B1" s="20" t="s">
        <v>19</v>
      </c>
      <c r="C1" s="20" t="s">
        <v>20</v>
      </c>
      <c r="P1" s="22" t="s">
        <v>21</v>
      </c>
      <c r="Q1" s="21" t="s">
        <v>22</v>
      </c>
      <c r="R1" s="21" t="s">
        <v>23</v>
      </c>
    </row>
    <row r="2" spans="1:18" x14ac:dyDescent="0.25">
      <c r="A2" s="20"/>
      <c r="B2" s="20"/>
      <c r="C2" s="20"/>
      <c r="D2" s="1" t="s">
        <v>1</v>
      </c>
      <c r="E2" s="1" t="s">
        <v>2</v>
      </c>
      <c r="F2" s="1" t="s">
        <v>3</v>
      </c>
      <c r="G2" s="1" t="s">
        <v>4</v>
      </c>
      <c r="H2" s="1" t="s">
        <v>5</v>
      </c>
      <c r="I2" s="1" t="s">
        <v>6</v>
      </c>
      <c r="J2" s="1" t="s">
        <v>7</v>
      </c>
      <c r="K2" s="1" t="s">
        <v>8</v>
      </c>
      <c r="L2" s="1" t="s">
        <v>9</v>
      </c>
      <c r="M2" s="1" t="s">
        <v>10</v>
      </c>
      <c r="N2" s="1" t="s">
        <v>11</v>
      </c>
      <c r="O2" s="1" t="s">
        <v>12</v>
      </c>
      <c r="P2" s="22"/>
      <c r="Q2" s="21"/>
      <c r="R2" s="21"/>
    </row>
    <row r="3" spans="1:18" x14ac:dyDescent="0.25">
      <c r="A3" s="9" t="s">
        <v>26</v>
      </c>
      <c r="B3" s="10" t="s">
        <v>15</v>
      </c>
      <c r="C3" s="10">
        <v>24</v>
      </c>
      <c r="D3" s="2">
        <f t="shared" ref="D3:D13" si="0">IF($P3=1, $C3, 0)</f>
        <v>0</v>
      </c>
      <c r="E3" s="2">
        <f t="shared" ref="E3:E13" si="1">IF($P3=2, $C3, 0)</f>
        <v>0</v>
      </c>
      <c r="F3" s="2">
        <f t="shared" ref="F3:F13" si="2">IF($P3=3, $C3, 0)</f>
        <v>0</v>
      </c>
      <c r="G3" s="2">
        <f>IF($P3=4, $C3, 0)</f>
        <v>24</v>
      </c>
      <c r="H3" s="2">
        <f>IF($P3=5, $C3, 0)</f>
        <v>0</v>
      </c>
      <c r="I3" s="2">
        <f>IF($P3=6, $C3, 0)</f>
        <v>0</v>
      </c>
      <c r="J3" s="2">
        <f t="shared" ref="J3:J13" si="3">IF($P3=1, $C3, 0)</f>
        <v>0</v>
      </c>
      <c r="K3" s="2">
        <f t="shared" ref="K3:K13" si="4">IF($P3=2, $C3, 0)</f>
        <v>0</v>
      </c>
      <c r="L3" s="2">
        <f t="shared" ref="L3:L13" si="5">IF($P3=3, $C3, 0)</f>
        <v>0</v>
      </c>
      <c r="M3" s="2">
        <f>IF($P3=4, $C3, 0)</f>
        <v>24</v>
      </c>
      <c r="N3" s="2">
        <f>IF($P3=5, $C3, 0)</f>
        <v>0</v>
      </c>
      <c r="O3" s="2">
        <f>IF($P3=6, $C3, 0)</f>
        <v>0</v>
      </c>
      <c r="P3" s="17">
        <v>4</v>
      </c>
      <c r="Q3">
        <v>1</v>
      </c>
      <c r="R3">
        <f>IF($B3="Bimestral",2,IF($B3="Quadrimestral",4,IF($B3="Semestral",6,IF($B3="Trimestral",3,))))</f>
        <v>6</v>
      </c>
    </row>
    <row r="4" spans="1:18" x14ac:dyDescent="0.25">
      <c r="A4" s="9" t="s">
        <v>27</v>
      </c>
      <c r="B4" s="10" t="s">
        <v>16</v>
      </c>
      <c r="C4" s="10">
        <v>32</v>
      </c>
      <c r="D4" s="11">
        <f t="shared" si="0"/>
        <v>32</v>
      </c>
      <c r="E4" s="11">
        <f t="shared" si="1"/>
        <v>0</v>
      </c>
      <c r="F4" s="11">
        <f t="shared" si="2"/>
        <v>0</v>
      </c>
      <c r="G4" s="11">
        <f t="shared" ref="G4:G9" si="6">IF($P4=1, $C4, 0)</f>
        <v>32</v>
      </c>
      <c r="H4" s="11">
        <f t="shared" ref="H4:H9" si="7">IF($P4=2, $C4, 0)</f>
        <v>0</v>
      </c>
      <c r="I4" s="11">
        <f t="shared" ref="I4:I9" si="8">IF($P4=3, $C4, 0)</f>
        <v>0</v>
      </c>
      <c r="J4" s="11">
        <f t="shared" si="3"/>
        <v>32</v>
      </c>
      <c r="K4" s="11">
        <f t="shared" si="4"/>
        <v>0</v>
      </c>
      <c r="L4" s="11">
        <f t="shared" si="5"/>
        <v>0</v>
      </c>
      <c r="M4" s="11">
        <f t="shared" ref="M4:M9" si="9">IF($P4=1, $C4, 0)</f>
        <v>32</v>
      </c>
      <c r="N4" s="11">
        <f t="shared" ref="N4:N9" si="10">IF($P4=2, $C4, 0)</f>
        <v>0</v>
      </c>
      <c r="O4" s="11">
        <f t="shared" ref="O4:O9" si="11">IF($P4=3, $C4, 0)</f>
        <v>0</v>
      </c>
      <c r="P4" s="12">
        <v>1</v>
      </c>
      <c r="Q4">
        <v>1</v>
      </c>
      <c r="R4">
        <f t="shared" ref="R4:R13" si="12">IF($B4="Bimestral",2,IF($B4="Quadrimestral",4,IF($B4="Semestral",6,IF($B4="Trimestral",3,))))</f>
        <v>3</v>
      </c>
    </row>
    <row r="5" spans="1:18" x14ac:dyDescent="0.25">
      <c r="A5" s="9" t="s">
        <v>28</v>
      </c>
      <c r="B5" s="10" t="s">
        <v>16</v>
      </c>
      <c r="C5" s="10">
        <v>8</v>
      </c>
      <c r="D5" s="11">
        <f t="shared" si="0"/>
        <v>8</v>
      </c>
      <c r="E5" s="11">
        <f t="shared" si="1"/>
        <v>0</v>
      </c>
      <c r="F5" s="11">
        <f t="shared" si="2"/>
        <v>0</v>
      </c>
      <c r="G5" s="11">
        <f t="shared" si="6"/>
        <v>8</v>
      </c>
      <c r="H5" s="11">
        <f t="shared" si="7"/>
        <v>0</v>
      </c>
      <c r="I5" s="11">
        <f t="shared" si="8"/>
        <v>0</v>
      </c>
      <c r="J5" s="11">
        <f t="shared" si="3"/>
        <v>8</v>
      </c>
      <c r="K5" s="11">
        <f t="shared" si="4"/>
        <v>0</v>
      </c>
      <c r="L5" s="11">
        <f t="shared" si="5"/>
        <v>0</v>
      </c>
      <c r="M5" s="11">
        <f t="shared" si="9"/>
        <v>8</v>
      </c>
      <c r="N5" s="11">
        <f t="shared" si="10"/>
        <v>0</v>
      </c>
      <c r="O5" s="11">
        <f t="shared" si="11"/>
        <v>0</v>
      </c>
      <c r="P5" s="12">
        <v>1</v>
      </c>
      <c r="Q5">
        <v>1</v>
      </c>
      <c r="R5">
        <f t="shared" si="12"/>
        <v>3</v>
      </c>
    </row>
    <row r="6" spans="1:18" x14ac:dyDescent="0.25">
      <c r="A6" s="9" t="s">
        <v>29</v>
      </c>
      <c r="B6" s="10" t="s">
        <v>16</v>
      </c>
      <c r="C6" s="10">
        <v>8</v>
      </c>
      <c r="D6" s="11">
        <f t="shared" si="0"/>
        <v>0</v>
      </c>
      <c r="E6" s="11">
        <f t="shared" si="1"/>
        <v>8</v>
      </c>
      <c r="F6" s="11">
        <f t="shared" si="2"/>
        <v>0</v>
      </c>
      <c r="G6" s="11">
        <f t="shared" si="6"/>
        <v>0</v>
      </c>
      <c r="H6" s="11">
        <f t="shared" si="7"/>
        <v>8</v>
      </c>
      <c r="I6" s="11">
        <f t="shared" si="8"/>
        <v>0</v>
      </c>
      <c r="J6" s="11">
        <f t="shared" si="3"/>
        <v>0</v>
      </c>
      <c r="K6" s="11">
        <f t="shared" si="4"/>
        <v>8</v>
      </c>
      <c r="L6" s="11">
        <f t="shared" si="5"/>
        <v>0</v>
      </c>
      <c r="M6" s="11">
        <f t="shared" si="9"/>
        <v>0</v>
      </c>
      <c r="N6" s="11">
        <f t="shared" si="10"/>
        <v>8</v>
      </c>
      <c r="O6" s="11">
        <f t="shared" si="11"/>
        <v>0</v>
      </c>
      <c r="P6" s="12">
        <v>2</v>
      </c>
      <c r="Q6">
        <v>1</v>
      </c>
      <c r="R6">
        <f t="shared" si="12"/>
        <v>3</v>
      </c>
    </row>
    <row r="7" spans="1:18" x14ac:dyDescent="0.25">
      <c r="A7" s="9" t="s">
        <v>30</v>
      </c>
      <c r="B7" s="10" t="s">
        <v>16</v>
      </c>
      <c r="C7" s="10">
        <v>8</v>
      </c>
      <c r="D7" s="11">
        <f t="shared" si="0"/>
        <v>0</v>
      </c>
      <c r="E7" s="11">
        <f t="shared" si="1"/>
        <v>0</v>
      </c>
      <c r="F7" s="11">
        <f t="shared" si="2"/>
        <v>8</v>
      </c>
      <c r="G7" s="11">
        <f t="shared" si="6"/>
        <v>0</v>
      </c>
      <c r="H7" s="11">
        <f t="shared" si="7"/>
        <v>0</v>
      </c>
      <c r="I7" s="11">
        <f t="shared" si="8"/>
        <v>8</v>
      </c>
      <c r="J7" s="11">
        <f t="shared" si="3"/>
        <v>0</v>
      </c>
      <c r="K7" s="11">
        <f t="shared" si="4"/>
        <v>0</v>
      </c>
      <c r="L7" s="11">
        <f t="shared" si="5"/>
        <v>8</v>
      </c>
      <c r="M7" s="11">
        <f t="shared" si="9"/>
        <v>0</v>
      </c>
      <c r="N7" s="11">
        <f t="shared" si="10"/>
        <v>0</v>
      </c>
      <c r="O7" s="11">
        <f t="shared" si="11"/>
        <v>8</v>
      </c>
      <c r="P7" s="12">
        <v>3</v>
      </c>
      <c r="Q7">
        <v>1</v>
      </c>
      <c r="R7">
        <f t="shared" si="12"/>
        <v>3</v>
      </c>
    </row>
    <row r="8" spans="1:18" x14ac:dyDescent="0.25">
      <c r="A8" s="9" t="s">
        <v>31</v>
      </c>
      <c r="B8" s="10" t="s">
        <v>16</v>
      </c>
      <c r="C8" s="10">
        <v>56</v>
      </c>
      <c r="D8" s="11">
        <f t="shared" si="0"/>
        <v>0</v>
      </c>
      <c r="E8" s="11">
        <f t="shared" si="1"/>
        <v>0</v>
      </c>
      <c r="F8" s="11">
        <f t="shared" si="2"/>
        <v>56</v>
      </c>
      <c r="G8" s="11">
        <f t="shared" si="6"/>
        <v>0</v>
      </c>
      <c r="H8" s="11">
        <f t="shared" si="7"/>
        <v>0</v>
      </c>
      <c r="I8" s="11">
        <f t="shared" si="8"/>
        <v>56</v>
      </c>
      <c r="J8" s="11">
        <f t="shared" si="3"/>
        <v>0</v>
      </c>
      <c r="K8" s="11">
        <f t="shared" si="4"/>
        <v>0</v>
      </c>
      <c r="L8" s="11">
        <f t="shared" si="5"/>
        <v>56</v>
      </c>
      <c r="M8" s="11">
        <f t="shared" si="9"/>
        <v>0</v>
      </c>
      <c r="N8" s="11">
        <f t="shared" si="10"/>
        <v>0</v>
      </c>
      <c r="O8" s="11">
        <f t="shared" si="11"/>
        <v>56</v>
      </c>
      <c r="P8" s="12">
        <v>3</v>
      </c>
      <c r="Q8">
        <v>1</v>
      </c>
      <c r="R8">
        <f t="shared" si="12"/>
        <v>3</v>
      </c>
    </row>
    <row r="9" spans="1:18" x14ac:dyDescent="0.25">
      <c r="A9" s="9" t="s">
        <v>32</v>
      </c>
      <c r="B9" s="10" t="s">
        <v>16</v>
      </c>
      <c r="C9" s="10">
        <v>16</v>
      </c>
      <c r="D9" s="11">
        <f t="shared" si="0"/>
        <v>0</v>
      </c>
      <c r="E9" s="11">
        <f t="shared" si="1"/>
        <v>16</v>
      </c>
      <c r="F9" s="11">
        <f t="shared" si="2"/>
        <v>0</v>
      </c>
      <c r="G9" s="11">
        <f t="shared" si="6"/>
        <v>0</v>
      </c>
      <c r="H9" s="11">
        <f t="shared" si="7"/>
        <v>16</v>
      </c>
      <c r="I9" s="11">
        <f t="shared" si="8"/>
        <v>0</v>
      </c>
      <c r="J9" s="11">
        <f t="shared" si="3"/>
        <v>0</v>
      </c>
      <c r="K9" s="11">
        <f t="shared" si="4"/>
        <v>16</v>
      </c>
      <c r="L9" s="11">
        <f t="shared" si="5"/>
        <v>0</v>
      </c>
      <c r="M9" s="11">
        <f t="shared" si="9"/>
        <v>0</v>
      </c>
      <c r="N9" s="11">
        <f t="shared" si="10"/>
        <v>16</v>
      </c>
      <c r="O9" s="11">
        <f t="shared" si="11"/>
        <v>0</v>
      </c>
      <c r="P9" s="12">
        <v>2</v>
      </c>
      <c r="Q9">
        <v>1</v>
      </c>
      <c r="R9">
        <f t="shared" si="12"/>
        <v>3</v>
      </c>
    </row>
    <row r="10" spans="1:18" x14ac:dyDescent="0.25">
      <c r="A10" s="9" t="s">
        <v>33</v>
      </c>
      <c r="B10" s="10" t="s">
        <v>15</v>
      </c>
      <c r="C10" s="10">
        <v>16</v>
      </c>
      <c r="D10" s="2">
        <f t="shared" si="0"/>
        <v>0</v>
      </c>
      <c r="E10" s="2">
        <f t="shared" si="1"/>
        <v>0</v>
      </c>
      <c r="F10" s="2">
        <f t="shared" si="2"/>
        <v>0</v>
      </c>
      <c r="G10" s="2">
        <f>IF($P10=4, $C10, 0)</f>
        <v>0</v>
      </c>
      <c r="H10" s="2">
        <f>IF($P10=5, $C10, 0)</f>
        <v>0</v>
      </c>
      <c r="I10" s="2">
        <f>IF($P10=6, $C10, 0)</f>
        <v>16</v>
      </c>
      <c r="J10" s="2">
        <f t="shared" si="3"/>
        <v>0</v>
      </c>
      <c r="K10" s="2">
        <f t="shared" si="4"/>
        <v>0</v>
      </c>
      <c r="L10" s="2">
        <f t="shared" si="5"/>
        <v>0</v>
      </c>
      <c r="M10" s="2">
        <f>IF($P10=4, $C10, 0)</f>
        <v>0</v>
      </c>
      <c r="N10" s="2">
        <f>IF($P10=5, $C10, 0)</f>
        <v>0</v>
      </c>
      <c r="O10" s="2">
        <f>IF($P10=6, $C10, 0)</f>
        <v>16</v>
      </c>
      <c r="P10" s="5">
        <v>6</v>
      </c>
      <c r="Q10">
        <v>1</v>
      </c>
      <c r="R10">
        <f>IF($B10="Bimestral",2,IF($B10="Quadrimestral",4,IF($B10="Semestral",6,IF($B10="Trimestral",3,))))</f>
        <v>6</v>
      </c>
    </row>
    <row r="11" spans="1:18" x14ac:dyDescent="0.25">
      <c r="A11" s="9" t="s">
        <v>34</v>
      </c>
      <c r="B11" s="10" t="s">
        <v>16</v>
      </c>
      <c r="C11" s="10">
        <v>8</v>
      </c>
      <c r="D11" s="11">
        <f t="shared" si="0"/>
        <v>0</v>
      </c>
      <c r="E11" s="11">
        <f t="shared" si="1"/>
        <v>0</v>
      </c>
      <c r="F11" s="11">
        <f t="shared" si="2"/>
        <v>8</v>
      </c>
      <c r="G11" s="11">
        <f>IF($P11=1, $C11, 0)</f>
        <v>0</v>
      </c>
      <c r="H11" s="11">
        <f>IF($P11=2, $C11, 0)</f>
        <v>0</v>
      </c>
      <c r="I11" s="11">
        <f>IF($P11=3, $C11, 0)</f>
        <v>8</v>
      </c>
      <c r="J11" s="11">
        <f t="shared" si="3"/>
        <v>0</v>
      </c>
      <c r="K11" s="11">
        <f t="shared" si="4"/>
        <v>0</v>
      </c>
      <c r="L11" s="11">
        <f t="shared" si="5"/>
        <v>8</v>
      </c>
      <c r="M11" s="11">
        <f>IF($P11=1, $C11, 0)</f>
        <v>0</v>
      </c>
      <c r="N11" s="11">
        <f>IF($P11=2, $C11, 0)</f>
        <v>0</v>
      </c>
      <c r="O11" s="11">
        <f>IF($P11=3, $C11, 0)</f>
        <v>8</v>
      </c>
      <c r="P11" s="12">
        <v>3</v>
      </c>
      <c r="Q11">
        <v>1</v>
      </c>
      <c r="R11">
        <f t="shared" si="12"/>
        <v>3</v>
      </c>
    </row>
    <row r="12" spans="1:18" x14ac:dyDescent="0.25">
      <c r="A12" s="9" t="s">
        <v>35</v>
      </c>
      <c r="B12" s="10" t="s">
        <v>16</v>
      </c>
      <c r="C12" s="10">
        <v>8</v>
      </c>
      <c r="D12" s="11">
        <f t="shared" si="0"/>
        <v>0</v>
      </c>
      <c r="E12" s="11">
        <f t="shared" si="1"/>
        <v>8</v>
      </c>
      <c r="F12" s="11">
        <f t="shared" si="2"/>
        <v>0</v>
      </c>
      <c r="G12" s="11">
        <f>IF($P12=1, $C12, 0)</f>
        <v>0</v>
      </c>
      <c r="H12" s="11">
        <f>IF($P12=2, $C12, 0)</f>
        <v>8</v>
      </c>
      <c r="I12" s="11">
        <f>IF($P12=3, $C12, 0)</f>
        <v>0</v>
      </c>
      <c r="J12" s="11">
        <f t="shared" si="3"/>
        <v>0</v>
      </c>
      <c r="K12" s="11">
        <f t="shared" si="4"/>
        <v>8</v>
      </c>
      <c r="L12" s="11">
        <f t="shared" si="5"/>
        <v>0</v>
      </c>
      <c r="M12" s="11">
        <f>IF($P12=1, $C12, 0)</f>
        <v>0</v>
      </c>
      <c r="N12" s="11">
        <f>IF($P12=2, $C12, 0)</f>
        <v>8</v>
      </c>
      <c r="O12" s="11">
        <f>IF($P12=3, $C12, 0)</f>
        <v>0</v>
      </c>
      <c r="P12" s="12">
        <v>2</v>
      </c>
      <c r="Q12">
        <v>1</v>
      </c>
      <c r="R12">
        <f t="shared" si="12"/>
        <v>3</v>
      </c>
    </row>
    <row r="13" spans="1:18" x14ac:dyDescent="0.25">
      <c r="A13" s="9" t="s">
        <v>36</v>
      </c>
      <c r="B13" s="10" t="s">
        <v>16</v>
      </c>
      <c r="C13" s="10">
        <v>8</v>
      </c>
      <c r="D13" s="11">
        <f t="shared" si="0"/>
        <v>8</v>
      </c>
      <c r="E13" s="11">
        <f t="shared" si="1"/>
        <v>0</v>
      </c>
      <c r="F13" s="11">
        <f t="shared" si="2"/>
        <v>0</v>
      </c>
      <c r="G13" s="11">
        <f>IF($P13=1, $C13, 0)</f>
        <v>8</v>
      </c>
      <c r="H13" s="11">
        <f>IF($P13=2, $C13, 0)</f>
        <v>0</v>
      </c>
      <c r="I13" s="11">
        <f>IF($P13=3, $C13, 0)</f>
        <v>0</v>
      </c>
      <c r="J13" s="11">
        <f t="shared" si="3"/>
        <v>8</v>
      </c>
      <c r="K13" s="11">
        <f t="shared" si="4"/>
        <v>0</v>
      </c>
      <c r="L13" s="11">
        <f t="shared" si="5"/>
        <v>0</v>
      </c>
      <c r="M13" s="11">
        <f>IF($P13=1, $C13, 0)</f>
        <v>8</v>
      </c>
      <c r="N13" s="11">
        <f>IF($P13=2, $C13, 0)</f>
        <v>0</v>
      </c>
      <c r="O13" s="11">
        <f>IF($P13=3, $C13, 0)</f>
        <v>0</v>
      </c>
      <c r="P13" s="12">
        <v>1</v>
      </c>
      <c r="Q13">
        <v>1</v>
      </c>
      <c r="R13">
        <f t="shared" si="12"/>
        <v>3</v>
      </c>
    </row>
    <row r="14" spans="1:18" x14ac:dyDescent="0.25">
      <c r="A14" s="9" t="s">
        <v>37</v>
      </c>
      <c r="B14" s="10" t="s">
        <v>44</v>
      </c>
      <c r="C14" s="10">
        <v>8</v>
      </c>
      <c r="D14" s="13">
        <f>C14</f>
        <v>8</v>
      </c>
      <c r="E14" s="13">
        <f t="shared" ref="E14:O15" si="13">D14</f>
        <v>8</v>
      </c>
      <c r="F14" s="13">
        <f t="shared" si="13"/>
        <v>8</v>
      </c>
      <c r="G14" s="13">
        <f t="shared" si="13"/>
        <v>8</v>
      </c>
      <c r="H14" s="13">
        <f t="shared" si="13"/>
        <v>8</v>
      </c>
      <c r="I14" s="13">
        <f t="shared" si="13"/>
        <v>8</v>
      </c>
      <c r="J14" s="13">
        <f t="shared" si="13"/>
        <v>8</v>
      </c>
      <c r="K14" s="13">
        <f t="shared" si="13"/>
        <v>8</v>
      </c>
      <c r="L14" s="13">
        <f t="shared" si="13"/>
        <v>8</v>
      </c>
      <c r="M14" s="13">
        <f t="shared" si="13"/>
        <v>8</v>
      </c>
      <c r="N14" s="13">
        <f t="shared" si="13"/>
        <v>8</v>
      </c>
      <c r="O14" s="13">
        <f t="shared" si="13"/>
        <v>8</v>
      </c>
      <c r="P14" s="12">
        <v>1</v>
      </c>
      <c r="Q14">
        <v>1</v>
      </c>
      <c r="R14">
        <v>1</v>
      </c>
    </row>
    <row r="15" spans="1:18" x14ac:dyDescent="0.25">
      <c r="A15" s="9" t="s">
        <v>38</v>
      </c>
      <c r="B15" s="10" t="s">
        <v>44</v>
      </c>
      <c r="C15" s="10">
        <v>8</v>
      </c>
      <c r="D15" s="13">
        <f>C15</f>
        <v>8</v>
      </c>
      <c r="E15" s="13">
        <f t="shared" si="13"/>
        <v>8</v>
      </c>
      <c r="F15" s="13">
        <f t="shared" si="13"/>
        <v>8</v>
      </c>
      <c r="G15" s="13">
        <f t="shared" si="13"/>
        <v>8</v>
      </c>
      <c r="H15" s="13">
        <f t="shared" si="13"/>
        <v>8</v>
      </c>
      <c r="I15" s="13">
        <f t="shared" si="13"/>
        <v>8</v>
      </c>
      <c r="J15" s="13">
        <f t="shared" si="13"/>
        <v>8</v>
      </c>
      <c r="K15" s="13">
        <f t="shared" si="13"/>
        <v>8</v>
      </c>
      <c r="L15" s="13">
        <f t="shared" si="13"/>
        <v>8</v>
      </c>
      <c r="M15" s="13">
        <f t="shared" si="13"/>
        <v>8</v>
      </c>
      <c r="N15" s="13">
        <f t="shared" si="13"/>
        <v>8</v>
      </c>
      <c r="O15" s="13">
        <f t="shared" si="13"/>
        <v>8</v>
      </c>
      <c r="P15" s="12">
        <v>1</v>
      </c>
      <c r="Q15">
        <v>1</v>
      </c>
      <c r="R15">
        <v>1</v>
      </c>
    </row>
    <row r="16" spans="1:18" x14ac:dyDescent="0.25">
      <c r="A16" s="9" t="s">
        <v>39</v>
      </c>
      <c r="B16" s="10" t="s">
        <v>14</v>
      </c>
      <c r="C16" s="10">
        <v>12</v>
      </c>
      <c r="D16" s="2">
        <f t="shared" ref="D16:D40" si="14">IF($P16=1, $C16, 0)</f>
        <v>0</v>
      </c>
      <c r="E16" s="2">
        <f t="shared" ref="E16:E40" si="15">IF($P16=2, $C16, 0)</f>
        <v>12</v>
      </c>
      <c r="F16" s="2">
        <f t="shared" ref="F16:F21" si="16">IF($P16=3, $C16, 0)</f>
        <v>0</v>
      </c>
      <c r="G16" s="2">
        <f>IF($P16=4, $C16, 0)</f>
        <v>0</v>
      </c>
      <c r="H16" s="2">
        <f>IF($P16=1, $C16, 0)</f>
        <v>0</v>
      </c>
      <c r="I16" s="2">
        <f>IF($P16=2, $C16, 0)</f>
        <v>12</v>
      </c>
      <c r="J16" s="2">
        <f>IF($P16=3, $C16, 0)</f>
        <v>0</v>
      </c>
      <c r="K16" s="2">
        <f>IF($P16=4, $C16, 0)</f>
        <v>0</v>
      </c>
      <c r="L16" s="2">
        <f>IF($P16=1, $C16, 0)</f>
        <v>0</v>
      </c>
      <c r="M16" s="2">
        <f>IF($P16=2, $C16, 0)</f>
        <v>12</v>
      </c>
      <c r="N16" s="2">
        <f>IF($P16=3, $C16, 0)</f>
        <v>0</v>
      </c>
      <c r="O16" s="2">
        <f>IF($P16=4, $C16, 0)</f>
        <v>0</v>
      </c>
      <c r="P16" s="5">
        <v>2</v>
      </c>
      <c r="Q16">
        <v>1</v>
      </c>
      <c r="R16">
        <f>IF($B16="Bimestral",2,IF($B16="Quadrimestral",4,IF($B16="Semestral",6,IF($B16="Trimestral",3,))))</f>
        <v>4</v>
      </c>
    </row>
    <row r="17" spans="1:18" x14ac:dyDescent="0.25">
      <c r="A17" s="9" t="s">
        <v>40</v>
      </c>
      <c r="B17" s="10" t="s">
        <v>15</v>
      </c>
      <c r="C17" s="10">
        <v>27</v>
      </c>
      <c r="D17" s="2">
        <f t="shared" si="14"/>
        <v>0</v>
      </c>
      <c r="E17" s="2">
        <f t="shared" si="15"/>
        <v>0</v>
      </c>
      <c r="F17" s="2">
        <f t="shared" si="16"/>
        <v>27</v>
      </c>
      <c r="G17" s="2">
        <f>IF($P17=4, $C17, 0)</f>
        <v>0</v>
      </c>
      <c r="H17" s="2">
        <f>IF($P17=5, $C17, 0)</f>
        <v>0</v>
      </c>
      <c r="I17" s="2">
        <f>IF($P17=6, $C17, 0)</f>
        <v>0</v>
      </c>
      <c r="J17" s="2">
        <f>IF($P17=1, $C17, 0)</f>
        <v>0</v>
      </c>
      <c r="K17" s="2">
        <f>IF($P17=2, $C17, 0)</f>
        <v>0</v>
      </c>
      <c r="L17" s="2">
        <f>IF($P17=3, $C17, 0)</f>
        <v>27</v>
      </c>
      <c r="M17" s="2">
        <f>IF($P17=4, $C17, 0)</f>
        <v>0</v>
      </c>
      <c r="N17" s="2">
        <f>IF($P17=5, $C17, 0)</f>
        <v>0</v>
      </c>
      <c r="O17" s="2">
        <f>IF($P17=6, $C17, 0)</f>
        <v>0</v>
      </c>
      <c r="P17" s="5">
        <v>3</v>
      </c>
      <c r="Q17">
        <v>1</v>
      </c>
      <c r="R17">
        <f>IF($B17="Bimestral",2,IF($B17="Quadrimestral",4,IF($B17="Semestral",6,IF($B17="Trimestral",3,))))</f>
        <v>6</v>
      </c>
    </row>
    <row r="18" spans="1:18" x14ac:dyDescent="0.25">
      <c r="A18" s="9" t="s">
        <v>41</v>
      </c>
      <c r="B18" s="10" t="s">
        <v>16</v>
      </c>
      <c r="C18" s="10">
        <v>6</v>
      </c>
      <c r="D18" s="11">
        <f t="shared" si="14"/>
        <v>0</v>
      </c>
      <c r="E18" s="11">
        <f t="shared" si="15"/>
        <v>0</v>
      </c>
      <c r="F18" s="11">
        <f t="shared" si="16"/>
        <v>6</v>
      </c>
      <c r="G18" s="11">
        <f>IF($P18=1, $C18, 0)</f>
        <v>0</v>
      </c>
      <c r="H18" s="11">
        <f>IF($P18=2, $C18, 0)</f>
        <v>0</v>
      </c>
      <c r="I18" s="11">
        <f>IF($P18=3, $C18, 0)</f>
        <v>6</v>
      </c>
      <c r="J18" s="11">
        <f>IF($P18=1, $C18, 0)</f>
        <v>0</v>
      </c>
      <c r="K18" s="11">
        <f>IF($P18=2, $C18, 0)</f>
        <v>0</v>
      </c>
      <c r="L18" s="11">
        <f>IF($P18=3, $C18, 0)</f>
        <v>6</v>
      </c>
      <c r="M18" s="11">
        <f>IF($P18=1, $C18, 0)</f>
        <v>0</v>
      </c>
      <c r="N18" s="11">
        <f>IF($P18=2, $C18, 0)</f>
        <v>0</v>
      </c>
      <c r="O18" s="11">
        <f>IF($P18=3, $C18, 0)</f>
        <v>6</v>
      </c>
      <c r="P18" s="12">
        <v>3</v>
      </c>
      <c r="Q18">
        <v>1</v>
      </c>
      <c r="R18">
        <f t="shared" ref="R18:R19" si="17">IF($B18="Bimestral",2,IF($B18="Quadrimestral",4,IF($B18="Semestral",6,IF($B18="Trimestral",3,))))</f>
        <v>3</v>
      </c>
    </row>
    <row r="19" spans="1:18" x14ac:dyDescent="0.25">
      <c r="A19" s="9" t="s">
        <v>42</v>
      </c>
      <c r="B19" s="10" t="s">
        <v>16</v>
      </c>
      <c r="C19" s="10">
        <v>9</v>
      </c>
      <c r="D19" s="11">
        <f t="shared" si="14"/>
        <v>9</v>
      </c>
      <c r="E19" s="11">
        <f t="shared" si="15"/>
        <v>0</v>
      </c>
      <c r="F19" s="11">
        <f t="shared" si="16"/>
        <v>0</v>
      </c>
      <c r="G19" s="11">
        <f>IF($P19=1, $C19, 0)</f>
        <v>9</v>
      </c>
      <c r="H19" s="11">
        <f>IF($P19=2, $C19, 0)</f>
        <v>0</v>
      </c>
      <c r="I19" s="11">
        <f>IF($P19=3, $C19, 0)</f>
        <v>0</v>
      </c>
      <c r="J19" s="11">
        <f>IF($P19=1, $C19, 0)</f>
        <v>9</v>
      </c>
      <c r="K19" s="11">
        <f>IF($P19=2, $C19, 0)</f>
        <v>0</v>
      </c>
      <c r="L19" s="11">
        <f>IF($P19=3, $C19, 0)</f>
        <v>0</v>
      </c>
      <c r="M19" s="11">
        <f>IF($P19=1, $C19, 0)</f>
        <v>9</v>
      </c>
      <c r="N19" s="11">
        <f>IF($P19=2, $C19, 0)</f>
        <v>0</v>
      </c>
      <c r="O19" s="11">
        <f>IF($P19=3, $C19, 0)</f>
        <v>0</v>
      </c>
      <c r="P19" s="12">
        <v>1</v>
      </c>
      <c r="Q19">
        <v>1</v>
      </c>
      <c r="R19">
        <f t="shared" si="17"/>
        <v>3</v>
      </c>
    </row>
    <row r="20" spans="1:18" x14ac:dyDescent="0.25">
      <c r="A20" s="9" t="s">
        <v>43</v>
      </c>
      <c r="B20" s="10" t="s">
        <v>14</v>
      </c>
      <c r="C20" s="10">
        <v>15</v>
      </c>
      <c r="D20" s="2">
        <f t="shared" si="14"/>
        <v>15</v>
      </c>
      <c r="E20" s="2">
        <f t="shared" si="15"/>
        <v>0</v>
      </c>
      <c r="F20" s="2">
        <f t="shared" si="16"/>
        <v>0</v>
      </c>
      <c r="G20" s="2">
        <f>IF($P20=4, $C20, 0)</f>
        <v>0</v>
      </c>
      <c r="H20" s="2">
        <f>IF($P20=1, $C20, 0)</f>
        <v>15</v>
      </c>
      <c r="I20" s="2">
        <f>IF($P20=2, $C20, 0)</f>
        <v>0</v>
      </c>
      <c r="J20" s="2">
        <f>IF($P20=3, $C20, 0)</f>
        <v>0</v>
      </c>
      <c r="K20" s="2">
        <f>IF($P20=4, $C20, 0)</f>
        <v>0</v>
      </c>
      <c r="L20" s="2">
        <f>IF($P20=1, $C20, 0)</f>
        <v>15</v>
      </c>
      <c r="M20" s="2">
        <f>IF($P20=2, $C20, 0)</f>
        <v>0</v>
      </c>
      <c r="N20" s="2">
        <f>IF($P20=3, $C20, 0)</f>
        <v>0</v>
      </c>
      <c r="O20" s="2">
        <f>IF($P20=4, $C20, 0)</f>
        <v>0</v>
      </c>
      <c r="P20" s="5">
        <v>1</v>
      </c>
      <c r="Q20">
        <v>1</v>
      </c>
      <c r="R20">
        <f t="shared" ref="R20:R26" si="18">IF($B20="Bimestral",2,IF($B20="Quadrimestral",4,IF($B20="Semestral",6,IF($B20="Trimestral",3,))))</f>
        <v>4</v>
      </c>
    </row>
    <row r="21" spans="1:18" x14ac:dyDescent="0.25">
      <c r="A21" s="9"/>
      <c r="B21" s="10" t="s">
        <v>15</v>
      </c>
      <c r="C21" s="10">
        <v>3</v>
      </c>
      <c r="D21" s="2">
        <f t="shared" si="14"/>
        <v>0</v>
      </c>
      <c r="E21" s="2">
        <f t="shared" si="15"/>
        <v>3</v>
      </c>
      <c r="F21" s="2">
        <f t="shared" si="16"/>
        <v>0</v>
      </c>
      <c r="G21" s="2">
        <f>IF($P21=4, $C21, 0)</f>
        <v>0</v>
      </c>
      <c r="H21" s="2">
        <f>IF($P21=5, $C21, 0)</f>
        <v>0</v>
      </c>
      <c r="I21" s="2">
        <f>IF($P21=6, $C21, 0)</f>
        <v>0</v>
      </c>
      <c r="J21" s="2">
        <f t="shared" ref="J21:J27" si="19">IF($P21=1, $C21, 0)</f>
        <v>0</v>
      </c>
      <c r="K21" s="2">
        <f t="shared" ref="K21:K27" si="20">IF($P21=2, $C21, 0)</f>
        <v>3</v>
      </c>
      <c r="L21" s="2">
        <f>IF($P21=3, $C21, 0)</f>
        <v>0</v>
      </c>
      <c r="M21" s="2">
        <f>IF($P21=4, $C21, 0)</f>
        <v>0</v>
      </c>
      <c r="N21" s="2">
        <f>IF($P21=5, $C21, 0)</f>
        <v>0</v>
      </c>
      <c r="O21" s="2">
        <f>IF($P21=6, $C21, 0)</f>
        <v>0</v>
      </c>
      <c r="P21" s="5">
        <v>2</v>
      </c>
      <c r="Q21">
        <v>1</v>
      </c>
      <c r="R21">
        <f t="shared" si="18"/>
        <v>6</v>
      </c>
    </row>
    <row r="22" spans="1:18" x14ac:dyDescent="0.25">
      <c r="A22" s="9" t="s">
        <v>45</v>
      </c>
      <c r="B22" s="10" t="s">
        <v>13</v>
      </c>
      <c r="C22" s="10">
        <v>18</v>
      </c>
      <c r="D22" s="2">
        <f t="shared" si="14"/>
        <v>0</v>
      </c>
      <c r="E22" s="2">
        <f t="shared" si="15"/>
        <v>18</v>
      </c>
      <c r="F22" s="2">
        <f>IF($P22=1, $C22, 0)</f>
        <v>0</v>
      </c>
      <c r="G22" s="2">
        <f>IF($P22=2, $C22, 0)</f>
        <v>18</v>
      </c>
      <c r="H22" s="2">
        <f>IF($P22=1, $C22, 0)</f>
        <v>0</v>
      </c>
      <c r="I22" s="2">
        <f>IF($P22=2, $C22, 0)</f>
        <v>18</v>
      </c>
      <c r="J22" s="2">
        <f t="shared" si="19"/>
        <v>0</v>
      </c>
      <c r="K22" s="2">
        <f t="shared" si="20"/>
        <v>18</v>
      </c>
      <c r="L22" s="2">
        <f>IF($P22=1, $C22, 0)</f>
        <v>0</v>
      </c>
      <c r="M22" s="2">
        <f>IF($P22=2, $C22, 0)</f>
        <v>18</v>
      </c>
      <c r="N22" s="2">
        <f>IF($P22=1, $C22, 0)</f>
        <v>0</v>
      </c>
      <c r="O22" s="2">
        <f>IF($P22=2, $C22, 0)</f>
        <v>18</v>
      </c>
      <c r="P22" s="4">
        <v>2</v>
      </c>
      <c r="Q22">
        <v>1</v>
      </c>
      <c r="R22">
        <f t="shared" si="18"/>
        <v>2</v>
      </c>
    </row>
    <row r="23" spans="1:18" x14ac:dyDescent="0.25">
      <c r="A23" s="9" t="s">
        <v>46</v>
      </c>
      <c r="B23" s="10" t="s">
        <v>15</v>
      </c>
      <c r="C23" s="10">
        <v>21</v>
      </c>
      <c r="D23" s="2">
        <f t="shared" si="14"/>
        <v>0</v>
      </c>
      <c r="E23" s="2">
        <f t="shared" si="15"/>
        <v>0</v>
      </c>
      <c r="F23" s="2">
        <f t="shared" ref="F23:F40" si="21">IF($P23=3, $C23, 0)</f>
        <v>0</v>
      </c>
      <c r="G23" s="2">
        <f>IF($P23=4, $C23, 0)</f>
        <v>0</v>
      </c>
      <c r="H23" s="2">
        <f>IF($P23=5, $C23, 0)</f>
        <v>0</v>
      </c>
      <c r="I23" s="2">
        <f>IF($P23=6, $C23, 0)</f>
        <v>21</v>
      </c>
      <c r="J23" s="2">
        <f t="shared" si="19"/>
        <v>0</v>
      </c>
      <c r="K23" s="2">
        <f t="shared" si="20"/>
        <v>0</v>
      </c>
      <c r="L23" s="2">
        <f>IF($P23=3, $C23, 0)</f>
        <v>0</v>
      </c>
      <c r="M23" s="2">
        <f>IF($P23=4, $C23, 0)</f>
        <v>0</v>
      </c>
      <c r="N23" s="2">
        <f>IF($P23=5, $C23, 0)</f>
        <v>0</v>
      </c>
      <c r="O23" s="2">
        <f>IF($P23=6, $C23, 0)</f>
        <v>21</v>
      </c>
      <c r="P23" s="5">
        <v>6</v>
      </c>
      <c r="Q23">
        <v>1</v>
      </c>
      <c r="R23">
        <f t="shared" si="18"/>
        <v>6</v>
      </c>
    </row>
    <row r="24" spans="1:18" x14ac:dyDescent="0.25">
      <c r="A24" s="9" t="s">
        <v>46</v>
      </c>
      <c r="B24" s="10" t="s">
        <v>15</v>
      </c>
      <c r="C24" s="10">
        <v>10</v>
      </c>
      <c r="D24" s="2">
        <f t="shared" si="14"/>
        <v>10</v>
      </c>
      <c r="E24" s="2">
        <f t="shared" si="15"/>
        <v>0</v>
      </c>
      <c r="F24" s="2">
        <f t="shared" si="21"/>
        <v>0</v>
      </c>
      <c r="G24" s="2">
        <f>IF($P24=4, $C24, 0)</f>
        <v>0</v>
      </c>
      <c r="H24" s="2">
        <f>IF($P24=5, $C24, 0)</f>
        <v>0</v>
      </c>
      <c r="I24" s="2">
        <f>IF($P24=6, $C24, 0)</f>
        <v>0</v>
      </c>
      <c r="J24" s="2">
        <f t="shared" si="19"/>
        <v>10</v>
      </c>
      <c r="K24" s="2">
        <f t="shared" si="20"/>
        <v>0</v>
      </c>
      <c r="L24" s="2">
        <f>IF($P24=3, $C24, 0)</f>
        <v>0</v>
      </c>
      <c r="M24" s="2">
        <f>IF($P24=4, $C24, 0)</f>
        <v>0</v>
      </c>
      <c r="N24" s="2">
        <f>IF($P24=5, $C24, 0)</f>
        <v>0</v>
      </c>
      <c r="O24" s="2">
        <f>IF($P24=6, $C24, 0)</f>
        <v>0</v>
      </c>
      <c r="P24" s="5">
        <v>1</v>
      </c>
      <c r="Q24">
        <v>1</v>
      </c>
      <c r="R24">
        <f t="shared" si="18"/>
        <v>6</v>
      </c>
    </row>
    <row r="25" spans="1:18" x14ac:dyDescent="0.25">
      <c r="A25" s="9" t="s">
        <v>47</v>
      </c>
      <c r="B25" s="10" t="s">
        <v>15</v>
      </c>
      <c r="C25" s="10">
        <v>6</v>
      </c>
      <c r="D25" s="2">
        <f t="shared" si="14"/>
        <v>0</v>
      </c>
      <c r="E25" s="2">
        <f t="shared" si="15"/>
        <v>0</v>
      </c>
      <c r="F25" s="2">
        <f t="shared" si="21"/>
        <v>0</v>
      </c>
      <c r="G25" s="2">
        <f>IF($P25=4, $C25, 0)</f>
        <v>6</v>
      </c>
      <c r="H25" s="2">
        <f>IF($P25=5, $C25, 0)</f>
        <v>0</v>
      </c>
      <c r="I25" s="2">
        <f>IF($P25=6, $C25, 0)</f>
        <v>0</v>
      </c>
      <c r="J25" s="2">
        <f t="shared" si="19"/>
        <v>0</v>
      </c>
      <c r="K25" s="2">
        <f t="shared" si="20"/>
        <v>0</v>
      </c>
      <c r="L25" s="2">
        <f>IF($P25=3, $C25, 0)</f>
        <v>0</v>
      </c>
      <c r="M25" s="2">
        <f>IF($P25=4, $C25, 0)</f>
        <v>6</v>
      </c>
      <c r="N25" s="2">
        <f>IF($P25=5, $C25, 0)</f>
        <v>0</v>
      </c>
      <c r="O25" s="2">
        <f>IF($P25=6, $C25, 0)</f>
        <v>0</v>
      </c>
      <c r="P25" s="5">
        <v>4</v>
      </c>
      <c r="Q25">
        <v>1</v>
      </c>
      <c r="R25">
        <f t="shared" si="18"/>
        <v>6</v>
      </c>
    </row>
    <row r="26" spans="1:18" x14ac:dyDescent="0.25">
      <c r="A26" s="9" t="s">
        <v>48</v>
      </c>
      <c r="B26" s="10" t="s">
        <v>15</v>
      </c>
      <c r="C26" s="10">
        <v>27</v>
      </c>
      <c r="D26" s="2">
        <f t="shared" si="14"/>
        <v>0</v>
      </c>
      <c r="E26" s="2">
        <f t="shared" si="15"/>
        <v>27</v>
      </c>
      <c r="F26" s="2">
        <f t="shared" si="21"/>
        <v>0</v>
      </c>
      <c r="G26" s="2">
        <f>IF($P26=4, $C26, 0)</f>
        <v>0</v>
      </c>
      <c r="H26" s="2">
        <f>IF($P26=5, $C26, 0)</f>
        <v>0</v>
      </c>
      <c r="I26" s="2">
        <f>IF($P26=6, $C26, 0)</f>
        <v>0</v>
      </c>
      <c r="J26" s="2">
        <f t="shared" si="19"/>
        <v>0</v>
      </c>
      <c r="K26" s="2">
        <f t="shared" si="20"/>
        <v>27</v>
      </c>
      <c r="L26" s="2">
        <f>IF($P26=3, $C26, 0)</f>
        <v>0</v>
      </c>
      <c r="M26" s="2">
        <f>IF($P26=4, $C26, 0)</f>
        <v>0</v>
      </c>
      <c r="N26" s="2">
        <f>IF($P26=5, $C26, 0)</f>
        <v>0</v>
      </c>
      <c r="O26" s="2">
        <f>IF($P26=6, $C26, 0)</f>
        <v>0</v>
      </c>
      <c r="P26" s="5">
        <v>2</v>
      </c>
      <c r="Q26">
        <v>1</v>
      </c>
      <c r="R26">
        <f t="shared" si="18"/>
        <v>6</v>
      </c>
    </row>
    <row r="27" spans="1:18" x14ac:dyDescent="0.25">
      <c r="A27" s="9" t="s">
        <v>49</v>
      </c>
      <c r="B27" s="10" t="s">
        <v>16</v>
      </c>
      <c r="C27" s="10">
        <v>9</v>
      </c>
      <c r="D27" s="11">
        <f t="shared" si="14"/>
        <v>9</v>
      </c>
      <c r="E27" s="11">
        <f t="shared" si="15"/>
        <v>0</v>
      </c>
      <c r="F27" s="11">
        <f t="shared" si="21"/>
        <v>0</v>
      </c>
      <c r="G27" s="11">
        <f>IF($P27=1, $C27, 0)</f>
        <v>9</v>
      </c>
      <c r="H27" s="11">
        <f>IF($P27=2, $C27, 0)</f>
        <v>0</v>
      </c>
      <c r="I27" s="11">
        <f>IF($P27=3, $C27, 0)</f>
        <v>0</v>
      </c>
      <c r="J27" s="11">
        <f t="shared" si="19"/>
        <v>9</v>
      </c>
      <c r="K27" s="11">
        <f t="shared" si="20"/>
        <v>0</v>
      </c>
      <c r="L27" s="11">
        <f>IF($P27=3, $C27, 0)</f>
        <v>0</v>
      </c>
      <c r="M27" s="11">
        <f>IF($P27=1, $C27, 0)</f>
        <v>9</v>
      </c>
      <c r="N27" s="11">
        <f>IF($P27=2, $C27, 0)</f>
        <v>0</v>
      </c>
      <c r="O27" s="11">
        <f>IF($P27=3, $C27, 0)</f>
        <v>0</v>
      </c>
      <c r="P27" s="12">
        <v>1</v>
      </c>
      <c r="Q27">
        <v>1</v>
      </c>
      <c r="R27">
        <f t="shared" ref="R27" si="22">IF($B27="Bimestral",2,IF($B27="Quadrimestral",4,IF($B27="Semestral",6,IF($B27="Trimestral",3,))))</f>
        <v>3</v>
      </c>
    </row>
    <row r="28" spans="1:18" x14ac:dyDescent="0.25">
      <c r="A28" s="9" t="s">
        <v>49</v>
      </c>
      <c r="B28" s="10" t="s">
        <v>14</v>
      </c>
      <c r="C28" s="10">
        <v>27</v>
      </c>
      <c r="D28" s="2">
        <f t="shared" si="14"/>
        <v>0</v>
      </c>
      <c r="E28" s="2">
        <f t="shared" si="15"/>
        <v>0</v>
      </c>
      <c r="F28" s="2">
        <f t="shared" si="21"/>
        <v>27</v>
      </c>
      <c r="G28" s="2">
        <f>IF($P28=4, $C28, 0)</f>
        <v>0</v>
      </c>
      <c r="H28" s="2">
        <f>IF($P28=1, $C28, 0)</f>
        <v>0</v>
      </c>
      <c r="I28" s="2">
        <f>IF($P28=2, $C28, 0)</f>
        <v>0</v>
      </c>
      <c r="J28" s="2">
        <f>IF($P28=3, $C28, 0)</f>
        <v>27</v>
      </c>
      <c r="K28" s="2">
        <f>IF($P28=4, $C28, 0)</f>
        <v>0</v>
      </c>
      <c r="L28" s="2">
        <f>IF($P28=1, $C28, 0)</f>
        <v>0</v>
      </c>
      <c r="M28" s="2">
        <f>IF($P28=2, $C28, 0)</f>
        <v>0</v>
      </c>
      <c r="N28" s="2">
        <f>IF($P28=3, $C28, 0)</f>
        <v>27</v>
      </c>
      <c r="O28" s="2">
        <f>IF($P28=4, $C28, 0)</f>
        <v>0</v>
      </c>
      <c r="P28" s="5">
        <v>3</v>
      </c>
      <c r="Q28">
        <v>1</v>
      </c>
      <c r="R28">
        <f>IF($B28="Bimestral",2,IF($B28="Quadrimestral",4,IF($B28="Semestral",6,IF($B28="Trimestral",3,))))</f>
        <v>4</v>
      </c>
    </row>
    <row r="29" spans="1:18" x14ac:dyDescent="0.25">
      <c r="A29" s="9" t="s">
        <v>50</v>
      </c>
      <c r="B29" s="10" t="s">
        <v>14</v>
      </c>
      <c r="C29" s="10">
        <v>15</v>
      </c>
      <c r="D29" s="2">
        <f t="shared" si="14"/>
        <v>0</v>
      </c>
      <c r="E29" s="2">
        <f t="shared" si="15"/>
        <v>0</v>
      </c>
      <c r="F29" s="2">
        <f t="shared" si="21"/>
        <v>0</v>
      </c>
      <c r="G29" s="2">
        <f>IF($P29=4, $C29, 0)</f>
        <v>15</v>
      </c>
      <c r="H29" s="2">
        <f>IF($P29=1, $C29, 0)</f>
        <v>0</v>
      </c>
      <c r="I29" s="2">
        <f>IF($P29=2, $C29, 0)</f>
        <v>0</v>
      </c>
      <c r="J29" s="2">
        <f>IF($P29=3, $C29, 0)</f>
        <v>0</v>
      </c>
      <c r="K29" s="2">
        <f>IF($P29=4, $C29, 0)</f>
        <v>15</v>
      </c>
      <c r="L29" s="2">
        <f>IF($P29=1, $C29, 0)</f>
        <v>0</v>
      </c>
      <c r="M29" s="2">
        <f>IF($P29=2, $C29, 0)</f>
        <v>0</v>
      </c>
      <c r="N29" s="2">
        <f>IF($P29=3, $C29, 0)</f>
        <v>0</v>
      </c>
      <c r="O29" s="2">
        <f>IF($P29=4, $C29, 0)</f>
        <v>15</v>
      </c>
      <c r="P29" s="5">
        <v>4</v>
      </c>
      <c r="Q29">
        <v>1</v>
      </c>
      <c r="R29">
        <f>IF($B29="Bimestral",2,IF($B29="Quadrimestral",4,IF($B29="Semestral",6,IF($B29="Trimestral",3,))))</f>
        <v>4</v>
      </c>
    </row>
    <row r="30" spans="1:18" x14ac:dyDescent="0.25">
      <c r="A30" s="9" t="s">
        <v>51</v>
      </c>
      <c r="B30" s="10" t="s">
        <v>14</v>
      </c>
      <c r="C30" s="10">
        <v>6</v>
      </c>
      <c r="D30" s="2">
        <f t="shared" si="14"/>
        <v>6</v>
      </c>
      <c r="E30" s="2">
        <f t="shared" si="15"/>
        <v>0</v>
      </c>
      <c r="F30" s="2">
        <f t="shared" si="21"/>
        <v>0</v>
      </c>
      <c r="G30" s="2">
        <f>IF($P30=4, $C30, 0)</f>
        <v>0</v>
      </c>
      <c r="H30" s="2">
        <f>IF($P30=1, $C30, 0)</f>
        <v>6</v>
      </c>
      <c r="I30" s="2">
        <f>IF($P30=2, $C30, 0)</f>
        <v>0</v>
      </c>
      <c r="J30" s="2">
        <f>IF($P30=3, $C30, 0)</f>
        <v>0</v>
      </c>
      <c r="K30" s="2">
        <f>IF($P30=4, $C30, 0)</f>
        <v>0</v>
      </c>
      <c r="L30" s="2">
        <f>IF($P30=1, $C30, 0)</f>
        <v>6</v>
      </c>
      <c r="M30" s="2">
        <f>IF($P30=2, $C30, 0)</f>
        <v>0</v>
      </c>
      <c r="N30" s="2">
        <f>IF($P30=3, $C30, 0)</f>
        <v>0</v>
      </c>
      <c r="O30" s="2">
        <f>IF($P30=4, $C30, 0)</f>
        <v>0</v>
      </c>
      <c r="P30" s="5">
        <v>1</v>
      </c>
      <c r="Q30">
        <v>1</v>
      </c>
      <c r="R30">
        <f>IF($B30="Bimestral",2,IF($B30="Quadrimestral",4,IF($B30="Semestral",6,IF($B30="Trimestral",3,))))</f>
        <v>4</v>
      </c>
    </row>
    <row r="31" spans="1:18" x14ac:dyDescent="0.25">
      <c r="A31" s="9" t="s">
        <v>52</v>
      </c>
      <c r="B31" s="10" t="s">
        <v>14</v>
      </c>
      <c r="C31" s="10">
        <v>4</v>
      </c>
      <c r="D31" s="2">
        <f t="shared" si="14"/>
        <v>0</v>
      </c>
      <c r="E31" s="2">
        <f t="shared" si="15"/>
        <v>4</v>
      </c>
      <c r="F31" s="2">
        <f t="shared" si="21"/>
        <v>0</v>
      </c>
      <c r="G31" s="2">
        <f>IF($P31=4, $C31, 0)</f>
        <v>0</v>
      </c>
      <c r="H31" s="2">
        <f>IF($P31=1, $C31, 0)</f>
        <v>0</v>
      </c>
      <c r="I31" s="2">
        <f>IF($P31=2, $C31, 0)</f>
        <v>4</v>
      </c>
      <c r="J31" s="2">
        <f>IF($P31=3, $C31, 0)</f>
        <v>0</v>
      </c>
      <c r="K31" s="2">
        <f>IF($P31=4, $C31, 0)</f>
        <v>0</v>
      </c>
      <c r="L31" s="2">
        <f>IF($P31=1, $C31, 0)</f>
        <v>0</v>
      </c>
      <c r="M31" s="2">
        <f>IF($P31=2, $C31, 0)</f>
        <v>4</v>
      </c>
      <c r="N31" s="2">
        <f>IF($P31=3, $C31, 0)</f>
        <v>0</v>
      </c>
      <c r="O31" s="2">
        <f>IF($P31=4, $C31, 0)</f>
        <v>0</v>
      </c>
      <c r="P31" s="5">
        <v>2</v>
      </c>
      <c r="Q31">
        <v>1</v>
      </c>
      <c r="R31">
        <f>IF($B31="Bimestral",2,IF($B31="Quadrimestral",4,IF($B31="Semestral",6,IF($B31="Trimestral",3,))))</f>
        <v>4</v>
      </c>
    </row>
    <row r="32" spans="1:18" x14ac:dyDescent="0.25">
      <c r="A32" s="9" t="s">
        <v>53</v>
      </c>
      <c r="B32" s="10" t="s">
        <v>15</v>
      </c>
      <c r="C32" s="10">
        <v>27</v>
      </c>
      <c r="D32" s="2">
        <f t="shared" si="14"/>
        <v>0</v>
      </c>
      <c r="E32" s="2">
        <f t="shared" si="15"/>
        <v>0</v>
      </c>
      <c r="F32" s="2">
        <f t="shared" si="21"/>
        <v>0</v>
      </c>
      <c r="G32" s="2">
        <f>IF($P32=4, $C32, 0)</f>
        <v>0</v>
      </c>
      <c r="H32" s="2">
        <f>IF($P32=5, $C32, 0)</f>
        <v>27</v>
      </c>
      <c r="I32" s="2">
        <f>IF($P32=6, $C32, 0)</f>
        <v>0</v>
      </c>
      <c r="J32" s="2">
        <f>IF($P32=1, $C32, 0)</f>
        <v>0</v>
      </c>
      <c r="K32" s="2">
        <f>IF($P32=2, $C32, 0)</f>
        <v>0</v>
      </c>
      <c r="L32" s="2">
        <f>IF($P32=3, $C32, 0)</f>
        <v>0</v>
      </c>
      <c r="M32" s="2">
        <f>IF($P32=4, $C32, 0)</f>
        <v>0</v>
      </c>
      <c r="N32" s="2">
        <f>IF($P32=5, $C32, 0)</f>
        <v>27</v>
      </c>
      <c r="O32" s="2">
        <f>IF($P32=6, $C32, 0)</f>
        <v>0</v>
      </c>
      <c r="P32" s="5">
        <v>5</v>
      </c>
      <c r="Q32">
        <v>1</v>
      </c>
      <c r="R32">
        <f>IF($B32="Bimestral",2,IF($B32="Quadrimestral",4,IF($B32="Semestral",6,IF($B32="Trimestral",3,))))</f>
        <v>6</v>
      </c>
    </row>
    <row r="33" spans="1:18" x14ac:dyDescent="0.25">
      <c r="A33" s="9" t="s">
        <v>54</v>
      </c>
      <c r="B33" s="10" t="s">
        <v>16</v>
      </c>
      <c r="C33" s="10">
        <v>24</v>
      </c>
      <c r="D33" s="11">
        <f t="shared" si="14"/>
        <v>24</v>
      </c>
      <c r="E33" s="11">
        <f t="shared" si="15"/>
        <v>0</v>
      </c>
      <c r="F33" s="11">
        <f t="shared" si="21"/>
        <v>0</v>
      </c>
      <c r="G33" s="11">
        <f>IF($P33=1, $C33, 0)</f>
        <v>24</v>
      </c>
      <c r="H33" s="11">
        <f>IF($P33=2, $C33, 0)</f>
        <v>0</v>
      </c>
      <c r="I33" s="11">
        <f>IF($P33=3, $C33, 0)</f>
        <v>0</v>
      </c>
      <c r="J33" s="11">
        <f>IF($P33=1, $C33, 0)</f>
        <v>24</v>
      </c>
      <c r="K33" s="11">
        <f>IF($P33=2, $C33, 0)</f>
        <v>0</v>
      </c>
      <c r="L33" s="11">
        <f>IF($P33=3, $C33, 0)</f>
        <v>0</v>
      </c>
      <c r="M33" s="11">
        <f>IF($P33=1, $C33, 0)</f>
        <v>24</v>
      </c>
      <c r="N33" s="11">
        <f>IF($P33=2, $C33, 0)</f>
        <v>0</v>
      </c>
      <c r="O33" s="11">
        <f>IF($P33=3, $C33, 0)</f>
        <v>0</v>
      </c>
      <c r="P33" s="12">
        <v>1</v>
      </c>
      <c r="Q33">
        <v>1</v>
      </c>
      <c r="R33">
        <f t="shared" ref="R33" si="23">IF($B33="Bimestral",2,IF($B33="Quadrimestral",4,IF($B33="Semestral",6,IF($B33="Trimestral",3,))))</f>
        <v>3</v>
      </c>
    </row>
    <row r="34" spans="1:18" x14ac:dyDescent="0.25">
      <c r="A34" s="9" t="s">
        <v>54</v>
      </c>
      <c r="B34" s="10" t="s">
        <v>14</v>
      </c>
      <c r="C34" s="10">
        <v>30</v>
      </c>
      <c r="D34" s="2">
        <f t="shared" si="14"/>
        <v>30</v>
      </c>
      <c r="E34" s="2">
        <f t="shared" si="15"/>
        <v>0</v>
      </c>
      <c r="F34" s="2">
        <f t="shared" si="21"/>
        <v>0</v>
      </c>
      <c r="G34" s="2">
        <f>IF($P34=4, $C34, 0)</f>
        <v>0</v>
      </c>
      <c r="H34" s="2">
        <f>IF($P34=1, $C34, 0)</f>
        <v>30</v>
      </c>
      <c r="I34" s="2">
        <f>IF($P34=2, $C34, 0)</f>
        <v>0</v>
      </c>
      <c r="J34" s="2">
        <f>IF($P34=3, $C34, 0)</f>
        <v>0</v>
      </c>
      <c r="K34" s="2">
        <f>IF($P34=4, $C34, 0)</f>
        <v>0</v>
      </c>
      <c r="L34" s="2">
        <f>IF($P34=1, $C34, 0)</f>
        <v>30</v>
      </c>
      <c r="M34" s="2">
        <f>IF($P34=2, $C34, 0)</f>
        <v>0</v>
      </c>
      <c r="N34" s="2">
        <f>IF($P34=3, $C34, 0)</f>
        <v>0</v>
      </c>
      <c r="O34" s="2">
        <f>IF($P34=4, $C34, 0)</f>
        <v>0</v>
      </c>
      <c r="P34" s="5">
        <v>1</v>
      </c>
      <c r="Q34">
        <v>1</v>
      </c>
      <c r="R34">
        <f>IF($B34="Bimestral",2,IF($B34="Quadrimestral",4,IF($B34="Semestral",6,IF($B34="Trimestral",3,))))</f>
        <v>4</v>
      </c>
    </row>
    <row r="35" spans="1:18" x14ac:dyDescent="0.25">
      <c r="A35" s="9" t="s">
        <v>55</v>
      </c>
      <c r="B35" s="10" t="s">
        <v>15</v>
      </c>
      <c r="C35" s="10">
        <v>24</v>
      </c>
      <c r="D35" s="2">
        <f t="shared" si="14"/>
        <v>0</v>
      </c>
      <c r="E35" s="2">
        <f t="shared" si="15"/>
        <v>0</v>
      </c>
      <c r="F35" s="2">
        <f t="shared" si="21"/>
        <v>0</v>
      </c>
      <c r="G35" s="2">
        <f>IF($P35=4, $C35, 0)</f>
        <v>0</v>
      </c>
      <c r="H35" s="2">
        <f>IF($P35=5, $C35, 0)</f>
        <v>24</v>
      </c>
      <c r="I35" s="2">
        <f>IF($P35=6, $C35, 0)</f>
        <v>0</v>
      </c>
      <c r="J35" s="2">
        <f>IF($P35=1, $C35, 0)</f>
        <v>0</v>
      </c>
      <c r="K35" s="2">
        <f>IF($P35=2, $C35, 0)</f>
        <v>0</v>
      </c>
      <c r="L35" s="2">
        <f>IF($P35=3, $C35, 0)</f>
        <v>0</v>
      </c>
      <c r="M35" s="2">
        <f>IF($P35=4, $C35, 0)</f>
        <v>0</v>
      </c>
      <c r="N35" s="2">
        <f>IF($P35=5, $C35, 0)</f>
        <v>24</v>
      </c>
      <c r="O35" s="2">
        <f>IF($P35=6, $C35, 0)</f>
        <v>0</v>
      </c>
      <c r="P35" s="5">
        <v>5</v>
      </c>
      <c r="Q35">
        <v>1</v>
      </c>
      <c r="R35">
        <f>IF($B35="Bimestral",2,IF($B35="Quadrimestral",4,IF($B35="Semestral",6,IF($B35="Trimestral",3,))))</f>
        <v>6</v>
      </c>
    </row>
    <row r="36" spans="1:18" x14ac:dyDescent="0.25">
      <c r="A36" s="9" t="s">
        <v>56</v>
      </c>
      <c r="B36" s="10" t="s">
        <v>16</v>
      </c>
      <c r="C36" s="10">
        <v>2</v>
      </c>
      <c r="D36" s="11">
        <f t="shared" si="14"/>
        <v>0</v>
      </c>
      <c r="E36" s="11">
        <f t="shared" si="15"/>
        <v>2</v>
      </c>
      <c r="F36" s="11">
        <f t="shared" si="21"/>
        <v>0</v>
      </c>
      <c r="G36" s="11">
        <f>IF($P36=1, $C36, 0)</f>
        <v>0</v>
      </c>
      <c r="H36" s="11">
        <f>IF($P36=2, $C36, 0)</f>
        <v>2</v>
      </c>
      <c r="I36" s="11">
        <f>IF($P36=3, $C36, 0)</f>
        <v>0</v>
      </c>
      <c r="J36" s="11">
        <f>IF($P36=1, $C36, 0)</f>
        <v>0</v>
      </c>
      <c r="K36" s="11">
        <f>IF($P36=2, $C36, 0)</f>
        <v>2</v>
      </c>
      <c r="L36" s="11">
        <f>IF($P36=3, $C36, 0)</f>
        <v>0</v>
      </c>
      <c r="M36" s="11">
        <f>IF($P36=1, $C36, 0)</f>
        <v>0</v>
      </c>
      <c r="N36" s="11">
        <f>IF($P36=2, $C36, 0)</f>
        <v>2</v>
      </c>
      <c r="O36" s="11">
        <f>IF($P36=3, $C36, 0)</f>
        <v>0</v>
      </c>
      <c r="P36" s="12">
        <v>2</v>
      </c>
      <c r="Q36">
        <v>1</v>
      </c>
      <c r="R36">
        <f t="shared" ref="R36" si="24">IF($B36="Bimestral",2,IF($B36="Quadrimestral",4,IF($B36="Semestral",6,IF($B36="Trimestral",3,))))</f>
        <v>3</v>
      </c>
    </row>
    <row r="37" spans="1:18" x14ac:dyDescent="0.25">
      <c r="A37" s="9" t="s">
        <v>57</v>
      </c>
      <c r="B37" s="10" t="s">
        <v>15</v>
      </c>
      <c r="C37" s="10">
        <v>12</v>
      </c>
      <c r="D37" s="2">
        <f t="shared" si="14"/>
        <v>0</v>
      </c>
      <c r="E37" s="2">
        <f t="shared" si="15"/>
        <v>0</v>
      </c>
      <c r="F37" s="2">
        <f t="shared" si="21"/>
        <v>0</v>
      </c>
      <c r="G37" s="2">
        <f>IF($P37=4, $C37, 0)</f>
        <v>0</v>
      </c>
      <c r="H37" s="2">
        <f>IF($P37=5, $C37, 0)</f>
        <v>0</v>
      </c>
      <c r="I37" s="2">
        <f>IF($P37=6, $C37, 0)</f>
        <v>12</v>
      </c>
      <c r="J37" s="2">
        <f>IF($P37=1, $C37, 0)</f>
        <v>0</v>
      </c>
      <c r="K37" s="2">
        <f>IF($P37=2, $C37, 0)</f>
        <v>0</v>
      </c>
      <c r="L37" s="2">
        <f>IF($P37=3, $C37, 0)</f>
        <v>0</v>
      </c>
      <c r="M37" s="2">
        <f>IF($P37=4, $C37, 0)</f>
        <v>0</v>
      </c>
      <c r="N37" s="2">
        <f>IF($P37=5, $C37, 0)</f>
        <v>0</v>
      </c>
      <c r="O37" s="2">
        <f>IF($P37=6, $C37, 0)</f>
        <v>12</v>
      </c>
      <c r="P37" s="5">
        <v>6</v>
      </c>
      <c r="Q37">
        <v>1</v>
      </c>
      <c r="R37">
        <f>IF($B37="Bimestral",2,IF($B37="Quadrimestral",4,IF($B37="Semestral",6,IF($B37="Trimestral",3,))))</f>
        <v>6</v>
      </c>
    </row>
    <row r="38" spans="1:18" x14ac:dyDescent="0.25">
      <c r="A38" s="9" t="s">
        <v>58</v>
      </c>
      <c r="B38" s="10" t="s">
        <v>14</v>
      </c>
      <c r="C38" s="10">
        <v>33</v>
      </c>
      <c r="D38" s="2">
        <f t="shared" si="14"/>
        <v>0</v>
      </c>
      <c r="E38" s="2">
        <f t="shared" si="15"/>
        <v>0</v>
      </c>
      <c r="F38" s="2">
        <f t="shared" si="21"/>
        <v>33</v>
      </c>
      <c r="G38" s="2">
        <f>IF($P38=4, $C38, 0)</f>
        <v>0</v>
      </c>
      <c r="H38" s="2">
        <f>IF($P38=1, $C38, 0)</f>
        <v>0</v>
      </c>
      <c r="I38" s="2">
        <f>IF($P38=2, $C38, 0)</f>
        <v>0</v>
      </c>
      <c r="J38" s="2">
        <f>IF($P38=3, $C38, 0)</f>
        <v>33</v>
      </c>
      <c r="K38" s="2">
        <f>IF($P38=4, $C38, 0)</f>
        <v>0</v>
      </c>
      <c r="L38" s="2">
        <f>IF($P38=1, $C38, 0)</f>
        <v>0</v>
      </c>
      <c r="M38" s="2">
        <f>IF($P38=2, $C38, 0)</f>
        <v>0</v>
      </c>
      <c r="N38" s="2">
        <f>IF($P38=3, $C38, 0)</f>
        <v>33</v>
      </c>
      <c r="O38" s="2">
        <f>IF($P38=4, $C38, 0)</f>
        <v>0</v>
      </c>
      <c r="P38" s="5">
        <v>3</v>
      </c>
      <c r="Q38">
        <v>1</v>
      </c>
      <c r="R38">
        <f>IF($B38="Bimestral",2,IF($B38="Quadrimestral",4,IF($B38="Semestral",6,IF($B38="Trimestral",3,))))</f>
        <v>4</v>
      </c>
    </row>
    <row r="39" spans="1:18" x14ac:dyDescent="0.25">
      <c r="A39" s="9" t="s">
        <v>58</v>
      </c>
      <c r="B39" s="10" t="s">
        <v>14</v>
      </c>
      <c r="C39" s="10">
        <v>7</v>
      </c>
      <c r="D39" s="2">
        <f t="shared" si="14"/>
        <v>7</v>
      </c>
      <c r="E39" s="2">
        <f t="shared" si="15"/>
        <v>0</v>
      </c>
      <c r="F39" s="2">
        <f t="shared" si="21"/>
        <v>0</v>
      </c>
      <c r="G39" s="2">
        <f>IF($P39=4, $C39, 0)</f>
        <v>0</v>
      </c>
      <c r="H39" s="2">
        <f>IF($P39=1, $C39, 0)</f>
        <v>7</v>
      </c>
      <c r="I39" s="2">
        <f>IF($P39=2, $C39, 0)</f>
        <v>0</v>
      </c>
      <c r="J39" s="2">
        <f>IF($P39=3, $C39, 0)</f>
        <v>0</v>
      </c>
      <c r="K39" s="2">
        <f>IF($P39=4, $C39, 0)</f>
        <v>0</v>
      </c>
      <c r="L39" s="2">
        <f>IF($P39=1, $C39, 0)</f>
        <v>7</v>
      </c>
      <c r="M39" s="2">
        <f>IF($P39=2, $C39, 0)</f>
        <v>0</v>
      </c>
      <c r="N39" s="2">
        <f>IF($P39=3, $C39, 0)</f>
        <v>0</v>
      </c>
      <c r="O39" s="2">
        <f>IF($P39=4, $C39, 0)</f>
        <v>0</v>
      </c>
      <c r="P39" s="5">
        <v>1</v>
      </c>
      <c r="Q39">
        <v>1</v>
      </c>
      <c r="R39">
        <f>IF($B39="Bimestral",2,IF($B39="Quadrimestral",4,IF($B39="Semestral",6,IF($B39="Trimestral",3,))))</f>
        <v>4</v>
      </c>
    </row>
    <row r="40" spans="1:18" x14ac:dyDescent="0.25">
      <c r="A40" s="9" t="s">
        <v>59</v>
      </c>
      <c r="B40" s="10" t="s">
        <v>15</v>
      </c>
      <c r="C40" s="10">
        <v>32</v>
      </c>
      <c r="D40" s="2">
        <f t="shared" si="14"/>
        <v>0</v>
      </c>
      <c r="E40" s="2">
        <f t="shared" si="15"/>
        <v>32</v>
      </c>
      <c r="F40" s="2">
        <f t="shared" si="21"/>
        <v>0</v>
      </c>
      <c r="G40" s="2">
        <f>IF($P40=4, $C40, 0)</f>
        <v>0</v>
      </c>
      <c r="H40" s="2">
        <f>IF($P40=5, $C40, 0)</f>
        <v>0</v>
      </c>
      <c r="I40" s="2">
        <f>IF($P40=6, $C40, 0)</f>
        <v>0</v>
      </c>
      <c r="J40" s="2">
        <f>IF($P40=1, $C40, 0)</f>
        <v>0</v>
      </c>
      <c r="K40" s="2">
        <f>IF($P40=2, $C40, 0)</f>
        <v>32</v>
      </c>
      <c r="L40" s="2">
        <f>IF($P40=3, $C40, 0)</f>
        <v>0</v>
      </c>
      <c r="M40" s="2">
        <f>IF($P40=4, $C40, 0)</f>
        <v>0</v>
      </c>
      <c r="N40" s="2">
        <f>IF($P40=5, $C40, 0)</f>
        <v>0</v>
      </c>
      <c r="O40" s="2">
        <f>IF($P40=6, $C40, 0)</f>
        <v>0</v>
      </c>
      <c r="P40" s="5">
        <v>2</v>
      </c>
      <c r="Q40">
        <v>1</v>
      </c>
      <c r="R40">
        <f>IF($B40="Bimestral",2,IF($B40="Quadrimestral",4,IF($B40="Semestral",6,IF($B40="Trimestral",3,))))</f>
        <v>6</v>
      </c>
    </row>
    <row r="41" spans="1:18" x14ac:dyDescent="0.25">
      <c r="A41" s="9" t="s">
        <v>60</v>
      </c>
      <c r="B41" s="10" t="s">
        <v>44</v>
      </c>
      <c r="C41" s="10">
        <v>8</v>
      </c>
      <c r="D41" s="13">
        <f>C41</f>
        <v>8</v>
      </c>
      <c r="E41" s="13">
        <f t="shared" ref="E41:O41" si="25">D41</f>
        <v>8</v>
      </c>
      <c r="F41" s="13">
        <f t="shared" si="25"/>
        <v>8</v>
      </c>
      <c r="G41" s="13">
        <f t="shared" si="25"/>
        <v>8</v>
      </c>
      <c r="H41" s="13">
        <f t="shared" si="25"/>
        <v>8</v>
      </c>
      <c r="I41" s="13">
        <f t="shared" si="25"/>
        <v>8</v>
      </c>
      <c r="J41" s="13">
        <f t="shared" si="25"/>
        <v>8</v>
      </c>
      <c r="K41" s="13">
        <f t="shared" si="25"/>
        <v>8</v>
      </c>
      <c r="L41" s="13">
        <f t="shared" si="25"/>
        <v>8</v>
      </c>
      <c r="M41" s="13">
        <f t="shared" si="25"/>
        <v>8</v>
      </c>
      <c r="N41" s="13">
        <f t="shared" si="25"/>
        <v>8</v>
      </c>
      <c r="O41" s="13">
        <f t="shared" si="25"/>
        <v>8</v>
      </c>
      <c r="P41" s="12">
        <v>1</v>
      </c>
      <c r="Q41">
        <v>1</v>
      </c>
      <c r="R41">
        <v>1</v>
      </c>
    </row>
    <row r="42" spans="1:18" x14ac:dyDescent="0.25">
      <c r="A42" s="9" t="s">
        <v>61</v>
      </c>
      <c r="B42" s="10" t="s">
        <v>16</v>
      </c>
      <c r="C42" s="10">
        <v>2</v>
      </c>
      <c r="D42" s="11">
        <f t="shared" ref="D42:D47" si="26">IF($P42=1, $C42, 0)</f>
        <v>0</v>
      </c>
      <c r="E42" s="11">
        <f t="shared" ref="E42:E47" si="27">IF($P42=2, $C42, 0)</f>
        <v>2</v>
      </c>
      <c r="F42" s="11">
        <f t="shared" ref="F42:F47" si="28">IF($P42=3, $C42, 0)</f>
        <v>0</v>
      </c>
      <c r="G42" s="11">
        <f>IF($P42=1, $C42, 0)</f>
        <v>0</v>
      </c>
      <c r="H42" s="11">
        <f>IF($P42=2, $C42, 0)</f>
        <v>2</v>
      </c>
      <c r="I42" s="11">
        <f>IF($P42=3, $C42, 0)</f>
        <v>0</v>
      </c>
      <c r="J42" s="11">
        <f t="shared" ref="J42:J47" si="29">IF($P42=1, $C42, 0)</f>
        <v>0</v>
      </c>
      <c r="K42" s="11">
        <f t="shared" ref="K42:K47" si="30">IF($P42=2, $C42, 0)</f>
        <v>2</v>
      </c>
      <c r="L42" s="11">
        <f t="shared" ref="L42:L47" si="31">IF($P42=3, $C42, 0)</f>
        <v>0</v>
      </c>
      <c r="M42" s="11">
        <f>IF($P42=1, $C42, 0)</f>
        <v>0</v>
      </c>
      <c r="N42" s="11">
        <f>IF($P42=2, $C42, 0)</f>
        <v>2</v>
      </c>
      <c r="O42" s="11">
        <f>IF($P42=3, $C42, 0)</f>
        <v>0</v>
      </c>
      <c r="P42" s="12">
        <v>2</v>
      </c>
      <c r="Q42">
        <v>1</v>
      </c>
      <c r="R42">
        <f t="shared" ref="R42" si="32">IF($B42="Bimestral",2,IF($B42="Quadrimestral",4,IF($B42="Semestral",6,IF($B42="Trimestral",3,))))</f>
        <v>3</v>
      </c>
    </row>
    <row r="43" spans="1:18" x14ac:dyDescent="0.25">
      <c r="A43" s="9" t="s">
        <v>48</v>
      </c>
      <c r="B43" s="10" t="s">
        <v>15</v>
      </c>
      <c r="C43" s="10">
        <v>3</v>
      </c>
      <c r="D43" s="2">
        <f t="shared" si="26"/>
        <v>0</v>
      </c>
      <c r="E43" s="2">
        <f t="shared" si="27"/>
        <v>0</v>
      </c>
      <c r="F43" s="2">
        <f t="shared" si="28"/>
        <v>0</v>
      </c>
      <c r="G43" s="2">
        <f>IF($P43=4, $C43, 0)</f>
        <v>0</v>
      </c>
      <c r="H43" s="2">
        <f>IF($P43=5, $C43, 0)</f>
        <v>0</v>
      </c>
      <c r="I43" s="2">
        <f>IF($P43=6, $C43, 0)</f>
        <v>3</v>
      </c>
      <c r="J43" s="2">
        <f t="shared" si="29"/>
        <v>0</v>
      </c>
      <c r="K43" s="2">
        <f t="shared" si="30"/>
        <v>0</v>
      </c>
      <c r="L43" s="2">
        <f t="shared" si="31"/>
        <v>0</v>
      </c>
      <c r="M43" s="2">
        <f>IF($P43=4, $C43, 0)</f>
        <v>0</v>
      </c>
      <c r="N43" s="2">
        <f>IF($P43=5, $C43, 0)</f>
        <v>0</v>
      </c>
      <c r="O43" s="2">
        <f>IF($P43=6, $C43, 0)</f>
        <v>3</v>
      </c>
      <c r="P43" s="5">
        <v>6</v>
      </c>
      <c r="Q43">
        <v>1</v>
      </c>
      <c r="R43">
        <f>IF($B43="Bimestral",2,IF($B43="Quadrimestral",4,IF($B43="Semestral",6,IF($B43="Trimestral",3,))))</f>
        <v>6</v>
      </c>
    </row>
    <row r="44" spans="1:18" x14ac:dyDescent="0.25">
      <c r="A44" s="9" t="s">
        <v>62</v>
      </c>
      <c r="B44" s="10" t="s">
        <v>16</v>
      </c>
      <c r="C44" s="10">
        <v>12</v>
      </c>
      <c r="D44" s="11">
        <f t="shared" si="26"/>
        <v>12</v>
      </c>
      <c r="E44" s="11">
        <f t="shared" si="27"/>
        <v>0</v>
      </c>
      <c r="F44" s="11">
        <f t="shared" si="28"/>
        <v>0</v>
      </c>
      <c r="G44" s="11">
        <f>IF($P44=1, $C44, 0)</f>
        <v>12</v>
      </c>
      <c r="H44" s="11">
        <f>IF($P44=2, $C44, 0)</f>
        <v>0</v>
      </c>
      <c r="I44" s="11">
        <f>IF($P44=3, $C44, 0)</f>
        <v>0</v>
      </c>
      <c r="J44" s="11">
        <f t="shared" si="29"/>
        <v>12</v>
      </c>
      <c r="K44" s="11">
        <f t="shared" si="30"/>
        <v>0</v>
      </c>
      <c r="L44" s="11">
        <f t="shared" si="31"/>
        <v>0</v>
      </c>
      <c r="M44" s="11">
        <f>IF($P44=1, $C44, 0)</f>
        <v>12</v>
      </c>
      <c r="N44" s="11">
        <f>IF($P44=2, $C44, 0)</f>
        <v>0</v>
      </c>
      <c r="O44" s="11">
        <f>IF($P44=3, $C44, 0)</f>
        <v>0</v>
      </c>
      <c r="P44" s="12">
        <v>1</v>
      </c>
      <c r="Q44">
        <v>1</v>
      </c>
      <c r="R44">
        <f t="shared" ref="R44" si="33">IF($B44="Bimestral",2,IF($B44="Quadrimestral",4,IF($B44="Semestral",6,IF($B44="Trimestral",3,))))</f>
        <v>3</v>
      </c>
    </row>
    <row r="45" spans="1:18" x14ac:dyDescent="0.25">
      <c r="A45" s="9" t="s">
        <v>63</v>
      </c>
      <c r="B45" s="10" t="s">
        <v>15</v>
      </c>
      <c r="C45" s="10">
        <v>18</v>
      </c>
      <c r="D45" s="2">
        <f t="shared" si="26"/>
        <v>0</v>
      </c>
      <c r="E45" s="2">
        <f t="shared" si="27"/>
        <v>18</v>
      </c>
      <c r="F45" s="2">
        <f t="shared" si="28"/>
        <v>0</v>
      </c>
      <c r="G45" s="2">
        <f>IF($P45=4, $C45, 0)</f>
        <v>0</v>
      </c>
      <c r="H45" s="2">
        <f>IF($P45=5, $C45, 0)</f>
        <v>0</v>
      </c>
      <c r="I45" s="2">
        <f>IF($P45=6, $C45, 0)</f>
        <v>0</v>
      </c>
      <c r="J45" s="2">
        <f t="shared" si="29"/>
        <v>0</v>
      </c>
      <c r="K45" s="2">
        <f t="shared" si="30"/>
        <v>18</v>
      </c>
      <c r="L45" s="2">
        <f t="shared" si="31"/>
        <v>0</v>
      </c>
      <c r="M45" s="2">
        <f>IF($P45=4, $C45, 0)</f>
        <v>0</v>
      </c>
      <c r="N45" s="2">
        <f>IF($P45=5, $C45, 0)</f>
        <v>0</v>
      </c>
      <c r="O45" s="2">
        <f>IF($P45=6, $C45, 0)</f>
        <v>0</v>
      </c>
      <c r="P45" s="5">
        <v>2</v>
      </c>
      <c r="Q45">
        <v>1</v>
      </c>
      <c r="R45">
        <f>IF($B45="Bimestral",2,IF($B45="Quadrimestral",4,IF($B45="Semestral",6,IF($B45="Trimestral",3,))))</f>
        <v>6</v>
      </c>
    </row>
    <row r="46" spans="1:18" x14ac:dyDescent="0.25">
      <c r="A46" s="9" t="s">
        <v>64</v>
      </c>
      <c r="B46" s="10" t="s">
        <v>15</v>
      </c>
      <c r="C46" s="10">
        <v>18</v>
      </c>
      <c r="D46" s="2">
        <f t="shared" si="26"/>
        <v>18</v>
      </c>
      <c r="E46" s="2">
        <f t="shared" si="27"/>
        <v>0</v>
      </c>
      <c r="F46" s="2">
        <f t="shared" si="28"/>
        <v>0</v>
      </c>
      <c r="G46" s="2">
        <f>IF($P46=4, $C46, 0)</f>
        <v>0</v>
      </c>
      <c r="H46" s="2">
        <f>IF($P46=5, $C46, 0)</f>
        <v>0</v>
      </c>
      <c r="I46" s="2">
        <f>IF($P46=6, $C46, 0)</f>
        <v>0</v>
      </c>
      <c r="J46" s="2">
        <f t="shared" si="29"/>
        <v>18</v>
      </c>
      <c r="K46" s="2">
        <f t="shared" si="30"/>
        <v>0</v>
      </c>
      <c r="L46" s="2">
        <f t="shared" si="31"/>
        <v>0</v>
      </c>
      <c r="M46" s="2">
        <f>IF($P46=4, $C46, 0)</f>
        <v>0</v>
      </c>
      <c r="N46" s="2">
        <f>IF($P46=5, $C46, 0)</f>
        <v>0</v>
      </c>
      <c r="O46" s="2">
        <f>IF($P46=6, $C46, 0)</f>
        <v>0</v>
      </c>
      <c r="P46" s="5">
        <v>1</v>
      </c>
      <c r="Q46">
        <v>1</v>
      </c>
      <c r="R46">
        <f>IF($B46="Bimestral",2,IF($B46="Quadrimestral",4,IF($B46="Semestral",6,IF($B46="Trimestral",3,))))</f>
        <v>6</v>
      </c>
    </row>
    <row r="47" spans="1:18" x14ac:dyDescent="0.25">
      <c r="A47" s="9" t="s">
        <v>65</v>
      </c>
      <c r="B47" s="10" t="s">
        <v>15</v>
      </c>
      <c r="C47" s="10">
        <v>18</v>
      </c>
      <c r="D47" s="2">
        <f t="shared" si="26"/>
        <v>0</v>
      </c>
      <c r="E47" s="2">
        <f t="shared" si="27"/>
        <v>0</v>
      </c>
      <c r="F47" s="2">
        <f t="shared" si="28"/>
        <v>0</v>
      </c>
      <c r="G47" s="2">
        <f>IF($P47=4, $C47, 0)</f>
        <v>18</v>
      </c>
      <c r="H47" s="2">
        <f>IF($P47=5, $C47, 0)</f>
        <v>0</v>
      </c>
      <c r="I47" s="2">
        <f>IF($P47=6, $C47, 0)</f>
        <v>0</v>
      </c>
      <c r="J47" s="2">
        <f t="shared" si="29"/>
        <v>0</v>
      </c>
      <c r="K47" s="2">
        <f t="shared" si="30"/>
        <v>0</v>
      </c>
      <c r="L47" s="2">
        <f t="shared" si="31"/>
        <v>0</v>
      </c>
      <c r="M47" s="2">
        <f>IF($P47=4, $C47, 0)</f>
        <v>18</v>
      </c>
      <c r="N47" s="2">
        <f>IF($P47=5, $C47, 0)</f>
        <v>0</v>
      </c>
      <c r="O47" s="2">
        <f>IF($P47=6, $C47, 0)</f>
        <v>0</v>
      </c>
      <c r="P47" s="5">
        <v>4</v>
      </c>
      <c r="Q47">
        <v>1</v>
      </c>
      <c r="R47">
        <f>IF($B47="Bimestral",2,IF($B47="Quadrimestral",4,IF($B47="Semestral",6,IF($B47="Trimestral",3,))))</f>
        <v>6</v>
      </c>
    </row>
    <row r="48" spans="1:18" x14ac:dyDescent="0.25">
      <c r="A48" s="9" t="s">
        <v>66</v>
      </c>
      <c r="B48" s="10" t="s">
        <v>44</v>
      </c>
      <c r="C48" s="10">
        <v>69.900000000000006</v>
      </c>
      <c r="D48" s="13">
        <f>C48</f>
        <v>69.900000000000006</v>
      </c>
      <c r="E48" s="13">
        <f t="shared" ref="E48:O52" si="34">D48</f>
        <v>69.900000000000006</v>
      </c>
      <c r="F48" s="13">
        <f t="shared" si="34"/>
        <v>69.900000000000006</v>
      </c>
      <c r="G48" s="13">
        <f t="shared" si="34"/>
        <v>69.900000000000006</v>
      </c>
      <c r="H48" s="13">
        <f t="shared" si="34"/>
        <v>69.900000000000006</v>
      </c>
      <c r="I48" s="13">
        <f t="shared" si="34"/>
        <v>69.900000000000006</v>
      </c>
      <c r="J48" s="13">
        <f t="shared" si="34"/>
        <v>69.900000000000006</v>
      </c>
      <c r="K48" s="13">
        <f t="shared" si="34"/>
        <v>69.900000000000006</v>
      </c>
      <c r="L48" s="13">
        <f t="shared" si="34"/>
        <v>69.900000000000006</v>
      </c>
      <c r="M48" s="13">
        <f t="shared" si="34"/>
        <v>69.900000000000006</v>
      </c>
      <c r="N48" s="13">
        <f t="shared" si="34"/>
        <v>69.900000000000006</v>
      </c>
      <c r="O48" s="13">
        <f t="shared" si="34"/>
        <v>69.900000000000006</v>
      </c>
      <c r="P48" s="12">
        <v>1</v>
      </c>
      <c r="Q48">
        <v>1</v>
      </c>
      <c r="R48">
        <v>1</v>
      </c>
    </row>
    <row r="49" spans="1:28" x14ac:dyDescent="0.25">
      <c r="A49" s="9" t="s">
        <v>67</v>
      </c>
      <c r="B49" s="10" t="s">
        <v>44</v>
      </c>
      <c r="C49" s="10">
        <v>48.3</v>
      </c>
      <c r="D49" s="13">
        <f>C49</f>
        <v>48.3</v>
      </c>
      <c r="E49" s="13">
        <f t="shared" si="34"/>
        <v>48.3</v>
      </c>
      <c r="F49" s="13">
        <f t="shared" si="34"/>
        <v>48.3</v>
      </c>
      <c r="G49" s="13">
        <f t="shared" si="34"/>
        <v>48.3</v>
      </c>
      <c r="H49" s="13">
        <f t="shared" si="34"/>
        <v>48.3</v>
      </c>
      <c r="I49" s="13">
        <f t="shared" si="34"/>
        <v>48.3</v>
      </c>
      <c r="J49" s="13">
        <f t="shared" si="34"/>
        <v>48.3</v>
      </c>
      <c r="K49" s="13">
        <f t="shared" si="34"/>
        <v>48.3</v>
      </c>
      <c r="L49" s="13">
        <f t="shared" si="34"/>
        <v>48.3</v>
      </c>
      <c r="M49" s="13">
        <f t="shared" si="34"/>
        <v>48.3</v>
      </c>
      <c r="N49" s="13">
        <f t="shared" si="34"/>
        <v>48.3</v>
      </c>
      <c r="O49" s="13">
        <f t="shared" si="34"/>
        <v>48.3</v>
      </c>
      <c r="P49" s="12">
        <v>1</v>
      </c>
      <c r="Q49">
        <v>1</v>
      </c>
      <c r="R49">
        <v>1</v>
      </c>
    </row>
    <row r="50" spans="1:28" x14ac:dyDescent="0.25">
      <c r="A50" s="9" t="s">
        <v>68</v>
      </c>
      <c r="B50" s="10" t="s">
        <v>44</v>
      </c>
      <c r="C50" s="10">
        <v>31.8</v>
      </c>
      <c r="D50" s="13">
        <f>C50</f>
        <v>31.8</v>
      </c>
      <c r="E50" s="13">
        <f t="shared" si="34"/>
        <v>31.8</v>
      </c>
      <c r="F50" s="13">
        <f t="shared" si="34"/>
        <v>31.8</v>
      </c>
      <c r="G50" s="13">
        <f t="shared" si="34"/>
        <v>31.8</v>
      </c>
      <c r="H50" s="13">
        <f t="shared" si="34"/>
        <v>31.8</v>
      </c>
      <c r="I50" s="13">
        <f t="shared" si="34"/>
        <v>31.8</v>
      </c>
      <c r="J50" s="13">
        <f t="shared" si="34"/>
        <v>31.8</v>
      </c>
      <c r="K50" s="13">
        <f t="shared" si="34"/>
        <v>31.8</v>
      </c>
      <c r="L50" s="13">
        <f t="shared" si="34"/>
        <v>31.8</v>
      </c>
      <c r="M50" s="13">
        <f t="shared" si="34"/>
        <v>31.8</v>
      </c>
      <c r="N50" s="13">
        <f t="shared" si="34"/>
        <v>31.8</v>
      </c>
      <c r="O50" s="13">
        <f t="shared" si="34"/>
        <v>31.8</v>
      </c>
      <c r="P50" s="12">
        <v>1</v>
      </c>
      <c r="Q50">
        <v>1</v>
      </c>
      <c r="R50">
        <v>1</v>
      </c>
    </row>
    <row r="51" spans="1:28" x14ac:dyDescent="0.25">
      <c r="A51" s="9" t="s">
        <v>69</v>
      </c>
      <c r="B51" s="10" t="s">
        <v>44</v>
      </c>
      <c r="C51" s="10">
        <v>45.6</v>
      </c>
      <c r="D51" s="13">
        <f>C51</f>
        <v>45.6</v>
      </c>
      <c r="E51" s="13">
        <f t="shared" si="34"/>
        <v>45.6</v>
      </c>
      <c r="F51" s="13">
        <f t="shared" si="34"/>
        <v>45.6</v>
      </c>
      <c r="G51" s="13">
        <f t="shared" si="34"/>
        <v>45.6</v>
      </c>
      <c r="H51" s="13">
        <f t="shared" si="34"/>
        <v>45.6</v>
      </c>
      <c r="I51" s="13">
        <f t="shared" si="34"/>
        <v>45.6</v>
      </c>
      <c r="J51" s="13">
        <f t="shared" si="34"/>
        <v>45.6</v>
      </c>
      <c r="K51" s="13">
        <f t="shared" si="34"/>
        <v>45.6</v>
      </c>
      <c r="L51" s="13">
        <f t="shared" si="34"/>
        <v>45.6</v>
      </c>
      <c r="M51" s="13">
        <f t="shared" si="34"/>
        <v>45.6</v>
      </c>
      <c r="N51" s="13">
        <f t="shared" si="34"/>
        <v>45.6</v>
      </c>
      <c r="O51" s="13">
        <f t="shared" si="34"/>
        <v>45.6</v>
      </c>
      <c r="P51" s="12">
        <v>1</v>
      </c>
      <c r="Q51">
        <v>1</v>
      </c>
      <c r="R51">
        <v>1</v>
      </c>
    </row>
    <row r="52" spans="1:28" x14ac:dyDescent="0.25">
      <c r="A52" s="9" t="s">
        <v>70</v>
      </c>
      <c r="B52" s="10" t="s">
        <v>44</v>
      </c>
      <c r="C52" s="10">
        <v>23.7</v>
      </c>
      <c r="D52" s="13">
        <f>C52</f>
        <v>23.7</v>
      </c>
      <c r="E52" s="13">
        <f t="shared" si="34"/>
        <v>23.7</v>
      </c>
      <c r="F52" s="13">
        <f t="shared" si="34"/>
        <v>23.7</v>
      </c>
      <c r="G52" s="13">
        <f t="shared" si="34"/>
        <v>23.7</v>
      </c>
      <c r="H52" s="13">
        <f t="shared" si="34"/>
        <v>23.7</v>
      </c>
      <c r="I52" s="13">
        <f t="shared" si="34"/>
        <v>23.7</v>
      </c>
      <c r="J52" s="13">
        <f t="shared" si="34"/>
        <v>23.7</v>
      </c>
      <c r="K52" s="13">
        <f t="shared" si="34"/>
        <v>23.7</v>
      </c>
      <c r="L52" s="13">
        <f t="shared" si="34"/>
        <v>23.7</v>
      </c>
      <c r="M52" s="13">
        <f t="shared" si="34"/>
        <v>23.7</v>
      </c>
      <c r="N52" s="13">
        <f t="shared" si="34"/>
        <v>23.7</v>
      </c>
      <c r="O52" s="13">
        <f t="shared" si="34"/>
        <v>23.7</v>
      </c>
      <c r="P52" s="12">
        <v>1</v>
      </c>
      <c r="Q52">
        <v>1</v>
      </c>
      <c r="R52">
        <v>1</v>
      </c>
    </row>
    <row r="53" spans="1:28" x14ac:dyDescent="0.25">
      <c r="A53" s="9" t="s">
        <v>71</v>
      </c>
      <c r="B53" s="10" t="s">
        <v>16</v>
      </c>
      <c r="C53" s="10">
        <v>6.3</v>
      </c>
      <c r="D53" s="11">
        <f t="shared" ref="D53:D58" si="35">IF($P53=1, $C53, 0)</f>
        <v>0</v>
      </c>
      <c r="E53" s="11">
        <f t="shared" ref="E53:E58" si="36">IF($P53=2, $C53, 0)</f>
        <v>0</v>
      </c>
      <c r="F53" s="11">
        <f t="shared" ref="F53:F58" si="37">IF($P53=3, $C53, 0)</f>
        <v>6.3</v>
      </c>
      <c r="G53" s="11">
        <f>IF($P53=1, $C53, 0)</f>
        <v>0</v>
      </c>
      <c r="H53" s="11">
        <f>IF($P53=2, $C53, 0)</f>
        <v>0</v>
      </c>
      <c r="I53" s="11">
        <f>IF($P53=3, $C53, 0)</f>
        <v>6.3</v>
      </c>
      <c r="J53" s="11">
        <f t="shared" ref="J53:J58" si="38">IF($P53=1, $C53, 0)</f>
        <v>0</v>
      </c>
      <c r="K53" s="11">
        <f t="shared" ref="K53:K58" si="39">IF($P53=2, $C53, 0)</f>
        <v>0</v>
      </c>
      <c r="L53" s="11">
        <f t="shared" ref="L53:L58" si="40">IF($P53=3, $C53, 0)</f>
        <v>6.3</v>
      </c>
      <c r="M53" s="11">
        <f>IF($P53=1, $C53, 0)</f>
        <v>0</v>
      </c>
      <c r="N53" s="11">
        <f>IF($P53=2, $C53, 0)</f>
        <v>0</v>
      </c>
      <c r="O53" s="11">
        <f>IF($P53=3, $C53, 0)</f>
        <v>6.3</v>
      </c>
      <c r="P53" s="12">
        <v>3</v>
      </c>
      <c r="Q53">
        <v>1</v>
      </c>
      <c r="R53">
        <f t="shared" ref="R53" si="41">IF($B53="Bimestral",2,IF($B53="Quadrimestral",4,IF($B53="Semestral",6,IF($B53="Trimestral",3,))))</f>
        <v>3</v>
      </c>
    </row>
    <row r="54" spans="1:28" x14ac:dyDescent="0.25">
      <c r="A54" s="9" t="s">
        <v>71</v>
      </c>
      <c r="B54" s="10" t="s">
        <v>15</v>
      </c>
      <c r="C54" s="10">
        <v>4.5</v>
      </c>
      <c r="D54" s="2">
        <f t="shared" si="35"/>
        <v>0</v>
      </c>
      <c r="E54" s="2">
        <f t="shared" si="36"/>
        <v>0</v>
      </c>
      <c r="F54" s="2">
        <f t="shared" si="37"/>
        <v>0</v>
      </c>
      <c r="G54" s="2">
        <f>IF($P54=4, $C54, 0)</f>
        <v>4.5</v>
      </c>
      <c r="H54" s="2">
        <f>IF($P54=5, $C54, 0)</f>
        <v>0</v>
      </c>
      <c r="I54" s="2">
        <f>IF($P54=6, $C54, 0)</f>
        <v>0</v>
      </c>
      <c r="J54" s="2">
        <f t="shared" si="38"/>
        <v>0</v>
      </c>
      <c r="K54" s="2">
        <f t="shared" si="39"/>
        <v>0</v>
      </c>
      <c r="L54" s="2">
        <f t="shared" si="40"/>
        <v>0</v>
      </c>
      <c r="M54" s="2">
        <f>IF($P54=4, $C54, 0)</f>
        <v>4.5</v>
      </c>
      <c r="N54" s="2">
        <f>IF($P54=5, $C54, 0)</f>
        <v>0</v>
      </c>
      <c r="O54" s="2">
        <f>IF($P54=6, $C54, 0)</f>
        <v>0</v>
      </c>
      <c r="P54" s="5">
        <v>4</v>
      </c>
      <c r="Q54">
        <v>1</v>
      </c>
      <c r="R54">
        <f>IF($B54="Bimestral",2,IF($B54="Quadrimestral",4,IF($B54="Semestral",6,IF($B54="Trimestral",3,))))</f>
        <v>6</v>
      </c>
    </row>
    <row r="55" spans="1:28" x14ac:dyDescent="0.25">
      <c r="A55" s="9" t="s">
        <v>72</v>
      </c>
      <c r="B55" s="10" t="s">
        <v>16</v>
      </c>
      <c r="C55" s="10">
        <v>20.100000000000001</v>
      </c>
      <c r="D55" s="11">
        <f t="shared" si="35"/>
        <v>0</v>
      </c>
      <c r="E55" s="11">
        <f t="shared" si="36"/>
        <v>20.100000000000001</v>
      </c>
      <c r="F55" s="11">
        <f t="shared" si="37"/>
        <v>0</v>
      </c>
      <c r="G55" s="11">
        <f>IF($P55=1, $C55, 0)</f>
        <v>0</v>
      </c>
      <c r="H55" s="11">
        <f>IF($P55=2, $C55, 0)</f>
        <v>20.100000000000001</v>
      </c>
      <c r="I55" s="11">
        <f>IF($P55=3, $C55, 0)</f>
        <v>0</v>
      </c>
      <c r="J55" s="11">
        <f t="shared" si="38"/>
        <v>0</v>
      </c>
      <c r="K55" s="11">
        <f t="shared" si="39"/>
        <v>20.100000000000001</v>
      </c>
      <c r="L55" s="11">
        <f t="shared" si="40"/>
        <v>0</v>
      </c>
      <c r="M55" s="11">
        <f>IF($P55=1, $C55, 0)</f>
        <v>0</v>
      </c>
      <c r="N55" s="11">
        <f>IF($P55=2, $C55, 0)</f>
        <v>20.100000000000001</v>
      </c>
      <c r="O55" s="11">
        <f>IF($P55=3, $C55, 0)</f>
        <v>0</v>
      </c>
      <c r="P55" s="12">
        <v>2</v>
      </c>
      <c r="Q55">
        <v>1</v>
      </c>
      <c r="R55">
        <f t="shared" ref="R55:R57" si="42">IF($B55="Bimestral",2,IF($B55="Quadrimestral",4,IF($B55="Semestral",6,IF($B55="Trimestral",3,))))</f>
        <v>3</v>
      </c>
    </row>
    <row r="56" spans="1:28" x14ac:dyDescent="0.25">
      <c r="A56" s="9" t="s">
        <v>73</v>
      </c>
      <c r="B56" s="10" t="s">
        <v>16</v>
      </c>
      <c r="C56" s="10">
        <v>17.399999999999999</v>
      </c>
      <c r="D56" s="11">
        <f t="shared" si="35"/>
        <v>0</v>
      </c>
      <c r="E56" s="11">
        <f t="shared" si="36"/>
        <v>17.399999999999999</v>
      </c>
      <c r="F56" s="11">
        <f t="shared" si="37"/>
        <v>0</v>
      </c>
      <c r="G56" s="11">
        <f>IF($P56=1, $C56, 0)</f>
        <v>0</v>
      </c>
      <c r="H56" s="11">
        <f>IF($P56=2, $C56, 0)</f>
        <v>17.399999999999999</v>
      </c>
      <c r="I56" s="11">
        <f>IF($P56=3, $C56, 0)</f>
        <v>0</v>
      </c>
      <c r="J56" s="11">
        <f t="shared" si="38"/>
        <v>0</v>
      </c>
      <c r="K56" s="11">
        <f t="shared" si="39"/>
        <v>17.399999999999999</v>
      </c>
      <c r="L56" s="11">
        <f t="shared" si="40"/>
        <v>0</v>
      </c>
      <c r="M56" s="11">
        <f>IF($P56=1, $C56, 0)</f>
        <v>0</v>
      </c>
      <c r="N56" s="11">
        <f>IF($P56=2, $C56, 0)</f>
        <v>17.399999999999999</v>
      </c>
      <c r="O56" s="11">
        <f>IF($P56=3, $C56, 0)</f>
        <v>0</v>
      </c>
      <c r="P56" s="12">
        <v>2</v>
      </c>
      <c r="Q56">
        <v>1</v>
      </c>
      <c r="R56">
        <f t="shared" si="42"/>
        <v>3</v>
      </c>
    </row>
    <row r="57" spans="1:28" x14ac:dyDescent="0.25">
      <c r="A57" s="9" t="s">
        <v>74</v>
      </c>
      <c r="B57" s="10" t="s">
        <v>16</v>
      </c>
      <c r="C57" s="10">
        <v>16.8</v>
      </c>
      <c r="D57" s="11">
        <f t="shared" si="35"/>
        <v>0</v>
      </c>
      <c r="E57" s="11">
        <f t="shared" si="36"/>
        <v>0</v>
      </c>
      <c r="F57" s="11">
        <f t="shared" si="37"/>
        <v>16.8</v>
      </c>
      <c r="G57" s="11">
        <f>IF($P57=1, $C57, 0)</f>
        <v>0</v>
      </c>
      <c r="H57" s="11">
        <f>IF($P57=2, $C57, 0)</f>
        <v>0</v>
      </c>
      <c r="I57" s="11">
        <f>IF($P57=3, $C57, 0)</f>
        <v>16.8</v>
      </c>
      <c r="J57" s="11">
        <f t="shared" si="38"/>
        <v>0</v>
      </c>
      <c r="K57" s="11">
        <f t="shared" si="39"/>
        <v>0</v>
      </c>
      <c r="L57" s="11">
        <f t="shared" si="40"/>
        <v>16.8</v>
      </c>
      <c r="M57" s="11">
        <f>IF($P57=1, $C57, 0)</f>
        <v>0</v>
      </c>
      <c r="N57" s="11">
        <f>IF($P57=2, $C57, 0)</f>
        <v>0</v>
      </c>
      <c r="O57" s="11">
        <f>IF($P57=3, $C57, 0)</f>
        <v>16.8</v>
      </c>
      <c r="P57" s="12">
        <v>3</v>
      </c>
      <c r="Q57">
        <v>1</v>
      </c>
      <c r="R57">
        <f t="shared" si="42"/>
        <v>3</v>
      </c>
    </row>
    <row r="58" spans="1:28" x14ac:dyDescent="0.25">
      <c r="A58" s="9" t="s">
        <v>75</v>
      </c>
      <c r="B58" s="10" t="s">
        <v>15</v>
      </c>
      <c r="C58" s="10">
        <v>3.6</v>
      </c>
      <c r="D58" s="2">
        <f t="shared" si="35"/>
        <v>0</v>
      </c>
      <c r="E58" s="2">
        <f t="shared" si="36"/>
        <v>0</v>
      </c>
      <c r="F58" s="2">
        <f t="shared" si="37"/>
        <v>0</v>
      </c>
      <c r="G58" s="2">
        <f>IF($P58=4, $C58, 0)</f>
        <v>0</v>
      </c>
      <c r="H58" s="2">
        <f>IF($P58=5, $C58, 0)</f>
        <v>3.6</v>
      </c>
      <c r="I58" s="2">
        <f>IF($P58=6, $C58, 0)</f>
        <v>0</v>
      </c>
      <c r="J58" s="2">
        <f t="shared" si="38"/>
        <v>0</v>
      </c>
      <c r="K58" s="2">
        <f t="shared" si="39"/>
        <v>0</v>
      </c>
      <c r="L58" s="2">
        <f t="shared" si="40"/>
        <v>0</v>
      </c>
      <c r="M58" s="2">
        <f>IF($P58=4, $C58, 0)</f>
        <v>0</v>
      </c>
      <c r="N58" s="2">
        <f>IF($P58=5, $C58, 0)</f>
        <v>3.6</v>
      </c>
      <c r="O58" s="2">
        <f>IF($P58=6, $C58, 0)</f>
        <v>0</v>
      </c>
      <c r="P58" s="5">
        <v>5</v>
      </c>
      <c r="Q58">
        <v>1</v>
      </c>
      <c r="R58">
        <f>IF($B58="Bimestral",2,IF($B58="Quadrimestral",4,IF($B58="Semestral",6,IF($B58="Trimestral",3,))))</f>
        <v>6</v>
      </c>
    </row>
    <row r="59" spans="1:28" x14ac:dyDescent="0.25">
      <c r="A59" s="19" t="s">
        <v>17</v>
      </c>
      <c r="B59" s="19"/>
      <c r="C59" s="19"/>
      <c r="D59" s="3">
        <f>SUM(D3:D58)</f>
        <v>431.3</v>
      </c>
      <c r="E59" s="3">
        <f t="shared" ref="E59:O59" si="43">SUM(E3:E58)</f>
        <v>430.8</v>
      </c>
      <c r="F59" s="3">
        <f t="shared" si="43"/>
        <v>431.40000000000003</v>
      </c>
      <c r="G59" s="3">
        <f t="shared" si="43"/>
        <v>430.8</v>
      </c>
      <c r="H59" s="3">
        <f t="shared" si="43"/>
        <v>429.40000000000003</v>
      </c>
      <c r="I59" s="3">
        <f t="shared" si="43"/>
        <v>430.40000000000003</v>
      </c>
      <c r="J59" s="3">
        <f t="shared" si="43"/>
        <v>433.3</v>
      </c>
      <c r="K59" s="3">
        <f t="shared" si="43"/>
        <v>429.8</v>
      </c>
      <c r="L59" s="3">
        <f t="shared" si="43"/>
        <v>429.40000000000003</v>
      </c>
      <c r="M59" s="3">
        <f t="shared" si="43"/>
        <v>431.8</v>
      </c>
      <c r="N59" s="3">
        <f t="shared" si="43"/>
        <v>431.40000000000003</v>
      </c>
      <c r="O59" s="3">
        <f t="shared" si="43"/>
        <v>429.40000000000003</v>
      </c>
      <c r="P59" s="6"/>
    </row>
    <row r="60" spans="1:28" x14ac:dyDescent="0.25">
      <c r="A60" s="8" t="s">
        <v>18</v>
      </c>
      <c r="B60" s="8"/>
      <c r="C60" s="8"/>
      <c r="D60" s="18">
        <v>430.76666666666603</v>
      </c>
      <c r="E60" s="18">
        <v>430.76666666666603</v>
      </c>
      <c r="F60" s="18">
        <v>430.76666666666603</v>
      </c>
      <c r="G60" s="18">
        <v>430.76666666666603</v>
      </c>
      <c r="H60" s="18">
        <v>430.76666666666603</v>
      </c>
      <c r="I60" s="18">
        <v>430.76666666666603</v>
      </c>
      <c r="J60" s="18">
        <v>430.76666666666603</v>
      </c>
      <c r="K60" s="18">
        <v>430.76666666666603</v>
      </c>
      <c r="L60" s="18">
        <v>430.76666666666603</v>
      </c>
      <c r="M60" s="18">
        <v>430.76666666666603</v>
      </c>
      <c r="N60" s="18">
        <v>430.76666666666603</v>
      </c>
      <c r="O60" s="18">
        <v>430.76666666666603</v>
      </c>
      <c r="P60" s="6"/>
    </row>
    <row r="61" spans="1:28" x14ac:dyDescent="0.25">
      <c r="A61" s="8" t="s">
        <v>24</v>
      </c>
      <c r="B61" s="8"/>
      <c r="C61" s="8"/>
      <c r="D61" s="3">
        <f>(D59-D60)^2</f>
        <v>0.28444444444513972</v>
      </c>
      <c r="E61" s="3">
        <f>(E59-E60)^2</f>
        <v>1.1111111111545648E-3</v>
      </c>
      <c r="F61" s="3">
        <f t="shared" ref="F61:O61" si="44">(F59-F60)^2</f>
        <v>0.40111111111196551</v>
      </c>
      <c r="G61" s="3">
        <f t="shared" si="44"/>
        <v>1.1111111111545648E-3</v>
      </c>
      <c r="H61" s="3">
        <f t="shared" si="44"/>
        <v>1.8677777777759341</v>
      </c>
      <c r="I61" s="3">
        <f t="shared" si="44"/>
        <v>0.13444444444394979</v>
      </c>
      <c r="J61" s="3">
        <f t="shared" si="44"/>
        <v>6.4177777777810805</v>
      </c>
      <c r="K61" s="3">
        <f t="shared" si="44"/>
        <v>0.93444444444318431</v>
      </c>
      <c r="L61" s="3">
        <f t="shared" si="44"/>
        <v>1.8677777777759341</v>
      </c>
      <c r="M61" s="3">
        <f t="shared" si="44"/>
        <v>1.0677777777791249</v>
      </c>
      <c r="N61" s="3">
        <f t="shared" si="44"/>
        <v>0.40111111111196551</v>
      </c>
      <c r="O61" s="3">
        <f t="shared" si="44"/>
        <v>1.8677777777759341</v>
      </c>
      <c r="P61" s="6"/>
    </row>
    <row r="62" spans="1:28" x14ac:dyDescent="0.25">
      <c r="A62" s="8" t="s">
        <v>25</v>
      </c>
      <c r="B62" s="8"/>
      <c r="C62" s="8"/>
      <c r="D62" s="7">
        <f>SUM(D61:O61)/12</f>
        <v>1.2705555555555434</v>
      </c>
      <c r="AB62" s="6"/>
    </row>
  </sheetData>
  <mergeCells count="7">
    <mergeCell ref="Q1:Q2"/>
    <mergeCell ref="R1:R2"/>
    <mergeCell ref="A59:C59"/>
    <mergeCell ref="A1:A2"/>
    <mergeCell ref="B1:B2"/>
    <mergeCell ref="C1:C2"/>
    <mergeCell ref="P1:P2"/>
  </mergeCells>
  <conditionalFormatting sqref="D3:O3 D20:O26 D16:O17 D28:O32 D34:O35 D37:O40 D45:O47 D43:O43 D10:O10 D54:O54 D58:O58">
    <cfRule type="cellIs" dxfId="111" priority="110" operator="greaterThan">
      <formula>0</formula>
    </cfRule>
  </conditionalFormatting>
  <conditionalFormatting sqref="D4:O9">
    <cfRule type="cellIs" dxfId="110" priority="109" operator="greaterThan">
      <formula>0</formula>
    </cfRule>
  </conditionalFormatting>
  <conditionalFormatting sqref="D57:O57">
    <cfRule type="cellIs" dxfId="109" priority="87" operator="greaterThan">
      <formula>0</formula>
    </cfRule>
  </conditionalFormatting>
  <conditionalFormatting sqref="D11:O13">
    <cfRule type="cellIs" dxfId="108" priority="107" operator="greaterThan">
      <formula>0</formula>
    </cfRule>
  </conditionalFormatting>
  <conditionalFormatting sqref="D18:O19">
    <cfRule type="cellIs" dxfId="107" priority="105" operator="greaterThan">
      <formula>0</formula>
    </cfRule>
  </conditionalFormatting>
  <conditionalFormatting sqref="D27:O27">
    <cfRule type="cellIs" dxfId="106" priority="103" operator="greaterThan">
      <formula>0</formula>
    </cfRule>
  </conditionalFormatting>
  <conditionalFormatting sqref="D33:O33">
    <cfRule type="cellIs" dxfId="105" priority="101" operator="greaterThan">
      <formula>0</formula>
    </cfRule>
  </conditionalFormatting>
  <conditionalFormatting sqref="D36:O36">
    <cfRule type="cellIs" dxfId="104" priority="99" operator="greaterThan">
      <formula>0</formula>
    </cfRule>
  </conditionalFormatting>
  <conditionalFormatting sqref="D42:O42">
    <cfRule type="cellIs" dxfId="103" priority="97" operator="greaterThan">
      <formula>0</formula>
    </cfRule>
  </conditionalFormatting>
  <conditionalFormatting sqref="D44:O44">
    <cfRule type="cellIs" dxfId="102" priority="95" operator="greaterThan">
      <formula>0</formula>
    </cfRule>
  </conditionalFormatting>
  <conditionalFormatting sqref="D53:O53">
    <cfRule type="cellIs" dxfId="101" priority="93" operator="greaterThan">
      <formula>0</formula>
    </cfRule>
  </conditionalFormatting>
  <conditionalFormatting sqref="D55:O55">
    <cfRule type="cellIs" dxfId="100" priority="91" operator="greaterThan">
      <formula>0</formula>
    </cfRule>
  </conditionalFormatting>
  <conditionalFormatting sqref="D56:O56">
    <cfRule type="cellIs" dxfId="99" priority="89" operator="greaterThan">
      <formula>0</formula>
    </cfRule>
  </conditionalFormatting>
  <conditionalFormatting sqref="D41:O41">
    <cfRule type="cellIs" dxfId="98" priority="60" operator="greaterThan">
      <formula>0</formula>
    </cfRule>
  </conditionalFormatting>
  <conditionalFormatting sqref="D49:O49">
    <cfRule type="cellIs" dxfId="97" priority="54" operator="greaterThan">
      <formula>0</formula>
    </cfRule>
  </conditionalFormatting>
  <conditionalFormatting sqref="D48:O48">
    <cfRule type="cellIs" dxfId="96" priority="56" operator="greaterThan">
      <formula>0</formula>
    </cfRule>
  </conditionalFormatting>
  <conditionalFormatting sqref="D50:O50">
    <cfRule type="cellIs" dxfId="95" priority="52" operator="greaterThan">
      <formula>0</formula>
    </cfRule>
  </conditionalFormatting>
  <conditionalFormatting sqref="D51:O51">
    <cfRule type="cellIs" dxfId="94" priority="50" operator="greaterThan">
      <formula>0</formula>
    </cfRule>
  </conditionalFormatting>
  <conditionalFormatting sqref="D52:O52">
    <cfRule type="cellIs" dxfId="93" priority="48" operator="greaterThan">
      <formula>0</formula>
    </cfRule>
  </conditionalFormatting>
  <conditionalFormatting sqref="D14:O14">
    <cfRule type="cellIs" dxfId="92" priority="46" operator="greaterThan">
      <formula>0</formula>
    </cfRule>
  </conditionalFormatting>
  <conditionalFormatting sqref="D15:O15">
    <cfRule type="cellIs" dxfId="91" priority="44" operator="greaterThan">
      <formula>0</formula>
    </cfRule>
  </conditionalFormatting>
  <conditionalFormatting sqref="P20:P26 P16:P17 P28:P32 P34:P35 P37:P40 P45:P47 P43 P10 P54 P58">
    <cfRule type="cellIs" dxfId="90" priority="21" operator="greaterThan">
      <formula>0</formula>
    </cfRule>
  </conditionalFormatting>
  <conditionalFormatting sqref="P4:P9">
    <cfRule type="cellIs" dxfId="89" priority="20" operator="greaterThan">
      <formula>0</formula>
    </cfRule>
  </conditionalFormatting>
  <conditionalFormatting sqref="P11:P13">
    <cfRule type="cellIs" dxfId="88" priority="19" operator="greaterThan">
      <formula>0</formula>
    </cfRule>
  </conditionalFormatting>
  <conditionalFormatting sqref="P18:P19">
    <cfRule type="cellIs" dxfId="87" priority="18" operator="greaterThan">
      <formula>0</formula>
    </cfRule>
  </conditionalFormatting>
  <conditionalFormatting sqref="P27">
    <cfRule type="cellIs" dxfId="86" priority="17" operator="greaterThan">
      <formula>0</formula>
    </cfRule>
  </conditionalFormatting>
  <conditionalFormatting sqref="P33">
    <cfRule type="cellIs" dxfId="85" priority="16" operator="greaterThan">
      <formula>0</formula>
    </cfRule>
  </conditionalFormatting>
  <conditionalFormatting sqref="P36">
    <cfRule type="cellIs" dxfId="84" priority="15" operator="greaterThan">
      <formula>0</formula>
    </cfRule>
  </conditionalFormatting>
  <conditionalFormatting sqref="P42">
    <cfRule type="cellIs" dxfId="83" priority="14" operator="greaterThan">
      <formula>0</formula>
    </cfRule>
  </conditionalFormatting>
  <conditionalFormatting sqref="P44">
    <cfRule type="cellIs" dxfId="82" priority="13" operator="greaterThan">
      <formula>0</formula>
    </cfRule>
  </conditionalFormatting>
  <conditionalFormatting sqref="P53">
    <cfRule type="cellIs" dxfId="81" priority="12" operator="greaterThan">
      <formula>0</formula>
    </cfRule>
  </conditionalFormatting>
  <conditionalFormatting sqref="P55">
    <cfRule type="cellIs" dxfId="80" priority="11" operator="greaterThan">
      <formula>0</formula>
    </cfRule>
  </conditionalFormatting>
  <conditionalFormatting sqref="P56">
    <cfRule type="cellIs" dxfId="79" priority="10" operator="greaterThan">
      <formula>0</formula>
    </cfRule>
  </conditionalFormatting>
  <conditionalFormatting sqref="P57">
    <cfRule type="cellIs" dxfId="78" priority="9" operator="greaterThan">
      <formula>0</formula>
    </cfRule>
  </conditionalFormatting>
  <conditionalFormatting sqref="P41">
    <cfRule type="cellIs" dxfId="77" priority="8" operator="greaterThan">
      <formula>0</formula>
    </cfRule>
  </conditionalFormatting>
  <conditionalFormatting sqref="P49">
    <cfRule type="cellIs" dxfId="76" priority="6" operator="greaterThan">
      <formula>0</formula>
    </cfRule>
  </conditionalFormatting>
  <conditionalFormatting sqref="P48">
    <cfRule type="cellIs" dxfId="75" priority="7" operator="greaterThan">
      <formula>0</formula>
    </cfRule>
  </conditionalFormatting>
  <conditionalFormatting sqref="P50">
    <cfRule type="cellIs" dxfId="74" priority="5" operator="greaterThan">
      <formula>0</formula>
    </cfRule>
  </conditionalFormatting>
  <conditionalFormatting sqref="P51">
    <cfRule type="cellIs" dxfId="73" priority="4" operator="greaterThan">
      <formula>0</formula>
    </cfRule>
  </conditionalFormatting>
  <conditionalFormatting sqref="P52">
    <cfRule type="cellIs" dxfId="72" priority="3" operator="greaterThan">
      <formula>0</formula>
    </cfRule>
  </conditionalFormatting>
  <conditionalFormatting sqref="P14">
    <cfRule type="cellIs" dxfId="71" priority="2" operator="greaterThan">
      <formula>0</formula>
    </cfRule>
  </conditionalFormatting>
  <conditionalFormatting sqref="P15">
    <cfRule type="cellIs" dxfId="70" priority="1" operator="greaterThan">
      <formula>0</formula>
    </cfRule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D77FB-9675-425F-95A8-D52C63A51426}">
  <dimension ref="A1:C57"/>
  <sheetViews>
    <sheetView workbookViewId="0">
      <selection activeCell="C2" sqref="C2:C57"/>
    </sheetView>
  </sheetViews>
  <sheetFormatPr defaultRowHeight="15" x14ac:dyDescent="0.25"/>
  <cols>
    <col min="1" max="1" width="23.140625" style="16" bestFit="1" customWidth="1"/>
    <col min="2" max="3" width="9.140625" style="16"/>
  </cols>
  <sheetData>
    <row r="1" spans="1:3" x14ac:dyDescent="0.25">
      <c r="A1" s="16" t="s">
        <v>77</v>
      </c>
      <c r="B1" s="16" t="s">
        <v>76</v>
      </c>
      <c r="C1" s="16" t="s">
        <v>21</v>
      </c>
    </row>
    <row r="2" spans="1:3" x14ac:dyDescent="0.25">
      <c r="A2" s="16">
        <v>6</v>
      </c>
      <c r="B2" s="16">
        <v>24</v>
      </c>
      <c r="C2" s="16">
        <v>5</v>
      </c>
    </row>
    <row r="3" spans="1:3" x14ac:dyDescent="0.25">
      <c r="A3" s="16">
        <v>3</v>
      </c>
      <c r="B3" s="16">
        <v>32</v>
      </c>
      <c r="C3" s="16">
        <v>2</v>
      </c>
    </row>
    <row r="4" spans="1:3" x14ac:dyDescent="0.25">
      <c r="A4" s="16">
        <v>3</v>
      </c>
      <c r="B4" s="16">
        <v>8</v>
      </c>
      <c r="C4" s="16">
        <v>3</v>
      </c>
    </row>
    <row r="5" spans="1:3" x14ac:dyDescent="0.25">
      <c r="A5" s="16">
        <v>3</v>
      </c>
      <c r="B5" s="16">
        <v>8</v>
      </c>
      <c r="C5" s="16">
        <v>3</v>
      </c>
    </row>
    <row r="6" spans="1:3" x14ac:dyDescent="0.25">
      <c r="A6" s="16">
        <v>3</v>
      </c>
      <c r="B6" s="16">
        <v>8</v>
      </c>
      <c r="C6" s="16">
        <v>3</v>
      </c>
    </row>
    <row r="7" spans="1:3" x14ac:dyDescent="0.25">
      <c r="A7" s="16">
        <v>3</v>
      </c>
      <c r="B7" s="16">
        <v>56</v>
      </c>
      <c r="C7" s="16">
        <v>1</v>
      </c>
    </row>
    <row r="8" spans="1:3" x14ac:dyDescent="0.25">
      <c r="A8" s="16">
        <v>3</v>
      </c>
      <c r="B8" s="16">
        <v>16</v>
      </c>
      <c r="C8" s="16">
        <v>2</v>
      </c>
    </row>
    <row r="9" spans="1:3" x14ac:dyDescent="0.25">
      <c r="A9" s="16">
        <v>6</v>
      </c>
      <c r="B9" s="16">
        <v>16</v>
      </c>
      <c r="C9" s="16">
        <v>2</v>
      </c>
    </row>
    <row r="10" spans="1:3" x14ac:dyDescent="0.25">
      <c r="A10" s="16">
        <v>3</v>
      </c>
      <c r="B10" s="16">
        <v>8</v>
      </c>
      <c r="C10" s="16">
        <v>1</v>
      </c>
    </row>
    <row r="11" spans="1:3" x14ac:dyDescent="0.25">
      <c r="A11" s="16">
        <v>3</v>
      </c>
      <c r="B11" s="16">
        <v>8</v>
      </c>
      <c r="C11" s="16">
        <v>3</v>
      </c>
    </row>
    <row r="12" spans="1:3" x14ac:dyDescent="0.25">
      <c r="A12" s="16">
        <v>3</v>
      </c>
      <c r="B12" s="16">
        <v>8</v>
      </c>
      <c r="C12" s="16">
        <v>3</v>
      </c>
    </row>
    <row r="13" spans="1:3" x14ac:dyDescent="0.25">
      <c r="A13" s="16">
        <v>1</v>
      </c>
      <c r="B13" s="16">
        <v>8</v>
      </c>
      <c r="C13" s="16">
        <v>1</v>
      </c>
    </row>
    <row r="14" spans="1:3" x14ac:dyDescent="0.25">
      <c r="A14" s="16">
        <v>1</v>
      </c>
      <c r="B14" s="16">
        <v>8</v>
      </c>
      <c r="C14" s="16">
        <v>1</v>
      </c>
    </row>
    <row r="15" spans="1:3" x14ac:dyDescent="0.25">
      <c r="A15" s="16">
        <v>4</v>
      </c>
      <c r="B15" s="16">
        <v>12</v>
      </c>
      <c r="C15" s="16">
        <v>2</v>
      </c>
    </row>
    <row r="16" spans="1:3" x14ac:dyDescent="0.25">
      <c r="A16" s="16">
        <v>6</v>
      </c>
      <c r="B16" s="16">
        <v>27</v>
      </c>
      <c r="C16" s="16">
        <v>2</v>
      </c>
    </row>
    <row r="17" spans="1:3" x14ac:dyDescent="0.25">
      <c r="A17" s="16">
        <v>3</v>
      </c>
      <c r="B17" s="16">
        <v>6</v>
      </c>
      <c r="C17" s="16">
        <v>1</v>
      </c>
    </row>
    <row r="18" spans="1:3" x14ac:dyDescent="0.25">
      <c r="A18" s="16">
        <v>3</v>
      </c>
      <c r="B18" s="16">
        <v>9</v>
      </c>
      <c r="C18" s="16">
        <v>3</v>
      </c>
    </row>
    <row r="19" spans="1:3" x14ac:dyDescent="0.25">
      <c r="A19" s="16">
        <v>4</v>
      </c>
      <c r="B19" s="16">
        <v>15</v>
      </c>
      <c r="C19" s="16">
        <v>4</v>
      </c>
    </row>
    <row r="20" spans="1:3" x14ac:dyDescent="0.25">
      <c r="A20" s="16">
        <v>6</v>
      </c>
      <c r="B20" s="16">
        <v>3</v>
      </c>
      <c r="C20" s="16">
        <v>2</v>
      </c>
    </row>
    <row r="21" spans="1:3" x14ac:dyDescent="0.25">
      <c r="A21" s="16">
        <v>2</v>
      </c>
      <c r="B21" s="16">
        <v>18</v>
      </c>
      <c r="C21" s="16">
        <v>2</v>
      </c>
    </row>
    <row r="22" spans="1:3" x14ac:dyDescent="0.25">
      <c r="A22" s="16">
        <v>6</v>
      </c>
      <c r="B22" s="16">
        <v>21</v>
      </c>
      <c r="C22" s="16">
        <v>5</v>
      </c>
    </row>
    <row r="23" spans="1:3" x14ac:dyDescent="0.25">
      <c r="A23" s="16">
        <v>6</v>
      </c>
      <c r="B23" s="16">
        <v>10</v>
      </c>
      <c r="C23" s="16">
        <v>3</v>
      </c>
    </row>
    <row r="24" spans="1:3" x14ac:dyDescent="0.25">
      <c r="A24" s="16">
        <v>6</v>
      </c>
      <c r="B24" s="16">
        <v>6</v>
      </c>
      <c r="C24" s="16">
        <v>6</v>
      </c>
    </row>
    <row r="25" spans="1:3" x14ac:dyDescent="0.25">
      <c r="A25" s="16">
        <v>6</v>
      </c>
      <c r="B25" s="16">
        <v>27</v>
      </c>
      <c r="C25" s="16">
        <v>5</v>
      </c>
    </row>
    <row r="26" spans="1:3" x14ac:dyDescent="0.25">
      <c r="A26" s="16">
        <v>3</v>
      </c>
      <c r="B26" s="16">
        <v>9</v>
      </c>
      <c r="C26" s="16">
        <v>3</v>
      </c>
    </row>
    <row r="27" spans="1:3" x14ac:dyDescent="0.25">
      <c r="A27" s="16">
        <v>4</v>
      </c>
      <c r="B27" s="16">
        <v>27</v>
      </c>
      <c r="C27" s="16">
        <v>4</v>
      </c>
    </row>
    <row r="28" spans="1:3" x14ac:dyDescent="0.25">
      <c r="A28" s="16">
        <v>4</v>
      </c>
      <c r="B28" s="16">
        <v>15</v>
      </c>
      <c r="C28" s="16">
        <v>3</v>
      </c>
    </row>
    <row r="29" spans="1:3" x14ac:dyDescent="0.25">
      <c r="A29" s="16">
        <v>4</v>
      </c>
      <c r="B29" s="16">
        <v>6</v>
      </c>
      <c r="C29" s="16">
        <v>2</v>
      </c>
    </row>
    <row r="30" spans="1:3" x14ac:dyDescent="0.25">
      <c r="A30" s="16">
        <v>4</v>
      </c>
      <c r="B30" s="16">
        <v>4</v>
      </c>
      <c r="C30" s="16">
        <v>2</v>
      </c>
    </row>
    <row r="31" spans="1:3" x14ac:dyDescent="0.25">
      <c r="A31" s="16">
        <v>6</v>
      </c>
      <c r="B31" s="16">
        <v>27</v>
      </c>
      <c r="C31" s="16">
        <v>4</v>
      </c>
    </row>
    <row r="32" spans="1:3" x14ac:dyDescent="0.25">
      <c r="A32" s="16">
        <v>3</v>
      </c>
      <c r="B32" s="16">
        <v>24</v>
      </c>
      <c r="C32" s="16">
        <v>1</v>
      </c>
    </row>
    <row r="33" spans="1:3" x14ac:dyDescent="0.25">
      <c r="A33" s="16">
        <v>4</v>
      </c>
      <c r="B33" s="16">
        <v>30</v>
      </c>
      <c r="C33" s="16">
        <v>3</v>
      </c>
    </row>
    <row r="34" spans="1:3" x14ac:dyDescent="0.25">
      <c r="A34" s="16">
        <v>6</v>
      </c>
      <c r="B34" s="16">
        <v>24</v>
      </c>
      <c r="C34" s="16">
        <v>1</v>
      </c>
    </row>
    <row r="35" spans="1:3" x14ac:dyDescent="0.25">
      <c r="A35" s="16">
        <v>3</v>
      </c>
      <c r="B35" s="16">
        <v>2</v>
      </c>
      <c r="C35" s="16">
        <v>3</v>
      </c>
    </row>
    <row r="36" spans="1:3" x14ac:dyDescent="0.25">
      <c r="A36" s="16">
        <v>6</v>
      </c>
      <c r="B36" s="16">
        <v>12</v>
      </c>
      <c r="C36" s="16">
        <v>6</v>
      </c>
    </row>
    <row r="37" spans="1:3" x14ac:dyDescent="0.25">
      <c r="A37" s="16">
        <v>4</v>
      </c>
      <c r="B37" s="16">
        <v>33</v>
      </c>
      <c r="C37" s="16">
        <v>1</v>
      </c>
    </row>
    <row r="38" spans="1:3" x14ac:dyDescent="0.25">
      <c r="A38" s="16">
        <v>4</v>
      </c>
      <c r="B38" s="16">
        <v>7</v>
      </c>
      <c r="C38" s="16">
        <v>1</v>
      </c>
    </row>
    <row r="39" spans="1:3" x14ac:dyDescent="0.25">
      <c r="A39" s="16">
        <v>6</v>
      </c>
      <c r="B39" s="16">
        <v>32</v>
      </c>
      <c r="C39" s="16">
        <v>2</v>
      </c>
    </row>
    <row r="40" spans="1:3" x14ac:dyDescent="0.25">
      <c r="A40" s="16">
        <v>1</v>
      </c>
      <c r="B40" s="16">
        <v>8</v>
      </c>
      <c r="C40" s="16">
        <v>1</v>
      </c>
    </row>
    <row r="41" spans="1:3" x14ac:dyDescent="0.25">
      <c r="A41" s="16">
        <v>3</v>
      </c>
      <c r="B41" s="16">
        <v>2</v>
      </c>
      <c r="C41" s="16">
        <v>1</v>
      </c>
    </row>
    <row r="42" spans="1:3" x14ac:dyDescent="0.25">
      <c r="A42" s="16">
        <v>6</v>
      </c>
      <c r="B42" s="16">
        <v>3</v>
      </c>
      <c r="C42" s="16">
        <v>1</v>
      </c>
    </row>
    <row r="43" spans="1:3" x14ac:dyDescent="0.25">
      <c r="A43" s="16">
        <v>3</v>
      </c>
      <c r="B43" s="16">
        <v>12</v>
      </c>
      <c r="C43" s="16">
        <v>3</v>
      </c>
    </row>
    <row r="44" spans="1:3" x14ac:dyDescent="0.25">
      <c r="A44" s="16">
        <v>6</v>
      </c>
      <c r="B44" s="16">
        <v>18</v>
      </c>
      <c r="C44" s="16">
        <v>3</v>
      </c>
    </row>
    <row r="45" spans="1:3" x14ac:dyDescent="0.25">
      <c r="A45" s="16">
        <v>6</v>
      </c>
      <c r="B45" s="16">
        <v>18</v>
      </c>
      <c r="C45" s="16">
        <v>5</v>
      </c>
    </row>
    <row r="46" spans="1:3" x14ac:dyDescent="0.25">
      <c r="A46" s="16">
        <v>6</v>
      </c>
      <c r="B46" s="16">
        <v>18</v>
      </c>
      <c r="C46" s="16">
        <v>6</v>
      </c>
    </row>
    <row r="47" spans="1:3" x14ac:dyDescent="0.25">
      <c r="A47" s="16">
        <v>1</v>
      </c>
      <c r="B47" s="16">
        <v>69.900000000000006</v>
      </c>
      <c r="C47" s="16">
        <v>1</v>
      </c>
    </row>
    <row r="48" spans="1:3" x14ac:dyDescent="0.25">
      <c r="A48" s="16">
        <v>1</v>
      </c>
      <c r="B48" s="16">
        <v>48.3</v>
      </c>
      <c r="C48" s="16">
        <v>1</v>
      </c>
    </row>
    <row r="49" spans="1:3" x14ac:dyDescent="0.25">
      <c r="A49" s="16">
        <v>1</v>
      </c>
      <c r="B49" s="16">
        <v>31.8</v>
      </c>
      <c r="C49" s="16">
        <v>1</v>
      </c>
    </row>
    <row r="50" spans="1:3" x14ac:dyDescent="0.25">
      <c r="A50" s="16">
        <v>1</v>
      </c>
      <c r="B50" s="16">
        <v>45.6</v>
      </c>
      <c r="C50" s="16">
        <v>1</v>
      </c>
    </row>
    <row r="51" spans="1:3" x14ac:dyDescent="0.25">
      <c r="A51" s="16">
        <v>1</v>
      </c>
      <c r="B51" s="16">
        <v>23.7</v>
      </c>
      <c r="C51" s="16">
        <v>1</v>
      </c>
    </row>
    <row r="52" spans="1:3" x14ac:dyDescent="0.25">
      <c r="A52" s="16">
        <v>3</v>
      </c>
      <c r="B52" s="16">
        <v>6.3</v>
      </c>
      <c r="C52" s="16">
        <v>2</v>
      </c>
    </row>
    <row r="53" spans="1:3" x14ac:dyDescent="0.25">
      <c r="A53" s="16">
        <v>6</v>
      </c>
      <c r="B53" s="16">
        <v>4.5</v>
      </c>
      <c r="C53" s="16">
        <v>6</v>
      </c>
    </row>
    <row r="54" spans="1:3" x14ac:dyDescent="0.25">
      <c r="A54" s="16">
        <v>3</v>
      </c>
      <c r="B54" s="16">
        <v>20.100000000000001</v>
      </c>
      <c r="C54" s="16">
        <v>1</v>
      </c>
    </row>
    <row r="55" spans="1:3" x14ac:dyDescent="0.25">
      <c r="A55" s="16">
        <v>3</v>
      </c>
      <c r="B55" s="16">
        <v>17.399999999999999</v>
      </c>
      <c r="C55" s="16">
        <v>3</v>
      </c>
    </row>
    <row r="56" spans="1:3" x14ac:dyDescent="0.25">
      <c r="A56" s="16">
        <v>3</v>
      </c>
      <c r="B56" s="16">
        <v>16.8</v>
      </c>
      <c r="C56" s="16">
        <v>2</v>
      </c>
    </row>
    <row r="57" spans="1:3" x14ac:dyDescent="0.25">
      <c r="A57" s="16">
        <v>6</v>
      </c>
      <c r="B57" s="16">
        <v>3.6</v>
      </c>
      <c r="C57" s="16">
        <v>3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57"/>
  <sheetViews>
    <sheetView workbookViewId="0">
      <selection activeCell="D38" sqref="D38"/>
    </sheetView>
  </sheetViews>
  <sheetFormatPr defaultRowHeight="15" x14ac:dyDescent="0.25"/>
  <sheetData>
    <row r="1" spans="1:12" x14ac:dyDescent="0.2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</row>
    <row r="2" spans="1:12" x14ac:dyDescent="0.25">
      <c r="A2" s="2">
        <v>0</v>
      </c>
      <c r="B2" s="2">
        <v>0</v>
      </c>
      <c r="C2" s="2">
        <v>0</v>
      </c>
      <c r="D2" s="2">
        <v>0</v>
      </c>
      <c r="E2" s="2">
        <v>24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24</v>
      </c>
      <c r="L2" s="2">
        <v>0</v>
      </c>
    </row>
    <row r="3" spans="1:12" x14ac:dyDescent="0.25">
      <c r="A3" s="11">
        <v>0</v>
      </c>
      <c r="B3" s="11">
        <v>32</v>
      </c>
      <c r="C3" s="11">
        <v>0</v>
      </c>
      <c r="D3" s="11">
        <v>0</v>
      </c>
      <c r="E3" s="11">
        <v>32</v>
      </c>
      <c r="F3" s="11">
        <v>0</v>
      </c>
      <c r="G3" s="11">
        <v>0</v>
      </c>
      <c r="H3" s="11">
        <v>32</v>
      </c>
      <c r="I3" s="11">
        <v>0</v>
      </c>
      <c r="J3" s="11">
        <v>0</v>
      </c>
      <c r="K3" s="11">
        <v>32</v>
      </c>
      <c r="L3" s="11">
        <v>0</v>
      </c>
    </row>
    <row r="4" spans="1:12" x14ac:dyDescent="0.25">
      <c r="A4" s="11">
        <v>0</v>
      </c>
      <c r="B4" s="11">
        <v>0</v>
      </c>
      <c r="C4" s="11">
        <v>8</v>
      </c>
      <c r="D4" s="11">
        <v>0</v>
      </c>
      <c r="E4" s="11">
        <v>0</v>
      </c>
      <c r="F4" s="11">
        <v>8</v>
      </c>
      <c r="G4" s="11">
        <v>0</v>
      </c>
      <c r="H4" s="11">
        <v>0</v>
      </c>
      <c r="I4" s="11">
        <v>8</v>
      </c>
      <c r="J4" s="11">
        <v>0</v>
      </c>
      <c r="K4" s="11">
        <v>0</v>
      </c>
      <c r="L4" s="11">
        <v>8</v>
      </c>
    </row>
    <row r="5" spans="1:12" x14ac:dyDescent="0.25">
      <c r="A5" s="11">
        <v>0</v>
      </c>
      <c r="B5" s="11">
        <v>0</v>
      </c>
      <c r="C5" s="11">
        <v>8</v>
      </c>
      <c r="D5" s="11">
        <v>0</v>
      </c>
      <c r="E5" s="11">
        <v>0</v>
      </c>
      <c r="F5" s="11">
        <v>8</v>
      </c>
      <c r="G5" s="11">
        <v>0</v>
      </c>
      <c r="H5" s="11">
        <v>0</v>
      </c>
      <c r="I5" s="11">
        <v>8</v>
      </c>
      <c r="J5" s="11">
        <v>0</v>
      </c>
      <c r="K5" s="11">
        <v>0</v>
      </c>
      <c r="L5" s="11">
        <v>8</v>
      </c>
    </row>
    <row r="6" spans="1:12" x14ac:dyDescent="0.25">
      <c r="A6" s="11">
        <v>0</v>
      </c>
      <c r="B6" s="11">
        <v>0</v>
      </c>
      <c r="C6" s="11">
        <v>8</v>
      </c>
      <c r="D6" s="11">
        <v>0</v>
      </c>
      <c r="E6" s="11">
        <v>0</v>
      </c>
      <c r="F6" s="11">
        <v>8</v>
      </c>
      <c r="G6" s="11">
        <v>0</v>
      </c>
      <c r="H6" s="11">
        <v>0</v>
      </c>
      <c r="I6" s="11">
        <v>8</v>
      </c>
      <c r="J6" s="11">
        <v>0</v>
      </c>
      <c r="K6" s="11">
        <v>0</v>
      </c>
      <c r="L6" s="11">
        <v>8</v>
      </c>
    </row>
    <row r="7" spans="1:12" x14ac:dyDescent="0.25">
      <c r="A7" s="11">
        <v>56</v>
      </c>
      <c r="B7" s="11">
        <v>0</v>
      </c>
      <c r="C7" s="11">
        <v>0</v>
      </c>
      <c r="D7" s="11">
        <v>56</v>
      </c>
      <c r="E7" s="11">
        <v>0</v>
      </c>
      <c r="F7" s="11">
        <v>0</v>
      </c>
      <c r="G7" s="11">
        <v>56</v>
      </c>
      <c r="H7" s="11">
        <v>0</v>
      </c>
      <c r="I7" s="11">
        <v>0</v>
      </c>
      <c r="J7" s="11">
        <v>56</v>
      </c>
      <c r="K7" s="11">
        <v>0</v>
      </c>
      <c r="L7" s="11">
        <v>0</v>
      </c>
    </row>
    <row r="8" spans="1:12" x14ac:dyDescent="0.25">
      <c r="A8" s="11">
        <v>0</v>
      </c>
      <c r="B8" s="11">
        <v>16</v>
      </c>
      <c r="C8" s="11">
        <v>0</v>
      </c>
      <c r="D8" s="11">
        <v>0</v>
      </c>
      <c r="E8" s="11">
        <v>16</v>
      </c>
      <c r="F8" s="11">
        <v>0</v>
      </c>
      <c r="G8" s="11">
        <v>0</v>
      </c>
      <c r="H8" s="11">
        <v>16</v>
      </c>
      <c r="I8" s="11">
        <v>0</v>
      </c>
      <c r="J8" s="11">
        <v>0</v>
      </c>
      <c r="K8" s="11">
        <v>16</v>
      </c>
      <c r="L8" s="11">
        <v>0</v>
      </c>
    </row>
    <row r="9" spans="1:12" x14ac:dyDescent="0.25">
      <c r="A9" s="2">
        <v>0</v>
      </c>
      <c r="B9" s="2">
        <v>16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16</v>
      </c>
      <c r="I9" s="2">
        <v>0</v>
      </c>
      <c r="J9" s="2">
        <v>0</v>
      </c>
      <c r="K9" s="2">
        <v>0</v>
      </c>
      <c r="L9" s="2">
        <v>0</v>
      </c>
    </row>
    <row r="10" spans="1:12" x14ac:dyDescent="0.25">
      <c r="A10" s="11">
        <v>8</v>
      </c>
      <c r="B10" s="11">
        <v>0</v>
      </c>
      <c r="C10" s="11">
        <v>0</v>
      </c>
      <c r="D10" s="11">
        <v>8</v>
      </c>
      <c r="E10" s="11">
        <v>0</v>
      </c>
      <c r="F10" s="11">
        <v>0</v>
      </c>
      <c r="G10" s="11">
        <v>8</v>
      </c>
      <c r="H10" s="11">
        <v>0</v>
      </c>
      <c r="I10" s="11">
        <v>0</v>
      </c>
      <c r="J10" s="11">
        <v>8</v>
      </c>
      <c r="K10" s="11">
        <v>0</v>
      </c>
      <c r="L10" s="11">
        <v>0</v>
      </c>
    </row>
    <row r="11" spans="1:12" x14ac:dyDescent="0.25">
      <c r="A11" s="11">
        <v>0</v>
      </c>
      <c r="B11" s="11">
        <v>0</v>
      </c>
      <c r="C11" s="11">
        <v>8</v>
      </c>
      <c r="D11" s="11">
        <v>0</v>
      </c>
      <c r="E11" s="11">
        <v>0</v>
      </c>
      <c r="F11" s="11">
        <v>8</v>
      </c>
      <c r="G11" s="11">
        <v>0</v>
      </c>
      <c r="H11" s="11">
        <v>0</v>
      </c>
      <c r="I11" s="11">
        <v>8</v>
      </c>
      <c r="J11" s="11">
        <v>0</v>
      </c>
      <c r="K11" s="11">
        <v>0</v>
      </c>
      <c r="L11" s="11">
        <v>8</v>
      </c>
    </row>
    <row r="12" spans="1:12" x14ac:dyDescent="0.25">
      <c r="A12" s="11">
        <v>0</v>
      </c>
      <c r="B12" s="11">
        <v>0</v>
      </c>
      <c r="C12" s="11">
        <v>8</v>
      </c>
      <c r="D12" s="11">
        <v>0</v>
      </c>
      <c r="E12" s="11">
        <v>0</v>
      </c>
      <c r="F12" s="11">
        <v>8</v>
      </c>
      <c r="G12" s="11">
        <v>0</v>
      </c>
      <c r="H12" s="11">
        <v>0</v>
      </c>
      <c r="I12" s="11">
        <v>8</v>
      </c>
      <c r="J12" s="11">
        <v>0</v>
      </c>
      <c r="K12" s="11">
        <v>0</v>
      </c>
      <c r="L12" s="11">
        <v>8</v>
      </c>
    </row>
    <row r="13" spans="1:12" x14ac:dyDescent="0.25">
      <c r="A13" s="13">
        <v>8</v>
      </c>
      <c r="B13" s="13">
        <v>8</v>
      </c>
      <c r="C13" s="13">
        <v>8</v>
      </c>
      <c r="D13" s="13">
        <v>8</v>
      </c>
      <c r="E13" s="13">
        <v>8</v>
      </c>
      <c r="F13" s="13">
        <v>8</v>
      </c>
      <c r="G13" s="13">
        <v>8</v>
      </c>
      <c r="H13" s="13">
        <v>8</v>
      </c>
      <c r="I13" s="13">
        <v>8</v>
      </c>
      <c r="J13" s="13">
        <v>8</v>
      </c>
      <c r="K13" s="13">
        <v>8</v>
      </c>
      <c r="L13" s="13">
        <v>8</v>
      </c>
    </row>
    <row r="14" spans="1:12" x14ac:dyDescent="0.25">
      <c r="A14" s="13">
        <v>8</v>
      </c>
      <c r="B14" s="13">
        <v>8</v>
      </c>
      <c r="C14" s="13">
        <v>8</v>
      </c>
      <c r="D14" s="13">
        <v>8</v>
      </c>
      <c r="E14" s="13">
        <v>8</v>
      </c>
      <c r="F14" s="13">
        <v>8</v>
      </c>
      <c r="G14" s="13">
        <v>8</v>
      </c>
      <c r="H14" s="13">
        <v>8</v>
      </c>
      <c r="I14" s="13">
        <v>8</v>
      </c>
      <c r="J14" s="13">
        <v>8</v>
      </c>
      <c r="K14" s="13">
        <v>8</v>
      </c>
      <c r="L14" s="13">
        <v>8</v>
      </c>
    </row>
    <row r="15" spans="1:12" x14ac:dyDescent="0.25">
      <c r="A15" s="2">
        <v>0</v>
      </c>
      <c r="B15" s="2">
        <v>12</v>
      </c>
      <c r="C15" s="2">
        <v>0</v>
      </c>
      <c r="D15" s="2">
        <v>0</v>
      </c>
      <c r="E15" s="2">
        <v>0</v>
      </c>
      <c r="F15" s="2">
        <v>12</v>
      </c>
      <c r="G15" s="2">
        <v>0</v>
      </c>
      <c r="H15" s="2">
        <v>0</v>
      </c>
      <c r="I15" s="2">
        <v>0</v>
      </c>
      <c r="J15" s="2">
        <v>12</v>
      </c>
      <c r="K15" s="2">
        <v>0</v>
      </c>
      <c r="L15" s="2">
        <v>0</v>
      </c>
    </row>
    <row r="16" spans="1:12" x14ac:dyDescent="0.25">
      <c r="A16" s="2">
        <v>0</v>
      </c>
      <c r="B16" s="2">
        <v>27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27</v>
      </c>
      <c r="I16" s="2">
        <v>0</v>
      </c>
      <c r="J16" s="2">
        <v>0</v>
      </c>
      <c r="K16" s="2">
        <v>0</v>
      </c>
      <c r="L16" s="2">
        <v>0</v>
      </c>
    </row>
    <row r="17" spans="1:12" x14ac:dyDescent="0.25">
      <c r="A17" s="11">
        <v>6</v>
      </c>
      <c r="B17" s="11">
        <v>0</v>
      </c>
      <c r="C17" s="11">
        <v>0</v>
      </c>
      <c r="D17" s="11">
        <v>6</v>
      </c>
      <c r="E17" s="11">
        <v>0</v>
      </c>
      <c r="F17" s="11">
        <v>0</v>
      </c>
      <c r="G17" s="11">
        <v>6</v>
      </c>
      <c r="H17" s="11">
        <v>0</v>
      </c>
      <c r="I17" s="11">
        <v>0</v>
      </c>
      <c r="J17" s="11">
        <v>6</v>
      </c>
      <c r="K17" s="11">
        <v>0</v>
      </c>
      <c r="L17" s="11">
        <v>0</v>
      </c>
    </row>
    <row r="18" spans="1:12" x14ac:dyDescent="0.25">
      <c r="A18" s="11">
        <v>0</v>
      </c>
      <c r="B18" s="11">
        <v>0</v>
      </c>
      <c r="C18" s="11">
        <v>9</v>
      </c>
      <c r="D18" s="11">
        <v>0</v>
      </c>
      <c r="E18" s="11">
        <v>0</v>
      </c>
      <c r="F18" s="11">
        <v>9</v>
      </c>
      <c r="G18" s="11">
        <v>0</v>
      </c>
      <c r="H18" s="11">
        <v>0</v>
      </c>
      <c r="I18" s="11">
        <v>9</v>
      </c>
      <c r="J18" s="11">
        <v>0</v>
      </c>
      <c r="K18" s="11">
        <v>0</v>
      </c>
      <c r="L18" s="11">
        <v>9</v>
      </c>
    </row>
    <row r="19" spans="1:12" x14ac:dyDescent="0.25">
      <c r="A19" s="2">
        <v>0</v>
      </c>
      <c r="B19" s="2">
        <v>0</v>
      </c>
      <c r="C19" s="2">
        <v>0</v>
      </c>
      <c r="D19" s="2">
        <v>15</v>
      </c>
      <c r="E19" s="2">
        <v>0</v>
      </c>
      <c r="F19" s="2">
        <v>0</v>
      </c>
      <c r="G19" s="2">
        <v>0</v>
      </c>
      <c r="H19" s="2">
        <v>15</v>
      </c>
      <c r="I19" s="2">
        <v>0</v>
      </c>
      <c r="J19" s="2">
        <v>0</v>
      </c>
      <c r="K19" s="2">
        <v>0</v>
      </c>
      <c r="L19" s="2">
        <v>15</v>
      </c>
    </row>
    <row r="20" spans="1:12" x14ac:dyDescent="0.25">
      <c r="A20" s="2">
        <v>0</v>
      </c>
      <c r="B20" s="2">
        <v>3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3</v>
      </c>
      <c r="I20" s="2">
        <v>0</v>
      </c>
      <c r="J20" s="2">
        <v>0</v>
      </c>
      <c r="K20" s="2">
        <v>0</v>
      </c>
      <c r="L20" s="2">
        <v>0</v>
      </c>
    </row>
    <row r="21" spans="1:12" x14ac:dyDescent="0.25">
      <c r="A21" s="2">
        <v>0</v>
      </c>
      <c r="B21" s="2">
        <v>18</v>
      </c>
      <c r="C21" s="2">
        <v>0</v>
      </c>
      <c r="D21" s="2">
        <v>18</v>
      </c>
      <c r="E21" s="2">
        <v>0</v>
      </c>
      <c r="F21" s="2">
        <v>18</v>
      </c>
      <c r="G21" s="2">
        <v>0</v>
      </c>
      <c r="H21" s="2">
        <v>18</v>
      </c>
      <c r="I21" s="2">
        <v>0</v>
      </c>
      <c r="J21" s="2">
        <v>18</v>
      </c>
      <c r="K21" s="2">
        <v>0</v>
      </c>
      <c r="L21" s="2">
        <v>18</v>
      </c>
    </row>
    <row r="22" spans="1:12" x14ac:dyDescent="0.25">
      <c r="A22" s="2">
        <v>0</v>
      </c>
      <c r="B22" s="2">
        <v>0</v>
      </c>
      <c r="C22" s="2">
        <v>0</v>
      </c>
      <c r="D22" s="2">
        <v>0</v>
      </c>
      <c r="E22" s="2">
        <v>21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21</v>
      </c>
      <c r="L22" s="2">
        <v>0</v>
      </c>
    </row>
    <row r="23" spans="1:12" x14ac:dyDescent="0.25">
      <c r="A23" s="2">
        <v>0</v>
      </c>
      <c r="B23" s="2">
        <v>0</v>
      </c>
      <c r="C23" s="2">
        <v>10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10</v>
      </c>
      <c r="J23" s="2">
        <v>0</v>
      </c>
      <c r="K23" s="2">
        <v>0</v>
      </c>
      <c r="L23" s="2">
        <v>0</v>
      </c>
    </row>
    <row r="24" spans="1:12" x14ac:dyDescent="0.25">
      <c r="A24" s="2">
        <v>0</v>
      </c>
      <c r="B24" s="2">
        <v>0</v>
      </c>
      <c r="C24" s="2">
        <v>0</v>
      </c>
      <c r="D24" s="2">
        <v>0</v>
      </c>
      <c r="E24" s="2">
        <v>0</v>
      </c>
      <c r="F24" s="2">
        <v>6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6</v>
      </c>
    </row>
    <row r="25" spans="1:12" x14ac:dyDescent="0.25">
      <c r="A25" s="2">
        <v>0</v>
      </c>
      <c r="B25" s="2">
        <v>0</v>
      </c>
      <c r="C25" s="2">
        <v>0</v>
      </c>
      <c r="D25" s="2">
        <v>0</v>
      </c>
      <c r="E25" s="2">
        <v>27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27</v>
      </c>
      <c r="L25" s="2">
        <v>0</v>
      </c>
    </row>
    <row r="26" spans="1:12" x14ac:dyDescent="0.25">
      <c r="A26" s="11">
        <v>0</v>
      </c>
      <c r="B26" s="11">
        <v>0</v>
      </c>
      <c r="C26" s="11">
        <v>9</v>
      </c>
      <c r="D26" s="11">
        <v>0</v>
      </c>
      <c r="E26" s="11">
        <v>0</v>
      </c>
      <c r="F26" s="11">
        <v>9</v>
      </c>
      <c r="G26" s="11">
        <v>0</v>
      </c>
      <c r="H26" s="11">
        <v>0</v>
      </c>
      <c r="I26" s="11">
        <v>9</v>
      </c>
      <c r="J26" s="11">
        <v>0</v>
      </c>
      <c r="K26" s="11">
        <v>0</v>
      </c>
      <c r="L26" s="11">
        <v>9</v>
      </c>
    </row>
    <row r="27" spans="1:12" x14ac:dyDescent="0.25">
      <c r="A27" s="2">
        <v>0</v>
      </c>
      <c r="B27" s="2">
        <v>0</v>
      </c>
      <c r="C27" s="2">
        <v>0</v>
      </c>
      <c r="D27" s="2">
        <v>27</v>
      </c>
      <c r="E27" s="2">
        <v>0</v>
      </c>
      <c r="F27" s="2">
        <v>0</v>
      </c>
      <c r="G27" s="2">
        <v>0</v>
      </c>
      <c r="H27" s="2">
        <v>27</v>
      </c>
      <c r="I27" s="2">
        <v>0</v>
      </c>
      <c r="J27" s="2">
        <v>0</v>
      </c>
      <c r="K27" s="2">
        <v>0</v>
      </c>
      <c r="L27" s="2">
        <v>27</v>
      </c>
    </row>
    <row r="28" spans="1:12" x14ac:dyDescent="0.25">
      <c r="A28" s="2">
        <v>0</v>
      </c>
      <c r="B28" s="2">
        <v>0</v>
      </c>
      <c r="C28" s="2">
        <v>15</v>
      </c>
      <c r="D28" s="2">
        <v>0</v>
      </c>
      <c r="E28" s="2">
        <v>0</v>
      </c>
      <c r="F28" s="2">
        <v>0</v>
      </c>
      <c r="G28" s="2">
        <v>15</v>
      </c>
      <c r="H28" s="2">
        <v>0</v>
      </c>
      <c r="I28" s="2">
        <v>0</v>
      </c>
      <c r="J28" s="2">
        <v>0</v>
      </c>
      <c r="K28" s="2">
        <v>15</v>
      </c>
      <c r="L28" s="2">
        <v>0</v>
      </c>
    </row>
    <row r="29" spans="1:12" x14ac:dyDescent="0.25">
      <c r="A29" s="2">
        <v>0</v>
      </c>
      <c r="B29" s="2">
        <v>6</v>
      </c>
      <c r="C29" s="2">
        <v>0</v>
      </c>
      <c r="D29" s="2">
        <v>0</v>
      </c>
      <c r="E29" s="2">
        <v>0</v>
      </c>
      <c r="F29" s="2">
        <v>6</v>
      </c>
      <c r="G29" s="2">
        <v>0</v>
      </c>
      <c r="H29" s="2">
        <v>0</v>
      </c>
      <c r="I29" s="2">
        <v>0</v>
      </c>
      <c r="J29" s="2">
        <v>6</v>
      </c>
      <c r="K29" s="2">
        <v>0</v>
      </c>
      <c r="L29" s="2">
        <v>0</v>
      </c>
    </row>
    <row r="30" spans="1:12" x14ac:dyDescent="0.25">
      <c r="A30" s="2">
        <v>0</v>
      </c>
      <c r="B30" s="2">
        <v>4</v>
      </c>
      <c r="C30" s="2">
        <v>0</v>
      </c>
      <c r="D30" s="2">
        <v>0</v>
      </c>
      <c r="E30" s="2">
        <v>0</v>
      </c>
      <c r="F30" s="2">
        <v>4</v>
      </c>
      <c r="G30" s="2">
        <v>0</v>
      </c>
      <c r="H30" s="2">
        <v>0</v>
      </c>
      <c r="I30" s="2">
        <v>0</v>
      </c>
      <c r="J30" s="2">
        <v>4</v>
      </c>
      <c r="K30" s="2">
        <v>0</v>
      </c>
      <c r="L30" s="2">
        <v>0</v>
      </c>
    </row>
    <row r="31" spans="1:12" x14ac:dyDescent="0.25">
      <c r="A31" s="2">
        <v>0</v>
      </c>
      <c r="B31" s="2">
        <v>0</v>
      </c>
      <c r="C31" s="2">
        <v>0</v>
      </c>
      <c r="D31" s="2">
        <v>27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27</v>
      </c>
      <c r="K31" s="2">
        <v>0</v>
      </c>
      <c r="L31" s="2">
        <v>0</v>
      </c>
    </row>
    <row r="32" spans="1:12" x14ac:dyDescent="0.25">
      <c r="A32" s="11">
        <v>24</v>
      </c>
      <c r="B32" s="11">
        <v>0</v>
      </c>
      <c r="C32" s="11">
        <v>0</v>
      </c>
      <c r="D32" s="11">
        <v>24</v>
      </c>
      <c r="E32" s="11">
        <v>0</v>
      </c>
      <c r="F32" s="11">
        <v>0</v>
      </c>
      <c r="G32" s="11">
        <v>24</v>
      </c>
      <c r="H32" s="11">
        <v>0</v>
      </c>
      <c r="I32" s="11">
        <v>0</v>
      </c>
      <c r="J32" s="11">
        <v>24</v>
      </c>
      <c r="K32" s="11">
        <v>0</v>
      </c>
      <c r="L32" s="11">
        <v>0</v>
      </c>
    </row>
    <row r="33" spans="1:12" x14ac:dyDescent="0.25">
      <c r="A33" s="2">
        <v>0</v>
      </c>
      <c r="B33" s="2">
        <v>0</v>
      </c>
      <c r="C33" s="2">
        <v>30</v>
      </c>
      <c r="D33" s="2">
        <v>0</v>
      </c>
      <c r="E33" s="2">
        <v>0</v>
      </c>
      <c r="F33" s="2">
        <v>0</v>
      </c>
      <c r="G33" s="2">
        <v>30</v>
      </c>
      <c r="H33" s="2">
        <v>0</v>
      </c>
      <c r="I33" s="2">
        <v>0</v>
      </c>
      <c r="J33" s="2">
        <v>0</v>
      </c>
      <c r="K33" s="2">
        <v>30</v>
      </c>
      <c r="L33" s="2">
        <v>0</v>
      </c>
    </row>
    <row r="34" spans="1:12" x14ac:dyDescent="0.25">
      <c r="A34" s="2">
        <v>24</v>
      </c>
      <c r="B34" s="2">
        <v>0</v>
      </c>
      <c r="C34" s="2">
        <v>0</v>
      </c>
      <c r="D34" s="2">
        <v>0</v>
      </c>
      <c r="E34" s="2">
        <v>0</v>
      </c>
      <c r="F34" s="2">
        <v>0</v>
      </c>
      <c r="G34" s="2">
        <v>24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</row>
    <row r="35" spans="1:12" x14ac:dyDescent="0.25">
      <c r="A35" s="11">
        <v>0</v>
      </c>
      <c r="B35" s="11">
        <v>0</v>
      </c>
      <c r="C35" s="11">
        <v>2</v>
      </c>
      <c r="D35" s="11">
        <v>0</v>
      </c>
      <c r="E35" s="11">
        <v>0</v>
      </c>
      <c r="F35" s="11">
        <v>2</v>
      </c>
      <c r="G35" s="11">
        <v>0</v>
      </c>
      <c r="H35" s="11">
        <v>0</v>
      </c>
      <c r="I35" s="11">
        <v>2</v>
      </c>
      <c r="J35" s="11">
        <v>0</v>
      </c>
      <c r="K35" s="11">
        <v>0</v>
      </c>
      <c r="L35" s="11">
        <v>2</v>
      </c>
    </row>
    <row r="36" spans="1:12" x14ac:dyDescent="0.25">
      <c r="A36" s="2">
        <v>0</v>
      </c>
      <c r="B36" s="2">
        <v>0</v>
      </c>
      <c r="C36" s="2">
        <v>0</v>
      </c>
      <c r="D36" s="2">
        <v>0</v>
      </c>
      <c r="E36" s="2">
        <v>0</v>
      </c>
      <c r="F36" s="2">
        <v>12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12</v>
      </c>
    </row>
    <row r="37" spans="1:12" x14ac:dyDescent="0.25">
      <c r="A37" s="2">
        <v>33</v>
      </c>
      <c r="B37" s="2">
        <v>0</v>
      </c>
      <c r="C37" s="2">
        <v>0</v>
      </c>
      <c r="D37" s="2">
        <v>0</v>
      </c>
      <c r="E37" s="2">
        <v>33</v>
      </c>
      <c r="F37" s="2">
        <v>0</v>
      </c>
      <c r="G37" s="2">
        <v>0</v>
      </c>
      <c r="H37" s="2">
        <v>0</v>
      </c>
      <c r="I37" s="2">
        <v>33</v>
      </c>
      <c r="J37" s="2">
        <v>0</v>
      </c>
      <c r="K37" s="2">
        <v>0</v>
      </c>
      <c r="L37" s="2">
        <v>0</v>
      </c>
    </row>
    <row r="38" spans="1:12" x14ac:dyDescent="0.25">
      <c r="A38" s="2">
        <v>7</v>
      </c>
      <c r="B38" s="2">
        <v>0</v>
      </c>
      <c r="C38" s="2">
        <v>0</v>
      </c>
      <c r="D38" s="2">
        <v>0</v>
      </c>
      <c r="E38" s="2">
        <v>7</v>
      </c>
      <c r="F38" s="2">
        <v>0</v>
      </c>
      <c r="G38" s="2">
        <v>0</v>
      </c>
      <c r="H38" s="2">
        <v>0</v>
      </c>
      <c r="I38" s="2">
        <v>7</v>
      </c>
      <c r="J38" s="2">
        <v>0</v>
      </c>
      <c r="K38" s="2">
        <v>0</v>
      </c>
      <c r="L38" s="2">
        <v>0</v>
      </c>
    </row>
    <row r="39" spans="1:12" x14ac:dyDescent="0.25">
      <c r="A39" s="2">
        <v>0</v>
      </c>
      <c r="B39" s="2">
        <v>32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32</v>
      </c>
      <c r="I39" s="2">
        <v>0</v>
      </c>
      <c r="J39" s="2">
        <v>0</v>
      </c>
      <c r="K39" s="2">
        <v>0</v>
      </c>
      <c r="L39" s="2">
        <v>0</v>
      </c>
    </row>
    <row r="40" spans="1:12" x14ac:dyDescent="0.25">
      <c r="A40" s="13">
        <v>8</v>
      </c>
      <c r="B40" s="13">
        <v>8</v>
      </c>
      <c r="C40" s="13">
        <v>8</v>
      </c>
      <c r="D40" s="13">
        <v>8</v>
      </c>
      <c r="E40" s="13">
        <v>8</v>
      </c>
      <c r="F40" s="13">
        <v>8</v>
      </c>
      <c r="G40" s="13">
        <v>8</v>
      </c>
      <c r="H40" s="13">
        <v>8</v>
      </c>
      <c r="I40" s="13">
        <v>8</v>
      </c>
      <c r="J40" s="13">
        <v>8</v>
      </c>
      <c r="K40" s="13">
        <v>8</v>
      </c>
      <c r="L40" s="13">
        <v>8</v>
      </c>
    </row>
    <row r="41" spans="1:12" x14ac:dyDescent="0.25">
      <c r="A41" s="11">
        <v>2</v>
      </c>
      <c r="B41" s="11">
        <v>0</v>
      </c>
      <c r="C41" s="11">
        <v>0</v>
      </c>
      <c r="D41" s="11">
        <v>2</v>
      </c>
      <c r="E41" s="11">
        <v>0</v>
      </c>
      <c r="F41" s="11">
        <v>0</v>
      </c>
      <c r="G41" s="11">
        <v>2</v>
      </c>
      <c r="H41" s="11">
        <v>0</v>
      </c>
      <c r="I41" s="11">
        <v>0</v>
      </c>
      <c r="J41" s="11">
        <v>2</v>
      </c>
      <c r="K41" s="11">
        <v>0</v>
      </c>
      <c r="L41" s="11">
        <v>0</v>
      </c>
    </row>
    <row r="42" spans="1:12" x14ac:dyDescent="0.25">
      <c r="A42" s="2">
        <v>3</v>
      </c>
      <c r="B42" s="2">
        <v>0</v>
      </c>
      <c r="C42" s="2">
        <v>0</v>
      </c>
      <c r="D42" s="2">
        <v>0</v>
      </c>
      <c r="E42" s="2">
        <v>0</v>
      </c>
      <c r="F42" s="2">
        <v>0</v>
      </c>
      <c r="G42" s="2">
        <v>3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</row>
    <row r="43" spans="1:12" x14ac:dyDescent="0.25">
      <c r="A43" s="11">
        <v>0</v>
      </c>
      <c r="B43" s="11">
        <v>0</v>
      </c>
      <c r="C43" s="11">
        <v>12</v>
      </c>
      <c r="D43" s="11">
        <v>0</v>
      </c>
      <c r="E43" s="11">
        <v>0</v>
      </c>
      <c r="F43" s="11">
        <v>12</v>
      </c>
      <c r="G43" s="11">
        <v>0</v>
      </c>
      <c r="H43" s="11">
        <v>0</v>
      </c>
      <c r="I43" s="11">
        <v>12</v>
      </c>
      <c r="J43" s="11">
        <v>0</v>
      </c>
      <c r="K43" s="11">
        <v>0</v>
      </c>
      <c r="L43" s="11">
        <v>12</v>
      </c>
    </row>
    <row r="44" spans="1:12" x14ac:dyDescent="0.25">
      <c r="A44" s="2">
        <v>0</v>
      </c>
      <c r="B44" s="2">
        <v>0</v>
      </c>
      <c r="C44" s="2">
        <v>18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18</v>
      </c>
      <c r="J44" s="2">
        <v>0</v>
      </c>
      <c r="K44" s="2">
        <v>0</v>
      </c>
      <c r="L44" s="2">
        <v>0</v>
      </c>
    </row>
    <row r="45" spans="1:12" x14ac:dyDescent="0.25">
      <c r="A45" s="2">
        <v>0</v>
      </c>
      <c r="B45" s="2">
        <v>0</v>
      </c>
      <c r="C45" s="2">
        <v>0</v>
      </c>
      <c r="D45" s="2">
        <v>0</v>
      </c>
      <c r="E45" s="2">
        <v>18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18</v>
      </c>
      <c r="L45" s="2">
        <v>0</v>
      </c>
    </row>
    <row r="46" spans="1:12" x14ac:dyDescent="0.25">
      <c r="A46" s="2">
        <v>0</v>
      </c>
      <c r="B46" s="2">
        <v>0</v>
      </c>
      <c r="C46" s="2">
        <v>0</v>
      </c>
      <c r="D46" s="2">
        <v>0</v>
      </c>
      <c r="E46" s="2">
        <v>0</v>
      </c>
      <c r="F46" s="2">
        <v>18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18</v>
      </c>
    </row>
    <row r="47" spans="1:12" x14ac:dyDescent="0.25">
      <c r="A47" s="13">
        <v>69.900000000000006</v>
      </c>
      <c r="B47" s="13">
        <v>69.900000000000006</v>
      </c>
      <c r="C47" s="13">
        <v>69.900000000000006</v>
      </c>
      <c r="D47" s="13">
        <v>69.900000000000006</v>
      </c>
      <c r="E47" s="13">
        <v>69.900000000000006</v>
      </c>
      <c r="F47" s="13">
        <v>69.900000000000006</v>
      </c>
      <c r="G47" s="13">
        <v>69.900000000000006</v>
      </c>
      <c r="H47" s="13">
        <v>69.900000000000006</v>
      </c>
      <c r="I47" s="13">
        <v>69.900000000000006</v>
      </c>
      <c r="J47" s="13">
        <v>69.900000000000006</v>
      </c>
      <c r="K47" s="13">
        <v>69.900000000000006</v>
      </c>
      <c r="L47" s="13">
        <v>69.900000000000006</v>
      </c>
    </row>
    <row r="48" spans="1:12" x14ac:dyDescent="0.25">
      <c r="A48" s="13">
        <v>48.3</v>
      </c>
      <c r="B48" s="13">
        <v>48.3</v>
      </c>
      <c r="C48" s="13">
        <v>48.3</v>
      </c>
      <c r="D48" s="13">
        <v>48.3</v>
      </c>
      <c r="E48" s="13">
        <v>48.3</v>
      </c>
      <c r="F48" s="13">
        <v>48.3</v>
      </c>
      <c r="G48" s="13">
        <v>48.3</v>
      </c>
      <c r="H48" s="13">
        <v>48.3</v>
      </c>
      <c r="I48" s="13">
        <v>48.3</v>
      </c>
      <c r="J48" s="13">
        <v>48.3</v>
      </c>
      <c r="K48" s="13">
        <v>48.3</v>
      </c>
      <c r="L48" s="13">
        <v>48.3</v>
      </c>
    </row>
    <row r="49" spans="1:12" x14ac:dyDescent="0.25">
      <c r="A49" s="13">
        <v>31.8</v>
      </c>
      <c r="B49" s="13">
        <v>31.8</v>
      </c>
      <c r="C49" s="13">
        <v>31.8</v>
      </c>
      <c r="D49" s="13">
        <v>31.8</v>
      </c>
      <c r="E49" s="13">
        <v>31.8</v>
      </c>
      <c r="F49" s="13">
        <v>31.8</v>
      </c>
      <c r="G49" s="13">
        <v>31.8</v>
      </c>
      <c r="H49" s="13">
        <v>31.8</v>
      </c>
      <c r="I49" s="13">
        <v>31.8</v>
      </c>
      <c r="J49" s="13">
        <v>31.8</v>
      </c>
      <c r="K49" s="13">
        <v>31.8</v>
      </c>
      <c r="L49" s="13">
        <v>31.8</v>
      </c>
    </row>
    <row r="50" spans="1:12" x14ac:dyDescent="0.25">
      <c r="A50" s="13">
        <v>45.6</v>
      </c>
      <c r="B50" s="13">
        <v>45.6</v>
      </c>
      <c r="C50" s="13">
        <v>45.6</v>
      </c>
      <c r="D50" s="13">
        <v>45.6</v>
      </c>
      <c r="E50" s="13">
        <v>45.6</v>
      </c>
      <c r="F50" s="13">
        <v>45.6</v>
      </c>
      <c r="G50" s="13">
        <v>45.6</v>
      </c>
      <c r="H50" s="13">
        <v>45.6</v>
      </c>
      <c r="I50" s="13">
        <v>45.6</v>
      </c>
      <c r="J50" s="13">
        <v>45.6</v>
      </c>
      <c r="K50" s="13">
        <v>45.6</v>
      </c>
      <c r="L50" s="13">
        <v>45.6</v>
      </c>
    </row>
    <row r="51" spans="1:12" x14ac:dyDescent="0.25">
      <c r="A51" s="13">
        <v>23.7</v>
      </c>
      <c r="B51" s="13">
        <v>23.7</v>
      </c>
      <c r="C51" s="13">
        <v>23.7</v>
      </c>
      <c r="D51" s="13">
        <v>23.7</v>
      </c>
      <c r="E51" s="13">
        <v>23.7</v>
      </c>
      <c r="F51" s="13">
        <v>23.7</v>
      </c>
      <c r="G51" s="13">
        <v>23.7</v>
      </c>
      <c r="H51" s="13">
        <v>23.7</v>
      </c>
      <c r="I51" s="13">
        <v>23.7</v>
      </c>
      <c r="J51" s="13">
        <v>23.7</v>
      </c>
      <c r="K51" s="13">
        <v>23.7</v>
      </c>
      <c r="L51" s="13">
        <v>23.7</v>
      </c>
    </row>
    <row r="52" spans="1:12" x14ac:dyDescent="0.25">
      <c r="A52" s="11">
        <v>0</v>
      </c>
      <c r="B52" s="11">
        <v>6.3</v>
      </c>
      <c r="C52" s="11">
        <v>0</v>
      </c>
      <c r="D52" s="11">
        <v>0</v>
      </c>
      <c r="E52" s="11">
        <v>6.3</v>
      </c>
      <c r="F52" s="11">
        <v>0</v>
      </c>
      <c r="G52" s="11">
        <v>0</v>
      </c>
      <c r="H52" s="11">
        <v>6.3</v>
      </c>
      <c r="I52" s="11">
        <v>0</v>
      </c>
      <c r="J52" s="11">
        <v>0</v>
      </c>
      <c r="K52" s="11">
        <v>6.3</v>
      </c>
      <c r="L52" s="11">
        <v>0</v>
      </c>
    </row>
    <row r="53" spans="1:12" x14ac:dyDescent="0.25">
      <c r="A53" s="2">
        <v>0</v>
      </c>
      <c r="B53" s="2">
        <v>0</v>
      </c>
      <c r="C53" s="2">
        <v>0</v>
      </c>
      <c r="D53" s="2">
        <v>0</v>
      </c>
      <c r="E53" s="2">
        <v>0</v>
      </c>
      <c r="F53" s="2">
        <v>4.5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4.5</v>
      </c>
    </row>
    <row r="54" spans="1:12" x14ac:dyDescent="0.25">
      <c r="A54" s="11">
        <v>20.100000000000001</v>
      </c>
      <c r="B54" s="11">
        <v>0</v>
      </c>
      <c r="C54" s="11">
        <v>0</v>
      </c>
      <c r="D54" s="11">
        <v>20.100000000000001</v>
      </c>
      <c r="E54" s="11">
        <v>0</v>
      </c>
      <c r="F54" s="11">
        <v>0</v>
      </c>
      <c r="G54" s="11">
        <v>20.100000000000001</v>
      </c>
      <c r="H54" s="11">
        <v>0</v>
      </c>
      <c r="I54" s="11">
        <v>0</v>
      </c>
      <c r="J54" s="11">
        <v>20.100000000000001</v>
      </c>
      <c r="K54" s="11">
        <v>0</v>
      </c>
      <c r="L54" s="11">
        <v>0</v>
      </c>
    </row>
    <row r="55" spans="1:12" x14ac:dyDescent="0.25">
      <c r="A55" s="11">
        <v>0</v>
      </c>
      <c r="B55" s="11">
        <v>0</v>
      </c>
      <c r="C55" s="11">
        <v>17.399999999999999</v>
      </c>
      <c r="D55" s="11">
        <v>0</v>
      </c>
      <c r="E55" s="11">
        <v>0</v>
      </c>
      <c r="F55" s="11">
        <v>17.399999999999999</v>
      </c>
      <c r="G55" s="11">
        <v>0</v>
      </c>
      <c r="H55" s="11">
        <v>0</v>
      </c>
      <c r="I55" s="11">
        <v>17.399999999999999</v>
      </c>
      <c r="J55" s="11">
        <v>0</v>
      </c>
      <c r="K55" s="11">
        <v>0</v>
      </c>
      <c r="L55" s="11">
        <v>17.399999999999999</v>
      </c>
    </row>
    <row r="56" spans="1:12" x14ac:dyDescent="0.25">
      <c r="A56" s="11">
        <v>0</v>
      </c>
      <c r="B56" s="11">
        <v>16.8</v>
      </c>
      <c r="C56" s="11">
        <v>0</v>
      </c>
      <c r="D56" s="11">
        <v>0</v>
      </c>
      <c r="E56" s="11">
        <v>16.8</v>
      </c>
      <c r="F56" s="11">
        <v>0</v>
      </c>
      <c r="G56" s="11">
        <v>0</v>
      </c>
      <c r="H56" s="11">
        <v>16.8</v>
      </c>
      <c r="I56" s="11">
        <v>0</v>
      </c>
      <c r="J56" s="11">
        <v>0</v>
      </c>
      <c r="K56" s="11">
        <v>16.8</v>
      </c>
      <c r="L56" s="11">
        <v>0</v>
      </c>
    </row>
    <row r="57" spans="1:12" x14ac:dyDescent="0.25">
      <c r="A57" s="2">
        <v>0</v>
      </c>
      <c r="B57" s="2">
        <v>0</v>
      </c>
      <c r="C57" s="2">
        <v>3.6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3.6</v>
      </c>
      <c r="J57" s="2">
        <v>0</v>
      </c>
      <c r="K57" s="2">
        <v>0</v>
      </c>
      <c r="L57" s="2">
        <v>0</v>
      </c>
    </row>
  </sheetData>
  <phoneticPr fontId="4" type="noConversion"/>
  <conditionalFormatting sqref="A2:L2">
    <cfRule type="cellIs" dxfId="69" priority="48" operator="greaterThan">
      <formula>0</formula>
    </cfRule>
  </conditionalFormatting>
  <conditionalFormatting sqref="A3:L8">
    <cfRule type="cellIs" dxfId="68" priority="47" operator="greaterThan">
      <formula>0</formula>
    </cfRule>
  </conditionalFormatting>
  <conditionalFormatting sqref="A10:L12">
    <cfRule type="cellIs" dxfId="67" priority="46" operator="greaterThan">
      <formula>0</formula>
    </cfRule>
  </conditionalFormatting>
  <conditionalFormatting sqref="A17:L18">
    <cfRule type="cellIs" dxfId="66" priority="45" operator="greaterThan">
      <formula>0</formula>
    </cfRule>
  </conditionalFormatting>
  <conditionalFormatting sqref="A26:L26">
    <cfRule type="cellIs" dxfId="65" priority="44" operator="greaterThan">
      <formula>0</formula>
    </cfRule>
  </conditionalFormatting>
  <conditionalFormatting sqref="A32:L32">
    <cfRule type="cellIs" dxfId="64" priority="43" operator="greaterThan">
      <formula>0</formula>
    </cfRule>
  </conditionalFormatting>
  <conditionalFormatting sqref="A35:L35">
    <cfRule type="cellIs" dxfId="63" priority="42" operator="greaterThan">
      <formula>0</formula>
    </cfRule>
  </conditionalFormatting>
  <conditionalFormatting sqref="A41:L41">
    <cfRule type="cellIs" dxfId="62" priority="41" operator="greaterThan">
      <formula>0</formula>
    </cfRule>
  </conditionalFormatting>
  <conditionalFormatting sqref="A43:L43">
    <cfRule type="cellIs" dxfId="61" priority="40" operator="greaterThan">
      <formula>0</formula>
    </cfRule>
  </conditionalFormatting>
  <conditionalFormatting sqref="A52:L52">
    <cfRule type="cellIs" dxfId="60" priority="39" operator="greaterThan">
      <formula>0</formula>
    </cfRule>
  </conditionalFormatting>
  <conditionalFormatting sqref="A54:L54">
    <cfRule type="cellIs" dxfId="59" priority="38" operator="greaterThan">
      <formula>0</formula>
    </cfRule>
  </conditionalFormatting>
  <conditionalFormatting sqref="A55:L55">
    <cfRule type="cellIs" dxfId="58" priority="37" operator="greaterThan">
      <formula>0</formula>
    </cfRule>
  </conditionalFormatting>
  <conditionalFormatting sqref="A56:L56">
    <cfRule type="cellIs" dxfId="57" priority="36" operator="greaterThan">
      <formula>0</formula>
    </cfRule>
  </conditionalFormatting>
  <conditionalFormatting sqref="A21:L21">
    <cfRule type="cellIs" dxfId="56" priority="35" operator="greaterThan">
      <formula>0</formula>
    </cfRule>
  </conditionalFormatting>
  <conditionalFormatting sqref="A15:L15">
    <cfRule type="cellIs" dxfId="55" priority="34" operator="greaterThan">
      <formula>0</formula>
    </cfRule>
  </conditionalFormatting>
  <conditionalFormatting sqref="A19:L19">
    <cfRule type="cellIs" dxfId="54" priority="33" operator="greaterThan">
      <formula>0</formula>
    </cfRule>
  </conditionalFormatting>
  <conditionalFormatting sqref="A27:L27">
    <cfRule type="cellIs" dxfId="53" priority="32" operator="greaterThan">
      <formula>0</formula>
    </cfRule>
  </conditionalFormatting>
  <conditionalFormatting sqref="A28:L28">
    <cfRule type="cellIs" dxfId="52" priority="31" operator="greaterThan">
      <formula>0</formula>
    </cfRule>
  </conditionalFormatting>
  <conditionalFormatting sqref="A29:L29">
    <cfRule type="cellIs" dxfId="51" priority="30" operator="greaterThan">
      <formula>0</formula>
    </cfRule>
  </conditionalFormatting>
  <conditionalFormatting sqref="A30:L30">
    <cfRule type="cellIs" dxfId="50" priority="29" operator="greaterThan">
      <formula>0</formula>
    </cfRule>
  </conditionalFormatting>
  <conditionalFormatting sqref="A33:L33">
    <cfRule type="cellIs" dxfId="49" priority="28" operator="greaterThan">
      <formula>0</formula>
    </cfRule>
  </conditionalFormatting>
  <conditionalFormatting sqref="A37:L37">
    <cfRule type="cellIs" dxfId="48" priority="27" operator="greaterThan">
      <formula>0</formula>
    </cfRule>
  </conditionalFormatting>
  <conditionalFormatting sqref="A38:L38">
    <cfRule type="cellIs" dxfId="47" priority="26" operator="greaterThan">
      <formula>0</formula>
    </cfRule>
  </conditionalFormatting>
  <conditionalFormatting sqref="A22:L22">
    <cfRule type="cellIs" dxfId="46" priority="25" operator="greaterThan">
      <formula>0</formula>
    </cfRule>
  </conditionalFormatting>
  <conditionalFormatting sqref="A23:L23">
    <cfRule type="cellIs" dxfId="45" priority="24" operator="greaterThan">
      <formula>0</formula>
    </cfRule>
  </conditionalFormatting>
  <conditionalFormatting sqref="A24:L24">
    <cfRule type="cellIs" dxfId="44" priority="23" operator="greaterThan">
      <formula>0</formula>
    </cfRule>
  </conditionalFormatting>
  <conditionalFormatting sqref="A25:L25">
    <cfRule type="cellIs" dxfId="43" priority="22" operator="greaterThan">
      <formula>0</formula>
    </cfRule>
  </conditionalFormatting>
  <conditionalFormatting sqref="A31:L31">
    <cfRule type="cellIs" dxfId="42" priority="21" operator="greaterThan">
      <formula>0</formula>
    </cfRule>
  </conditionalFormatting>
  <conditionalFormatting sqref="A39:L39">
    <cfRule type="cellIs" dxfId="41" priority="20" operator="greaterThan">
      <formula>0</formula>
    </cfRule>
  </conditionalFormatting>
  <conditionalFormatting sqref="A44:L44">
    <cfRule type="cellIs" dxfId="40" priority="19" operator="greaterThan">
      <formula>0</formula>
    </cfRule>
  </conditionalFormatting>
  <conditionalFormatting sqref="A45:L45">
    <cfRule type="cellIs" dxfId="39" priority="18" operator="greaterThan">
      <formula>0</formula>
    </cfRule>
  </conditionalFormatting>
  <conditionalFormatting sqref="A46:L46">
    <cfRule type="cellIs" dxfId="38" priority="17" operator="greaterThan">
      <formula>0</formula>
    </cfRule>
  </conditionalFormatting>
  <conditionalFormatting sqref="A42:L42">
    <cfRule type="cellIs" dxfId="37" priority="16" operator="greaterThan">
      <formula>0</formula>
    </cfRule>
  </conditionalFormatting>
  <conditionalFormatting sqref="A9:L9">
    <cfRule type="cellIs" dxfId="36" priority="15" operator="greaterThan">
      <formula>0</formula>
    </cfRule>
  </conditionalFormatting>
  <conditionalFormatting sqref="A16:L16">
    <cfRule type="cellIs" dxfId="35" priority="14" operator="greaterThan">
      <formula>0</formula>
    </cfRule>
  </conditionalFormatting>
  <conditionalFormatting sqref="A20:L20">
    <cfRule type="cellIs" dxfId="34" priority="13" operator="greaterThan">
      <formula>0</formula>
    </cfRule>
  </conditionalFormatting>
  <conditionalFormatting sqref="A34:L34">
    <cfRule type="cellIs" dxfId="33" priority="12" operator="greaterThan">
      <formula>0</formula>
    </cfRule>
  </conditionalFormatting>
  <conditionalFormatting sqref="A36:L36">
    <cfRule type="cellIs" dxfId="32" priority="11" operator="greaterThan">
      <formula>0</formula>
    </cfRule>
  </conditionalFormatting>
  <conditionalFormatting sqref="A40:L40">
    <cfRule type="cellIs" dxfId="31" priority="10" operator="greaterThan">
      <formula>0</formula>
    </cfRule>
  </conditionalFormatting>
  <conditionalFormatting sqref="A48:L48">
    <cfRule type="cellIs" dxfId="30" priority="6" operator="greaterThan">
      <formula>0</formula>
    </cfRule>
  </conditionalFormatting>
  <conditionalFormatting sqref="A47:L47">
    <cfRule type="cellIs" dxfId="29" priority="7" operator="greaterThan">
      <formula>0</formula>
    </cfRule>
  </conditionalFormatting>
  <conditionalFormatting sqref="A49:L49">
    <cfRule type="cellIs" dxfId="28" priority="5" operator="greaterThan">
      <formula>0</formula>
    </cfRule>
  </conditionalFormatting>
  <conditionalFormatting sqref="A53:L53">
    <cfRule type="cellIs" dxfId="27" priority="9" operator="greaterThan">
      <formula>0</formula>
    </cfRule>
  </conditionalFormatting>
  <conditionalFormatting sqref="A57:L57">
    <cfRule type="cellIs" dxfId="26" priority="8" operator="greaterThan">
      <formula>0</formula>
    </cfRule>
  </conditionalFormatting>
  <conditionalFormatting sqref="A50:L50">
    <cfRule type="cellIs" dxfId="25" priority="4" operator="greaterThan">
      <formula>0</formula>
    </cfRule>
  </conditionalFormatting>
  <conditionalFormatting sqref="A51:L51">
    <cfRule type="cellIs" dxfId="24" priority="3" operator="greaterThan">
      <formula>0</formula>
    </cfRule>
  </conditionalFormatting>
  <conditionalFormatting sqref="A13:L13">
    <cfRule type="cellIs" dxfId="23" priority="2" operator="greaterThan">
      <formula>0</formula>
    </cfRule>
  </conditionalFormatting>
  <conditionalFormatting sqref="A14:L14">
    <cfRule type="cellIs" dxfId="22" priority="1" operator="greaterThan">
      <formula>0</formula>
    </cfRule>
  </conditionalFormatting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D5261-BCE5-4A02-9B0C-88174020EC9F}">
  <dimension ref="A1:L58"/>
  <sheetViews>
    <sheetView workbookViewId="0">
      <selection activeCell="O10" sqref="N10:O10"/>
    </sheetView>
  </sheetViews>
  <sheetFormatPr defaultRowHeight="15" x14ac:dyDescent="0.25"/>
  <sheetData>
    <row r="1" spans="1:12" x14ac:dyDescent="0.2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</row>
    <row r="2" spans="1:12" x14ac:dyDescent="0.25">
      <c r="A2" s="2">
        <v>0</v>
      </c>
      <c r="B2" s="2">
        <v>0</v>
      </c>
      <c r="C2" s="2">
        <v>24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24</v>
      </c>
      <c r="J2" s="2">
        <v>0</v>
      </c>
      <c r="K2" s="2">
        <v>0</v>
      </c>
      <c r="L2" s="2">
        <v>0</v>
      </c>
    </row>
    <row r="3" spans="1:12" x14ac:dyDescent="0.25">
      <c r="A3" s="11">
        <v>32</v>
      </c>
      <c r="B3" s="11">
        <v>0</v>
      </c>
      <c r="C3" s="11">
        <v>0</v>
      </c>
      <c r="D3" s="11">
        <v>32</v>
      </c>
      <c r="E3" s="11">
        <v>0</v>
      </c>
      <c r="F3" s="11">
        <v>0</v>
      </c>
      <c r="G3" s="11">
        <v>32</v>
      </c>
      <c r="H3" s="11">
        <v>0</v>
      </c>
      <c r="I3" s="11">
        <v>0</v>
      </c>
      <c r="J3" s="11">
        <v>32</v>
      </c>
      <c r="K3" s="11">
        <v>0</v>
      </c>
      <c r="L3" s="11">
        <v>0</v>
      </c>
    </row>
    <row r="4" spans="1:12" x14ac:dyDescent="0.25">
      <c r="A4" s="11">
        <v>0</v>
      </c>
      <c r="B4" s="11">
        <v>8</v>
      </c>
      <c r="C4" s="11">
        <v>0</v>
      </c>
      <c r="D4" s="11">
        <v>0</v>
      </c>
      <c r="E4" s="11">
        <v>8</v>
      </c>
      <c r="F4" s="11">
        <v>0</v>
      </c>
      <c r="G4" s="11">
        <v>0</v>
      </c>
      <c r="H4" s="11">
        <v>8</v>
      </c>
      <c r="I4" s="11">
        <v>0</v>
      </c>
      <c r="J4" s="11">
        <v>0</v>
      </c>
      <c r="K4" s="11">
        <v>8</v>
      </c>
      <c r="L4" s="11">
        <v>0</v>
      </c>
    </row>
    <row r="5" spans="1:12" x14ac:dyDescent="0.25">
      <c r="A5" s="11">
        <v>0</v>
      </c>
      <c r="B5" s="11">
        <v>0</v>
      </c>
      <c r="C5" s="11">
        <v>8</v>
      </c>
      <c r="D5" s="11">
        <v>0</v>
      </c>
      <c r="E5" s="11">
        <v>0</v>
      </c>
      <c r="F5" s="11">
        <v>8</v>
      </c>
      <c r="G5" s="11">
        <v>0</v>
      </c>
      <c r="H5" s="11">
        <v>0</v>
      </c>
      <c r="I5" s="11">
        <v>8</v>
      </c>
      <c r="J5" s="11">
        <v>0</v>
      </c>
      <c r="K5" s="11">
        <v>0</v>
      </c>
      <c r="L5" s="11">
        <v>8</v>
      </c>
    </row>
    <row r="6" spans="1:12" x14ac:dyDescent="0.25">
      <c r="A6" s="11">
        <v>0</v>
      </c>
      <c r="B6" s="11">
        <v>8</v>
      </c>
      <c r="C6" s="11">
        <v>0</v>
      </c>
      <c r="D6" s="11">
        <v>0</v>
      </c>
      <c r="E6" s="11">
        <v>8</v>
      </c>
      <c r="F6" s="11">
        <v>0</v>
      </c>
      <c r="G6" s="11">
        <v>0</v>
      </c>
      <c r="H6" s="11">
        <v>8</v>
      </c>
      <c r="I6" s="11">
        <v>0</v>
      </c>
      <c r="J6" s="11">
        <v>0</v>
      </c>
      <c r="K6" s="11">
        <v>8</v>
      </c>
      <c r="L6" s="11">
        <v>0</v>
      </c>
    </row>
    <row r="7" spans="1:12" x14ac:dyDescent="0.25">
      <c r="A7" s="11">
        <v>0</v>
      </c>
      <c r="B7" s="11">
        <v>0</v>
      </c>
      <c r="C7" s="11">
        <v>56</v>
      </c>
      <c r="D7" s="11">
        <v>0</v>
      </c>
      <c r="E7" s="11">
        <v>0</v>
      </c>
      <c r="F7" s="11">
        <v>56</v>
      </c>
      <c r="G7" s="11">
        <v>0</v>
      </c>
      <c r="H7" s="11">
        <v>0</v>
      </c>
      <c r="I7" s="11">
        <v>56</v>
      </c>
      <c r="J7" s="11">
        <v>0</v>
      </c>
      <c r="K7" s="11">
        <v>0</v>
      </c>
      <c r="L7" s="11">
        <v>56</v>
      </c>
    </row>
    <row r="8" spans="1:12" x14ac:dyDescent="0.25">
      <c r="A8" s="11">
        <v>0</v>
      </c>
      <c r="B8" s="11">
        <v>16</v>
      </c>
      <c r="C8" s="11">
        <v>0</v>
      </c>
      <c r="D8" s="11">
        <v>0</v>
      </c>
      <c r="E8" s="11">
        <v>16</v>
      </c>
      <c r="F8" s="11">
        <v>0</v>
      </c>
      <c r="G8" s="11">
        <v>0</v>
      </c>
      <c r="H8" s="11">
        <v>16</v>
      </c>
      <c r="I8" s="11">
        <v>0</v>
      </c>
      <c r="J8" s="11">
        <v>0</v>
      </c>
      <c r="K8" s="11">
        <v>16</v>
      </c>
      <c r="L8" s="11">
        <v>0</v>
      </c>
    </row>
    <row r="9" spans="1:12" x14ac:dyDescent="0.25">
      <c r="A9" s="2">
        <v>16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16</v>
      </c>
      <c r="H9" s="2">
        <v>0</v>
      </c>
      <c r="I9" s="2">
        <v>0</v>
      </c>
      <c r="J9" s="2">
        <v>0</v>
      </c>
      <c r="K9" s="2">
        <v>0</v>
      </c>
      <c r="L9" s="2">
        <v>0</v>
      </c>
    </row>
    <row r="10" spans="1:12" x14ac:dyDescent="0.25">
      <c r="A10" s="11">
        <v>8</v>
      </c>
      <c r="B10" s="11">
        <v>0</v>
      </c>
      <c r="C10" s="11">
        <v>0</v>
      </c>
      <c r="D10" s="11">
        <v>8</v>
      </c>
      <c r="E10" s="11">
        <v>0</v>
      </c>
      <c r="F10" s="11">
        <v>0</v>
      </c>
      <c r="G10" s="11">
        <v>8</v>
      </c>
      <c r="H10" s="11">
        <v>0</v>
      </c>
      <c r="I10" s="11">
        <v>0</v>
      </c>
      <c r="J10" s="11">
        <v>8</v>
      </c>
      <c r="K10" s="11">
        <v>0</v>
      </c>
      <c r="L10" s="11">
        <v>0</v>
      </c>
    </row>
    <row r="11" spans="1:12" x14ac:dyDescent="0.25">
      <c r="A11" s="11">
        <v>0</v>
      </c>
      <c r="B11" s="11">
        <v>0</v>
      </c>
      <c r="C11" s="11">
        <v>8</v>
      </c>
      <c r="D11" s="11">
        <v>0</v>
      </c>
      <c r="E11" s="11">
        <v>0</v>
      </c>
      <c r="F11" s="11">
        <v>8</v>
      </c>
      <c r="G11" s="11">
        <v>0</v>
      </c>
      <c r="H11" s="11">
        <v>0</v>
      </c>
      <c r="I11" s="11">
        <v>8</v>
      </c>
      <c r="J11" s="11">
        <v>0</v>
      </c>
      <c r="K11" s="11">
        <v>0</v>
      </c>
      <c r="L11" s="11">
        <v>8</v>
      </c>
    </row>
    <row r="12" spans="1:12" x14ac:dyDescent="0.25">
      <c r="A12" s="11">
        <v>0</v>
      </c>
      <c r="B12" s="11">
        <v>8</v>
      </c>
      <c r="C12" s="11">
        <v>0</v>
      </c>
      <c r="D12" s="11">
        <v>0</v>
      </c>
      <c r="E12" s="11">
        <v>8</v>
      </c>
      <c r="F12" s="11">
        <v>0</v>
      </c>
      <c r="G12" s="11">
        <v>0</v>
      </c>
      <c r="H12" s="11">
        <v>8</v>
      </c>
      <c r="I12" s="11">
        <v>0</v>
      </c>
      <c r="J12" s="11">
        <v>0</v>
      </c>
      <c r="K12" s="11">
        <v>8</v>
      </c>
      <c r="L12" s="11">
        <v>0</v>
      </c>
    </row>
    <row r="13" spans="1:12" x14ac:dyDescent="0.25">
      <c r="A13" s="13">
        <v>8</v>
      </c>
      <c r="B13" s="13">
        <v>8</v>
      </c>
      <c r="C13" s="13">
        <v>8</v>
      </c>
      <c r="D13" s="13">
        <v>8</v>
      </c>
      <c r="E13" s="13">
        <v>8</v>
      </c>
      <c r="F13" s="13">
        <v>8</v>
      </c>
      <c r="G13" s="13">
        <v>8</v>
      </c>
      <c r="H13" s="13">
        <v>8</v>
      </c>
      <c r="I13" s="13">
        <v>8</v>
      </c>
      <c r="J13" s="13">
        <v>8</v>
      </c>
      <c r="K13" s="13">
        <v>8</v>
      </c>
      <c r="L13" s="13">
        <v>8</v>
      </c>
    </row>
    <row r="14" spans="1:12" x14ac:dyDescent="0.25">
      <c r="A14" s="13">
        <v>8</v>
      </c>
      <c r="B14" s="13">
        <v>8</v>
      </c>
      <c r="C14" s="13">
        <v>8</v>
      </c>
      <c r="D14" s="13">
        <v>8</v>
      </c>
      <c r="E14" s="13">
        <v>8</v>
      </c>
      <c r="F14" s="13">
        <v>8</v>
      </c>
      <c r="G14" s="13">
        <v>8</v>
      </c>
      <c r="H14" s="13">
        <v>8</v>
      </c>
      <c r="I14" s="13">
        <v>8</v>
      </c>
      <c r="J14" s="13">
        <v>8</v>
      </c>
      <c r="K14" s="13">
        <v>8</v>
      </c>
      <c r="L14" s="13">
        <v>8</v>
      </c>
    </row>
    <row r="15" spans="1:12" x14ac:dyDescent="0.25">
      <c r="A15" s="2">
        <v>0</v>
      </c>
      <c r="B15" s="2">
        <v>0</v>
      </c>
      <c r="C15" s="2">
        <v>0</v>
      </c>
      <c r="D15" s="2">
        <v>12</v>
      </c>
      <c r="E15" s="2">
        <v>0</v>
      </c>
      <c r="F15" s="2">
        <v>0</v>
      </c>
      <c r="G15" s="2">
        <v>0</v>
      </c>
      <c r="H15" s="2">
        <v>12</v>
      </c>
      <c r="I15" s="2">
        <v>0</v>
      </c>
      <c r="J15" s="2">
        <v>0</v>
      </c>
      <c r="K15" s="2">
        <v>0</v>
      </c>
      <c r="L15" s="2">
        <v>12</v>
      </c>
    </row>
    <row r="16" spans="1:12" x14ac:dyDescent="0.25">
      <c r="A16" s="2">
        <v>0</v>
      </c>
      <c r="B16" s="2">
        <v>27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27</v>
      </c>
      <c r="I16" s="2">
        <v>0</v>
      </c>
      <c r="J16" s="2">
        <v>0</v>
      </c>
      <c r="K16" s="2">
        <v>0</v>
      </c>
      <c r="L16" s="2">
        <v>0</v>
      </c>
    </row>
    <row r="17" spans="1:12" x14ac:dyDescent="0.25">
      <c r="A17" s="11">
        <v>6</v>
      </c>
      <c r="B17" s="11">
        <v>0</v>
      </c>
      <c r="C17" s="11">
        <v>0</v>
      </c>
      <c r="D17" s="11">
        <v>6</v>
      </c>
      <c r="E17" s="11">
        <v>0</v>
      </c>
      <c r="F17" s="11">
        <v>0</v>
      </c>
      <c r="G17" s="11">
        <v>6</v>
      </c>
      <c r="H17" s="11">
        <v>0</v>
      </c>
      <c r="I17" s="11">
        <v>0</v>
      </c>
      <c r="J17" s="11">
        <v>6</v>
      </c>
      <c r="K17" s="11">
        <v>0</v>
      </c>
      <c r="L17" s="11">
        <v>0</v>
      </c>
    </row>
    <row r="18" spans="1:12" x14ac:dyDescent="0.25">
      <c r="A18" s="11">
        <v>9</v>
      </c>
      <c r="B18" s="11">
        <v>0</v>
      </c>
      <c r="C18" s="11">
        <v>0</v>
      </c>
      <c r="D18" s="11">
        <v>9</v>
      </c>
      <c r="E18" s="11">
        <v>0</v>
      </c>
      <c r="F18" s="11">
        <v>0</v>
      </c>
      <c r="G18" s="11">
        <v>9</v>
      </c>
      <c r="H18" s="11">
        <v>0</v>
      </c>
      <c r="I18" s="11">
        <v>0</v>
      </c>
      <c r="J18" s="11">
        <v>9</v>
      </c>
      <c r="K18" s="11">
        <v>0</v>
      </c>
      <c r="L18" s="11">
        <v>0</v>
      </c>
    </row>
    <row r="19" spans="1:12" x14ac:dyDescent="0.25">
      <c r="A19" s="2">
        <v>0</v>
      </c>
      <c r="B19" s="2">
        <v>0</v>
      </c>
      <c r="C19" s="2">
        <v>15</v>
      </c>
      <c r="D19" s="2">
        <v>0</v>
      </c>
      <c r="E19" s="2">
        <v>0</v>
      </c>
      <c r="F19" s="2">
        <v>0</v>
      </c>
      <c r="G19" s="2">
        <v>15</v>
      </c>
      <c r="H19" s="2">
        <v>0</v>
      </c>
      <c r="I19" s="2">
        <v>0</v>
      </c>
      <c r="J19" s="2">
        <v>0</v>
      </c>
      <c r="K19" s="2">
        <v>15</v>
      </c>
      <c r="L19" s="2">
        <v>0</v>
      </c>
    </row>
    <row r="20" spans="1:12" x14ac:dyDescent="0.25">
      <c r="A20" s="2">
        <v>0</v>
      </c>
      <c r="B20" s="2">
        <v>0</v>
      </c>
      <c r="C20" s="2">
        <v>0</v>
      </c>
      <c r="D20" s="2">
        <v>0</v>
      </c>
      <c r="E20" s="2">
        <v>0</v>
      </c>
      <c r="F20" s="2">
        <v>3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3</v>
      </c>
    </row>
    <row r="21" spans="1:12" x14ac:dyDescent="0.25">
      <c r="A21" s="2">
        <v>18</v>
      </c>
      <c r="B21" s="2">
        <v>0</v>
      </c>
      <c r="C21" s="2">
        <v>18</v>
      </c>
      <c r="D21" s="2">
        <v>0</v>
      </c>
      <c r="E21" s="2">
        <v>18</v>
      </c>
      <c r="F21" s="2">
        <v>0</v>
      </c>
      <c r="G21" s="2">
        <v>18</v>
      </c>
      <c r="H21" s="2">
        <v>0</v>
      </c>
      <c r="I21" s="2">
        <v>18</v>
      </c>
      <c r="J21" s="2">
        <v>0</v>
      </c>
      <c r="K21" s="2">
        <v>18</v>
      </c>
      <c r="L21" s="2">
        <v>0</v>
      </c>
    </row>
    <row r="22" spans="1:12" x14ac:dyDescent="0.25">
      <c r="A22" s="2">
        <v>21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21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</row>
    <row r="23" spans="1:12" x14ac:dyDescent="0.25">
      <c r="A23" s="2">
        <v>0</v>
      </c>
      <c r="B23" s="2">
        <v>0</v>
      </c>
      <c r="C23" s="2">
        <v>0</v>
      </c>
      <c r="D23" s="2">
        <v>0</v>
      </c>
      <c r="E23" s="2">
        <v>10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10</v>
      </c>
      <c r="L23" s="2">
        <v>0</v>
      </c>
    </row>
    <row r="24" spans="1:12" x14ac:dyDescent="0.25">
      <c r="A24" s="2">
        <v>6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6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</row>
    <row r="25" spans="1:12" x14ac:dyDescent="0.25">
      <c r="A25" s="2">
        <v>0</v>
      </c>
      <c r="B25" s="2">
        <v>0</v>
      </c>
      <c r="C25" s="2">
        <v>0</v>
      </c>
      <c r="D25" s="2">
        <v>0</v>
      </c>
      <c r="E25" s="2">
        <v>27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27</v>
      </c>
      <c r="L25" s="2">
        <v>0</v>
      </c>
    </row>
    <row r="26" spans="1:12" x14ac:dyDescent="0.25">
      <c r="A26" s="11">
        <v>0</v>
      </c>
      <c r="B26" s="11">
        <v>0</v>
      </c>
      <c r="C26" s="11">
        <v>9</v>
      </c>
      <c r="D26" s="11">
        <v>0</v>
      </c>
      <c r="E26" s="11">
        <v>0</v>
      </c>
      <c r="F26" s="11">
        <v>9</v>
      </c>
      <c r="G26" s="11">
        <v>0</v>
      </c>
      <c r="H26" s="11">
        <v>0</v>
      </c>
      <c r="I26" s="11">
        <v>9</v>
      </c>
      <c r="J26" s="11">
        <v>0</v>
      </c>
      <c r="K26" s="11">
        <v>0</v>
      </c>
      <c r="L26" s="11">
        <v>9</v>
      </c>
    </row>
    <row r="27" spans="1:12" x14ac:dyDescent="0.25">
      <c r="A27" s="2">
        <v>0</v>
      </c>
      <c r="B27" s="2">
        <v>27</v>
      </c>
      <c r="C27" s="2">
        <v>0</v>
      </c>
      <c r="D27" s="2">
        <v>0</v>
      </c>
      <c r="E27" s="2">
        <v>0</v>
      </c>
      <c r="F27" s="2">
        <v>27</v>
      </c>
      <c r="G27" s="2">
        <v>0</v>
      </c>
      <c r="H27" s="2">
        <v>0</v>
      </c>
      <c r="I27" s="2">
        <v>0</v>
      </c>
      <c r="J27" s="2">
        <v>27</v>
      </c>
      <c r="K27" s="2">
        <v>0</v>
      </c>
      <c r="L27" s="2">
        <v>0</v>
      </c>
    </row>
    <row r="28" spans="1:12" x14ac:dyDescent="0.25">
      <c r="A28" s="2">
        <v>0</v>
      </c>
      <c r="B28" s="2">
        <v>0</v>
      </c>
      <c r="C28" s="2">
        <v>15</v>
      </c>
      <c r="D28" s="2">
        <v>0</v>
      </c>
      <c r="E28" s="2">
        <v>0</v>
      </c>
      <c r="F28" s="2">
        <v>0</v>
      </c>
      <c r="G28" s="2">
        <v>15</v>
      </c>
      <c r="H28" s="2">
        <v>0</v>
      </c>
      <c r="I28" s="2">
        <v>0</v>
      </c>
      <c r="J28" s="2">
        <v>0</v>
      </c>
      <c r="K28" s="2">
        <v>15</v>
      </c>
      <c r="L28" s="2">
        <v>0</v>
      </c>
    </row>
    <row r="29" spans="1:12" x14ac:dyDescent="0.25">
      <c r="A29" s="2">
        <v>6</v>
      </c>
      <c r="B29" s="2">
        <v>0</v>
      </c>
      <c r="C29" s="2">
        <v>0</v>
      </c>
      <c r="D29" s="2">
        <v>0</v>
      </c>
      <c r="E29" s="2">
        <v>6</v>
      </c>
      <c r="F29" s="2">
        <v>0</v>
      </c>
      <c r="G29" s="2">
        <v>0</v>
      </c>
      <c r="H29" s="2">
        <v>0</v>
      </c>
      <c r="I29" s="2">
        <v>6</v>
      </c>
      <c r="J29" s="2">
        <v>0</v>
      </c>
      <c r="K29" s="2">
        <v>0</v>
      </c>
      <c r="L29" s="2">
        <v>0</v>
      </c>
    </row>
    <row r="30" spans="1:12" x14ac:dyDescent="0.25">
      <c r="A30" s="2">
        <v>0</v>
      </c>
      <c r="B30" s="2">
        <v>0</v>
      </c>
      <c r="C30" s="2">
        <v>4</v>
      </c>
      <c r="D30" s="2">
        <v>0</v>
      </c>
      <c r="E30" s="2">
        <v>0</v>
      </c>
      <c r="F30" s="2">
        <v>0</v>
      </c>
      <c r="G30" s="2">
        <v>4</v>
      </c>
      <c r="H30" s="2">
        <v>0</v>
      </c>
      <c r="I30" s="2">
        <v>0</v>
      </c>
      <c r="J30" s="2">
        <v>0</v>
      </c>
      <c r="K30" s="2">
        <v>4</v>
      </c>
      <c r="L30" s="2">
        <v>0</v>
      </c>
    </row>
    <row r="31" spans="1:12" x14ac:dyDescent="0.25">
      <c r="A31" s="2">
        <v>0</v>
      </c>
      <c r="B31" s="2">
        <v>0</v>
      </c>
      <c r="C31" s="2">
        <v>0</v>
      </c>
      <c r="D31" s="2">
        <v>0</v>
      </c>
      <c r="E31" s="2">
        <v>27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27</v>
      </c>
      <c r="L31" s="2">
        <v>0</v>
      </c>
    </row>
    <row r="32" spans="1:12" x14ac:dyDescent="0.25">
      <c r="A32" s="11">
        <v>0</v>
      </c>
      <c r="B32" s="11">
        <v>0</v>
      </c>
      <c r="C32" s="11">
        <v>24</v>
      </c>
      <c r="D32" s="11">
        <v>0</v>
      </c>
      <c r="E32" s="11">
        <v>0</v>
      </c>
      <c r="F32" s="11">
        <v>24</v>
      </c>
      <c r="G32" s="11">
        <v>0</v>
      </c>
      <c r="H32" s="11">
        <v>0</v>
      </c>
      <c r="I32" s="11">
        <v>24</v>
      </c>
      <c r="J32" s="11">
        <v>0</v>
      </c>
      <c r="K32" s="11">
        <v>0</v>
      </c>
      <c r="L32" s="11">
        <v>24</v>
      </c>
    </row>
    <row r="33" spans="1:12" x14ac:dyDescent="0.25">
      <c r="A33" s="2">
        <v>0</v>
      </c>
      <c r="B33" s="2">
        <v>0</v>
      </c>
      <c r="C33" s="2">
        <v>0</v>
      </c>
      <c r="D33" s="2">
        <v>30</v>
      </c>
      <c r="E33" s="2">
        <v>0</v>
      </c>
      <c r="F33" s="2">
        <v>0</v>
      </c>
      <c r="G33" s="2">
        <v>0</v>
      </c>
      <c r="H33" s="2">
        <v>30</v>
      </c>
      <c r="I33" s="2">
        <v>0</v>
      </c>
      <c r="J33" s="2">
        <v>0</v>
      </c>
      <c r="K33" s="2">
        <v>0</v>
      </c>
      <c r="L33" s="2">
        <v>30</v>
      </c>
    </row>
    <row r="34" spans="1:12" x14ac:dyDescent="0.25">
      <c r="A34" s="2">
        <v>0</v>
      </c>
      <c r="B34" s="2">
        <v>0</v>
      </c>
      <c r="C34" s="2">
        <v>24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24</v>
      </c>
      <c r="J34" s="2">
        <v>0</v>
      </c>
      <c r="K34" s="2">
        <v>0</v>
      </c>
      <c r="L34" s="2">
        <v>0</v>
      </c>
    </row>
    <row r="35" spans="1:12" x14ac:dyDescent="0.25">
      <c r="A35" s="11">
        <v>0</v>
      </c>
      <c r="B35" s="11">
        <v>0</v>
      </c>
      <c r="C35" s="11">
        <v>2</v>
      </c>
      <c r="D35" s="11">
        <v>0</v>
      </c>
      <c r="E35" s="11">
        <v>0</v>
      </c>
      <c r="F35" s="11">
        <v>2</v>
      </c>
      <c r="G35" s="11">
        <v>0</v>
      </c>
      <c r="H35" s="11">
        <v>0</v>
      </c>
      <c r="I35" s="11">
        <v>2</v>
      </c>
      <c r="J35" s="11">
        <v>0</v>
      </c>
      <c r="K35" s="11">
        <v>0</v>
      </c>
      <c r="L35" s="11">
        <v>2</v>
      </c>
    </row>
    <row r="36" spans="1:12" x14ac:dyDescent="0.25">
      <c r="A36" s="2">
        <v>0</v>
      </c>
      <c r="B36" s="2">
        <v>0</v>
      </c>
      <c r="C36" s="2">
        <v>0</v>
      </c>
      <c r="D36" s="2">
        <v>0</v>
      </c>
      <c r="E36" s="2">
        <v>0</v>
      </c>
      <c r="F36" s="2">
        <v>12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12</v>
      </c>
    </row>
    <row r="37" spans="1:12" x14ac:dyDescent="0.25">
      <c r="A37" s="2">
        <v>0</v>
      </c>
      <c r="B37" s="2">
        <v>0</v>
      </c>
      <c r="C37" s="2">
        <v>0</v>
      </c>
      <c r="D37" s="2">
        <v>33</v>
      </c>
      <c r="E37" s="2">
        <v>0</v>
      </c>
      <c r="F37" s="2">
        <v>0</v>
      </c>
      <c r="G37" s="2">
        <v>0</v>
      </c>
      <c r="H37" s="2">
        <v>33</v>
      </c>
      <c r="I37" s="2">
        <v>0</v>
      </c>
      <c r="J37" s="2">
        <v>0</v>
      </c>
      <c r="K37" s="2">
        <v>0</v>
      </c>
      <c r="L37" s="2">
        <v>33</v>
      </c>
    </row>
    <row r="38" spans="1:12" x14ac:dyDescent="0.25">
      <c r="A38" s="2">
        <v>7</v>
      </c>
      <c r="B38" s="2">
        <v>0</v>
      </c>
      <c r="C38" s="2">
        <v>0</v>
      </c>
      <c r="D38" s="2">
        <v>0</v>
      </c>
      <c r="E38" s="2">
        <v>7</v>
      </c>
      <c r="F38" s="2">
        <v>0</v>
      </c>
      <c r="G38" s="2">
        <v>0</v>
      </c>
      <c r="H38" s="2">
        <v>0</v>
      </c>
      <c r="I38" s="2">
        <v>7</v>
      </c>
      <c r="J38" s="2">
        <v>0</v>
      </c>
      <c r="K38" s="2">
        <v>0</v>
      </c>
      <c r="L38" s="2">
        <v>0</v>
      </c>
    </row>
    <row r="39" spans="1:12" x14ac:dyDescent="0.25">
      <c r="A39" s="2">
        <v>0</v>
      </c>
      <c r="B39" s="2">
        <v>0</v>
      </c>
      <c r="C39" s="2">
        <v>0</v>
      </c>
      <c r="D39" s="2">
        <v>32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32</v>
      </c>
      <c r="K39" s="2">
        <v>0</v>
      </c>
      <c r="L39" s="2">
        <v>0</v>
      </c>
    </row>
    <row r="40" spans="1:12" x14ac:dyDescent="0.25">
      <c r="A40" s="13">
        <v>8</v>
      </c>
      <c r="B40" s="13">
        <v>8</v>
      </c>
      <c r="C40" s="13">
        <v>8</v>
      </c>
      <c r="D40" s="13">
        <v>8</v>
      </c>
      <c r="E40" s="13">
        <v>8</v>
      </c>
      <c r="F40" s="13">
        <v>8</v>
      </c>
      <c r="G40" s="13">
        <v>8</v>
      </c>
      <c r="H40" s="13">
        <v>8</v>
      </c>
      <c r="I40" s="13">
        <v>8</v>
      </c>
      <c r="J40" s="13">
        <v>8</v>
      </c>
      <c r="K40" s="13">
        <v>8</v>
      </c>
      <c r="L40" s="13">
        <v>8</v>
      </c>
    </row>
    <row r="41" spans="1:12" x14ac:dyDescent="0.25">
      <c r="A41" s="11">
        <v>0</v>
      </c>
      <c r="B41" s="11">
        <v>2</v>
      </c>
      <c r="C41" s="11">
        <v>0</v>
      </c>
      <c r="D41" s="11">
        <v>0</v>
      </c>
      <c r="E41" s="11">
        <v>2</v>
      </c>
      <c r="F41" s="11">
        <v>0</v>
      </c>
      <c r="G41" s="11">
        <v>0</v>
      </c>
      <c r="H41" s="11">
        <v>2</v>
      </c>
      <c r="I41" s="11">
        <v>0</v>
      </c>
      <c r="J41" s="11">
        <v>0</v>
      </c>
      <c r="K41" s="11">
        <v>2</v>
      </c>
      <c r="L41" s="11">
        <v>0</v>
      </c>
    </row>
    <row r="42" spans="1:12" x14ac:dyDescent="0.25">
      <c r="A42" s="2">
        <v>3</v>
      </c>
      <c r="B42" s="2">
        <v>0</v>
      </c>
      <c r="C42" s="2">
        <v>0</v>
      </c>
      <c r="D42" s="2">
        <v>0</v>
      </c>
      <c r="E42" s="2">
        <v>0</v>
      </c>
      <c r="F42" s="2">
        <v>0</v>
      </c>
      <c r="G42" s="2">
        <v>3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</row>
    <row r="43" spans="1:12" x14ac:dyDescent="0.25">
      <c r="A43" s="11">
        <v>12</v>
      </c>
      <c r="B43" s="11">
        <v>0</v>
      </c>
      <c r="C43" s="11">
        <v>0</v>
      </c>
      <c r="D43" s="11">
        <v>12</v>
      </c>
      <c r="E43" s="11">
        <v>0</v>
      </c>
      <c r="F43" s="11">
        <v>0</v>
      </c>
      <c r="G43" s="11">
        <v>12</v>
      </c>
      <c r="H43" s="11">
        <v>0</v>
      </c>
      <c r="I43" s="11">
        <v>0</v>
      </c>
      <c r="J43" s="11">
        <v>12</v>
      </c>
      <c r="K43" s="11">
        <v>0</v>
      </c>
      <c r="L43" s="11">
        <v>0</v>
      </c>
    </row>
    <row r="44" spans="1:12" x14ac:dyDescent="0.25">
      <c r="A44" s="2">
        <v>0</v>
      </c>
      <c r="B44" s="2">
        <v>0</v>
      </c>
      <c r="C44" s="2">
        <v>0</v>
      </c>
      <c r="D44" s="2">
        <v>0</v>
      </c>
      <c r="E44" s="2">
        <v>0</v>
      </c>
      <c r="F44" s="2">
        <v>18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18</v>
      </c>
    </row>
    <row r="45" spans="1:12" x14ac:dyDescent="0.25">
      <c r="A45" s="2">
        <v>0</v>
      </c>
      <c r="B45" s="2">
        <v>18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18</v>
      </c>
      <c r="I45" s="2">
        <v>0</v>
      </c>
      <c r="J45" s="2">
        <v>0</v>
      </c>
      <c r="K45" s="2">
        <v>0</v>
      </c>
      <c r="L45" s="2">
        <v>0</v>
      </c>
    </row>
    <row r="46" spans="1:12" x14ac:dyDescent="0.25">
      <c r="A46" s="2">
        <v>18</v>
      </c>
      <c r="B46" s="2">
        <v>0</v>
      </c>
      <c r="C46" s="2">
        <v>0</v>
      </c>
      <c r="D46" s="2">
        <v>0</v>
      </c>
      <c r="E46" s="2">
        <v>0</v>
      </c>
      <c r="F46" s="2">
        <v>0</v>
      </c>
      <c r="G46" s="2">
        <v>18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</row>
    <row r="47" spans="1:12" x14ac:dyDescent="0.25">
      <c r="A47" s="13">
        <v>69.900000000000006</v>
      </c>
      <c r="B47" s="13">
        <v>69.900000000000006</v>
      </c>
      <c r="C47" s="13">
        <v>69.900000000000006</v>
      </c>
      <c r="D47" s="13">
        <v>69.900000000000006</v>
      </c>
      <c r="E47" s="13">
        <v>69.900000000000006</v>
      </c>
      <c r="F47" s="13">
        <v>69.900000000000006</v>
      </c>
      <c r="G47" s="13">
        <v>69.900000000000006</v>
      </c>
      <c r="H47" s="13">
        <v>69.900000000000006</v>
      </c>
      <c r="I47" s="13">
        <v>69.900000000000006</v>
      </c>
      <c r="J47" s="13">
        <v>69.900000000000006</v>
      </c>
      <c r="K47" s="13">
        <v>69.900000000000006</v>
      </c>
      <c r="L47" s="13">
        <v>69.900000000000006</v>
      </c>
    </row>
    <row r="48" spans="1:12" x14ac:dyDescent="0.25">
      <c r="A48" s="13">
        <v>48.3</v>
      </c>
      <c r="B48" s="13">
        <v>48.3</v>
      </c>
      <c r="C48" s="13">
        <v>48.3</v>
      </c>
      <c r="D48" s="13">
        <v>48.3</v>
      </c>
      <c r="E48" s="13">
        <v>48.3</v>
      </c>
      <c r="F48" s="13">
        <v>48.3</v>
      </c>
      <c r="G48" s="13">
        <v>48.3</v>
      </c>
      <c r="H48" s="13">
        <v>48.3</v>
      </c>
      <c r="I48" s="13">
        <v>48.3</v>
      </c>
      <c r="J48" s="13">
        <v>48.3</v>
      </c>
      <c r="K48" s="13">
        <v>48.3</v>
      </c>
      <c r="L48" s="13">
        <v>48.3</v>
      </c>
    </row>
    <row r="49" spans="1:12" x14ac:dyDescent="0.25">
      <c r="A49" s="13">
        <v>31.8</v>
      </c>
      <c r="B49" s="13">
        <v>31.8</v>
      </c>
      <c r="C49" s="13">
        <v>31.8</v>
      </c>
      <c r="D49" s="13">
        <v>31.8</v>
      </c>
      <c r="E49" s="13">
        <v>31.8</v>
      </c>
      <c r="F49" s="13">
        <v>31.8</v>
      </c>
      <c r="G49" s="13">
        <v>31.8</v>
      </c>
      <c r="H49" s="13">
        <v>31.8</v>
      </c>
      <c r="I49" s="13">
        <v>31.8</v>
      </c>
      <c r="J49" s="13">
        <v>31.8</v>
      </c>
      <c r="K49" s="13">
        <v>31.8</v>
      </c>
      <c r="L49" s="13">
        <v>31.8</v>
      </c>
    </row>
    <row r="50" spans="1:12" x14ac:dyDescent="0.25">
      <c r="A50" s="13">
        <v>45.6</v>
      </c>
      <c r="B50" s="13">
        <v>45.6</v>
      </c>
      <c r="C50" s="13">
        <v>45.6</v>
      </c>
      <c r="D50" s="13">
        <v>45.6</v>
      </c>
      <c r="E50" s="13">
        <v>45.6</v>
      </c>
      <c r="F50" s="13">
        <v>45.6</v>
      </c>
      <c r="G50" s="13">
        <v>45.6</v>
      </c>
      <c r="H50" s="13">
        <v>45.6</v>
      </c>
      <c r="I50" s="13">
        <v>45.6</v>
      </c>
      <c r="J50" s="13">
        <v>45.6</v>
      </c>
      <c r="K50" s="13">
        <v>45.6</v>
      </c>
      <c r="L50" s="13">
        <v>45.6</v>
      </c>
    </row>
    <row r="51" spans="1:12" x14ac:dyDescent="0.25">
      <c r="A51" s="13">
        <v>23.7</v>
      </c>
      <c r="B51" s="13">
        <v>23.7</v>
      </c>
      <c r="C51" s="13">
        <v>23.7</v>
      </c>
      <c r="D51" s="13">
        <v>23.7</v>
      </c>
      <c r="E51" s="13">
        <v>23.7</v>
      </c>
      <c r="F51" s="13">
        <v>23.7</v>
      </c>
      <c r="G51" s="13">
        <v>23.7</v>
      </c>
      <c r="H51" s="13">
        <v>23.7</v>
      </c>
      <c r="I51" s="13">
        <v>23.7</v>
      </c>
      <c r="J51" s="13">
        <v>23.7</v>
      </c>
      <c r="K51" s="13">
        <v>23.7</v>
      </c>
      <c r="L51" s="13">
        <v>23.7</v>
      </c>
    </row>
    <row r="52" spans="1:12" x14ac:dyDescent="0.25">
      <c r="A52" s="11">
        <v>0</v>
      </c>
      <c r="B52" s="11">
        <v>6.3</v>
      </c>
      <c r="C52" s="11">
        <v>0</v>
      </c>
      <c r="D52" s="11">
        <v>0</v>
      </c>
      <c r="E52" s="11">
        <v>6.3</v>
      </c>
      <c r="F52" s="11">
        <v>0</v>
      </c>
      <c r="G52" s="11">
        <v>0</v>
      </c>
      <c r="H52" s="11">
        <v>6.3</v>
      </c>
      <c r="I52" s="11">
        <v>0</v>
      </c>
      <c r="J52" s="11">
        <v>0</v>
      </c>
      <c r="K52" s="11">
        <v>6.3</v>
      </c>
      <c r="L52" s="11">
        <v>0</v>
      </c>
    </row>
    <row r="53" spans="1:12" x14ac:dyDescent="0.25">
      <c r="A53" s="2">
        <v>0</v>
      </c>
      <c r="B53" s="2">
        <v>0</v>
      </c>
      <c r="C53" s="2">
        <v>0</v>
      </c>
      <c r="D53" s="2">
        <v>0</v>
      </c>
      <c r="E53" s="2">
        <v>0</v>
      </c>
      <c r="F53" s="2">
        <v>4.5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4.5</v>
      </c>
    </row>
    <row r="54" spans="1:12" x14ac:dyDescent="0.25">
      <c r="A54" s="11">
        <v>0</v>
      </c>
      <c r="B54" s="11">
        <v>20.100000000000001</v>
      </c>
      <c r="C54" s="11">
        <v>0</v>
      </c>
      <c r="D54" s="11">
        <v>0</v>
      </c>
      <c r="E54" s="11">
        <v>20.100000000000001</v>
      </c>
      <c r="F54" s="11">
        <v>0</v>
      </c>
      <c r="G54" s="11">
        <v>0</v>
      </c>
      <c r="H54" s="11">
        <v>20.100000000000001</v>
      </c>
      <c r="I54" s="11">
        <v>0</v>
      </c>
      <c r="J54" s="11">
        <v>0</v>
      </c>
      <c r="K54" s="11">
        <v>20.100000000000001</v>
      </c>
      <c r="L54" s="11">
        <v>0</v>
      </c>
    </row>
    <row r="55" spans="1:12" x14ac:dyDescent="0.25">
      <c r="A55" s="11">
        <v>0</v>
      </c>
      <c r="B55" s="11">
        <v>0</v>
      </c>
      <c r="C55" s="11">
        <v>17.399999999999999</v>
      </c>
      <c r="D55" s="11">
        <v>0</v>
      </c>
      <c r="E55" s="11">
        <v>0</v>
      </c>
      <c r="F55" s="11">
        <v>17.399999999999999</v>
      </c>
      <c r="G55" s="11">
        <v>0</v>
      </c>
      <c r="H55" s="11">
        <v>0</v>
      </c>
      <c r="I55" s="11">
        <v>17.399999999999999</v>
      </c>
      <c r="J55" s="11">
        <v>0</v>
      </c>
      <c r="K55" s="11">
        <v>0</v>
      </c>
      <c r="L55" s="11">
        <v>17.399999999999999</v>
      </c>
    </row>
    <row r="56" spans="1:12" x14ac:dyDescent="0.25">
      <c r="A56" s="11">
        <v>16.8</v>
      </c>
      <c r="B56" s="11">
        <v>0</v>
      </c>
      <c r="C56" s="11">
        <v>0</v>
      </c>
      <c r="D56" s="11">
        <v>16.8</v>
      </c>
      <c r="E56" s="11">
        <v>0</v>
      </c>
      <c r="F56" s="11">
        <v>0</v>
      </c>
      <c r="G56" s="11">
        <v>16.8</v>
      </c>
      <c r="H56" s="11">
        <v>0</v>
      </c>
      <c r="I56" s="11">
        <v>0</v>
      </c>
      <c r="J56" s="11">
        <v>16.8</v>
      </c>
      <c r="K56" s="11">
        <v>0</v>
      </c>
      <c r="L56" s="11">
        <v>0</v>
      </c>
    </row>
    <row r="57" spans="1:12" x14ac:dyDescent="0.25">
      <c r="A57" s="2">
        <v>0</v>
      </c>
      <c r="B57" s="2">
        <v>0</v>
      </c>
      <c r="C57" s="2">
        <v>0</v>
      </c>
      <c r="D57" s="2">
        <v>0</v>
      </c>
      <c r="E57" s="2">
        <v>3.6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3.6</v>
      </c>
      <c r="L57" s="2">
        <v>0</v>
      </c>
    </row>
    <row r="58" spans="1:12" x14ac:dyDescent="0.25">
      <c r="A58" s="2">
        <v>0</v>
      </c>
      <c r="B58" s="2">
        <v>3.6</v>
      </c>
      <c r="C58" s="2">
        <v>0</v>
      </c>
      <c r="D58" s="2">
        <v>0</v>
      </c>
      <c r="E58" s="2">
        <v>0</v>
      </c>
      <c r="F58" s="2">
        <v>0</v>
      </c>
      <c r="G58" s="2">
        <v>0</v>
      </c>
      <c r="H58" s="2">
        <v>3.6</v>
      </c>
      <c r="I58" s="2">
        <v>0</v>
      </c>
      <c r="J58" s="2">
        <v>0</v>
      </c>
      <c r="K58" s="2">
        <v>0</v>
      </c>
      <c r="L58" s="2">
        <v>0</v>
      </c>
    </row>
  </sheetData>
  <phoneticPr fontId="4" type="noConversion"/>
  <conditionalFormatting sqref="A58:L58">
    <cfRule type="cellIs" dxfId="21" priority="29" operator="greaterThan">
      <formula>0</formula>
    </cfRule>
  </conditionalFormatting>
  <conditionalFormatting sqref="A2:L2 A19:L25 A15:L16 A27:L31 A33:L34 A36:L39 A44:L46 A42:L42 A9:L9 A53:L53 A57:L57">
    <cfRule type="cellIs" dxfId="20" priority="21" operator="greaterThan">
      <formula>0</formula>
    </cfRule>
  </conditionalFormatting>
  <conditionalFormatting sqref="A3:L8">
    <cfRule type="cellIs" dxfId="19" priority="20" operator="greaterThan">
      <formula>0</formula>
    </cfRule>
  </conditionalFormatting>
  <conditionalFormatting sqref="A10:L12">
    <cfRule type="cellIs" dxfId="18" priority="19" operator="greaterThan">
      <formula>0</formula>
    </cfRule>
  </conditionalFormatting>
  <conditionalFormatting sqref="A17:L18">
    <cfRule type="cellIs" dxfId="17" priority="18" operator="greaterThan">
      <formula>0</formula>
    </cfRule>
  </conditionalFormatting>
  <conditionalFormatting sqref="A26:L26">
    <cfRule type="cellIs" dxfId="16" priority="17" operator="greaterThan">
      <formula>0</formula>
    </cfRule>
  </conditionalFormatting>
  <conditionalFormatting sqref="A32:L32">
    <cfRule type="cellIs" dxfId="15" priority="16" operator="greaterThan">
      <formula>0</formula>
    </cfRule>
  </conditionalFormatting>
  <conditionalFormatting sqref="A35:L35">
    <cfRule type="cellIs" dxfId="14" priority="15" operator="greaterThan">
      <formula>0</formula>
    </cfRule>
  </conditionalFormatting>
  <conditionalFormatting sqref="A41:L41">
    <cfRule type="cellIs" dxfId="13" priority="14" operator="greaterThan">
      <formula>0</formula>
    </cfRule>
  </conditionalFormatting>
  <conditionalFormatting sqref="A43:L43">
    <cfRule type="cellIs" dxfId="12" priority="13" operator="greaterThan">
      <formula>0</formula>
    </cfRule>
  </conditionalFormatting>
  <conditionalFormatting sqref="A52:L52">
    <cfRule type="cellIs" dxfId="11" priority="12" operator="greaterThan">
      <formula>0</formula>
    </cfRule>
  </conditionalFormatting>
  <conditionalFormatting sqref="A54:L54">
    <cfRule type="cellIs" dxfId="10" priority="11" operator="greaterThan">
      <formula>0</formula>
    </cfRule>
  </conditionalFormatting>
  <conditionalFormatting sqref="A55:L55">
    <cfRule type="cellIs" dxfId="9" priority="10" operator="greaterThan">
      <formula>0</formula>
    </cfRule>
  </conditionalFormatting>
  <conditionalFormatting sqref="A48:L48">
    <cfRule type="cellIs" dxfId="8" priority="6" operator="greaterThan">
      <formula>0</formula>
    </cfRule>
  </conditionalFormatting>
  <conditionalFormatting sqref="A47:L47">
    <cfRule type="cellIs" dxfId="7" priority="7" operator="greaterThan">
      <formula>0</formula>
    </cfRule>
  </conditionalFormatting>
  <conditionalFormatting sqref="A49:L49">
    <cfRule type="cellIs" dxfId="6" priority="5" operator="greaterThan">
      <formula>0</formula>
    </cfRule>
  </conditionalFormatting>
  <conditionalFormatting sqref="A56:L56">
    <cfRule type="cellIs" dxfId="5" priority="9" operator="greaterThan">
      <formula>0</formula>
    </cfRule>
  </conditionalFormatting>
  <conditionalFormatting sqref="A50:L50">
    <cfRule type="cellIs" dxfId="4" priority="4" operator="greaterThan">
      <formula>0</formula>
    </cfRule>
  </conditionalFormatting>
  <conditionalFormatting sqref="A51:L51">
    <cfRule type="cellIs" dxfId="3" priority="3" operator="greaterThan">
      <formula>0</formula>
    </cfRule>
  </conditionalFormatting>
  <conditionalFormatting sqref="A13:L13">
    <cfRule type="cellIs" dxfId="2" priority="2" operator="greaterThan">
      <formula>0</formula>
    </cfRule>
  </conditionalFormatting>
  <conditionalFormatting sqref="A14:L14">
    <cfRule type="cellIs" dxfId="1" priority="1" operator="greaterThan">
      <formula>0</formula>
    </cfRule>
  </conditionalFormatting>
  <conditionalFormatting sqref="A40:L40">
    <cfRule type="cellIs" dxfId="0" priority="8" operator="greaterThan">
      <formula>0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Plan1</vt:lpstr>
      <vt:lpstr>Plan2</vt:lpstr>
      <vt:lpstr>Entrada</vt:lpstr>
      <vt:lpstr>SemOtimizar</vt:lpstr>
      <vt:lpstr>Otimizado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Aline Miranda</dc:creator>
  <cp:lastModifiedBy>Samuel William</cp:lastModifiedBy>
  <dcterms:created xsi:type="dcterms:W3CDTF">2020-04-07T14:05:28Z</dcterms:created>
  <dcterms:modified xsi:type="dcterms:W3CDTF">2020-11-14T02:51:31Z</dcterms:modified>
</cp:coreProperties>
</file>