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FV\AEDS\TP 2\"/>
    </mc:Choice>
  </mc:AlternateContent>
  <bookViews>
    <workbookView xWindow="0" yWindow="0" windowWidth="20490" windowHeight="775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L68" i="1" l="1"/>
  <c r="L69" i="1"/>
  <c r="L70" i="1"/>
  <c r="L71" i="1"/>
  <c r="L72" i="1"/>
  <c r="L73" i="1"/>
  <c r="L74" i="1"/>
  <c r="L75" i="1"/>
  <c r="L76" i="1"/>
  <c r="L77" i="1"/>
  <c r="L78" i="1"/>
  <c r="L79" i="1"/>
  <c r="L67" i="1"/>
  <c r="K68" i="1"/>
  <c r="K69" i="1"/>
  <c r="K70" i="1"/>
  <c r="K71" i="1"/>
  <c r="K72" i="1"/>
  <c r="K73" i="1"/>
  <c r="K74" i="1"/>
  <c r="K75" i="1"/>
  <c r="K76" i="1"/>
  <c r="K77" i="1"/>
  <c r="K78" i="1"/>
  <c r="K79" i="1"/>
  <c r="K67" i="1"/>
  <c r="L52" i="1"/>
  <c r="L53" i="1"/>
  <c r="L54" i="1"/>
  <c r="L55" i="1"/>
  <c r="L56" i="1"/>
  <c r="L57" i="1"/>
  <c r="L58" i="1"/>
  <c r="L59" i="1"/>
  <c r="L60" i="1"/>
  <c r="L61" i="1"/>
  <c r="L62" i="1"/>
  <c r="L63" i="1"/>
  <c r="L51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6" i="1"/>
  <c r="K37" i="1"/>
  <c r="K38" i="1"/>
  <c r="K39" i="1"/>
  <c r="K40" i="1"/>
  <c r="K41" i="1"/>
  <c r="K42" i="1"/>
  <c r="K43" i="1"/>
  <c r="K44" i="1"/>
  <c r="K45" i="1"/>
  <c r="K46" i="1"/>
  <c r="K47" i="1"/>
  <c r="K35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6" i="1"/>
  <c r="L37" i="1"/>
  <c r="L38" i="1"/>
  <c r="L39" i="1"/>
  <c r="L40" i="1"/>
  <c r="L41" i="1"/>
  <c r="L42" i="1"/>
  <c r="L43" i="1"/>
  <c r="L44" i="1"/>
  <c r="L45" i="1"/>
  <c r="L46" i="1"/>
  <c r="L47" i="1"/>
  <c r="L35" i="1"/>
  <c r="K31" i="1"/>
  <c r="K20" i="1"/>
  <c r="K21" i="1"/>
  <c r="K22" i="1"/>
  <c r="K23" i="1"/>
  <c r="K24" i="1"/>
  <c r="K25" i="1"/>
  <c r="K26" i="1"/>
  <c r="K27" i="1"/>
  <c r="K28" i="1"/>
  <c r="K29" i="1"/>
  <c r="K30" i="1"/>
  <c r="K19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<sst xmlns="http://schemas.openxmlformats.org/spreadsheetml/2006/main" count="85" uniqueCount="15">
  <si>
    <t>Entradas</t>
  </si>
  <si>
    <t>Comparações</t>
  </si>
  <si>
    <t>Mínimo</t>
  </si>
  <si>
    <t>Máximo</t>
  </si>
  <si>
    <t>Média</t>
  </si>
  <si>
    <t>Movimentações</t>
  </si>
  <si>
    <t>Inserção</t>
  </si>
  <si>
    <t>Tempo</t>
  </si>
  <si>
    <t>Seleção</t>
  </si>
  <si>
    <t>Quicksort</t>
  </si>
  <si>
    <t>Heapsort</t>
  </si>
  <si>
    <t>Shellsort</t>
  </si>
  <si>
    <t>Comp Teórico</t>
  </si>
  <si>
    <t>Mov Teórico</t>
  </si>
  <si>
    <t>Valores Teóricos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</si>
</sst>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57" zoomScale="97" workbookViewId="0">
      <selection activeCell="L67" sqref="L67:L79"/>
    </sheetView>
  </sheetViews>
  <sheetFormatPr defaultRowHeight="15" x14ac:dyDescent="0.25"/>
  <cols>
    <col min="2" max="3" width="9" hidden="1" customWidth="1"/>
    <col min="4" max="4" width="12" bestFit="1" customWidth="1"/>
    <col min="5" max="6" width="9" hidden="1" customWidth="1"/>
    <col min="7" max="7" width="12" bestFit="1" customWidth="1"/>
    <col min="8" max="9" width="11" customWidth="1"/>
    <col min="10" max="10" width="12" customWidth="1"/>
    <col min="11" max="11" width="12.85546875" customWidth="1"/>
    <col min="12" max="12" width="12.5703125" customWidth="1"/>
  </cols>
  <sheetData>
    <row r="1" spans="1:12" x14ac:dyDescent="0.25">
      <c r="A1" s="2" t="s">
        <v>8</v>
      </c>
      <c r="B1" s="3" t="s">
        <v>1</v>
      </c>
      <c r="C1" s="3"/>
      <c r="D1" s="3"/>
      <c r="E1" s="3" t="s">
        <v>5</v>
      </c>
      <c r="F1" s="3"/>
      <c r="G1" s="3"/>
      <c r="H1" s="3" t="s">
        <v>7</v>
      </c>
      <c r="I1" s="3"/>
      <c r="J1" s="3"/>
      <c r="K1" s="3" t="s">
        <v>14</v>
      </c>
      <c r="L1" s="3"/>
    </row>
    <row r="2" spans="1:12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K2" s="4" t="s">
        <v>12</v>
      </c>
      <c r="L2" s="4" t="s">
        <v>13</v>
      </c>
    </row>
    <row r="3" spans="1:12" x14ac:dyDescent="0.25">
      <c r="A3" s="1">
        <v>10</v>
      </c>
      <c r="B3" s="1">
        <v>45</v>
      </c>
      <c r="C3" s="1">
        <v>45</v>
      </c>
      <c r="D3" s="1">
        <v>45</v>
      </c>
      <c r="E3" s="1">
        <v>27</v>
      </c>
      <c r="F3" s="1">
        <v>27</v>
      </c>
      <c r="G3" s="1">
        <v>27</v>
      </c>
      <c r="H3" s="1">
        <v>5.9999999999999997E-7</v>
      </c>
      <c r="I3" s="1">
        <v>1.2100000000000001E-6</v>
      </c>
      <c r="J3" s="1">
        <v>7.4233333333333348E-7</v>
      </c>
      <c r="K3" s="1">
        <f>(A3*A3-A3)/2</f>
        <v>45</v>
      </c>
      <c r="L3" s="1">
        <f>3*(A3-1)</f>
        <v>27</v>
      </c>
    </row>
    <row r="4" spans="1:12" x14ac:dyDescent="0.25">
      <c r="A4" s="1">
        <v>100</v>
      </c>
      <c r="B4" s="1">
        <v>4950</v>
      </c>
      <c r="C4" s="1">
        <v>4950</v>
      </c>
      <c r="D4" s="1">
        <v>4950</v>
      </c>
      <c r="E4" s="1">
        <v>297</v>
      </c>
      <c r="F4" s="1">
        <v>297</v>
      </c>
      <c r="G4" s="1">
        <v>297</v>
      </c>
      <c r="H4" s="1">
        <v>2.8370000000000001E-5</v>
      </c>
      <c r="I4" s="1">
        <v>3.4409999999999998E-5</v>
      </c>
      <c r="J4" s="1">
        <v>3.1975000000000011E-5</v>
      </c>
      <c r="K4" s="1">
        <f t="shared" ref="K4:K15" si="0">(A4*A4-A4)/2</f>
        <v>4950</v>
      </c>
      <c r="L4" s="1">
        <f t="shared" ref="L4:L15" si="1">3*(A4-1)</f>
        <v>297</v>
      </c>
    </row>
    <row r="5" spans="1:12" x14ac:dyDescent="0.25">
      <c r="A5" s="1">
        <v>500</v>
      </c>
      <c r="B5" s="1">
        <v>124750</v>
      </c>
      <c r="C5" s="1">
        <v>124750</v>
      </c>
      <c r="D5" s="1">
        <v>124750</v>
      </c>
      <c r="E5" s="1">
        <v>1497</v>
      </c>
      <c r="F5" s="1">
        <v>1497</v>
      </c>
      <c r="G5" s="1">
        <v>1497</v>
      </c>
      <c r="H5" s="1">
        <v>6.4840000000000004E-4</v>
      </c>
      <c r="I5" s="1">
        <v>7.3713999999999995E-4</v>
      </c>
      <c r="J5" s="1">
        <v>6.800310000000001E-4</v>
      </c>
      <c r="K5" s="1">
        <f t="shared" si="0"/>
        <v>124750</v>
      </c>
      <c r="L5" s="1">
        <f t="shared" si="1"/>
        <v>1497</v>
      </c>
    </row>
    <row r="6" spans="1:12" x14ac:dyDescent="0.25">
      <c r="A6" s="1">
        <v>1000</v>
      </c>
      <c r="B6" s="1">
        <v>499500</v>
      </c>
      <c r="C6" s="1">
        <v>499500</v>
      </c>
      <c r="D6" s="1">
        <v>499500</v>
      </c>
      <c r="E6" s="1">
        <v>2997</v>
      </c>
      <c r="F6" s="1">
        <v>2997</v>
      </c>
      <c r="G6" s="1">
        <v>2997</v>
      </c>
      <c r="H6" s="1">
        <v>1.70068E-3</v>
      </c>
      <c r="I6" s="1">
        <v>2.9328800000000001E-3</v>
      </c>
      <c r="J6" s="1">
        <v>2.349198666666667E-3</v>
      </c>
      <c r="K6" s="1">
        <f t="shared" si="0"/>
        <v>499500</v>
      </c>
      <c r="L6" s="1">
        <f t="shared" si="1"/>
        <v>2997</v>
      </c>
    </row>
    <row r="7" spans="1:12" x14ac:dyDescent="0.25">
      <c r="A7" s="1">
        <v>2000</v>
      </c>
      <c r="B7" s="1">
        <v>1999000</v>
      </c>
      <c r="C7" s="1">
        <v>1999000</v>
      </c>
      <c r="D7" s="1">
        <v>1999000</v>
      </c>
      <c r="E7" s="1">
        <v>5997</v>
      </c>
      <c r="F7" s="1">
        <v>5997</v>
      </c>
      <c r="G7" s="1">
        <v>5997</v>
      </c>
      <c r="H7" s="1">
        <v>6.5757300000000001E-3</v>
      </c>
      <c r="I7" s="1">
        <v>1.19259E-2</v>
      </c>
      <c r="J7" s="1">
        <v>9.076337999999998E-3</v>
      </c>
      <c r="K7" s="1">
        <f t="shared" si="0"/>
        <v>1999000</v>
      </c>
      <c r="L7" s="1">
        <f t="shared" si="1"/>
        <v>5997</v>
      </c>
    </row>
    <row r="8" spans="1:12" x14ac:dyDescent="0.25">
      <c r="A8" s="1">
        <v>3000</v>
      </c>
      <c r="B8" s="1">
        <v>4498500</v>
      </c>
      <c r="C8" s="1">
        <v>4498500</v>
      </c>
      <c r="D8" s="1">
        <v>4498500</v>
      </c>
      <c r="E8" s="1">
        <v>8997</v>
      </c>
      <c r="F8" s="1">
        <v>8997</v>
      </c>
      <c r="G8" s="1">
        <v>8997</v>
      </c>
      <c r="H8" s="1">
        <v>1.50254E-2</v>
      </c>
      <c r="I8" s="1">
        <v>2.9057079999999999E-2</v>
      </c>
      <c r="J8" s="1">
        <v>1.9296102000000006E-2</v>
      </c>
      <c r="K8" s="1">
        <f t="shared" si="0"/>
        <v>4498500</v>
      </c>
      <c r="L8" s="1">
        <f t="shared" si="1"/>
        <v>8997</v>
      </c>
    </row>
    <row r="9" spans="1:12" x14ac:dyDescent="0.25">
      <c r="A9" s="1">
        <v>4000</v>
      </c>
      <c r="B9" s="1">
        <v>7998000</v>
      </c>
      <c r="C9" s="1">
        <v>7998000</v>
      </c>
      <c r="D9" s="1">
        <v>7998000</v>
      </c>
      <c r="E9" s="1">
        <v>11997</v>
      </c>
      <c r="F9" s="1">
        <v>11997</v>
      </c>
      <c r="G9" s="1">
        <v>11997</v>
      </c>
      <c r="H9" s="1">
        <v>2.580242E-2</v>
      </c>
      <c r="I9" s="1">
        <v>4.161024E-2</v>
      </c>
      <c r="J9" s="1">
        <v>3.0348457000000002E-2</v>
      </c>
      <c r="K9" s="1">
        <f t="shared" si="0"/>
        <v>7998000</v>
      </c>
      <c r="L9" s="1">
        <f t="shared" si="1"/>
        <v>11997</v>
      </c>
    </row>
    <row r="10" spans="1:12" x14ac:dyDescent="0.25">
      <c r="A10" s="1">
        <v>5000</v>
      </c>
      <c r="B10" s="1">
        <v>12497500</v>
      </c>
      <c r="C10" s="1">
        <v>12497500</v>
      </c>
      <c r="D10" s="1">
        <v>12497500</v>
      </c>
      <c r="E10" s="1">
        <v>14997</v>
      </c>
      <c r="F10" s="1">
        <v>14997</v>
      </c>
      <c r="G10" s="1">
        <v>14997</v>
      </c>
      <c r="H10" s="1">
        <v>4.0161919999999997E-2</v>
      </c>
      <c r="I10" s="1">
        <v>6.5327410000000002E-2</v>
      </c>
      <c r="J10" s="1">
        <v>5.0564006333333328E-2</v>
      </c>
      <c r="K10" s="1">
        <f t="shared" si="0"/>
        <v>12497500</v>
      </c>
      <c r="L10" s="1">
        <f t="shared" si="1"/>
        <v>14997</v>
      </c>
    </row>
    <row r="11" spans="1:12" x14ac:dyDescent="0.25">
      <c r="A11" s="1">
        <v>6000</v>
      </c>
      <c r="B11" s="1">
        <v>17997000</v>
      </c>
      <c r="C11" s="1">
        <v>17997000</v>
      </c>
      <c r="D11" s="1">
        <v>17997000</v>
      </c>
      <c r="E11" s="1">
        <v>17997</v>
      </c>
      <c r="F11" s="1">
        <v>17997</v>
      </c>
      <c r="G11" s="1">
        <v>17997</v>
      </c>
      <c r="H11" s="1">
        <v>6.2681909999999993E-2</v>
      </c>
      <c r="I11" s="1">
        <v>0.10307203</v>
      </c>
      <c r="J11" s="1">
        <v>7.7217994000000026E-2</v>
      </c>
      <c r="K11" s="1">
        <f t="shared" si="0"/>
        <v>17997000</v>
      </c>
      <c r="L11" s="1">
        <f t="shared" si="1"/>
        <v>17997</v>
      </c>
    </row>
    <row r="12" spans="1:12" x14ac:dyDescent="0.25">
      <c r="A12" s="1">
        <v>7000</v>
      </c>
      <c r="B12" s="1">
        <v>24496500</v>
      </c>
      <c r="C12" s="1">
        <v>24496500</v>
      </c>
      <c r="D12" s="1">
        <v>24496500</v>
      </c>
      <c r="E12" s="1">
        <v>20997</v>
      </c>
      <c r="F12" s="1">
        <v>20997</v>
      </c>
      <c r="G12" s="1">
        <v>20997</v>
      </c>
      <c r="H12" s="1">
        <v>8.9569819999999994E-2</v>
      </c>
      <c r="I12" s="1">
        <v>0.13228607000000001</v>
      </c>
      <c r="J12" s="1">
        <v>0.10482898100000002</v>
      </c>
      <c r="K12" s="1">
        <f t="shared" si="0"/>
        <v>24496500</v>
      </c>
      <c r="L12" s="1">
        <f t="shared" si="1"/>
        <v>20997</v>
      </c>
    </row>
    <row r="13" spans="1:12" x14ac:dyDescent="0.25">
      <c r="A13" s="1">
        <v>8000</v>
      </c>
      <c r="B13" s="1">
        <v>31996000</v>
      </c>
      <c r="C13" s="1">
        <v>31996000</v>
      </c>
      <c r="D13" s="1">
        <v>31996000</v>
      </c>
      <c r="E13" s="1">
        <v>23997</v>
      </c>
      <c r="F13" s="1">
        <v>23997</v>
      </c>
      <c r="G13" s="1">
        <v>23997</v>
      </c>
      <c r="H13" s="1">
        <v>0.11363352</v>
      </c>
      <c r="I13" s="1">
        <v>0.16131417000000001</v>
      </c>
      <c r="J13" s="1">
        <v>0.13661568233333335</v>
      </c>
      <c r="K13" s="1">
        <f t="shared" si="0"/>
        <v>31996000</v>
      </c>
      <c r="L13" s="1">
        <f t="shared" si="1"/>
        <v>23997</v>
      </c>
    </row>
    <row r="14" spans="1:12" x14ac:dyDescent="0.25">
      <c r="A14" s="1">
        <v>9000</v>
      </c>
      <c r="B14" s="1">
        <v>40495500</v>
      </c>
      <c r="C14" s="1">
        <v>40495500</v>
      </c>
      <c r="D14" s="1">
        <v>40495500</v>
      </c>
      <c r="E14" s="1">
        <v>26997</v>
      </c>
      <c r="F14" s="1">
        <v>26997</v>
      </c>
      <c r="G14" s="1">
        <v>26997</v>
      </c>
      <c r="H14" s="1">
        <v>0.13575265</v>
      </c>
      <c r="I14" s="1">
        <v>0.18382692</v>
      </c>
      <c r="J14" s="1">
        <v>0.16155979333333334</v>
      </c>
      <c r="K14" s="1">
        <f t="shared" si="0"/>
        <v>40495500</v>
      </c>
      <c r="L14" s="1">
        <f t="shared" si="1"/>
        <v>26997</v>
      </c>
    </row>
    <row r="15" spans="1:12" x14ac:dyDescent="0.25">
      <c r="A15" s="1">
        <v>10000</v>
      </c>
      <c r="B15" s="1">
        <v>49995000</v>
      </c>
      <c r="C15" s="1">
        <v>49995000</v>
      </c>
      <c r="D15" s="1">
        <v>49995000</v>
      </c>
      <c r="E15" s="1">
        <v>29997</v>
      </c>
      <c r="F15" s="1">
        <v>29997</v>
      </c>
      <c r="G15" s="1">
        <v>29997</v>
      </c>
      <c r="H15" s="1">
        <v>0.17106789</v>
      </c>
      <c r="I15" s="1">
        <v>0.21967465999999999</v>
      </c>
      <c r="J15" s="1">
        <v>0.19522567666666663</v>
      </c>
      <c r="K15" s="1">
        <f t="shared" si="0"/>
        <v>49995000</v>
      </c>
      <c r="L15" s="1">
        <f t="shared" si="1"/>
        <v>29997</v>
      </c>
    </row>
    <row r="17" spans="1:12" x14ac:dyDescent="0.25">
      <c r="A17" s="2" t="s">
        <v>6</v>
      </c>
      <c r="B17" s="3" t="s">
        <v>1</v>
      </c>
      <c r="C17" s="3"/>
      <c r="D17" s="3"/>
      <c r="E17" s="3" t="s">
        <v>5</v>
      </c>
      <c r="F17" s="3"/>
      <c r="G17" s="3"/>
      <c r="H17" s="3" t="s">
        <v>7</v>
      </c>
      <c r="I17" s="3"/>
      <c r="J17" s="3"/>
      <c r="K17" s="3" t="s">
        <v>14</v>
      </c>
      <c r="L17" s="3"/>
    </row>
    <row r="18" spans="1:12" x14ac:dyDescent="0.25">
      <c r="A18" s="1" t="s">
        <v>0</v>
      </c>
      <c r="B18" s="1" t="s">
        <v>2</v>
      </c>
      <c r="C18" s="1" t="s">
        <v>3</v>
      </c>
      <c r="D18" s="1" t="s">
        <v>4</v>
      </c>
      <c r="E18" s="1" t="s">
        <v>2</v>
      </c>
      <c r="F18" s="1" t="s">
        <v>3</v>
      </c>
      <c r="G18" s="1" t="s">
        <v>4</v>
      </c>
      <c r="H18" s="1" t="s">
        <v>2</v>
      </c>
      <c r="I18" s="1" t="s">
        <v>3</v>
      </c>
      <c r="J18" s="1" t="s">
        <v>4</v>
      </c>
      <c r="K18" s="4" t="s">
        <v>12</v>
      </c>
      <c r="L18" s="4" t="s">
        <v>13</v>
      </c>
    </row>
    <row r="19" spans="1:12" x14ac:dyDescent="0.25">
      <c r="A19" s="1">
        <v>10</v>
      </c>
      <c r="B19" s="1">
        <v>17</v>
      </c>
      <c r="C19" s="1">
        <v>36</v>
      </c>
      <c r="D19" s="1">
        <v>25.3</v>
      </c>
      <c r="E19" s="1">
        <v>33</v>
      </c>
      <c r="F19" s="1">
        <v>53</v>
      </c>
      <c r="G19" s="1">
        <v>41.2</v>
      </c>
      <c r="H19" s="1">
        <v>0</v>
      </c>
      <c r="I19" s="1">
        <v>5.9999999999999997E-7</v>
      </c>
      <c r="J19" s="1">
        <v>3.2000000000000001E-7</v>
      </c>
      <c r="K19" s="1">
        <f>(( A19*A19)/4)+(A19/4)-(1/2)</f>
        <v>27</v>
      </c>
      <c r="L19" s="1">
        <f>((A19*A19)+A19-2)/4</f>
        <v>27</v>
      </c>
    </row>
    <row r="20" spans="1:12" x14ac:dyDescent="0.25">
      <c r="A20" s="1">
        <v>100</v>
      </c>
      <c r="B20" s="1">
        <v>2121</v>
      </c>
      <c r="C20" s="1">
        <v>2814</v>
      </c>
      <c r="D20" s="1">
        <v>2476.6</v>
      </c>
      <c r="E20" s="1">
        <v>2314</v>
      </c>
      <c r="F20" s="1">
        <v>3012</v>
      </c>
      <c r="G20" s="1">
        <v>2670.1</v>
      </c>
      <c r="H20" s="1">
        <v>1.0869999999999999E-5</v>
      </c>
      <c r="I20" s="1">
        <v>1.3890000000000001E-5</v>
      </c>
      <c r="J20" s="1">
        <v>1.2536333333333334E-5</v>
      </c>
      <c r="K20" s="1">
        <f t="shared" ref="K20:K31" si="2">(( A20*A20)/4)+(A20/4)-(1/2)</f>
        <v>2524.5</v>
      </c>
      <c r="L20" s="1">
        <f t="shared" ref="L20:L31" si="3">((A20*A20)+A20-2)/4</f>
        <v>2524.5</v>
      </c>
    </row>
    <row r="21" spans="1:12" x14ac:dyDescent="0.25">
      <c r="A21" s="1">
        <v>500</v>
      </c>
      <c r="B21" s="1">
        <v>58558</v>
      </c>
      <c r="C21" s="1">
        <v>65454</v>
      </c>
      <c r="D21" s="1">
        <v>62063.566666666666</v>
      </c>
      <c r="E21" s="1">
        <v>59552</v>
      </c>
      <c r="F21" s="1">
        <v>66444</v>
      </c>
      <c r="G21" s="1">
        <v>63055.566666666666</v>
      </c>
      <c r="H21" s="1">
        <v>2.6080999999999999E-4</v>
      </c>
      <c r="I21" s="1">
        <v>3.9363000000000001E-4</v>
      </c>
      <c r="J21" s="1">
        <v>2.8294400000000003E-4</v>
      </c>
      <c r="K21" s="1">
        <f t="shared" si="2"/>
        <v>62624.5</v>
      </c>
      <c r="L21" s="1">
        <f t="shared" si="3"/>
        <v>62624.5</v>
      </c>
    </row>
    <row r="22" spans="1:12" x14ac:dyDescent="0.25">
      <c r="A22" s="1">
        <v>1000</v>
      </c>
      <c r="B22" s="1">
        <v>239347</v>
      </c>
      <c r="C22" s="1">
        <v>261030</v>
      </c>
      <c r="D22" s="1">
        <v>250609.5</v>
      </c>
      <c r="E22" s="1">
        <v>241337</v>
      </c>
      <c r="F22" s="1">
        <v>263024</v>
      </c>
      <c r="G22" s="1">
        <v>252600.76666666666</v>
      </c>
      <c r="H22" s="1">
        <v>1.0486600000000001E-3</v>
      </c>
      <c r="I22" s="1">
        <v>1.9312999999999999E-3</v>
      </c>
      <c r="J22" s="1">
        <v>1.5246756666666668E-3</v>
      </c>
      <c r="K22" s="1">
        <f t="shared" si="2"/>
        <v>250249.5</v>
      </c>
      <c r="L22" s="1">
        <f t="shared" si="3"/>
        <v>250249.5</v>
      </c>
    </row>
    <row r="23" spans="1:12" x14ac:dyDescent="0.25">
      <c r="A23" s="1">
        <v>2000</v>
      </c>
      <c r="B23" s="1">
        <v>965794</v>
      </c>
      <c r="C23" s="1">
        <v>1036790</v>
      </c>
      <c r="D23" s="1">
        <v>1000072.3666666667</v>
      </c>
      <c r="E23" s="1">
        <v>969789</v>
      </c>
      <c r="F23" s="1">
        <v>1040779</v>
      </c>
      <c r="G23" s="1">
        <v>1004062.8333333334</v>
      </c>
      <c r="H23" s="1">
        <v>4.1415200000000001E-3</v>
      </c>
      <c r="I23" s="1">
        <v>7.4879500000000002E-3</v>
      </c>
      <c r="J23" s="1">
        <v>5.0385326666666655E-3</v>
      </c>
      <c r="K23" s="1">
        <f t="shared" si="2"/>
        <v>1000499.5</v>
      </c>
      <c r="L23" s="1">
        <f t="shared" si="3"/>
        <v>1000499.5</v>
      </c>
    </row>
    <row r="24" spans="1:12" x14ac:dyDescent="0.25">
      <c r="A24" s="1">
        <v>3000</v>
      </c>
      <c r="B24" s="1">
        <v>2183917</v>
      </c>
      <c r="C24" s="1">
        <v>2287400</v>
      </c>
      <c r="D24" s="1">
        <v>2245849.3666666667</v>
      </c>
      <c r="E24" s="1">
        <v>2189905</v>
      </c>
      <c r="F24" s="1">
        <v>2293392</v>
      </c>
      <c r="G24" s="1">
        <v>2251839.8666666667</v>
      </c>
      <c r="H24" s="1">
        <v>9.6076100000000008E-3</v>
      </c>
      <c r="I24" s="1">
        <v>1.701768E-2</v>
      </c>
      <c r="J24" s="1">
        <v>1.2071617333333335E-2</v>
      </c>
      <c r="K24" s="1">
        <f t="shared" si="2"/>
        <v>2250749.5</v>
      </c>
      <c r="L24" s="1">
        <f t="shared" si="3"/>
        <v>2250749.5</v>
      </c>
    </row>
    <row r="25" spans="1:12" x14ac:dyDescent="0.25">
      <c r="A25" s="1">
        <v>4000</v>
      </c>
      <c r="B25" s="1">
        <v>3923816</v>
      </c>
      <c r="C25" s="1">
        <v>4093472</v>
      </c>
      <c r="D25" s="1">
        <v>4012533.2333333334</v>
      </c>
      <c r="E25" s="1">
        <v>3931798</v>
      </c>
      <c r="F25" s="1">
        <v>4101466</v>
      </c>
      <c r="G25" s="1">
        <v>4020523</v>
      </c>
      <c r="H25" s="1">
        <v>1.7204830000000001E-2</v>
      </c>
      <c r="I25" s="1">
        <v>2.619001E-2</v>
      </c>
      <c r="J25" s="1">
        <v>2.0727322333333333E-2</v>
      </c>
      <c r="K25" s="1">
        <f t="shared" si="2"/>
        <v>4000999.5</v>
      </c>
      <c r="L25" s="1">
        <f t="shared" si="3"/>
        <v>4000999.5</v>
      </c>
    </row>
    <row r="26" spans="1:12" x14ac:dyDescent="0.25">
      <c r="A26" s="1">
        <v>5000</v>
      </c>
      <c r="B26" s="1">
        <v>6116773</v>
      </c>
      <c r="C26" s="1">
        <v>6367554</v>
      </c>
      <c r="D26" s="1">
        <v>6238913</v>
      </c>
      <c r="E26" s="1">
        <v>6126765</v>
      </c>
      <c r="F26" s="1">
        <v>6377543</v>
      </c>
      <c r="G26" s="1">
        <v>6248902.5333333332</v>
      </c>
      <c r="H26" s="1">
        <v>2.810441E-2</v>
      </c>
      <c r="I26" s="1">
        <v>4.3684019999999997E-2</v>
      </c>
      <c r="J26" s="1">
        <v>3.5339134333333334E-2</v>
      </c>
      <c r="K26" s="1">
        <f t="shared" si="2"/>
        <v>6251249.5</v>
      </c>
      <c r="L26" s="1">
        <f t="shared" si="3"/>
        <v>6251249.5</v>
      </c>
    </row>
    <row r="27" spans="1:12" x14ac:dyDescent="0.25">
      <c r="A27" s="1">
        <v>6000</v>
      </c>
      <c r="B27" s="1">
        <v>8830977</v>
      </c>
      <c r="C27" s="1">
        <v>9138066</v>
      </c>
      <c r="D27" s="1">
        <v>8997136.166666666</v>
      </c>
      <c r="E27" s="1">
        <v>8842967</v>
      </c>
      <c r="F27" s="1">
        <v>9150055</v>
      </c>
      <c r="G27" s="1">
        <v>9009126.2666666675</v>
      </c>
      <c r="H27" s="1">
        <v>12092310</v>
      </c>
      <c r="I27" s="1">
        <v>12551993</v>
      </c>
      <c r="J27" s="1">
        <v>4.5832364333333341E-2</v>
      </c>
      <c r="K27" s="1">
        <f t="shared" si="2"/>
        <v>9001499.5</v>
      </c>
      <c r="L27" s="1">
        <f t="shared" si="3"/>
        <v>9001499.5</v>
      </c>
    </row>
    <row r="28" spans="1:12" x14ac:dyDescent="0.25">
      <c r="A28" s="1">
        <v>7000</v>
      </c>
      <c r="B28" s="1">
        <v>12092310</v>
      </c>
      <c r="C28" s="1">
        <v>12551993</v>
      </c>
      <c r="D28" s="1">
        <v>12233281.633333333</v>
      </c>
      <c r="E28" s="1">
        <v>12106300</v>
      </c>
      <c r="F28" s="1">
        <v>12565981</v>
      </c>
      <c r="G28" s="1">
        <v>12247270.933333334</v>
      </c>
      <c r="H28" s="1">
        <v>5.3913469999999998E-2</v>
      </c>
      <c r="I28" s="1">
        <v>8.9397149999999995E-2</v>
      </c>
      <c r="J28" s="1">
        <v>6.8271698333333325E-2</v>
      </c>
      <c r="K28" s="1">
        <f t="shared" si="2"/>
        <v>12251749.5</v>
      </c>
      <c r="L28" s="1">
        <f t="shared" si="3"/>
        <v>12251749.5</v>
      </c>
    </row>
    <row r="29" spans="1:12" x14ac:dyDescent="0.25">
      <c r="A29" s="1">
        <v>8000</v>
      </c>
      <c r="B29" s="1">
        <v>15743620</v>
      </c>
      <c r="C29" s="1">
        <v>16258717</v>
      </c>
      <c r="D29" s="1">
        <v>15998196.9</v>
      </c>
      <c r="E29" s="1">
        <v>15759611</v>
      </c>
      <c r="F29" s="1">
        <v>16274705</v>
      </c>
      <c r="G29" s="1">
        <v>16014186.166666666</v>
      </c>
      <c r="H29" s="1">
        <v>7.2358950000000005E-2</v>
      </c>
      <c r="I29" s="1">
        <v>0.11411952</v>
      </c>
      <c r="J29" s="1">
        <v>8.8508799333333332E-2</v>
      </c>
      <c r="K29" s="1">
        <f t="shared" si="2"/>
        <v>16001999.5</v>
      </c>
      <c r="L29" s="1">
        <f t="shared" si="3"/>
        <v>16001999.5</v>
      </c>
    </row>
    <row r="30" spans="1:12" x14ac:dyDescent="0.25">
      <c r="A30" s="1">
        <v>9000</v>
      </c>
      <c r="B30" s="1">
        <v>20019188</v>
      </c>
      <c r="C30" s="1">
        <v>20542616</v>
      </c>
      <c r="D30" s="1">
        <v>20247688.366666667</v>
      </c>
      <c r="E30" s="1">
        <v>20037179</v>
      </c>
      <c r="F30" s="1">
        <v>20560607</v>
      </c>
      <c r="G30" s="1">
        <v>20265676.633333333</v>
      </c>
      <c r="H30" s="1">
        <v>9.3484339999999999E-2</v>
      </c>
      <c r="I30" s="1">
        <v>0.20516725</v>
      </c>
      <c r="J30" s="1">
        <v>0.12289343233333333</v>
      </c>
      <c r="K30" s="1">
        <f t="shared" si="2"/>
        <v>20252249.5</v>
      </c>
      <c r="L30" s="1">
        <f t="shared" si="3"/>
        <v>20252249.5</v>
      </c>
    </row>
    <row r="31" spans="1:12" x14ac:dyDescent="0.25">
      <c r="A31" s="1">
        <v>10000</v>
      </c>
      <c r="B31" s="1">
        <v>24494531</v>
      </c>
      <c r="C31" s="1">
        <v>25233390</v>
      </c>
      <c r="D31" s="1">
        <v>24964669.300000001</v>
      </c>
      <c r="E31" s="1">
        <v>24514518</v>
      </c>
      <c r="F31" s="1">
        <v>25253381</v>
      </c>
      <c r="G31" s="1">
        <v>24984658.266666666</v>
      </c>
      <c r="H31" s="1">
        <v>0.12057208</v>
      </c>
      <c r="I31" s="1">
        <v>0.19585544999999999</v>
      </c>
      <c r="J31" s="1">
        <v>0.14574444433333333</v>
      </c>
      <c r="K31" s="1">
        <f t="shared" si="2"/>
        <v>25002499.5</v>
      </c>
      <c r="L31" s="1">
        <f t="shared" si="3"/>
        <v>25002499.5</v>
      </c>
    </row>
    <row r="33" spans="1:12" x14ac:dyDescent="0.25">
      <c r="A33" s="2" t="s">
        <v>9</v>
      </c>
      <c r="B33" s="3" t="s">
        <v>1</v>
      </c>
      <c r="C33" s="3"/>
      <c r="D33" s="3"/>
      <c r="E33" s="3" t="s">
        <v>5</v>
      </c>
      <c r="F33" s="3"/>
      <c r="G33" s="3"/>
      <c r="H33" s="3" t="s">
        <v>7</v>
      </c>
      <c r="I33" s="3"/>
      <c r="J33" s="3"/>
      <c r="K33" s="3" t="s">
        <v>14</v>
      </c>
      <c r="L33" s="3"/>
    </row>
    <row r="34" spans="1:12" x14ac:dyDescent="0.25">
      <c r="A34" s="1" t="s">
        <v>0</v>
      </c>
      <c r="B34" s="1" t="s">
        <v>2</v>
      </c>
      <c r="C34" s="1" t="s">
        <v>3</v>
      </c>
      <c r="D34" s="1" t="s">
        <v>4</v>
      </c>
      <c r="E34" s="1" t="s">
        <v>2</v>
      </c>
      <c r="F34" s="1" t="s">
        <v>3</v>
      </c>
      <c r="G34" s="1" t="s">
        <v>4</v>
      </c>
      <c r="H34" s="1" t="s">
        <v>2</v>
      </c>
      <c r="I34" s="1" t="s">
        <v>3</v>
      </c>
      <c r="J34" s="1" t="s">
        <v>4</v>
      </c>
      <c r="K34" s="4" t="s">
        <v>12</v>
      </c>
      <c r="L34" s="4" t="s">
        <v>13</v>
      </c>
    </row>
    <row r="35" spans="1:12" x14ac:dyDescent="0.25">
      <c r="A35" s="1">
        <v>10</v>
      </c>
      <c r="B35" s="1">
        <v>16</v>
      </c>
      <c r="C35" s="1">
        <v>27</v>
      </c>
      <c r="D35" s="1">
        <v>21.533333333333335</v>
      </c>
      <c r="E35" s="1">
        <v>24</v>
      </c>
      <c r="F35" s="1">
        <v>36</v>
      </c>
      <c r="G35" s="1">
        <v>30.7</v>
      </c>
      <c r="H35" s="1">
        <v>5.9999999999999997E-7</v>
      </c>
      <c r="I35" s="1">
        <v>1.81E-6</v>
      </c>
      <c r="J35" s="1">
        <v>9.046666666666668E-7</v>
      </c>
      <c r="K35" s="1">
        <f>A35*(LOG10(A35))*2</f>
        <v>20</v>
      </c>
      <c r="L35" s="1">
        <f>A35*(LOG10(A35))*2.5</f>
        <v>25</v>
      </c>
    </row>
    <row r="36" spans="1:12" x14ac:dyDescent="0.25">
      <c r="A36" s="1">
        <v>100</v>
      </c>
      <c r="B36" s="1">
        <v>466</v>
      </c>
      <c r="C36" s="1">
        <v>677</v>
      </c>
      <c r="D36" s="1">
        <v>562.56666666666672</v>
      </c>
      <c r="E36" s="1">
        <v>519</v>
      </c>
      <c r="F36" s="1">
        <v>594</v>
      </c>
      <c r="G36" s="1">
        <v>547.9</v>
      </c>
      <c r="H36" s="1">
        <v>1.328E-5</v>
      </c>
      <c r="I36" s="1">
        <v>2.2940000000000001E-5</v>
      </c>
      <c r="J36" s="1">
        <v>1.5333999999999996E-5</v>
      </c>
      <c r="K36" s="1">
        <f t="shared" ref="K36:K47" si="4">A36*(LOG10(A36))*2</f>
        <v>400</v>
      </c>
      <c r="L36" s="1">
        <f t="shared" ref="L36:L47" si="5">A36*(LOG10(A36))*2.5</f>
        <v>500</v>
      </c>
    </row>
    <row r="37" spans="1:12" x14ac:dyDescent="0.25">
      <c r="A37" s="1">
        <v>500</v>
      </c>
      <c r="B37" s="1">
        <v>3567</v>
      </c>
      <c r="C37" s="1">
        <v>5312</v>
      </c>
      <c r="D37" s="1">
        <v>4097.5</v>
      </c>
      <c r="E37" s="1">
        <v>3411</v>
      </c>
      <c r="F37" s="1">
        <v>3630</v>
      </c>
      <c r="G37" s="1">
        <v>3516</v>
      </c>
      <c r="H37" s="1">
        <v>6.7620000000000006E-5</v>
      </c>
      <c r="I37" s="1">
        <v>5.8078000000000003E-4</v>
      </c>
      <c r="J37" s="1">
        <v>9.242966666666666E-5</v>
      </c>
      <c r="K37" s="1">
        <f t="shared" si="4"/>
        <v>2698.970004336019</v>
      </c>
      <c r="L37" s="1">
        <f t="shared" si="5"/>
        <v>3373.7125054200237</v>
      </c>
    </row>
    <row r="38" spans="1:12" x14ac:dyDescent="0.25">
      <c r="A38" s="1">
        <v>1000</v>
      </c>
      <c r="B38" s="1">
        <v>7923</v>
      </c>
      <c r="C38" s="1">
        <v>11319</v>
      </c>
      <c r="D38" s="1">
        <v>8942.6333333333332</v>
      </c>
      <c r="E38" s="1">
        <v>7593</v>
      </c>
      <c r="F38" s="1">
        <v>7956</v>
      </c>
      <c r="G38" s="1">
        <v>7790.5</v>
      </c>
      <c r="H38" s="1">
        <v>1.4669999999999999E-4</v>
      </c>
      <c r="I38" s="1">
        <v>3.8215999999999999E-4</v>
      </c>
      <c r="J38" s="1">
        <v>1.9419666666666669E-4</v>
      </c>
      <c r="K38" s="1">
        <f t="shared" si="4"/>
        <v>6000</v>
      </c>
      <c r="L38" s="1">
        <f t="shared" si="5"/>
        <v>7500</v>
      </c>
    </row>
    <row r="39" spans="1:12" x14ac:dyDescent="0.25">
      <c r="A39" s="1">
        <v>2000</v>
      </c>
      <c r="B39" s="1">
        <v>18050</v>
      </c>
      <c r="C39" s="1">
        <v>22460</v>
      </c>
      <c r="D39" s="1">
        <v>19839.466666666667</v>
      </c>
      <c r="E39" s="1">
        <v>16599</v>
      </c>
      <c r="F39" s="1">
        <v>17376</v>
      </c>
      <c r="G39" s="1">
        <v>17015.900000000001</v>
      </c>
      <c r="H39" s="1">
        <v>3.1936999999999997E-4</v>
      </c>
      <c r="I39" s="1">
        <v>6.7736999999999995E-4</v>
      </c>
      <c r="J39" s="1">
        <v>4.0515599999999994E-4</v>
      </c>
      <c r="K39" s="1">
        <f t="shared" si="4"/>
        <v>13204.119982655924</v>
      </c>
      <c r="L39" s="1">
        <f t="shared" si="5"/>
        <v>16505.149978319903</v>
      </c>
    </row>
    <row r="40" spans="1:12" x14ac:dyDescent="0.25">
      <c r="A40" s="1">
        <v>3000</v>
      </c>
      <c r="B40" s="1">
        <v>27860</v>
      </c>
      <c r="C40" s="1">
        <v>37401</v>
      </c>
      <c r="D40" s="1">
        <v>31351.933333333334</v>
      </c>
      <c r="E40" s="1">
        <v>26283</v>
      </c>
      <c r="F40" s="1">
        <v>27219</v>
      </c>
      <c r="G40" s="1">
        <v>26873.200000000001</v>
      </c>
      <c r="H40" s="1">
        <v>4.9264000000000003E-4</v>
      </c>
      <c r="I40" s="1">
        <v>1.3469000000000001E-3</v>
      </c>
      <c r="J40" s="1">
        <v>6.580553333333331E-4</v>
      </c>
      <c r="K40" s="1">
        <f t="shared" si="4"/>
        <v>20862.727528317977</v>
      </c>
      <c r="L40" s="1">
        <f t="shared" si="5"/>
        <v>26078.409410397471</v>
      </c>
    </row>
    <row r="41" spans="1:12" x14ac:dyDescent="0.25">
      <c r="A41" s="1">
        <v>4000</v>
      </c>
      <c r="B41" s="1">
        <v>39364</v>
      </c>
      <c r="C41" s="1">
        <v>49232</v>
      </c>
      <c r="D41" s="1">
        <v>43379.466666666667</v>
      </c>
      <c r="E41" s="1">
        <v>36573</v>
      </c>
      <c r="F41" s="1">
        <v>37548</v>
      </c>
      <c r="G41" s="1">
        <v>37117.9</v>
      </c>
      <c r="H41" s="1">
        <v>7.1902999999999995E-4</v>
      </c>
      <c r="I41" s="1">
        <v>1.9753700000000002E-3</v>
      </c>
      <c r="J41" s="1">
        <v>9.3186266666666663E-4</v>
      </c>
      <c r="K41" s="1">
        <f t="shared" si="4"/>
        <v>28816.4799306237</v>
      </c>
      <c r="L41" s="1">
        <f t="shared" si="5"/>
        <v>36020.599913279628</v>
      </c>
    </row>
    <row r="42" spans="1:12" x14ac:dyDescent="0.25">
      <c r="A42" s="1">
        <v>5000</v>
      </c>
      <c r="B42" s="1">
        <v>52147</v>
      </c>
      <c r="C42" s="1">
        <v>64329</v>
      </c>
      <c r="D42" s="1">
        <v>55578.26666666667</v>
      </c>
      <c r="E42" s="1">
        <v>47055</v>
      </c>
      <c r="F42" s="1">
        <v>48252</v>
      </c>
      <c r="G42" s="1">
        <v>47703.5</v>
      </c>
      <c r="H42" s="1">
        <v>8.8203999999999995E-4</v>
      </c>
      <c r="I42" s="1">
        <v>2.0061599999999999E-3</v>
      </c>
      <c r="J42" s="1">
        <v>1.1638313333333335E-3</v>
      </c>
      <c r="K42" s="1">
        <f t="shared" si="4"/>
        <v>36989.700043360186</v>
      </c>
      <c r="L42" s="1">
        <f t="shared" si="5"/>
        <v>46237.125054200231</v>
      </c>
    </row>
    <row r="43" spans="1:12" x14ac:dyDescent="0.25">
      <c r="A43" s="1">
        <v>6000</v>
      </c>
      <c r="B43" s="1">
        <v>61991</v>
      </c>
      <c r="C43" s="1">
        <v>83939</v>
      </c>
      <c r="D43" s="1">
        <v>68731.53333333334</v>
      </c>
      <c r="E43" s="1">
        <v>56829</v>
      </c>
      <c r="F43" s="1">
        <v>59493</v>
      </c>
      <c r="G43" s="1">
        <v>58418.1</v>
      </c>
      <c r="H43" s="1">
        <v>1.0565100000000001E-3</v>
      </c>
      <c r="I43" s="1">
        <v>1.5974400000000001E-3</v>
      </c>
      <c r="J43" s="1">
        <v>1.1755240000000001E-3</v>
      </c>
      <c r="K43" s="1">
        <f t="shared" si="4"/>
        <v>45337.815004603719</v>
      </c>
      <c r="L43" s="1">
        <f t="shared" si="5"/>
        <v>56672.268755754645</v>
      </c>
    </row>
    <row r="44" spans="1:12" x14ac:dyDescent="0.25">
      <c r="A44" s="1">
        <v>7000</v>
      </c>
      <c r="B44" s="1">
        <v>74073</v>
      </c>
      <c r="C44" s="1">
        <v>93015</v>
      </c>
      <c r="D44" s="1">
        <v>82288.46666666666</v>
      </c>
      <c r="E44" s="1">
        <v>68079</v>
      </c>
      <c r="F44" s="1">
        <v>70860</v>
      </c>
      <c r="G44" s="1">
        <v>69474.600000000006</v>
      </c>
      <c r="H44" s="1">
        <v>1.2497000000000001E-3</v>
      </c>
      <c r="I44" s="1">
        <v>1.66989E-3</v>
      </c>
      <c r="J44" s="1">
        <v>1.5088380000000004E-3</v>
      </c>
      <c r="K44" s="1">
        <f t="shared" si="4"/>
        <v>53831.372560199598</v>
      </c>
      <c r="L44" s="1">
        <f t="shared" si="5"/>
        <v>67289.215700249493</v>
      </c>
    </row>
    <row r="45" spans="1:12" x14ac:dyDescent="0.25">
      <c r="A45" s="1">
        <v>8000</v>
      </c>
      <c r="B45" s="1">
        <v>86226</v>
      </c>
      <c r="C45" s="1">
        <v>108152</v>
      </c>
      <c r="D45" s="1">
        <v>94326.5</v>
      </c>
      <c r="E45" s="1">
        <v>78849</v>
      </c>
      <c r="F45" s="1">
        <v>81663</v>
      </c>
      <c r="G45" s="1">
        <v>80692.7</v>
      </c>
      <c r="H45" s="1">
        <v>1.42538E-3</v>
      </c>
      <c r="I45" s="1">
        <v>1.8854200000000001E-3</v>
      </c>
      <c r="J45" s="1">
        <v>1.601790333333333E-3</v>
      </c>
      <c r="K45" s="1">
        <f t="shared" si="4"/>
        <v>62449.439791871104</v>
      </c>
      <c r="L45" s="1">
        <f t="shared" si="5"/>
        <v>78061.799739838883</v>
      </c>
    </row>
    <row r="46" spans="1:12" x14ac:dyDescent="0.25">
      <c r="A46" s="1">
        <v>9000</v>
      </c>
      <c r="B46" s="1">
        <v>99291</v>
      </c>
      <c r="C46" s="1">
        <v>118056</v>
      </c>
      <c r="D46" s="1">
        <v>106808.06666666667</v>
      </c>
      <c r="E46" s="1">
        <v>90978</v>
      </c>
      <c r="F46" s="1">
        <v>93507</v>
      </c>
      <c r="G46" s="1">
        <v>92277.6</v>
      </c>
      <c r="H46" s="1">
        <v>1.6366900000000001E-3</v>
      </c>
      <c r="I46" s="1">
        <v>2.8966500000000002E-3</v>
      </c>
      <c r="J46" s="1">
        <v>1.9686916666666662E-3</v>
      </c>
      <c r="K46" s="1">
        <f t="shared" si="4"/>
        <v>71176.365169907847</v>
      </c>
      <c r="L46" s="1">
        <f t="shared" si="5"/>
        <v>88970.456462384813</v>
      </c>
    </row>
    <row r="47" spans="1:12" x14ac:dyDescent="0.25">
      <c r="A47" s="1">
        <v>10000</v>
      </c>
      <c r="B47" s="1">
        <v>112320</v>
      </c>
      <c r="C47" s="1">
        <v>134093</v>
      </c>
      <c r="D47" s="1">
        <v>119772.63333333333</v>
      </c>
      <c r="E47" s="1">
        <v>102501</v>
      </c>
      <c r="F47" s="1">
        <v>105042</v>
      </c>
      <c r="G47" s="1">
        <v>103711.7</v>
      </c>
      <c r="H47" s="1">
        <v>1.8178000000000001E-3</v>
      </c>
      <c r="I47" s="1">
        <v>2.48854E-3</v>
      </c>
      <c r="J47" s="1">
        <v>2.1947849999999994E-3</v>
      </c>
      <c r="K47" s="1">
        <f t="shared" si="4"/>
        <v>80000</v>
      </c>
      <c r="L47" s="1">
        <f t="shared" si="5"/>
        <v>100000</v>
      </c>
    </row>
    <row r="49" spans="1:12" x14ac:dyDescent="0.25">
      <c r="A49" s="2" t="s">
        <v>10</v>
      </c>
      <c r="B49" s="3" t="s">
        <v>1</v>
      </c>
      <c r="C49" s="3"/>
      <c r="D49" s="3"/>
      <c r="E49" s="3" t="s">
        <v>5</v>
      </c>
      <c r="F49" s="3"/>
      <c r="G49" s="3"/>
      <c r="H49" s="3" t="s">
        <v>7</v>
      </c>
      <c r="I49" s="3"/>
      <c r="J49" s="3"/>
      <c r="K49" s="3" t="s">
        <v>14</v>
      </c>
      <c r="L49" s="3"/>
    </row>
    <row r="50" spans="1:12" x14ac:dyDescent="0.25">
      <c r="A50" s="1" t="s">
        <v>0</v>
      </c>
      <c r="B50" s="1" t="s">
        <v>2</v>
      </c>
      <c r="C50" s="1" t="s">
        <v>3</v>
      </c>
      <c r="D50" s="1" t="s">
        <v>4</v>
      </c>
      <c r="E50" s="1" t="s">
        <v>2</v>
      </c>
      <c r="F50" s="1" t="s">
        <v>3</v>
      </c>
      <c r="G50" s="1" t="s">
        <v>4</v>
      </c>
      <c r="H50" s="1" t="s">
        <v>2</v>
      </c>
      <c r="I50" s="1" t="s">
        <v>3</v>
      </c>
      <c r="J50" s="1" t="s">
        <v>4</v>
      </c>
      <c r="K50" s="4" t="s">
        <v>12</v>
      </c>
      <c r="L50" s="4" t="s">
        <v>13</v>
      </c>
    </row>
    <row r="51" spans="1:12" x14ac:dyDescent="0.25">
      <c r="A51" s="1">
        <v>10</v>
      </c>
      <c r="B51" s="1">
        <v>31</v>
      </c>
      <c r="C51" s="1">
        <v>41</v>
      </c>
      <c r="D51" s="1">
        <v>36.200000000000003</v>
      </c>
      <c r="E51" s="1">
        <v>66</v>
      </c>
      <c r="F51" s="1">
        <v>75</v>
      </c>
      <c r="G51" s="1">
        <v>70.8</v>
      </c>
      <c r="H51" s="1">
        <v>0</v>
      </c>
      <c r="I51" s="1">
        <v>1.2100000000000001E-6</v>
      </c>
      <c r="J51" s="1">
        <v>6.0066666666666651E-7</v>
      </c>
      <c r="K51" s="1">
        <f>A51*LOG10(A51)*3.5</f>
        <v>35</v>
      </c>
      <c r="L51" s="1">
        <f>A51*LOG10(A51)*4</f>
        <v>40</v>
      </c>
    </row>
    <row r="52" spans="1:12" x14ac:dyDescent="0.25">
      <c r="A52" s="1">
        <v>100</v>
      </c>
      <c r="B52" s="1">
        <v>1006</v>
      </c>
      <c r="C52" s="1">
        <v>1047</v>
      </c>
      <c r="D52" s="1">
        <v>1026.2</v>
      </c>
      <c r="E52" s="1">
        <v>1059</v>
      </c>
      <c r="F52" s="1">
        <v>1088</v>
      </c>
      <c r="G52" s="1">
        <v>1076.7333333333333</v>
      </c>
      <c r="H52" s="1">
        <v>1.0869999999999999E-5</v>
      </c>
      <c r="I52" s="1">
        <v>2.0530000000000002E-5</v>
      </c>
      <c r="J52" s="1">
        <v>1.1752000000000009E-5</v>
      </c>
      <c r="K52" s="1">
        <f t="shared" ref="K52:K63" si="6">A52*LOG10(A52)*3.5</f>
        <v>700</v>
      </c>
      <c r="L52" s="1">
        <f t="shared" ref="L52:L63" si="7">A52*LOG10(A52)*4</f>
        <v>800</v>
      </c>
    </row>
    <row r="53" spans="1:12" x14ac:dyDescent="0.25">
      <c r="A53" s="1">
        <v>500</v>
      </c>
      <c r="B53" s="1">
        <v>7381</v>
      </c>
      <c r="C53" s="1">
        <v>7463</v>
      </c>
      <c r="D53" s="1">
        <v>7424.5333333333338</v>
      </c>
      <c r="E53" s="1">
        <v>6498</v>
      </c>
      <c r="F53" s="1">
        <v>6567</v>
      </c>
      <c r="G53" s="1">
        <v>6537</v>
      </c>
      <c r="H53" s="1">
        <v>7.6069999999999995E-5</v>
      </c>
      <c r="I53" s="1">
        <v>7.9690000000000004E-5</v>
      </c>
      <c r="J53" s="1">
        <v>7.7720000000000022E-5</v>
      </c>
      <c r="K53" s="1">
        <f t="shared" si="6"/>
        <v>4723.1975075880327</v>
      </c>
      <c r="L53" s="1">
        <f t="shared" si="7"/>
        <v>5397.9400086720379</v>
      </c>
    </row>
    <row r="54" spans="1:12" x14ac:dyDescent="0.25">
      <c r="A54" s="1">
        <v>1000</v>
      </c>
      <c r="B54" s="1">
        <v>16782</v>
      </c>
      <c r="C54" s="1">
        <v>16915</v>
      </c>
      <c r="D54" s="1">
        <v>16846.833333333332</v>
      </c>
      <c r="E54" s="1">
        <v>14032</v>
      </c>
      <c r="F54" s="1">
        <v>14123</v>
      </c>
      <c r="G54" s="1">
        <v>14074.066666666668</v>
      </c>
      <c r="H54" s="1">
        <v>1.5697000000000001E-4</v>
      </c>
      <c r="I54" s="1">
        <v>2.4269999999999999E-4</v>
      </c>
      <c r="J54" s="1">
        <v>1.7121500000000003E-4</v>
      </c>
      <c r="K54" s="1">
        <f t="shared" si="6"/>
        <v>10500</v>
      </c>
      <c r="L54" s="1">
        <f t="shared" si="7"/>
        <v>12000</v>
      </c>
    </row>
    <row r="55" spans="1:12" x14ac:dyDescent="0.25">
      <c r="A55" s="1">
        <v>2000</v>
      </c>
      <c r="B55" s="1">
        <v>37637</v>
      </c>
      <c r="C55" s="1">
        <v>37765</v>
      </c>
      <c r="D55" s="1">
        <v>37696.566666666666</v>
      </c>
      <c r="E55" s="1">
        <v>30101</v>
      </c>
      <c r="F55" s="1">
        <v>30235</v>
      </c>
      <c r="G55" s="1">
        <v>30149.433333333334</v>
      </c>
      <c r="H55" s="1">
        <v>3.4472000000000002E-4</v>
      </c>
      <c r="I55" s="1">
        <v>3.7913999999999998E-4</v>
      </c>
      <c r="J55" s="1">
        <v>3.6221233333333315E-4</v>
      </c>
      <c r="K55" s="1">
        <f t="shared" si="6"/>
        <v>23107.209969647869</v>
      </c>
      <c r="L55" s="1">
        <f t="shared" si="7"/>
        <v>26408.239965311848</v>
      </c>
    </row>
    <row r="56" spans="1:12" x14ac:dyDescent="0.25">
      <c r="A56" s="1">
        <v>3000</v>
      </c>
      <c r="B56" s="1">
        <v>60091</v>
      </c>
      <c r="C56" s="1">
        <v>60347</v>
      </c>
      <c r="D56" s="1">
        <v>60231.23333333333</v>
      </c>
      <c r="E56" s="1">
        <v>46980</v>
      </c>
      <c r="F56" s="1">
        <v>47157</v>
      </c>
      <c r="G56" s="1">
        <v>47062.866666666669</v>
      </c>
      <c r="H56" s="1">
        <v>5.4274E-4</v>
      </c>
      <c r="I56" s="1">
        <v>6.7073000000000002E-4</v>
      </c>
      <c r="J56" s="1">
        <v>5.8403899999999996E-4</v>
      </c>
      <c r="K56" s="1">
        <f t="shared" si="6"/>
        <v>36509.77317455646</v>
      </c>
      <c r="L56" s="1">
        <f t="shared" si="7"/>
        <v>41725.455056635954</v>
      </c>
    </row>
    <row r="57" spans="1:12" x14ac:dyDescent="0.25">
      <c r="A57" s="1">
        <v>4000</v>
      </c>
      <c r="B57" s="1">
        <v>83312</v>
      </c>
      <c r="C57" s="1">
        <v>83584</v>
      </c>
      <c r="D57" s="1">
        <v>83427.333333333328</v>
      </c>
      <c r="E57" s="1">
        <v>64224</v>
      </c>
      <c r="F57" s="1">
        <v>64419</v>
      </c>
      <c r="G57" s="1">
        <v>64316.633333333331</v>
      </c>
      <c r="H57" s="1">
        <v>7.4680000000000005E-4</v>
      </c>
      <c r="I57" s="1">
        <v>9.0558000000000001E-4</v>
      </c>
      <c r="J57" s="1">
        <v>7.9109566666666666E-4</v>
      </c>
      <c r="K57" s="1">
        <f t="shared" si="6"/>
        <v>50428.839878591476</v>
      </c>
      <c r="L57" s="1">
        <f t="shared" si="7"/>
        <v>57632.9598612474</v>
      </c>
    </row>
    <row r="58" spans="1:12" x14ac:dyDescent="0.25">
      <c r="A58" s="1">
        <v>5000</v>
      </c>
      <c r="B58" s="1">
        <v>107558</v>
      </c>
      <c r="C58" s="1">
        <v>107764</v>
      </c>
      <c r="D58" s="1">
        <v>107670.13333333333</v>
      </c>
      <c r="E58" s="1">
        <v>82015</v>
      </c>
      <c r="F58" s="1">
        <v>82181</v>
      </c>
      <c r="G58" s="1">
        <v>82088.733333333337</v>
      </c>
      <c r="H58" s="1">
        <v>9.5447999999999996E-4</v>
      </c>
      <c r="I58" s="1">
        <v>1.2786799999999999E-3</v>
      </c>
      <c r="J58" s="1">
        <v>1.0068043333333332E-3</v>
      </c>
      <c r="K58" s="1">
        <f t="shared" si="6"/>
        <v>64731.975075880327</v>
      </c>
      <c r="L58" s="1">
        <f t="shared" si="7"/>
        <v>73979.400086720372</v>
      </c>
    </row>
    <row r="59" spans="1:12" x14ac:dyDescent="0.25">
      <c r="A59" s="1">
        <v>6000</v>
      </c>
      <c r="B59" s="1">
        <v>132331</v>
      </c>
      <c r="C59" s="1">
        <v>132581</v>
      </c>
      <c r="D59" s="1">
        <v>132465.43333333332</v>
      </c>
      <c r="E59" s="1">
        <v>99999</v>
      </c>
      <c r="F59" s="1">
        <v>100235</v>
      </c>
      <c r="G59" s="1">
        <v>100149.7</v>
      </c>
      <c r="H59" s="1">
        <v>1.1682000000000001E-3</v>
      </c>
      <c r="I59" s="1">
        <v>1.34811E-3</v>
      </c>
      <c r="J59" s="1">
        <v>1.2110636666666668E-3</v>
      </c>
      <c r="K59" s="1">
        <f t="shared" si="6"/>
        <v>79341.176258056512</v>
      </c>
      <c r="L59" s="1">
        <f t="shared" si="7"/>
        <v>90675.630009207438</v>
      </c>
    </row>
    <row r="60" spans="1:12" x14ac:dyDescent="0.25">
      <c r="A60" s="1">
        <v>7000</v>
      </c>
      <c r="B60" s="1">
        <v>157447</v>
      </c>
      <c r="C60" s="1">
        <v>157748</v>
      </c>
      <c r="D60" s="1">
        <v>157599</v>
      </c>
      <c r="E60" s="1">
        <v>118268</v>
      </c>
      <c r="F60" s="1">
        <v>118503</v>
      </c>
      <c r="G60" s="1">
        <v>118370.86666666667</v>
      </c>
      <c r="H60" s="1">
        <v>1.3861399999999999E-3</v>
      </c>
      <c r="I60" s="1">
        <v>1.5497499999999999E-3</v>
      </c>
      <c r="J60" s="1">
        <v>1.4530956666666669E-3</v>
      </c>
      <c r="K60" s="1">
        <f t="shared" si="6"/>
        <v>94204.901980349299</v>
      </c>
      <c r="L60" s="1">
        <f t="shared" si="7"/>
        <v>107662.7451203992</v>
      </c>
    </row>
    <row r="61" spans="1:12" x14ac:dyDescent="0.25">
      <c r="A61" s="1">
        <v>8000</v>
      </c>
      <c r="B61" s="1">
        <v>182627</v>
      </c>
      <c r="C61" s="1">
        <v>182958</v>
      </c>
      <c r="D61" s="1">
        <v>182815.73333333334</v>
      </c>
      <c r="E61" s="1">
        <v>136463</v>
      </c>
      <c r="F61" s="1">
        <v>136769</v>
      </c>
      <c r="G61" s="1">
        <v>136618.79999999999</v>
      </c>
      <c r="H61" s="1">
        <v>1.60469E-3</v>
      </c>
      <c r="I61" s="1">
        <v>1.78882E-3</v>
      </c>
      <c r="J61" s="1">
        <v>1.6788456666666667E-3</v>
      </c>
      <c r="K61" s="1">
        <f t="shared" si="6"/>
        <v>109286.51963577443</v>
      </c>
      <c r="L61" s="1">
        <f t="shared" si="7"/>
        <v>124898.87958374221</v>
      </c>
    </row>
    <row r="62" spans="1:12" x14ac:dyDescent="0.25">
      <c r="A62" s="1">
        <v>9000</v>
      </c>
      <c r="B62" s="1">
        <v>208687</v>
      </c>
      <c r="C62" s="1">
        <v>209113</v>
      </c>
      <c r="D62" s="1">
        <v>208895.9</v>
      </c>
      <c r="E62" s="1">
        <v>155167</v>
      </c>
      <c r="F62" s="1">
        <v>155487</v>
      </c>
      <c r="G62" s="1">
        <v>155313.96666666667</v>
      </c>
      <c r="H62" s="1">
        <v>1.83048E-3</v>
      </c>
      <c r="I62" s="1">
        <v>2.4631800000000001E-3</v>
      </c>
      <c r="J62" s="1">
        <v>1.9642659999999997E-3</v>
      </c>
      <c r="K62" s="1">
        <f t="shared" si="6"/>
        <v>124558.63904733873</v>
      </c>
      <c r="L62" s="1">
        <f t="shared" si="7"/>
        <v>142352.73033981569</v>
      </c>
    </row>
    <row r="63" spans="1:12" x14ac:dyDescent="0.25">
      <c r="A63" s="1">
        <v>10000</v>
      </c>
      <c r="B63" s="1">
        <v>235077</v>
      </c>
      <c r="C63" s="1">
        <v>235479</v>
      </c>
      <c r="D63" s="1">
        <v>235346.36666666667</v>
      </c>
      <c r="E63" s="1">
        <v>174033</v>
      </c>
      <c r="F63" s="1">
        <v>174316</v>
      </c>
      <c r="G63" s="1">
        <v>174184.86666666667</v>
      </c>
      <c r="H63" s="1">
        <v>2.05265E-3</v>
      </c>
      <c r="I63" s="1">
        <v>2.2911199999999998E-3</v>
      </c>
      <c r="J63" s="1">
        <v>2.1389629999999998E-3</v>
      </c>
      <c r="K63" s="1">
        <f t="shared" si="6"/>
        <v>140000</v>
      </c>
      <c r="L63" s="1">
        <f t="shared" si="7"/>
        <v>160000</v>
      </c>
    </row>
    <row r="65" spans="1:12" x14ac:dyDescent="0.25">
      <c r="A65" s="2" t="s">
        <v>11</v>
      </c>
      <c r="B65" s="3" t="s">
        <v>1</v>
      </c>
      <c r="C65" s="3"/>
      <c r="D65" s="3"/>
      <c r="E65" s="3" t="s">
        <v>5</v>
      </c>
      <c r="F65" s="3"/>
      <c r="G65" s="3"/>
      <c r="H65" s="3" t="s">
        <v>7</v>
      </c>
      <c r="I65" s="3"/>
      <c r="J65" s="3"/>
      <c r="K65" s="3" t="s">
        <v>14</v>
      </c>
      <c r="L65" s="3"/>
    </row>
    <row r="66" spans="1:12" x14ac:dyDescent="0.25">
      <c r="A66" s="1" t="s">
        <v>0</v>
      </c>
      <c r="B66" s="1" t="s">
        <v>2</v>
      </c>
      <c r="C66" s="1" t="s">
        <v>3</v>
      </c>
      <c r="D66" s="1" t="s">
        <v>4</v>
      </c>
      <c r="E66" s="1" t="s">
        <v>2</v>
      </c>
      <c r="F66" s="1" t="s">
        <v>3</v>
      </c>
      <c r="G66" s="1" t="s">
        <v>4</v>
      </c>
      <c r="H66" s="1" t="s">
        <v>2</v>
      </c>
      <c r="I66" s="1" t="s">
        <v>3</v>
      </c>
      <c r="J66" s="1" t="s">
        <v>4</v>
      </c>
      <c r="K66" s="4" t="s">
        <v>12</v>
      </c>
      <c r="L66" s="4" t="s">
        <v>13</v>
      </c>
    </row>
    <row r="67" spans="1:12" x14ac:dyDescent="0.25">
      <c r="A67" s="1">
        <v>10</v>
      </c>
      <c r="B67" s="1">
        <v>16</v>
      </c>
      <c r="C67" s="1">
        <v>26</v>
      </c>
      <c r="D67" s="1">
        <v>20.133333333333333</v>
      </c>
      <c r="E67" s="1">
        <v>39</v>
      </c>
      <c r="F67" s="1">
        <v>52</v>
      </c>
      <c r="G67" s="1">
        <v>44</v>
      </c>
      <c r="H67" s="1">
        <v>0</v>
      </c>
      <c r="I67" s="1">
        <v>1.2100000000000001E-6</v>
      </c>
      <c r="J67" s="1">
        <v>7.0200000000000012E-7</v>
      </c>
      <c r="K67" s="1">
        <f>A67*LOG10(A67)*3</f>
        <v>30</v>
      </c>
      <c r="L67" s="1">
        <f>A67*LOG10(A67)*5</f>
        <v>50</v>
      </c>
    </row>
    <row r="68" spans="1:12" x14ac:dyDescent="0.25">
      <c r="A68" s="1">
        <v>100</v>
      </c>
      <c r="B68" s="1">
        <v>498</v>
      </c>
      <c r="C68" s="1">
        <v>662</v>
      </c>
      <c r="D68" s="1">
        <v>571.83333333333337</v>
      </c>
      <c r="E68" s="1">
        <v>1027</v>
      </c>
      <c r="F68" s="1">
        <v>1197</v>
      </c>
      <c r="G68" s="1">
        <v>1113.3</v>
      </c>
      <c r="H68" s="1">
        <v>8.4500000000000004E-6</v>
      </c>
      <c r="I68" s="1">
        <v>1.026E-5</v>
      </c>
      <c r="J68" s="1">
        <v>9.5396666666666712E-6</v>
      </c>
      <c r="K68" s="1">
        <f t="shared" ref="K68:K79" si="8">A68*LOG10(A68)*3</f>
        <v>600</v>
      </c>
      <c r="L68" s="1">
        <f t="shared" ref="L68:L79" si="9">A68*LOG10(A68)*5</f>
        <v>1000</v>
      </c>
    </row>
    <row r="69" spans="1:12" x14ac:dyDescent="0.25">
      <c r="A69" s="1">
        <v>500</v>
      </c>
      <c r="B69" s="1">
        <v>4214</v>
      </c>
      <c r="C69" s="1">
        <v>4928</v>
      </c>
      <c r="D69" s="1">
        <v>4604.5</v>
      </c>
      <c r="E69" s="1">
        <v>8099</v>
      </c>
      <c r="F69" s="1">
        <v>8881</v>
      </c>
      <c r="G69" s="1">
        <v>8537.4</v>
      </c>
      <c r="H69" s="1">
        <v>6.8819999999999995E-5</v>
      </c>
      <c r="I69" s="1">
        <v>7.7280000000000005E-5</v>
      </c>
      <c r="J69" s="1">
        <v>7.1421666666666674E-5</v>
      </c>
      <c r="K69" s="1">
        <f t="shared" si="8"/>
        <v>4048.4550065040285</v>
      </c>
      <c r="L69" s="1">
        <f t="shared" si="9"/>
        <v>6747.4250108400474</v>
      </c>
    </row>
    <row r="70" spans="1:12" x14ac:dyDescent="0.25">
      <c r="A70" s="1">
        <v>1000</v>
      </c>
      <c r="B70" s="1">
        <v>10280</v>
      </c>
      <c r="C70" s="1">
        <v>12442</v>
      </c>
      <c r="D70" s="1">
        <v>10901.833333333334</v>
      </c>
      <c r="E70" s="1">
        <v>19079</v>
      </c>
      <c r="F70" s="1">
        <v>21333</v>
      </c>
      <c r="G70" s="1">
        <v>19765.900000000001</v>
      </c>
      <c r="H70" s="1">
        <v>1.5757E-4</v>
      </c>
      <c r="I70" s="1">
        <v>6.1941999999999997E-4</v>
      </c>
      <c r="J70" s="1">
        <v>1.9745699999999998E-4</v>
      </c>
      <c r="K70" s="1">
        <f t="shared" si="8"/>
        <v>9000</v>
      </c>
      <c r="L70" s="1">
        <f t="shared" si="9"/>
        <v>15000</v>
      </c>
    </row>
    <row r="71" spans="1:12" x14ac:dyDescent="0.25">
      <c r="A71" s="1">
        <v>2000</v>
      </c>
      <c r="B71" s="1">
        <v>24472</v>
      </c>
      <c r="C71" s="1">
        <v>30177</v>
      </c>
      <c r="D71" s="1">
        <v>26081</v>
      </c>
      <c r="E71" s="1">
        <v>44548</v>
      </c>
      <c r="F71" s="1">
        <v>50477</v>
      </c>
      <c r="G71" s="1">
        <v>46174.2</v>
      </c>
      <c r="H71" s="1">
        <v>3.6584999999999998E-4</v>
      </c>
      <c r="I71" s="1">
        <v>5.6508000000000003E-4</v>
      </c>
      <c r="J71" s="1">
        <v>3.9253866666666659E-4</v>
      </c>
      <c r="K71" s="1">
        <f t="shared" si="8"/>
        <v>19806.179973983886</v>
      </c>
      <c r="L71" s="1">
        <f t="shared" si="9"/>
        <v>33010.299956639807</v>
      </c>
    </row>
    <row r="72" spans="1:12" x14ac:dyDescent="0.25">
      <c r="A72" s="1">
        <v>3000</v>
      </c>
      <c r="B72" s="1">
        <v>39392</v>
      </c>
      <c r="C72" s="1">
        <v>48089</v>
      </c>
      <c r="D72" s="1">
        <v>42932.76666666667</v>
      </c>
      <c r="E72" s="1">
        <v>71028</v>
      </c>
      <c r="F72" s="1">
        <v>79990</v>
      </c>
      <c r="G72" s="1">
        <v>74702.166666666672</v>
      </c>
      <c r="H72" s="1">
        <v>5.7956999999999996E-4</v>
      </c>
      <c r="I72" s="1">
        <v>8.9169E-4</v>
      </c>
      <c r="J72" s="1">
        <v>7.1098033333333321E-4</v>
      </c>
      <c r="K72" s="1">
        <f t="shared" si="8"/>
        <v>31294.091292476965</v>
      </c>
      <c r="L72" s="1">
        <f t="shared" si="9"/>
        <v>52156.818820794942</v>
      </c>
    </row>
    <row r="73" spans="1:12" x14ac:dyDescent="0.25">
      <c r="A73" s="1">
        <v>4000</v>
      </c>
      <c r="B73" s="1">
        <v>55742</v>
      </c>
      <c r="C73" s="1">
        <v>66739</v>
      </c>
      <c r="D73" s="1">
        <v>60972.333333333336</v>
      </c>
      <c r="E73" s="1">
        <v>99669</v>
      </c>
      <c r="F73" s="1">
        <v>111323</v>
      </c>
      <c r="G73" s="1">
        <v>105249.36666666667</v>
      </c>
      <c r="H73" s="1">
        <v>8.2468000000000005E-4</v>
      </c>
      <c r="I73" s="1">
        <v>1.1929499999999999E-3</v>
      </c>
      <c r="J73" s="1">
        <v>1.0421413333333331E-3</v>
      </c>
      <c r="K73" s="1">
        <f t="shared" si="8"/>
        <v>43224.719895935552</v>
      </c>
      <c r="L73" s="1">
        <f t="shared" si="9"/>
        <v>72041.199826559256</v>
      </c>
    </row>
    <row r="74" spans="1:12" x14ac:dyDescent="0.25">
      <c r="A74" s="1">
        <v>5000</v>
      </c>
      <c r="B74" s="1">
        <v>74485</v>
      </c>
      <c r="C74" s="1">
        <v>86588</v>
      </c>
      <c r="D74" s="1">
        <v>80069.566666666666</v>
      </c>
      <c r="E74" s="1">
        <v>131522</v>
      </c>
      <c r="F74" s="1">
        <v>144363</v>
      </c>
      <c r="G74" s="1">
        <v>137437.43333333332</v>
      </c>
      <c r="H74" s="1">
        <v>1.0716E-3</v>
      </c>
      <c r="I74" s="1">
        <v>1.7990899999999999E-3</v>
      </c>
      <c r="J74" s="1">
        <v>1.396948666666667E-3</v>
      </c>
      <c r="K74" s="1">
        <f t="shared" si="8"/>
        <v>55484.550065040283</v>
      </c>
      <c r="L74" s="1">
        <f t="shared" si="9"/>
        <v>92474.250108400462</v>
      </c>
    </row>
    <row r="75" spans="1:12" x14ac:dyDescent="0.25">
      <c r="A75" s="1">
        <v>6000</v>
      </c>
      <c r="B75" s="1">
        <v>94857</v>
      </c>
      <c r="C75" s="1">
        <v>106186</v>
      </c>
      <c r="D75" s="1">
        <v>99625.4</v>
      </c>
      <c r="E75" s="1">
        <v>165202</v>
      </c>
      <c r="F75" s="1">
        <v>177131</v>
      </c>
      <c r="G75" s="1">
        <v>170258.63333333333</v>
      </c>
      <c r="H75" s="1">
        <v>1.3330099999999999E-3</v>
      </c>
      <c r="I75" s="1">
        <v>2.0931000000000001E-3</v>
      </c>
      <c r="J75" s="1">
        <v>1.7714773333333334E-3</v>
      </c>
      <c r="K75" s="1">
        <f t="shared" si="8"/>
        <v>68006.722506905586</v>
      </c>
      <c r="L75" s="1">
        <f t="shared" si="9"/>
        <v>113344.53751150929</v>
      </c>
    </row>
    <row r="76" spans="1:12" x14ac:dyDescent="0.25">
      <c r="A76" s="1">
        <v>7000</v>
      </c>
      <c r="B76" s="1">
        <v>113853</v>
      </c>
      <c r="C76" s="1">
        <v>129731</v>
      </c>
      <c r="D76" s="1">
        <v>121913.63333333333</v>
      </c>
      <c r="E76" s="1">
        <v>197469</v>
      </c>
      <c r="F76" s="1">
        <v>214038</v>
      </c>
      <c r="G76" s="1">
        <v>205907.43333333332</v>
      </c>
      <c r="H76" s="1">
        <v>1.57631E-3</v>
      </c>
      <c r="I76" s="1">
        <v>2.4426500000000002E-3</v>
      </c>
      <c r="J76" s="1">
        <v>1.865434333333333E-3</v>
      </c>
      <c r="K76" s="1">
        <f t="shared" si="8"/>
        <v>80747.058840299404</v>
      </c>
      <c r="L76" s="1">
        <f t="shared" si="9"/>
        <v>134578.43140049899</v>
      </c>
    </row>
    <row r="77" spans="1:12" x14ac:dyDescent="0.25">
      <c r="A77" s="1">
        <v>8000</v>
      </c>
      <c r="B77" s="1">
        <v>133286</v>
      </c>
      <c r="C77" s="1">
        <v>154190</v>
      </c>
      <c r="D77" s="1">
        <v>142518.6</v>
      </c>
      <c r="E77" s="1">
        <v>230280</v>
      </c>
      <c r="F77" s="1">
        <v>251615</v>
      </c>
      <c r="G77" s="1">
        <v>239786.46666666667</v>
      </c>
      <c r="H77" s="1">
        <v>1.8504000000000001E-3</v>
      </c>
      <c r="I77" s="1">
        <v>2.7698699999999998E-3</v>
      </c>
      <c r="J77" s="1">
        <v>2.1137256666666671E-3</v>
      </c>
      <c r="K77" s="1">
        <f t="shared" si="8"/>
        <v>93674.159687806648</v>
      </c>
      <c r="L77" s="1">
        <f t="shared" si="9"/>
        <v>156123.59947967777</v>
      </c>
    </row>
    <row r="78" spans="1:12" x14ac:dyDescent="0.25">
      <c r="A78" s="1">
        <v>9000</v>
      </c>
      <c r="B78" s="1">
        <v>157512</v>
      </c>
      <c r="C78" s="1">
        <v>183580</v>
      </c>
      <c r="D78" s="1">
        <v>165415.4</v>
      </c>
      <c r="E78" s="1">
        <v>267999</v>
      </c>
      <c r="F78" s="1">
        <v>294649</v>
      </c>
      <c r="G78" s="1">
        <v>276254</v>
      </c>
      <c r="H78" s="1">
        <v>2.1329399999999998E-3</v>
      </c>
      <c r="I78" s="1">
        <v>3.14599E-3</v>
      </c>
      <c r="J78" s="1">
        <v>2.5049976666666664E-3</v>
      </c>
      <c r="K78" s="1">
        <f t="shared" si="8"/>
        <v>106764.54775486176</v>
      </c>
      <c r="L78" s="1">
        <f t="shared" si="9"/>
        <v>177940.91292476963</v>
      </c>
    </row>
    <row r="79" spans="1:12" x14ac:dyDescent="0.25">
      <c r="A79" s="1">
        <v>10000</v>
      </c>
      <c r="B79" s="1">
        <v>174207</v>
      </c>
      <c r="C79" s="1">
        <v>195718</v>
      </c>
      <c r="D79" s="1">
        <v>186667</v>
      </c>
      <c r="E79" s="1">
        <v>298273</v>
      </c>
      <c r="F79" s="1">
        <v>320440</v>
      </c>
      <c r="G79" s="1">
        <v>311222.96666666667</v>
      </c>
      <c r="H79" s="1">
        <v>2.39134E-3</v>
      </c>
      <c r="I79" s="1">
        <v>3.53478E-3</v>
      </c>
      <c r="J79" s="1">
        <v>2.8741113333333331E-3</v>
      </c>
      <c r="K79" s="1">
        <f t="shared" si="8"/>
        <v>120000</v>
      </c>
      <c r="L79" s="1">
        <f t="shared" si="9"/>
        <v>200000</v>
      </c>
    </row>
  </sheetData>
  <mergeCells count="20">
    <mergeCell ref="K49:L49"/>
    <mergeCell ref="K65:L65"/>
    <mergeCell ref="K17:L17"/>
    <mergeCell ref="K1:L1"/>
    <mergeCell ref="K33:L33"/>
    <mergeCell ref="B65:D65"/>
    <mergeCell ref="E65:G65"/>
    <mergeCell ref="H65:J65"/>
    <mergeCell ref="B33:D33"/>
    <mergeCell ref="E33:G33"/>
    <mergeCell ref="H33:J33"/>
    <mergeCell ref="B49:D49"/>
    <mergeCell ref="E49:G49"/>
    <mergeCell ref="H49:J49"/>
    <mergeCell ref="B1:D1"/>
    <mergeCell ref="E1:G1"/>
    <mergeCell ref="H1:J1"/>
    <mergeCell ref="B17:D17"/>
    <mergeCell ref="E17:G17"/>
    <mergeCell ref="H17:J1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carlosw</cp:lastModifiedBy>
  <dcterms:created xsi:type="dcterms:W3CDTF">2015-10-29T12:36:44Z</dcterms:created>
  <dcterms:modified xsi:type="dcterms:W3CDTF">2015-11-05T01:58:54Z</dcterms:modified>
</cp:coreProperties>
</file>