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ntalvo\Documents\R\Modalities\"/>
    </mc:Choice>
  </mc:AlternateContent>
  <xr:revisionPtr revIDLastSave="0" documentId="13_ncr:1_{C8FB6F7D-C2F7-4EEC-A9C1-9F13E78D5CE1}" xr6:coauthVersionLast="47" xr6:coauthVersionMax="47" xr10:uidLastSave="{00000000-0000-0000-0000-000000000000}"/>
  <bookViews>
    <workbookView xWindow="-120" yWindow="-120" windowWidth="29040" windowHeight="15840" xr2:uid="{3B0C636A-A460-4B11-AFA7-1353B335CB18}"/>
  </bookViews>
  <sheets>
    <sheet name="Data" sheetId="1" r:id="rId1"/>
    <sheet name="Descriptives Tables" sheetId="4" r:id="rId2"/>
    <sheet name="ES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S4" i="2"/>
  <c r="S5" i="2"/>
  <c r="S6" i="2"/>
  <c r="S12" i="2"/>
  <c r="S13" i="2"/>
  <c r="S20" i="2"/>
  <c r="S22" i="2"/>
  <c r="S28" i="2"/>
  <c r="S29" i="2"/>
  <c r="S37" i="2"/>
  <c r="S44" i="2"/>
  <c r="S53" i="2"/>
  <c r="S60" i="2"/>
  <c r="S61" i="2"/>
  <c r="S68" i="2"/>
  <c r="S69" i="2"/>
  <c r="S76" i="2"/>
  <c r="S77" i="2"/>
  <c r="S84" i="2"/>
  <c r="S85" i="2"/>
  <c r="S92" i="2"/>
  <c r="S93" i="2"/>
  <c r="S101" i="2"/>
  <c r="S108" i="2"/>
  <c r="S109" i="2"/>
  <c r="S116" i="2"/>
  <c r="S125" i="2"/>
  <c r="S133" i="2"/>
  <c r="S140" i="2"/>
  <c r="S141" i="2"/>
  <c r="S148" i="2"/>
  <c r="S149" i="2"/>
  <c r="S156" i="2"/>
  <c r="S157" i="2"/>
  <c r="S164" i="2"/>
  <c r="S172" i="2"/>
  <c r="S173" i="2"/>
  <c r="S180" i="2"/>
  <c r="S181" i="2"/>
  <c r="S188" i="2"/>
  <c r="S189" i="2"/>
  <c r="S196" i="2"/>
  <c r="S197" i="2"/>
  <c r="S204" i="2"/>
  <c r="S205" i="2"/>
  <c r="S213" i="2"/>
  <c r="S220" i="2"/>
  <c r="S221" i="2"/>
  <c r="S228" i="2"/>
  <c r="S229" i="2"/>
  <c r="S236" i="2"/>
  <c r="S237" i="2"/>
  <c r="S244" i="2"/>
  <c r="S245" i="2"/>
  <c r="S252" i="2"/>
  <c r="S253" i="2"/>
  <c r="S260" i="2"/>
  <c r="S261" i="2"/>
  <c r="G3" i="2"/>
  <c r="I3" i="2" s="1"/>
  <c r="J3" i="2" s="1"/>
  <c r="L3" i="2" s="1"/>
  <c r="K3" i="2"/>
  <c r="P3" i="2" s="1"/>
  <c r="N3" i="2"/>
  <c r="G4" i="2"/>
  <c r="I4" i="2"/>
  <c r="J4" i="2"/>
  <c r="K4" i="2"/>
  <c r="N4" i="2"/>
  <c r="G5" i="2"/>
  <c r="I5" i="2" s="1"/>
  <c r="J5" i="2" s="1"/>
  <c r="K5" i="2"/>
  <c r="N5" i="2"/>
  <c r="G6" i="2"/>
  <c r="I6" i="2" s="1"/>
  <c r="J6" i="2" s="1"/>
  <c r="L6" i="2" s="1"/>
  <c r="K6" i="2"/>
  <c r="P6" i="2" s="1"/>
  <c r="N6" i="2"/>
  <c r="G7" i="2"/>
  <c r="I7" i="2"/>
  <c r="J7" i="2" s="1"/>
  <c r="S7" i="2" s="1"/>
  <c r="K7" i="2"/>
  <c r="N7" i="2"/>
  <c r="G8" i="2"/>
  <c r="I8" i="2" s="1"/>
  <c r="J8" i="2" s="1"/>
  <c r="S8" i="2" s="1"/>
  <c r="K8" i="2"/>
  <c r="N8" i="2"/>
  <c r="G9" i="2"/>
  <c r="I9" i="2" s="1"/>
  <c r="J9" i="2" s="1"/>
  <c r="K9" i="2"/>
  <c r="N9" i="2"/>
  <c r="G10" i="2"/>
  <c r="I10" i="2" s="1"/>
  <c r="J10" i="2" s="1"/>
  <c r="L10" i="2" s="1"/>
  <c r="O10" i="2" s="1"/>
  <c r="H10" i="2"/>
  <c r="K10" i="2"/>
  <c r="P10" i="2" s="1"/>
  <c r="N10" i="2"/>
  <c r="G11" i="2"/>
  <c r="I11" i="2" s="1"/>
  <c r="J11" i="2" s="1"/>
  <c r="S11" i="2" s="1"/>
  <c r="K11" i="2"/>
  <c r="N11" i="2"/>
  <c r="G12" i="2"/>
  <c r="I12" i="2"/>
  <c r="J12" i="2"/>
  <c r="L12" i="2" s="1"/>
  <c r="K12" i="2"/>
  <c r="N12" i="2"/>
  <c r="G13" i="2"/>
  <c r="I13" i="2" s="1"/>
  <c r="J13" i="2" s="1"/>
  <c r="K13" i="2"/>
  <c r="N13" i="2"/>
  <c r="G14" i="2"/>
  <c r="I14" i="2" s="1"/>
  <c r="J14" i="2" s="1"/>
  <c r="K14" i="2"/>
  <c r="N14" i="2"/>
  <c r="G15" i="2"/>
  <c r="I15" i="2"/>
  <c r="J15" i="2" s="1"/>
  <c r="S15" i="2" s="1"/>
  <c r="K15" i="2"/>
  <c r="N15" i="2"/>
  <c r="G16" i="2"/>
  <c r="I16" i="2" s="1"/>
  <c r="J16" i="2" s="1"/>
  <c r="S16" i="2" s="1"/>
  <c r="K16" i="2"/>
  <c r="N16" i="2"/>
  <c r="G17" i="2"/>
  <c r="I17" i="2" s="1"/>
  <c r="J17" i="2" s="1"/>
  <c r="L17" i="2" s="1"/>
  <c r="K17" i="2"/>
  <c r="N17" i="2"/>
  <c r="G18" i="2"/>
  <c r="I18" i="2" s="1"/>
  <c r="J18" i="2" s="1"/>
  <c r="S18" i="2" s="1"/>
  <c r="K18" i="2"/>
  <c r="N18" i="2"/>
  <c r="G19" i="2"/>
  <c r="I19" i="2"/>
  <c r="J19" i="2" s="1"/>
  <c r="S19" i="2" s="1"/>
  <c r="K19" i="2"/>
  <c r="N19" i="2"/>
  <c r="G20" i="2"/>
  <c r="I20" i="2"/>
  <c r="J20" i="2"/>
  <c r="L20" i="2" s="1"/>
  <c r="K20" i="2"/>
  <c r="N20" i="2"/>
  <c r="G21" i="2"/>
  <c r="I21" i="2" s="1"/>
  <c r="J21" i="2" s="1"/>
  <c r="S21" i="2" s="1"/>
  <c r="K21" i="2"/>
  <c r="N21" i="2"/>
  <c r="G22" i="2"/>
  <c r="I22" i="2" s="1"/>
  <c r="J22" i="2" s="1"/>
  <c r="K22" i="2"/>
  <c r="P22" i="2" s="1"/>
  <c r="N22" i="2"/>
  <c r="G23" i="2"/>
  <c r="I23" i="2"/>
  <c r="J23" i="2" s="1"/>
  <c r="S23" i="2" s="1"/>
  <c r="K23" i="2"/>
  <c r="N23" i="2"/>
  <c r="G24" i="2"/>
  <c r="I24" i="2" s="1"/>
  <c r="J24" i="2" s="1"/>
  <c r="L24" i="2" s="1"/>
  <c r="K24" i="2"/>
  <c r="N24" i="2"/>
  <c r="G25" i="2"/>
  <c r="I25" i="2" s="1"/>
  <c r="J25" i="2" s="1"/>
  <c r="S25" i="2" s="1"/>
  <c r="K25" i="2"/>
  <c r="N25" i="2"/>
  <c r="G26" i="2"/>
  <c r="I26" i="2" s="1"/>
  <c r="J26" i="2" s="1"/>
  <c r="L26" i="2" s="1"/>
  <c r="O26" i="2" s="1"/>
  <c r="K26" i="2"/>
  <c r="N26" i="2"/>
  <c r="G27" i="2"/>
  <c r="I27" i="2"/>
  <c r="J27" i="2" s="1"/>
  <c r="S27" i="2" s="1"/>
  <c r="K27" i="2"/>
  <c r="N27" i="2"/>
  <c r="G28" i="2"/>
  <c r="I28" i="2"/>
  <c r="J28" i="2"/>
  <c r="L28" i="2" s="1"/>
  <c r="K28" i="2"/>
  <c r="N28" i="2"/>
  <c r="G29" i="2"/>
  <c r="I29" i="2" s="1"/>
  <c r="J29" i="2" s="1"/>
  <c r="K29" i="2"/>
  <c r="N29" i="2"/>
  <c r="G30" i="2"/>
  <c r="I30" i="2" s="1"/>
  <c r="J30" i="2" s="1"/>
  <c r="S30" i="2" s="1"/>
  <c r="K30" i="2"/>
  <c r="N30" i="2"/>
  <c r="G31" i="2"/>
  <c r="I31" i="2"/>
  <c r="J31" i="2" s="1"/>
  <c r="S31" i="2" s="1"/>
  <c r="K31" i="2"/>
  <c r="N31" i="2"/>
  <c r="G32" i="2"/>
  <c r="I32" i="2" s="1"/>
  <c r="J32" i="2" s="1"/>
  <c r="K32" i="2"/>
  <c r="P32" i="2" s="1"/>
  <c r="N32" i="2"/>
  <c r="G33" i="2"/>
  <c r="I33" i="2" s="1"/>
  <c r="J33" i="2" s="1"/>
  <c r="L33" i="2" s="1"/>
  <c r="K33" i="2"/>
  <c r="N33" i="2"/>
  <c r="G34" i="2"/>
  <c r="I34" i="2" s="1"/>
  <c r="J34" i="2" s="1"/>
  <c r="L34" i="2" s="1"/>
  <c r="O34" i="2" s="1"/>
  <c r="K34" i="2"/>
  <c r="N34" i="2"/>
  <c r="P34" i="2"/>
  <c r="G35" i="2"/>
  <c r="I35" i="2"/>
  <c r="J35" i="2" s="1"/>
  <c r="S35" i="2" s="1"/>
  <c r="K35" i="2"/>
  <c r="N35" i="2"/>
  <c r="G36" i="2"/>
  <c r="I36" i="2"/>
  <c r="J36" i="2"/>
  <c r="S36" i="2" s="1"/>
  <c r="K36" i="2"/>
  <c r="P36" i="2" s="1"/>
  <c r="N36" i="2"/>
  <c r="G37" i="2"/>
  <c r="I37" i="2" s="1"/>
  <c r="J37" i="2" s="1"/>
  <c r="K37" i="2"/>
  <c r="N37" i="2"/>
  <c r="G38" i="2"/>
  <c r="I38" i="2" s="1"/>
  <c r="J38" i="2" s="1"/>
  <c r="S38" i="2" s="1"/>
  <c r="K38" i="2"/>
  <c r="L38" i="2"/>
  <c r="N38" i="2"/>
  <c r="G39" i="2"/>
  <c r="I39" i="2"/>
  <c r="J39" i="2" s="1"/>
  <c r="S39" i="2" s="1"/>
  <c r="K39" i="2"/>
  <c r="N39" i="2"/>
  <c r="G40" i="2"/>
  <c r="I40" i="2" s="1"/>
  <c r="J40" i="2" s="1"/>
  <c r="L40" i="2" s="1"/>
  <c r="K40" i="2"/>
  <c r="N40" i="2"/>
  <c r="G41" i="2"/>
  <c r="I41" i="2" s="1"/>
  <c r="J41" i="2" s="1"/>
  <c r="S41" i="2" s="1"/>
  <c r="K41" i="2"/>
  <c r="N41" i="2"/>
  <c r="G42" i="2"/>
  <c r="I42" i="2" s="1"/>
  <c r="J42" i="2" s="1"/>
  <c r="S42" i="2" s="1"/>
  <c r="K42" i="2"/>
  <c r="N42" i="2"/>
  <c r="P42" i="2"/>
  <c r="G43" i="2"/>
  <c r="I43" i="2" s="1"/>
  <c r="J43" i="2" s="1"/>
  <c r="S43" i="2" s="1"/>
  <c r="K43" i="2"/>
  <c r="N43" i="2"/>
  <c r="G44" i="2"/>
  <c r="I44" i="2"/>
  <c r="J44" i="2"/>
  <c r="L44" i="2" s="1"/>
  <c r="K44" i="2"/>
  <c r="N44" i="2"/>
  <c r="G45" i="2"/>
  <c r="I45" i="2" s="1"/>
  <c r="J45" i="2" s="1"/>
  <c r="S45" i="2" s="1"/>
  <c r="K45" i="2"/>
  <c r="N45" i="2"/>
  <c r="G46" i="2"/>
  <c r="I46" i="2" s="1"/>
  <c r="J46" i="2" s="1"/>
  <c r="K46" i="2"/>
  <c r="N46" i="2"/>
  <c r="G47" i="2"/>
  <c r="I47" i="2"/>
  <c r="J47" i="2" s="1"/>
  <c r="S47" i="2" s="1"/>
  <c r="K47" i="2"/>
  <c r="N47" i="2"/>
  <c r="G48" i="2"/>
  <c r="I48" i="2" s="1"/>
  <c r="J48" i="2" s="1"/>
  <c r="S48" i="2" s="1"/>
  <c r="K48" i="2"/>
  <c r="N48" i="2"/>
  <c r="G49" i="2"/>
  <c r="I49" i="2" s="1"/>
  <c r="J49" i="2" s="1"/>
  <c r="L49" i="2" s="1"/>
  <c r="K49" i="2"/>
  <c r="N49" i="2"/>
  <c r="G50" i="2"/>
  <c r="I50" i="2" s="1"/>
  <c r="J50" i="2" s="1"/>
  <c r="S50" i="2" s="1"/>
  <c r="K50" i="2"/>
  <c r="N50" i="2"/>
  <c r="G51" i="2"/>
  <c r="I51" i="2" s="1"/>
  <c r="J51" i="2" s="1"/>
  <c r="S51" i="2" s="1"/>
  <c r="K51" i="2"/>
  <c r="L51" i="2"/>
  <c r="N51" i="2"/>
  <c r="G52" i="2"/>
  <c r="I52" i="2"/>
  <c r="J52" i="2" s="1"/>
  <c r="L52" i="2" s="1"/>
  <c r="K52" i="2"/>
  <c r="N52" i="2"/>
  <c r="G53" i="2"/>
  <c r="I53" i="2" s="1"/>
  <c r="J53" i="2" s="1"/>
  <c r="K53" i="2"/>
  <c r="N53" i="2"/>
  <c r="G54" i="2"/>
  <c r="I54" i="2" s="1"/>
  <c r="J54" i="2" s="1"/>
  <c r="S54" i="2" s="1"/>
  <c r="K54" i="2"/>
  <c r="P54" i="2" s="1"/>
  <c r="L54" i="2"/>
  <c r="N54" i="2"/>
  <c r="G55" i="2"/>
  <c r="I55" i="2"/>
  <c r="J55" i="2" s="1"/>
  <c r="S55" i="2" s="1"/>
  <c r="K55" i="2"/>
  <c r="N55" i="2"/>
  <c r="G56" i="2"/>
  <c r="I56" i="2" s="1"/>
  <c r="J56" i="2" s="1"/>
  <c r="S56" i="2" s="1"/>
  <c r="K56" i="2"/>
  <c r="N56" i="2"/>
  <c r="G57" i="2"/>
  <c r="I57" i="2" s="1"/>
  <c r="J57" i="2" s="1"/>
  <c r="L57" i="2" s="1"/>
  <c r="K57" i="2"/>
  <c r="N57" i="2"/>
  <c r="G58" i="2"/>
  <c r="I58" i="2" s="1"/>
  <c r="J58" i="2" s="1"/>
  <c r="S58" i="2" s="1"/>
  <c r="K58" i="2"/>
  <c r="N58" i="2"/>
  <c r="G59" i="2"/>
  <c r="I59" i="2" s="1"/>
  <c r="J59" i="2" s="1"/>
  <c r="S59" i="2" s="1"/>
  <c r="K59" i="2"/>
  <c r="N59" i="2"/>
  <c r="G60" i="2"/>
  <c r="I60" i="2"/>
  <c r="J60" i="2"/>
  <c r="K60" i="2"/>
  <c r="P60" i="2" s="1"/>
  <c r="N60" i="2"/>
  <c r="G61" i="2"/>
  <c r="I61" i="2" s="1"/>
  <c r="J61" i="2" s="1"/>
  <c r="L61" i="2" s="1"/>
  <c r="O61" i="2" s="1"/>
  <c r="H61" i="2"/>
  <c r="M61" i="2" s="1"/>
  <c r="K61" i="2"/>
  <c r="P61" i="2" s="1"/>
  <c r="N61" i="2"/>
  <c r="G62" i="2"/>
  <c r="I62" i="2" s="1"/>
  <c r="J62" i="2" s="1"/>
  <c r="L62" i="2" s="1"/>
  <c r="K62" i="2"/>
  <c r="N62" i="2"/>
  <c r="G63" i="2"/>
  <c r="I63" i="2"/>
  <c r="J63" i="2" s="1"/>
  <c r="S63" i="2" s="1"/>
  <c r="K63" i="2"/>
  <c r="N63" i="2"/>
  <c r="G64" i="2"/>
  <c r="I64" i="2" s="1"/>
  <c r="J64" i="2" s="1"/>
  <c r="S64" i="2" s="1"/>
  <c r="K64" i="2"/>
  <c r="N64" i="2"/>
  <c r="G65" i="2"/>
  <c r="I65" i="2" s="1"/>
  <c r="J65" i="2"/>
  <c r="L65" i="2" s="1"/>
  <c r="K65" i="2"/>
  <c r="N65" i="2"/>
  <c r="G66" i="2"/>
  <c r="I66" i="2" s="1"/>
  <c r="J66" i="2" s="1"/>
  <c r="S66" i="2" s="1"/>
  <c r="K66" i="2"/>
  <c r="N66" i="2"/>
  <c r="G67" i="2"/>
  <c r="I67" i="2"/>
  <c r="J67" i="2" s="1"/>
  <c r="S67" i="2" s="1"/>
  <c r="K67" i="2"/>
  <c r="N67" i="2"/>
  <c r="G68" i="2"/>
  <c r="I68" i="2"/>
  <c r="J68" i="2"/>
  <c r="K68" i="2"/>
  <c r="N68" i="2"/>
  <c r="G69" i="2"/>
  <c r="I69" i="2" s="1"/>
  <c r="J69" i="2" s="1"/>
  <c r="K69" i="2"/>
  <c r="N69" i="2"/>
  <c r="G70" i="2"/>
  <c r="I70" i="2" s="1"/>
  <c r="J70" i="2" s="1"/>
  <c r="S70" i="2" s="1"/>
  <c r="K70" i="2"/>
  <c r="L70" i="2"/>
  <c r="N70" i="2"/>
  <c r="G71" i="2"/>
  <c r="I71" i="2"/>
  <c r="J71" i="2" s="1"/>
  <c r="S71" i="2" s="1"/>
  <c r="K71" i="2"/>
  <c r="N71" i="2"/>
  <c r="G72" i="2"/>
  <c r="I72" i="2" s="1"/>
  <c r="J72" i="2" s="1"/>
  <c r="S72" i="2" s="1"/>
  <c r="K72" i="2"/>
  <c r="N72" i="2"/>
  <c r="G73" i="2"/>
  <c r="I73" i="2" s="1"/>
  <c r="J73" i="2" s="1"/>
  <c r="L73" i="2" s="1"/>
  <c r="K73" i="2"/>
  <c r="N73" i="2"/>
  <c r="G74" i="2"/>
  <c r="I74" i="2" s="1"/>
  <c r="J74" i="2" s="1"/>
  <c r="S74" i="2" s="1"/>
  <c r="K74" i="2"/>
  <c r="N74" i="2"/>
  <c r="G75" i="2"/>
  <c r="I75" i="2"/>
  <c r="J75" i="2" s="1"/>
  <c r="S75" i="2" s="1"/>
  <c r="K75" i="2"/>
  <c r="N75" i="2"/>
  <c r="G76" i="2"/>
  <c r="I76" i="2"/>
  <c r="J76" i="2"/>
  <c r="L76" i="2" s="1"/>
  <c r="K76" i="2"/>
  <c r="N76" i="2"/>
  <c r="G77" i="2"/>
  <c r="I77" i="2" s="1"/>
  <c r="J77" i="2" s="1"/>
  <c r="L77" i="2" s="1"/>
  <c r="H77" i="2" s="1"/>
  <c r="K77" i="2"/>
  <c r="N77" i="2"/>
  <c r="O77" i="2"/>
  <c r="G78" i="2"/>
  <c r="I78" i="2"/>
  <c r="J78" i="2" s="1"/>
  <c r="K78" i="2"/>
  <c r="N78" i="2"/>
  <c r="G79" i="2"/>
  <c r="I79" i="2"/>
  <c r="J79" i="2"/>
  <c r="S79" i="2" s="1"/>
  <c r="K79" i="2"/>
  <c r="N79" i="2"/>
  <c r="G80" i="2"/>
  <c r="I80" i="2" s="1"/>
  <c r="J80" i="2" s="1"/>
  <c r="K80" i="2"/>
  <c r="N80" i="2"/>
  <c r="G81" i="2"/>
  <c r="I81" i="2" s="1"/>
  <c r="J81" i="2"/>
  <c r="S81" i="2" s="1"/>
  <c r="K81" i="2"/>
  <c r="N81" i="2"/>
  <c r="G82" i="2"/>
  <c r="I82" i="2" s="1"/>
  <c r="J82" i="2" s="1"/>
  <c r="P82" i="2" s="1"/>
  <c r="K82" i="2"/>
  <c r="N82" i="2"/>
  <c r="G83" i="2"/>
  <c r="I83" i="2"/>
  <c r="J83" i="2" s="1"/>
  <c r="S83" i="2" s="1"/>
  <c r="K83" i="2"/>
  <c r="P83" i="2" s="1"/>
  <c r="L83" i="2"/>
  <c r="N83" i="2"/>
  <c r="G84" i="2"/>
  <c r="I84" i="2"/>
  <c r="J84" i="2" s="1"/>
  <c r="K84" i="2"/>
  <c r="N84" i="2"/>
  <c r="G85" i="2"/>
  <c r="I85" i="2" s="1"/>
  <c r="J85" i="2" s="1"/>
  <c r="K85" i="2"/>
  <c r="P85" i="2" s="1"/>
  <c r="N85" i="2"/>
  <c r="G86" i="2"/>
  <c r="I86" i="2"/>
  <c r="J86" i="2" s="1"/>
  <c r="K86" i="2"/>
  <c r="L86" i="2"/>
  <c r="O86" i="2" s="1"/>
  <c r="N86" i="2"/>
  <c r="G87" i="2"/>
  <c r="I87" i="2"/>
  <c r="J87" i="2"/>
  <c r="S87" i="2" s="1"/>
  <c r="K87" i="2"/>
  <c r="N87" i="2"/>
  <c r="G88" i="2"/>
  <c r="I88" i="2" s="1"/>
  <c r="J88" i="2" s="1"/>
  <c r="K88" i="2"/>
  <c r="N88" i="2"/>
  <c r="G89" i="2"/>
  <c r="I89" i="2"/>
  <c r="J89" i="2" s="1"/>
  <c r="L89" i="2" s="1"/>
  <c r="K89" i="2"/>
  <c r="N89" i="2"/>
  <c r="G90" i="2"/>
  <c r="I90" i="2"/>
  <c r="J90" i="2" s="1"/>
  <c r="S90" i="2" s="1"/>
  <c r="K90" i="2"/>
  <c r="P90" i="2" s="1"/>
  <c r="N90" i="2"/>
  <c r="G91" i="2"/>
  <c r="I91" i="2"/>
  <c r="J91" i="2"/>
  <c r="L91" i="2" s="1"/>
  <c r="K91" i="2"/>
  <c r="N91" i="2"/>
  <c r="G92" i="2"/>
  <c r="I92" i="2" s="1"/>
  <c r="J92" i="2" s="1"/>
  <c r="K92" i="2"/>
  <c r="N92" i="2"/>
  <c r="P92" i="2"/>
  <c r="G93" i="2"/>
  <c r="I93" i="2"/>
  <c r="J93" i="2" s="1"/>
  <c r="L93" i="2" s="1"/>
  <c r="K93" i="2"/>
  <c r="N93" i="2"/>
  <c r="G94" i="2"/>
  <c r="I94" i="2"/>
  <c r="J94" i="2"/>
  <c r="K94" i="2"/>
  <c r="N94" i="2"/>
  <c r="G95" i="2"/>
  <c r="I95" i="2" s="1"/>
  <c r="J95" i="2" s="1"/>
  <c r="S95" i="2" s="1"/>
  <c r="K95" i="2"/>
  <c r="N95" i="2"/>
  <c r="G96" i="2"/>
  <c r="I96" i="2" s="1"/>
  <c r="J96" i="2" s="1"/>
  <c r="S96" i="2" s="1"/>
  <c r="K96" i="2"/>
  <c r="L96" i="2"/>
  <c r="H96" i="2" s="1"/>
  <c r="N96" i="2"/>
  <c r="G97" i="2"/>
  <c r="I97" i="2"/>
  <c r="J97" i="2" s="1"/>
  <c r="L97" i="2" s="1"/>
  <c r="O97" i="2" s="1"/>
  <c r="K97" i="2"/>
  <c r="N97" i="2"/>
  <c r="P97" i="2"/>
  <c r="G98" i="2"/>
  <c r="I98" i="2"/>
  <c r="J98" i="2" s="1"/>
  <c r="S98" i="2" s="1"/>
  <c r="K98" i="2"/>
  <c r="N98" i="2"/>
  <c r="G99" i="2"/>
  <c r="I99" i="2"/>
  <c r="J99" i="2"/>
  <c r="S99" i="2" s="1"/>
  <c r="K99" i="2"/>
  <c r="P99" i="2" s="1"/>
  <c r="N99" i="2"/>
  <c r="G100" i="2"/>
  <c r="I100" i="2" s="1"/>
  <c r="J100" i="2" s="1"/>
  <c r="S100" i="2" s="1"/>
  <c r="K100" i="2"/>
  <c r="P100" i="2" s="1"/>
  <c r="N100" i="2"/>
  <c r="G101" i="2"/>
  <c r="I101" i="2"/>
  <c r="J101" i="2" s="1"/>
  <c r="K101" i="2"/>
  <c r="L101" i="2"/>
  <c r="N101" i="2"/>
  <c r="G102" i="2"/>
  <c r="I102" i="2"/>
  <c r="J102" i="2"/>
  <c r="L102" i="2" s="1"/>
  <c r="K102" i="2"/>
  <c r="N102" i="2"/>
  <c r="G103" i="2"/>
  <c r="I103" i="2" s="1"/>
  <c r="J103" i="2"/>
  <c r="S103" i="2" s="1"/>
  <c r="K103" i="2"/>
  <c r="N103" i="2"/>
  <c r="G104" i="2"/>
  <c r="I104" i="2" s="1"/>
  <c r="J104" i="2" s="1"/>
  <c r="S104" i="2" s="1"/>
  <c r="K104" i="2"/>
  <c r="N104" i="2"/>
  <c r="G105" i="2"/>
  <c r="I105" i="2"/>
  <c r="J105" i="2" s="1"/>
  <c r="S105" i="2" s="1"/>
  <c r="K105" i="2"/>
  <c r="N105" i="2"/>
  <c r="P105" i="2"/>
  <c r="G106" i="2"/>
  <c r="I106" i="2"/>
  <c r="J106" i="2" s="1"/>
  <c r="L106" i="2" s="1"/>
  <c r="K106" i="2"/>
  <c r="N106" i="2"/>
  <c r="G107" i="2"/>
  <c r="I107" i="2"/>
  <c r="J107" i="2"/>
  <c r="S107" i="2" s="1"/>
  <c r="K107" i="2"/>
  <c r="P107" i="2" s="1"/>
  <c r="N107" i="2"/>
  <c r="G108" i="2"/>
  <c r="I108" i="2" s="1"/>
  <c r="J108" i="2" s="1"/>
  <c r="K108" i="2"/>
  <c r="N108" i="2"/>
  <c r="G109" i="2"/>
  <c r="I109" i="2"/>
  <c r="J109" i="2" s="1"/>
  <c r="K109" i="2"/>
  <c r="N109" i="2"/>
  <c r="G110" i="2"/>
  <c r="I110" i="2"/>
  <c r="J110" i="2"/>
  <c r="K110" i="2"/>
  <c r="P110" i="2" s="1"/>
  <c r="N110" i="2"/>
  <c r="G111" i="2"/>
  <c r="I111" i="2" s="1"/>
  <c r="J111" i="2"/>
  <c r="S111" i="2" s="1"/>
  <c r="K111" i="2"/>
  <c r="N111" i="2"/>
  <c r="G112" i="2"/>
  <c r="I112" i="2" s="1"/>
  <c r="J112" i="2" s="1"/>
  <c r="S112" i="2" s="1"/>
  <c r="K112" i="2"/>
  <c r="L112" i="2"/>
  <c r="H112" i="2" s="1"/>
  <c r="N112" i="2"/>
  <c r="G113" i="2"/>
  <c r="I113" i="2"/>
  <c r="J113" i="2" s="1"/>
  <c r="S113" i="2" s="1"/>
  <c r="K113" i="2"/>
  <c r="N113" i="2"/>
  <c r="G114" i="2"/>
  <c r="I114" i="2"/>
  <c r="J114" i="2" s="1"/>
  <c r="S114" i="2" s="1"/>
  <c r="K114" i="2"/>
  <c r="P114" i="2" s="1"/>
  <c r="N114" i="2"/>
  <c r="G115" i="2"/>
  <c r="I115" i="2"/>
  <c r="J115" i="2"/>
  <c r="S115" i="2" s="1"/>
  <c r="K115" i="2"/>
  <c r="N115" i="2"/>
  <c r="G116" i="2"/>
  <c r="I116" i="2" s="1"/>
  <c r="J116" i="2" s="1"/>
  <c r="K116" i="2"/>
  <c r="P116" i="2" s="1"/>
  <c r="N116" i="2"/>
  <c r="G117" i="2"/>
  <c r="I117" i="2"/>
  <c r="J117" i="2" s="1"/>
  <c r="P117" i="2" s="1"/>
  <c r="K117" i="2"/>
  <c r="N117" i="2"/>
  <c r="G118" i="2"/>
  <c r="I118" i="2"/>
  <c r="J118" i="2" s="1"/>
  <c r="L118" i="2" s="1"/>
  <c r="K118" i="2"/>
  <c r="N118" i="2"/>
  <c r="G119" i="2"/>
  <c r="I119" i="2" s="1"/>
  <c r="J119" i="2"/>
  <c r="S119" i="2" s="1"/>
  <c r="K119" i="2"/>
  <c r="N119" i="2"/>
  <c r="G120" i="2"/>
  <c r="I120" i="2" s="1"/>
  <c r="J120" i="2" s="1"/>
  <c r="S120" i="2" s="1"/>
  <c r="K120" i="2"/>
  <c r="N120" i="2"/>
  <c r="G121" i="2"/>
  <c r="I121" i="2"/>
  <c r="J121" i="2" s="1"/>
  <c r="P121" i="2" s="1"/>
  <c r="K121" i="2"/>
  <c r="L121" i="2"/>
  <c r="N121" i="2"/>
  <c r="G122" i="2"/>
  <c r="I122" i="2"/>
  <c r="J122" i="2" s="1"/>
  <c r="S122" i="2" s="1"/>
  <c r="K122" i="2"/>
  <c r="N122" i="2"/>
  <c r="G123" i="2"/>
  <c r="I123" i="2"/>
  <c r="J123" i="2"/>
  <c r="S123" i="2" s="1"/>
  <c r="K123" i="2"/>
  <c r="N123" i="2"/>
  <c r="G124" i="2"/>
  <c r="I124" i="2" s="1"/>
  <c r="J124" i="2" s="1"/>
  <c r="S124" i="2" s="1"/>
  <c r="K124" i="2"/>
  <c r="N124" i="2"/>
  <c r="G125" i="2"/>
  <c r="I125" i="2"/>
  <c r="J125" i="2" s="1"/>
  <c r="K125" i="2"/>
  <c r="P125" i="2" s="1"/>
  <c r="N125" i="2"/>
  <c r="G126" i="2"/>
  <c r="I126" i="2"/>
  <c r="J126" i="2"/>
  <c r="S126" i="2" s="1"/>
  <c r="K126" i="2"/>
  <c r="N126" i="2"/>
  <c r="G127" i="2"/>
  <c r="I127" i="2" s="1"/>
  <c r="J127" i="2" s="1"/>
  <c r="K127" i="2"/>
  <c r="N127" i="2"/>
  <c r="G128" i="2"/>
  <c r="I128" i="2" s="1"/>
  <c r="J128" i="2" s="1"/>
  <c r="S128" i="2" s="1"/>
  <c r="K128" i="2"/>
  <c r="P128" i="2" s="1"/>
  <c r="N128" i="2"/>
  <c r="G129" i="2"/>
  <c r="I129" i="2" s="1"/>
  <c r="J129" i="2"/>
  <c r="S129" i="2" s="1"/>
  <c r="K129" i="2"/>
  <c r="N129" i="2"/>
  <c r="G130" i="2"/>
  <c r="I130" i="2"/>
  <c r="J130" i="2" s="1"/>
  <c r="S130" i="2" s="1"/>
  <c r="K130" i="2"/>
  <c r="L130" i="2"/>
  <c r="H130" i="2" s="1"/>
  <c r="N130" i="2"/>
  <c r="G131" i="2"/>
  <c r="I131" i="2"/>
  <c r="J131" i="2" s="1"/>
  <c r="S131" i="2" s="1"/>
  <c r="K131" i="2"/>
  <c r="P131" i="2" s="1"/>
  <c r="N131" i="2"/>
  <c r="G132" i="2"/>
  <c r="I132" i="2" s="1"/>
  <c r="J132" i="2" s="1"/>
  <c r="S132" i="2" s="1"/>
  <c r="K132" i="2"/>
  <c r="N132" i="2"/>
  <c r="G133" i="2"/>
  <c r="I133" i="2"/>
  <c r="J133" i="2" s="1"/>
  <c r="K133" i="2"/>
  <c r="P133" i="2" s="1"/>
  <c r="N133" i="2"/>
  <c r="G134" i="2"/>
  <c r="I134" i="2"/>
  <c r="J134" i="2" s="1"/>
  <c r="S134" i="2" s="1"/>
  <c r="K134" i="2"/>
  <c r="N134" i="2"/>
  <c r="G135" i="2"/>
  <c r="I135" i="2" s="1"/>
  <c r="J135" i="2" s="1"/>
  <c r="K135" i="2"/>
  <c r="P135" i="2" s="1"/>
  <c r="N135" i="2"/>
  <c r="G136" i="2"/>
  <c r="I136" i="2" s="1"/>
  <c r="J136" i="2" s="1"/>
  <c r="S136" i="2" s="1"/>
  <c r="K136" i="2"/>
  <c r="P136" i="2" s="1"/>
  <c r="N136" i="2"/>
  <c r="G137" i="2"/>
  <c r="I137" i="2"/>
  <c r="J137" i="2"/>
  <c r="L137" i="2" s="1"/>
  <c r="H137" i="2" s="1"/>
  <c r="K137" i="2"/>
  <c r="N137" i="2"/>
  <c r="G138" i="2"/>
  <c r="I138" i="2" s="1"/>
  <c r="J138" i="2"/>
  <c r="L138" i="2" s="1"/>
  <c r="H138" i="2" s="1"/>
  <c r="K138" i="2"/>
  <c r="N138" i="2"/>
  <c r="O138" i="2"/>
  <c r="G139" i="2"/>
  <c r="I139" i="2"/>
  <c r="J139" i="2"/>
  <c r="L139" i="2" s="1"/>
  <c r="K139" i="2"/>
  <c r="N139" i="2"/>
  <c r="G140" i="2"/>
  <c r="I140" i="2"/>
  <c r="J140" i="2" s="1"/>
  <c r="P140" i="2" s="1"/>
  <c r="K140" i="2"/>
  <c r="L140" i="2"/>
  <c r="N140" i="2"/>
  <c r="G141" i="2"/>
  <c r="I141" i="2"/>
  <c r="J141" i="2" s="1"/>
  <c r="K141" i="2"/>
  <c r="P141" i="2" s="1"/>
  <c r="N141" i="2"/>
  <c r="G142" i="2"/>
  <c r="I142" i="2"/>
  <c r="J142" i="2" s="1"/>
  <c r="S142" i="2" s="1"/>
  <c r="K142" i="2"/>
  <c r="P142" i="2" s="1"/>
  <c r="N142" i="2"/>
  <c r="G143" i="2"/>
  <c r="I143" i="2" s="1"/>
  <c r="J143" i="2" s="1"/>
  <c r="K143" i="2"/>
  <c r="N143" i="2"/>
  <c r="P143" i="2"/>
  <c r="G144" i="2"/>
  <c r="I144" i="2" s="1"/>
  <c r="J144" i="2" s="1"/>
  <c r="S144" i="2" s="1"/>
  <c r="K144" i="2"/>
  <c r="N144" i="2"/>
  <c r="G145" i="2"/>
  <c r="I145" i="2"/>
  <c r="J145" i="2" s="1"/>
  <c r="P145" i="2" s="1"/>
  <c r="K145" i="2"/>
  <c r="L145" i="2"/>
  <c r="N145" i="2"/>
  <c r="G146" i="2"/>
  <c r="I146" i="2" s="1"/>
  <c r="J146" i="2" s="1"/>
  <c r="L146" i="2" s="1"/>
  <c r="K146" i="2"/>
  <c r="N146" i="2"/>
  <c r="G147" i="2"/>
  <c r="I147" i="2"/>
  <c r="J147" i="2" s="1"/>
  <c r="L147" i="2" s="1"/>
  <c r="K147" i="2"/>
  <c r="N147" i="2"/>
  <c r="G148" i="2"/>
  <c r="I148" i="2"/>
  <c r="J148" i="2" s="1"/>
  <c r="L148" i="2" s="1"/>
  <c r="K148" i="2"/>
  <c r="N148" i="2"/>
  <c r="P148" i="2"/>
  <c r="G149" i="2"/>
  <c r="H149" i="2"/>
  <c r="I149" i="2"/>
  <c r="J149" i="2"/>
  <c r="L149" i="2" s="1"/>
  <c r="O149" i="2" s="1"/>
  <c r="Q149" i="2" s="1"/>
  <c r="K149" i="2"/>
  <c r="N149" i="2"/>
  <c r="P149" i="2"/>
  <c r="G150" i="2"/>
  <c r="I150" i="2"/>
  <c r="J150" i="2"/>
  <c r="L150" i="2" s="1"/>
  <c r="H150" i="2" s="1"/>
  <c r="K150" i="2"/>
  <c r="N150" i="2"/>
  <c r="G151" i="2"/>
  <c r="I151" i="2"/>
  <c r="J151" i="2" s="1"/>
  <c r="L151" i="2" s="1"/>
  <c r="H151" i="2" s="1"/>
  <c r="K151" i="2"/>
  <c r="N151" i="2"/>
  <c r="O151" i="2" s="1"/>
  <c r="G152" i="2"/>
  <c r="I152" i="2"/>
  <c r="J152" i="2" s="1"/>
  <c r="L152" i="2" s="1"/>
  <c r="H152" i="2" s="1"/>
  <c r="K152" i="2"/>
  <c r="N152" i="2"/>
  <c r="G153" i="2"/>
  <c r="I153" i="2"/>
  <c r="J153" i="2" s="1"/>
  <c r="L153" i="2" s="1"/>
  <c r="K153" i="2"/>
  <c r="N153" i="2"/>
  <c r="P153" i="2"/>
  <c r="G154" i="2"/>
  <c r="I154" i="2"/>
  <c r="J154" i="2" s="1"/>
  <c r="S154" i="2" s="1"/>
  <c r="K154" i="2"/>
  <c r="P154" i="2" s="1"/>
  <c r="N154" i="2"/>
  <c r="G155" i="2"/>
  <c r="I155" i="2" s="1"/>
  <c r="H155" i="2"/>
  <c r="J155" i="2"/>
  <c r="L155" i="2" s="1"/>
  <c r="O155" i="2" s="1"/>
  <c r="K155" i="2"/>
  <c r="N155" i="2"/>
  <c r="G156" i="2"/>
  <c r="I156" i="2" s="1"/>
  <c r="J156" i="2"/>
  <c r="K156" i="2"/>
  <c r="N156" i="2"/>
  <c r="G157" i="2"/>
  <c r="I157" i="2" s="1"/>
  <c r="J157" i="2"/>
  <c r="K157" i="2"/>
  <c r="N157" i="2"/>
  <c r="G158" i="2"/>
  <c r="I158" i="2"/>
  <c r="J158" i="2" s="1"/>
  <c r="K158" i="2"/>
  <c r="N158" i="2"/>
  <c r="G159" i="2"/>
  <c r="I159" i="2" s="1"/>
  <c r="J159" i="2" s="1"/>
  <c r="L159" i="2" s="1"/>
  <c r="H159" i="2" s="1"/>
  <c r="K159" i="2"/>
  <c r="N159" i="2"/>
  <c r="G160" i="2"/>
  <c r="I160" i="2" s="1"/>
  <c r="J160" i="2" s="1"/>
  <c r="K160" i="2"/>
  <c r="N160" i="2"/>
  <c r="G161" i="2"/>
  <c r="I161" i="2"/>
  <c r="J161" i="2" s="1"/>
  <c r="S161" i="2" s="1"/>
  <c r="K161" i="2"/>
  <c r="N161" i="2"/>
  <c r="G162" i="2"/>
  <c r="I162" i="2"/>
  <c r="J162" i="2" s="1"/>
  <c r="S162" i="2" s="1"/>
  <c r="K162" i="2"/>
  <c r="N162" i="2"/>
  <c r="G163" i="2"/>
  <c r="I163" i="2" s="1"/>
  <c r="J163" i="2"/>
  <c r="S163" i="2" s="1"/>
  <c r="K163" i="2"/>
  <c r="N163" i="2"/>
  <c r="G164" i="2"/>
  <c r="I164" i="2" s="1"/>
  <c r="J164" i="2" s="1"/>
  <c r="K164" i="2"/>
  <c r="N164" i="2"/>
  <c r="P164" i="2"/>
  <c r="G165" i="2"/>
  <c r="I165" i="2" s="1"/>
  <c r="J165" i="2" s="1"/>
  <c r="S165" i="2" s="1"/>
  <c r="K165" i="2"/>
  <c r="N165" i="2"/>
  <c r="G166" i="2"/>
  <c r="I166" i="2"/>
  <c r="J166" i="2"/>
  <c r="L166" i="2" s="1"/>
  <c r="K166" i="2"/>
  <c r="N166" i="2"/>
  <c r="G167" i="2"/>
  <c r="I167" i="2"/>
  <c r="J167" i="2" s="1"/>
  <c r="L167" i="2" s="1"/>
  <c r="K167" i="2"/>
  <c r="N167" i="2"/>
  <c r="G168" i="2"/>
  <c r="I168" i="2" s="1"/>
  <c r="J168" i="2" s="1"/>
  <c r="K168" i="2"/>
  <c r="N168" i="2"/>
  <c r="G169" i="2"/>
  <c r="H169" i="2"/>
  <c r="I169" i="2"/>
  <c r="J169" i="2" s="1"/>
  <c r="L169" i="2" s="1"/>
  <c r="O169" i="2" s="1"/>
  <c r="K169" i="2"/>
  <c r="N169" i="2"/>
  <c r="G170" i="2"/>
  <c r="I170" i="2"/>
  <c r="J170" i="2" s="1"/>
  <c r="S170" i="2" s="1"/>
  <c r="K170" i="2"/>
  <c r="N170" i="2"/>
  <c r="G171" i="2"/>
  <c r="I171" i="2" s="1"/>
  <c r="J171" i="2"/>
  <c r="S171" i="2" s="1"/>
  <c r="K171" i="2"/>
  <c r="N171" i="2"/>
  <c r="P171" i="2"/>
  <c r="G172" i="2"/>
  <c r="I172" i="2" s="1"/>
  <c r="J172" i="2"/>
  <c r="L172" i="2" s="1"/>
  <c r="K172" i="2"/>
  <c r="N172" i="2"/>
  <c r="G173" i="2"/>
  <c r="I173" i="2" s="1"/>
  <c r="J173" i="2" s="1"/>
  <c r="K173" i="2"/>
  <c r="N173" i="2"/>
  <c r="P173" i="2"/>
  <c r="G174" i="2"/>
  <c r="I174" i="2"/>
  <c r="J174" i="2" s="1"/>
  <c r="L174" i="2" s="1"/>
  <c r="H174" i="2" s="1"/>
  <c r="K174" i="2"/>
  <c r="N174" i="2"/>
  <c r="G175" i="2"/>
  <c r="I175" i="2" s="1"/>
  <c r="J175" i="2" s="1"/>
  <c r="L175" i="2" s="1"/>
  <c r="K175" i="2"/>
  <c r="N175" i="2"/>
  <c r="G176" i="2"/>
  <c r="I176" i="2" s="1"/>
  <c r="J176" i="2" s="1"/>
  <c r="L176" i="2" s="1"/>
  <c r="K176" i="2"/>
  <c r="N176" i="2"/>
  <c r="G177" i="2"/>
  <c r="I177" i="2"/>
  <c r="J177" i="2" s="1"/>
  <c r="S177" i="2" s="1"/>
  <c r="K177" i="2"/>
  <c r="N177" i="2"/>
  <c r="G178" i="2"/>
  <c r="I178" i="2"/>
  <c r="J178" i="2" s="1"/>
  <c r="L178" i="2" s="1"/>
  <c r="K178" i="2"/>
  <c r="P178" i="2" s="1"/>
  <c r="N178" i="2"/>
  <c r="G179" i="2"/>
  <c r="I179" i="2" s="1"/>
  <c r="J179" i="2"/>
  <c r="K179" i="2"/>
  <c r="P179" i="2" s="1"/>
  <c r="N179" i="2"/>
  <c r="G180" i="2"/>
  <c r="I180" i="2" s="1"/>
  <c r="J180" i="2" s="1"/>
  <c r="L180" i="2" s="1"/>
  <c r="K180" i="2"/>
  <c r="N180" i="2"/>
  <c r="G181" i="2"/>
  <c r="I181" i="2"/>
  <c r="J181" i="2" s="1"/>
  <c r="K181" i="2"/>
  <c r="N181" i="2"/>
  <c r="G182" i="2"/>
  <c r="I182" i="2" s="1"/>
  <c r="J182" i="2" s="1"/>
  <c r="L182" i="2" s="1"/>
  <c r="K182" i="2"/>
  <c r="N182" i="2"/>
  <c r="G183" i="2"/>
  <c r="I183" i="2"/>
  <c r="J183" i="2" s="1"/>
  <c r="L183" i="2" s="1"/>
  <c r="K183" i="2"/>
  <c r="N183" i="2"/>
  <c r="G184" i="2"/>
  <c r="I184" i="2"/>
  <c r="J184" i="2" s="1"/>
  <c r="S184" i="2" s="1"/>
  <c r="K184" i="2"/>
  <c r="N184" i="2"/>
  <c r="G185" i="2"/>
  <c r="I185" i="2"/>
  <c r="J185" i="2" s="1"/>
  <c r="P185" i="2" s="1"/>
  <c r="K185" i="2"/>
  <c r="N185" i="2"/>
  <c r="G186" i="2"/>
  <c r="I186" i="2"/>
  <c r="J186" i="2"/>
  <c r="S186" i="2" s="1"/>
  <c r="K186" i="2"/>
  <c r="N186" i="2"/>
  <c r="P186" i="2"/>
  <c r="G187" i="2"/>
  <c r="I187" i="2" s="1"/>
  <c r="J187" i="2"/>
  <c r="K187" i="2"/>
  <c r="N187" i="2"/>
  <c r="G188" i="2"/>
  <c r="I188" i="2" s="1"/>
  <c r="J188" i="2" s="1"/>
  <c r="K188" i="2"/>
  <c r="N188" i="2"/>
  <c r="G189" i="2"/>
  <c r="I189" i="2"/>
  <c r="J189" i="2" s="1"/>
  <c r="K189" i="2"/>
  <c r="N189" i="2"/>
  <c r="G190" i="2"/>
  <c r="I190" i="2" s="1"/>
  <c r="J190" i="2" s="1"/>
  <c r="L190" i="2" s="1"/>
  <c r="K190" i="2"/>
  <c r="N190" i="2"/>
  <c r="G191" i="2"/>
  <c r="I191" i="2"/>
  <c r="J191" i="2"/>
  <c r="K191" i="2"/>
  <c r="N191" i="2"/>
  <c r="G192" i="2"/>
  <c r="I192" i="2"/>
  <c r="J192" i="2" s="1"/>
  <c r="S192" i="2" s="1"/>
  <c r="K192" i="2"/>
  <c r="N192" i="2"/>
  <c r="G193" i="2"/>
  <c r="I193" i="2"/>
  <c r="J193" i="2" s="1"/>
  <c r="K193" i="2"/>
  <c r="N193" i="2"/>
  <c r="G194" i="2"/>
  <c r="I194" i="2"/>
  <c r="J194" i="2"/>
  <c r="S194" i="2" s="1"/>
  <c r="K194" i="2"/>
  <c r="P194" i="2" s="1"/>
  <c r="N194" i="2"/>
  <c r="G195" i="2"/>
  <c r="I195" i="2" s="1"/>
  <c r="J195" i="2" s="1"/>
  <c r="S195" i="2" s="1"/>
  <c r="K195" i="2"/>
  <c r="N195" i="2"/>
  <c r="G196" i="2"/>
  <c r="I196" i="2" s="1"/>
  <c r="J196" i="2" s="1"/>
  <c r="L196" i="2" s="1"/>
  <c r="K196" i="2"/>
  <c r="N196" i="2"/>
  <c r="G197" i="2"/>
  <c r="I197" i="2"/>
  <c r="J197" i="2" s="1"/>
  <c r="K197" i="2"/>
  <c r="L197" i="2"/>
  <c r="N197" i="2"/>
  <c r="G198" i="2"/>
  <c r="I198" i="2" s="1"/>
  <c r="J198" i="2"/>
  <c r="S198" i="2" s="1"/>
  <c r="K198" i="2"/>
  <c r="L198" i="2"/>
  <c r="H198" i="2" s="1"/>
  <c r="N198" i="2"/>
  <c r="G199" i="2"/>
  <c r="I199" i="2"/>
  <c r="J199" i="2"/>
  <c r="S199" i="2" s="1"/>
  <c r="K199" i="2"/>
  <c r="N199" i="2"/>
  <c r="G200" i="2"/>
  <c r="I200" i="2" s="1"/>
  <c r="J200" i="2" s="1"/>
  <c r="K200" i="2"/>
  <c r="N200" i="2"/>
  <c r="G201" i="2"/>
  <c r="I201" i="2" s="1"/>
  <c r="J201" i="2" s="1"/>
  <c r="S201" i="2" s="1"/>
  <c r="K201" i="2"/>
  <c r="L201" i="2" s="1"/>
  <c r="O201" i="2" s="1"/>
  <c r="N201" i="2"/>
  <c r="G202" i="2"/>
  <c r="I202" i="2"/>
  <c r="J202" i="2" s="1"/>
  <c r="S202" i="2" s="1"/>
  <c r="K202" i="2"/>
  <c r="N202" i="2"/>
  <c r="G203" i="2"/>
  <c r="I203" i="2" s="1"/>
  <c r="J203" i="2" s="1"/>
  <c r="L203" i="2" s="1"/>
  <c r="K203" i="2"/>
  <c r="N203" i="2"/>
  <c r="G204" i="2"/>
  <c r="I204" i="2" s="1"/>
  <c r="J204" i="2" s="1"/>
  <c r="K204" i="2"/>
  <c r="N204" i="2"/>
  <c r="G205" i="2"/>
  <c r="I205" i="2"/>
  <c r="J205" i="2" s="1"/>
  <c r="K205" i="2"/>
  <c r="P205" i="2" s="1"/>
  <c r="N205" i="2"/>
  <c r="G206" i="2"/>
  <c r="I206" i="2"/>
  <c r="J206" i="2" s="1"/>
  <c r="L206" i="2" s="1"/>
  <c r="K206" i="2"/>
  <c r="N206" i="2"/>
  <c r="G207" i="2"/>
  <c r="I207" i="2"/>
  <c r="J207" i="2"/>
  <c r="S207" i="2" s="1"/>
  <c r="K207" i="2"/>
  <c r="N207" i="2"/>
  <c r="G208" i="2"/>
  <c r="I208" i="2" s="1"/>
  <c r="J208" i="2" s="1"/>
  <c r="L208" i="2" s="1"/>
  <c r="H208" i="2" s="1"/>
  <c r="K208" i="2"/>
  <c r="N208" i="2"/>
  <c r="O208" i="2" s="1"/>
  <c r="P208" i="2"/>
  <c r="G209" i="2"/>
  <c r="I209" i="2" s="1"/>
  <c r="J209" i="2" s="1"/>
  <c r="S209" i="2" s="1"/>
  <c r="K209" i="2"/>
  <c r="N209" i="2"/>
  <c r="P209" i="2"/>
  <c r="G210" i="2"/>
  <c r="I210" i="2"/>
  <c r="J210" i="2" s="1"/>
  <c r="P210" i="2" s="1"/>
  <c r="K210" i="2"/>
  <c r="N210" i="2"/>
  <c r="G211" i="2"/>
  <c r="I211" i="2" s="1"/>
  <c r="J211" i="2" s="1"/>
  <c r="S211" i="2" s="1"/>
  <c r="K211" i="2"/>
  <c r="P211" i="2" s="1"/>
  <c r="N211" i="2"/>
  <c r="G212" i="2"/>
  <c r="I212" i="2" s="1"/>
  <c r="J212" i="2" s="1"/>
  <c r="L212" i="2" s="1"/>
  <c r="K212" i="2"/>
  <c r="N212" i="2"/>
  <c r="G213" i="2"/>
  <c r="I213" i="2"/>
  <c r="J213" i="2" s="1"/>
  <c r="K213" i="2"/>
  <c r="P213" i="2" s="1"/>
  <c r="N213" i="2"/>
  <c r="G214" i="2"/>
  <c r="I214" i="2"/>
  <c r="J214" i="2" s="1"/>
  <c r="K214" i="2"/>
  <c r="L214" i="2"/>
  <c r="N214" i="2"/>
  <c r="G215" i="2"/>
  <c r="I215" i="2"/>
  <c r="J215" i="2"/>
  <c r="S215" i="2" s="1"/>
  <c r="K215" i="2"/>
  <c r="N215" i="2"/>
  <c r="G216" i="2"/>
  <c r="I216" i="2" s="1"/>
  <c r="J216" i="2" s="1"/>
  <c r="K216" i="2"/>
  <c r="N216" i="2"/>
  <c r="G217" i="2"/>
  <c r="I217" i="2" s="1"/>
  <c r="J217" i="2" s="1"/>
  <c r="S217" i="2" s="1"/>
  <c r="K217" i="2"/>
  <c r="N217" i="2"/>
  <c r="G218" i="2"/>
  <c r="I218" i="2"/>
  <c r="J218" i="2" s="1"/>
  <c r="S218" i="2" s="1"/>
  <c r="K218" i="2"/>
  <c r="N218" i="2"/>
  <c r="G219" i="2"/>
  <c r="I219" i="2" s="1"/>
  <c r="J219" i="2" s="1"/>
  <c r="L219" i="2" s="1"/>
  <c r="K219" i="2"/>
  <c r="N219" i="2"/>
  <c r="G220" i="2"/>
  <c r="I220" i="2" s="1"/>
  <c r="J220" i="2" s="1"/>
  <c r="L220" i="2" s="1"/>
  <c r="K220" i="2"/>
  <c r="N220" i="2"/>
  <c r="G221" i="2"/>
  <c r="H221" i="2"/>
  <c r="I221" i="2"/>
  <c r="J221" i="2" s="1"/>
  <c r="L221" i="2" s="1"/>
  <c r="K221" i="2"/>
  <c r="P221" i="2" s="1"/>
  <c r="N221" i="2"/>
  <c r="O221" i="2"/>
  <c r="G222" i="2"/>
  <c r="I222" i="2"/>
  <c r="J222" i="2" s="1"/>
  <c r="P222" i="2" s="1"/>
  <c r="K222" i="2"/>
  <c r="N222" i="2"/>
  <c r="G223" i="2"/>
  <c r="I223" i="2"/>
  <c r="J223" i="2" s="1"/>
  <c r="K223" i="2"/>
  <c r="N223" i="2"/>
  <c r="G224" i="2"/>
  <c r="I224" i="2" s="1"/>
  <c r="J224" i="2" s="1"/>
  <c r="L224" i="2" s="1"/>
  <c r="H224" i="2" s="1"/>
  <c r="K224" i="2"/>
  <c r="P224" i="2" s="1"/>
  <c r="N224" i="2"/>
  <c r="O224" i="2"/>
  <c r="G225" i="2"/>
  <c r="I225" i="2" s="1"/>
  <c r="J225" i="2" s="1"/>
  <c r="S225" i="2" s="1"/>
  <c r="K225" i="2"/>
  <c r="N225" i="2"/>
  <c r="G226" i="2"/>
  <c r="I226" i="2"/>
  <c r="J226" i="2" s="1"/>
  <c r="K226" i="2"/>
  <c r="L226" i="2"/>
  <c r="O226" i="2" s="1"/>
  <c r="N226" i="2"/>
  <c r="G227" i="2"/>
  <c r="I227" i="2" s="1"/>
  <c r="J227" i="2" s="1"/>
  <c r="L227" i="2" s="1"/>
  <c r="K227" i="2"/>
  <c r="N227" i="2"/>
  <c r="G228" i="2"/>
  <c r="I228" i="2" s="1"/>
  <c r="J228" i="2" s="1"/>
  <c r="L228" i="2" s="1"/>
  <c r="K228" i="2"/>
  <c r="N228" i="2"/>
  <c r="G229" i="2"/>
  <c r="H229" i="2"/>
  <c r="I229" i="2"/>
  <c r="J229" i="2" s="1"/>
  <c r="L229" i="2" s="1"/>
  <c r="O229" i="2" s="1"/>
  <c r="K229" i="2"/>
  <c r="N229" i="2"/>
  <c r="P229" i="2"/>
  <c r="G230" i="2"/>
  <c r="I230" i="2"/>
  <c r="J230" i="2" s="1"/>
  <c r="K230" i="2"/>
  <c r="N230" i="2"/>
  <c r="G231" i="2"/>
  <c r="I231" i="2" s="1"/>
  <c r="J231" i="2" s="1"/>
  <c r="K231" i="2"/>
  <c r="N231" i="2"/>
  <c r="G232" i="2"/>
  <c r="I232" i="2" s="1"/>
  <c r="J232" i="2" s="1"/>
  <c r="L232" i="2" s="1"/>
  <c r="K232" i="2"/>
  <c r="P232" i="2" s="1"/>
  <c r="N232" i="2"/>
  <c r="G233" i="2"/>
  <c r="I233" i="2" s="1"/>
  <c r="J233" i="2" s="1"/>
  <c r="S233" i="2" s="1"/>
  <c r="K233" i="2"/>
  <c r="P233" i="2" s="1"/>
  <c r="N233" i="2"/>
  <c r="G234" i="2"/>
  <c r="I234" i="2"/>
  <c r="J234" i="2" s="1"/>
  <c r="S234" i="2" s="1"/>
  <c r="K234" i="2"/>
  <c r="N234" i="2"/>
  <c r="G235" i="2"/>
  <c r="I235" i="2" s="1"/>
  <c r="J235" i="2" s="1"/>
  <c r="S235" i="2" s="1"/>
  <c r="K235" i="2"/>
  <c r="N235" i="2"/>
  <c r="G236" i="2"/>
  <c r="I236" i="2" s="1"/>
  <c r="J236" i="2" s="1"/>
  <c r="K236" i="2"/>
  <c r="P236" i="2" s="1"/>
  <c r="N236" i="2"/>
  <c r="G237" i="2"/>
  <c r="I237" i="2"/>
  <c r="J237" i="2" s="1"/>
  <c r="L237" i="2" s="1"/>
  <c r="K237" i="2"/>
  <c r="N237" i="2"/>
  <c r="P237" i="2"/>
  <c r="G238" i="2"/>
  <c r="I238" i="2"/>
  <c r="J238" i="2" s="1"/>
  <c r="K238" i="2"/>
  <c r="N238" i="2"/>
  <c r="G239" i="2"/>
  <c r="I239" i="2" s="1"/>
  <c r="J239" i="2" s="1"/>
  <c r="L239" i="2" s="1"/>
  <c r="K239" i="2"/>
  <c r="N239" i="2"/>
  <c r="G240" i="2"/>
  <c r="I240" i="2" s="1"/>
  <c r="J240" i="2" s="1"/>
  <c r="L240" i="2" s="1"/>
  <c r="K240" i="2"/>
  <c r="N240" i="2"/>
  <c r="G241" i="2"/>
  <c r="I241" i="2"/>
  <c r="J241" i="2"/>
  <c r="L241" i="2" s="1"/>
  <c r="K241" i="2"/>
  <c r="N241" i="2"/>
  <c r="P241" i="2"/>
  <c r="G242" i="2"/>
  <c r="I242" i="2"/>
  <c r="J242" i="2" s="1"/>
  <c r="S242" i="2" s="1"/>
  <c r="K242" i="2"/>
  <c r="N242" i="2"/>
  <c r="G243" i="2"/>
  <c r="I243" i="2" s="1"/>
  <c r="J243" i="2"/>
  <c r="S243" i="2" s="1"/>
  <c r="K243" i="2"/>
  <c r="N243" i="2"/>
  <c r="G244" i="2"/>
  <c r="I244" i="2" s="1"/>
  <c r="J244" i="2" s="1"/>
  <c r="K244" i="2"/>
  <c r="P244" i="2" s="1"/>
  <c r="N244" i="2"/>
  <c r="G245" i="2"/>
  <c r="I245" i="2"/>
  <c r="J245" i="2" s="1"/>
  <c r="L245" i="2" s="1"/>
  <c r="K245" i="2"/>
  <c r="N245" i="2"/>
  <c r="P245" i="2"/>
  <c r="G246" i="2"/>
  <c r="I246" i="2"/>
  <c r="J246" i="2" s="1"/>
  <c r="K246" i="2"/>
  <c r="N246" i="2"/>
  <c r="G247" i="2"/>
  <c r="I247" i="2" s="1"/>
  <c r="J247" i="2"/>
  <c r="K247" i="2"/>
  <c r="P247" i="2" s="1"/>
  <c r="N247" i="2"/>
  <c r="G248" i="2"/>
  <c r="I248" i="2"/>
  <c r="J248" i="2" s="1"/>
  <c r="L248" i="2" s="1"/>
  <c r="K248" i="2"/>
  <c r="N248" i="2"/>
  <c r="G249" i="2"/>
  <c r="I249" i="2"/>
  <c r="J249" i="2"/>
  <c r="P249" i="2" s="1"/>
  <c r="K249" i="2"/>
  <c r="L249" i="2"/>
  <c r="O249" i="2" s="1"/>
  <c r="N249" i="2"/>
  <c r="G250" i="2"/>
  <c r="I250" i="2"/>
  <c r="J250" i="2" s="1"/>
  <c r="S250" i="2" s="1"/>
  <c r="K250" i="2"/>
  <c r="N250" i="2"/>
  <c r="G251" i="2"/>
  <c r="I251" i="2" s="1"/>
  <c r="J251" i="2" s="1"/>
  <c r="K251" i="2"/>
  <c r="P251" i="2" s="1"/>
  <c r="N251" i="2"/>
  <c r="G252" i="2"/>
  <c r="I252" i="2" s="1"/>
  <c r="J252" i="2" s="1"/>
  <c r="L252" i="2" s="1"/>
  <c r="K252" i="2"/>
  <c r="N252" i="2"/>
  <c r="G253" i="2"/>
  <c r="I253" i="2"/>
  <c r="J253" i="2" s="1"/>
  <c r="K253" i="2"/>
  <c r="N253" i="2"/>
  <c r="G254" i="2"/>
  <c r="I254" i="2" s="1"/>
  <c r="J254" i="2" s="1"/>
  <c r="L254" i="2" s="1"/>
  <c r="K254" i="2"/>
  <c r="N254" i="2"/>
  <c r="G255" i="2"/>
  <c r="I255" i="2" s="1"/>
  <c r="J255" i="2" s="1"/>
  <c r="S255" i="2" s="1"/>
  <c r="K255" i="2"/>
  <c r="N255" i="2"/>
  <c r="G256" i="2"/>
  <c r="I256" i="2" s="1"/>
  <c r="J256" i="2" s="1"/>
  <c r="K256" i="2"/>
  <c r="P256" i="2" s="1"/>
  <c r="N256" i="2"/>
  <c r="G257" i="2"/>
  <c r="I257" i="2"/>
  <c r="J257" i="2" s="1"/>
  <c r="S257" i="2" s="1"/>
  <c r="K257" i="2"/>
  <c r="N257" i="2"/>
  <c r="G258" i="2"/>
  <c r="I258" i="2"/>
  <c r="J258" i="2" s="1"/>
  <c r="K258" i="2"/>
  <c r="N258" i="2"/>
  <c r="G259" i="2"/>
  <c r="I259" i="2" s="1"/>
  <c r="J259" i="2" s="1"/>
  <c r="S259" i="2" s="1"/>
  <c r="K259" i="2"/>
  <c r="N259" i="2"/>
  <c r="G260" i="2"/>
  <c r="I260" i="2"/>
  <c r="J260" i="2" s="1"/>
  <c r="L260" i="2" s="1"/>
  <c r="K260" i="2"/>
  <c r="N260" i="2"/>
  <c r="G261" i="2"/>
  <c r="I261" i="2"/>
  <c r="J261" i="2" s="1"/>
  <c r="L261" i="2" s="1"/>
  <c r="K261" i="2"/>
  <c r="N261" i="2"/>
  <c r="G262" i="2"/>
  <c r="I262" i="2"/>
  <c r="J262" i="2" s="1"/>
  <c r="S262" i="2" s="1"/>
  <c r="K262" i="2"/>
  <c r="N262" i="2"/>
  <c r="G263" i="2"/>
  <c r="I263" i="2" s="1"/>
  <c r="J263" i="2" s="1"/>
  <c r="S263" i="2" s="1"/>
  <c r="K263" i="2"/>
  <c r="N263" i="2"/>
  <c r="G264" i="2"/>
  <c r="I264" i="2" s="1"/>
  <c r="J264" i="2" s="1"/>
  <c r="K264" i="2"/>
  <c r="P264" i="2" s="1"/>
  <c r="N264" i="2"/>
  <c r="G265" i="2"/>
  <c r="I265" i="2" s="1"/>
  <c r="J265" i="2" s="1"/>
  <c r="S265" i="2" s="1"/>
  <c r="K265" i="2"/>
  <c r="N265" i="2"/>
  <c r="G266" i="2"/>
  <c r="I266" i="2"/>
  <c r="J266" i="2" s="1"/>
  <c r="L266" i="2" s="1"/>
  <c r="K266" i="2"/>
  <c r="N266" i="2"/>
  <c r="G267" i="2"/>
  <c r="I267" i="2" s="1"/>
  <c r="J267" i="2" s="1"/>
  <c r="S267" i="2" s="1"/>
  <c r="K267" i="2"/>
  <c r="N267" i="2"/>
  <c r="N2" i="2"/>
  <c r="K2" i="2"/>
  <c r="L2" i="2" s="1"/>
  <c r="G2" i="2"/>
  <c r="I2" i="2" s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AE15" i="1"/>
  <c r="AD15" i="1"/>
  <c r="AC15" i="1"/>
  <c r="J15" i="1"/>
  <c r="AE14" i="1"/>
  <c r="AD14" i="1"/>
  <c r="AC14" i="1"/>
  <c r="J14" i="1"/>
  <c r="AE13" i="1"/>
  <c r="AD13" i="1"/>
  <c r="AC13" i="1"/>
  <c r="J13" i="1"/>
  <c r="AE12" i="1"/>
  <c r="AD12" i="1"/>
  <c r="AC12" i="1"/>
  <c r="J12" i="1"/>
  <c r="AE11" i="1"/>
  <c r="AD11" i="1"/>
  <c r="AC11" i="1"/>
  <c r="J11" i="1"/>
  <c r="AE10" i="1"/>
  <c r="AD10" i="1"/>
  <c r="AC10" i="1"/>
  <c r="J10" i="1"/>
  <c r="AE9" i="1"/>
  <c r="AD9" i="1"/>
  <c r="AC9" i="1"/>
  <c r="J9" i="1"/>
  <c r="AE8" i="1"/>
  <c r="AD8" i="1"/>
  <c r="AC8" i="1"/>
  <c r="J8" i="1"/>
  <c r="AE7" i="1"/>
  <c r="AD7" i="1"/>
  <c r="AC7" i="1"/>
  <c r="J7" i="1"/>
  <c r="AE6" i="1"/>
  <c r="AD6" i="1"/>
  <c r="AC6" i="1"/>
  <c r="J6" i="1"/>
  <c r="AE5" i="1"/>
  <c r="AD5" i="1"/>
  <c r="AC5" i="1"/>
  <c r="J5" i="1"/>
  <c r="AE4" i="1"/>
  <c r="AD4" i="1"/>
  <c r="AC4" i="1"/>
  <c r="J4" i="1"/>
  <c r="AE3" i="1"/>
  <c r="AD3" i="1"/>
  <c r="AC3" i="1"/>
  <c r="J3" i="1"/>
  <c r="AE2" i="1"/>
  <c r="AD2" i="1"/>
  <c r="AC2" i="1"/>
  <c r="J2" i="1"/>
  <c r="H212" i="2" l="1"/>
  <c r="O212" i="2"/>
  <c r="M130" i="2"/>
  <c r="L238" i="2"/>
  <c r="O238" i="2" s="1"/>
  <c r="L205" i="2"/>
  <c r="O205" i="2" s="1"/>
  <c r="Q205" i="2" s="1"/>
  <c r="L187" i="2"/>
  <c r="S212" i="2"/>
  <c r="S52" i="2"/>
  <c r="P260" i="2"/>
  <c r="L258" i="2"/>
  <c r="L256" i="2"/>
  <c r="L251" i="2"/>
  <c r="O251" i="2" s="1"/>
  <c r="Q251" i="2" s="1"/>
  <c r="L244" i="2"/>
  <c r="O244" i="2" s="1"/>
  <c r="Q244" i="2" s="1"/>
  <c r="L236" i="2"/>
  <c r="P226" i="2"/>
  <c r="L213" i="2"/>
  <c r="L202" i="2"/>
  <c r="O202" i="2" s="1"/>
  <c r="P197" i="2"/>
  <c r="L193" i="2"/>
  <c r="L191" i="2"/>
  <c r="P181" i="2"/>
  <c r="L179" i="2"/>
  <c r="H179" i="2" s="1"/>
  <c r="M179" i="2" s="1"/>
  <c r="L158" i="2"/>
  <c r="L120" i="2"/>
  <c r="O112" i="2"/>
  <c r="L105" i="2"/>
  <c r="L75" i="2"/>
  <c r="P38" i="2"/>
  <c r="P25" i="2"/>
  <c r="S251" i="2"/>
  <c r="S227" i="2"/>
  <c r="S219" i="2"/>
  <c r="S203" i="2"/>
  <c r="S187" i="2"/>
  <c r="S179" i="2"/>
  <c r="S155" i="2"/>
  <c r="M155" i="2" s="1"/>
  <c r="S147" i="2"/>
  <c r="S139" i="2"/>
  <c r="S91" i="2"/>
  <c r="S3" i="2"/>
  <c r="L195" i="2"/>
  <c r="L14" i="2"/>
  <c r="Q224" i="2"/>
  <c r="P217" i="2"/>
  <c r="M198" i="2"/>
  <c r="M77" i="2"/>
  <c r="S266" i="2"/>
  <c r="S258" i="2"/>
  <c r="S226" i="2"/>
  <c r="S210" i="2"/>
  <c r="S178" i="2"/>
  <c r="S146" i="2"/>
  <c r="S138" i="2"/>
  <c r="M138" i="2" s="1"/>
  <c r="S106" i="2"/>
  <c r="S82" i="2"/>
  <c r="S34" i="2"/>
  <c r="S26" i="2"/>
  <c r="S10" i="2"/>
  <c r="M10" i="2" s="1"/>
  <c r="Q249" i="2"/>
  <c r="M96" i="2"/>
  <c r="L32" i="2"/>
  <c r="H226" i="2"/>
  <c r="L231" i="2"/>
  <c r="L216" i="2"/>
  <c r="L211" i="2"/>
  <c r="P206" i="2"/>
  <c r="P202" i="2"/>
  <c r="L200" i="2"/>
  <c r="H200" i="2" s="1"/>
  <c r="L173" i="2"/>
  <c r="L171" i="2"/>
  <c r="H171" i="2" s="1"/>
  <c r="M171" i="2" s="1"/>
  <c r="P169" i="2"/>
  <c r="Q169" i="2" s="1"/>
  <c r="L168" i="2"/>
  <c r="H168" i="2" s="1"/>
  <c r="M168" i="2" s="1"/>
  <c r="L160" i="2"/>
  <c r="O160" i="2" s="1"/>
  <c r="P155" i="2"/>
  <c r="Q155" i="2" s="1"/>
  <c r="P137" i="2"/>
  <c r="L123" i="2"/>
  <c r="L114" i="2"/>
  <c r="M112" i="2"/>
  <c r="P93" i="2"/>
  <c r="L92" i="2"/>
  <c r="H92" i="2" s="1"/>
  <c r="M92" i="2" s="1"/>
  <c r="L90" i="2"/>
  <c r="O90" i="2" s="1"/>
  <c r="Q90" i="2" s="1"/>
  <c r="L88" i="2"/>
  <c r="H88" i="2" s="1"/>
  <c r="M88" i="2" s="1"/>
  <c r="P75" i="2"/>
  <c r="L68" i="2"/>
  <c r="L11" i="2"/>
  <c r="L9" i="2"/>
  <c r="L4" i="2"/>
  <c r="S249" i="2"/>
  <c r="S241" i="2"/>
  <c r="S193" i="2"/>
  <c r="S185" i="2"/>
  <c r="S169" i="2"/>
  <c r="S153" i="2"/>
  <c r="S145" i="2"/>
  <c r="S137" i="2"/>
  <c r="S121" i="2"/>
  <c r="S97" i="2"/>
  <c r="S89" i="2"/>
  <c r="S73" i="2"/>
  <c r="S65" i="2"/>
  <c r="S57" i="2"/>
  <c r="S49" i="2"/>
  <c r="S33" i="2"/>
  <c r="S17" i="2"/>
  <c r="S9" i="2"/>
  <c r="S117" i="2"/>
  <c r="L246" i="2"/>
  <c r="L223" i="2"/>
  <c r="Q208" i="2"/>
  <c r="M149" i="2"/>
  <c r="L94" i="2"/>
  <c r="L36" i="2"/>
  <c r="O36" i="2" s="1"/>
  <c r="Q36" i="2" s="1"/>
  <c r="L264" i="2"/>
  <c r="H264" i="2" s="1"/>
  <c r="M264" i="2" s="1"/>
  <c r="L250" i="2"/>
  <c r="H250" i="2" s="1"/>
  <c r="M250" i="2" s="1"/>
  <c r="L247" i="2"/>
  <c r="L243" i="2"/>
  <c r="P239" i="2"/>
  <c r="L235" i="2"/>
  <c r="L233" i="2"/>
  <c r="L222" i="2"/>
  <c r="P214" i="2"/>
  <c r="L209" i="2"/>
  <c r="P207" i="2"/>
  <c r="L204" i="2"/>
  <c r="L194" i="2"/>
  <c r="O194" i="2" s="1"/>
  <c r="Q194" i="2" s="1"/>
  <c r="P192" i="2"/>
  <c r="L164" i="2"/>
  <c r="L154" i="2"/>
  <c r="H154" i="2" s="1"/>
  <c r="M154" i="2" s="1"/>
  <c r="O150" i="2"/>
  <c r="L143" i="2"/>
  <c r="L135" i="2"/>
  <c r="L133" i="2"/>
  <c r="L127" i="2"/>
  <c r="P112" i="2"/>
  <c r="L110" i="2"/>
  <c r="P101" i="2"/>
  <c r="P86" i="2"/>
  <c r="Q86" i="2" s="1"/>
  <c r="L84" i="2"/>
  <c r="O84" i="2" s="1"/>
  <c r="L80" i="2"/>
  <c r="L78" i="2"/>
  <c r="P51" i="2"/>
  <c r="L46" i="2"/>
  <c r="L42" i="2"/>
  <c r="L22" i="2"/>
  <c r="O22" i="2" s="1"/>
  <c r="Q22" i="2" s="1"/>
  <c r="S264" i="2"/>
  <c r="S256" i="2"/>
  <c r="S248" i="2"/>
  <c r="S240" i="2"/>
  <c r="S232" i="2"/>
  <c r="S224" i="2"/>
  <c r="S216" i="2"/>
  <c r="S208" i="2"/>
  <c r="S200" i="2"/>
  <c r="S176" i="2"/>
  <c r="S168" i="2"/>
  <c r="S160" i="2"/>
  <c r="S152" i="2"/>
  <c r="S88" i="2"/>
  <c r="S80" i="2"/>
  <c r="S40" i="2"/>
  <c r="S32" i="2"/>
  <c r="S24" i="2"/>
  <c r="P230" i="2"/>
  <c r="L98" i="2"/>
  <c r="P261" i="2"/>
  <c r="P252" i="2"/>
  <c r="Q229" i="2"/>
  <c r="M224" i="2"/>
  <c r="L217" i="2"/>
  <c r="P215" i="2"/>
  <c r="L210" i="2"/>
  <c r="P201" i="2"/>
  <c r="Q201" i="2" s="1"/>
  <c r="P199" i="2"/>
  <c r="P184" i="2"/>
  <c r="P138" i="2"/>
  <c r="Q138" i="2" s="1"/>
  <c r="O130" i="2"/>
  <c r="L117" i="2"/>
  <c r="H117" i="2" s="1"/>
  <c r="M117" i="2" s="1"/>
  <c r="P115" i="2"/>
  <c r="Q97" i="2"/>
  <c r="H86" i="2"/>
  <c r="M86" i="2" s="1"/>
  <c r="P28" i="2"/>
  <c r="S247" i="2"/>
  <c r="S239" i="2"/>
  <c r="S231" i="2"/>
  <c r="S223" i="2"/>
  <c r="S191" i="2"/>
  <c r="S183" i="2"/>
  <c r="S175" i="2"/>
  <c r="S167" i="2"/>
  <c r="S159" i="2"/>
  <c r="S151" i="2"/>
  <c r="M151" i="2" s="1"/>
  <c r="S143" i="2"/>
  <c r="S135" i="2"/>
  <c r="S127" i="2"/>
  <c r="Q226" i="2"/>
  <c r="L242" i="2"/>
  <c r="P218" i="2"/>
  <c r="L122" i="2"/>
  <c r="H122" i="2" s="1"/>
  <c r="M122" i="2" s="1"/>
  <c r="L230" i="2"/>
  <c r="O230" i="2" s="1"/>
  <c r="Q230" i="2" s="1"/>
  <c r="M229" i="2"/>
  <c r="L225" i="2"/>
  <c r="M221" i="2"/>
  <c r="M159" i="2"/>
  <c r="P134" i="2"/>
  <c r="P104" i="2"/>
  <c r="P77" i="2"/>
  <c r="Q77" i="2" s="1"/>
  <c r="P41" i="2"/>
  <c r="L30" i="2"/>
  <c r="O30" i="2" s="1"/>
  <c r="Q30" i="2" s="1"/>
  <c r="S254" i="2"/>
  <c r="S246" i="2"/>
  <c r="S238" i="2"/>
  <c r="S230" i="2"/>
  <c r="S222" i="2"/>
  <c r="S214" i="2"/>
  <c r="S206" i="2"/>
  <c r="S190" i="2"/>
  <c r="S182" i="2"/>
  <c r="S174" i="2"/>
  <c r="M174" i="2" s="1"/>
  <c r="S166" i="2"/>
  <c r="S158" i="2"/>
  <c r="S150" i="2"/>
  <c r="M150" i="2" s="1"/>
  <c r="S118" i="2"/>
  <c r="S110" i="2"/>
  <c r="S102" i="2"/>
  <c r="S94" i="2"/>
  <c r="S86" i="2"/>
  <c r="S78" i="2"/>
  <c r="S62" i="2"/>
  <c r="S46" i="2"/>
  <c r="S14" i="2"/>
  <c r="M208" i="2"/>
  <c r="M212" i="2"/>
  <c r="M152" i="2"/>
  <c r="M169" i="2"/>
  <c r="M137" i="2"/>
  <c r="H260" i="2"/>
  <c r="M260" i="2" s="1"/>
  <c r="O260" i="2"/>
  <c r="Q260" i="2" s="1"/>
  <c r="O246" i="2"/>
  <c r="H246" i="2"/>
  <c r="M246" i="2" s="1"/>
  <c r="H242" i="2"/>
  <c r="M242" i="2" s="1"/>
  <c r="O242" i="2"/>
  <c r="P265" i="2"/>
  <c r="L265" i="2"/>
  <c r="H258" i="2"/>
  <c r="M258" i="2" s="1"/>
  <c r="O258" i="2"/>
  <c r="H256" i="2"/>
  <c r="O256" i="2"/>
  <c r="Q256" i="2" s="1"/>
  <c r="H236" i="2"/>
  <c r="M236" i="2" s="1"/>
  <c r="O236" i="2"/>
  <c r="Q236" i="2" s="1"/>
  <c r="L253" i="2"/>
  <c r="P253" i="2"/>
  <c r="H233" i="2"/>
  <c r="M233" i="2" s="1"/>
  <c r="O233" i="2"/>
  <c r="Q233" i="2" s="1"/>
  <c r="H204" i="2"/>
  <c r="M204" i="2" s="1"/>
  <c r="O204" i="2"/>
  <c r="H247" i="2"/>
  <c r="M247" i="2" s="1"/>
  <c r="O247" i="2"/>
  <c r="Q247" i="2" s="1"/>
  <c r="P257" i="2"/>
  <c r="L257" i="2"/>
  <c r="H196" i="2"/>
  <c r="M196" i="2" s="1"/>
  <c r="O196" i="2"/>
  <c r="L188" i="2"/>
  <c r="P188" i="2"/>
  <c r="O240" i="2"/>
  <c r="H240" i="2"/>
  <c r="M240" i="2" s="1"/>
  <c r="H243" i="2"/>
  <c r="M243" i="2" s="1"/>
  <c r="O243" i="2"/>
  <c r="Q243" i="2" s="1"/>
  <c r="O245" i="2"/>
  <c r="Q245" i="2" s="1"/>
  <c r="H245" i="2"/>
  <c r="M245" i="2" s="1"/>
  <c r="O241" i="2"/>
  <c r="Q241" i="2" s="1"/>
  <c r="H241" i="2"/>
  <c r="O237" i="2"/>
  <c r="Q237" i="2" s="1"/>
  <c r="H237" i="2"/>
  <c r="M237" i="2" s="1"/>
  <c r="O261" i="2"/>
  <c r="Q261" i="2" s="1"/>
  <c r="H261" i="2"/>
  <c r="M261" i="2" s="1"/>
  <c r="L259" i="2"/>
  <c r="P259" i="2"/>
  <c r="O252" i="2"/>
  <c r="Q252" i="2" s="1"/>
  <c r="H252" i="2"/>
  <c r="M252" i="2" s="1"/>
  <c r="H190" i="2"/>
  <c r="O190" i="2"/>
  <c r="H182" i="2"/>
  <c r="M182" i="2" s="1"/>
  <c r="O182" i="2"/>
  <c r="Q182" i="2" s="1"/>
  <c r="H167" i="2"/>
  <c r="M167" i="2" s="1"/>
  <c r="O167" i="2"/>
  <c r="L267" i="2"/>
  <c r="P267" i="2"/>
  <c r="H228" i="2"/>
  <c r="M228" i="2" s="1"/>
  <c r="O228" i="2"/>
  <c r="H183" i="2"/>
  <c r="M183" i="2" s="1"/>
  <c r="O183" i="2"/>
  <c r="Q183" i="2" s="1"/>
  <c r="P255" i="2"/>
  <c r="L255" i="2"/>
  <c r="H235" i="2"/>
  <c r="M235" i="2" s="1"/>
  <c r="O235" i="2"/>
  <c r="H266" i="2"/>
  <c r="M266" i="2" s="1"/>
  <c r="O266" i="2"/>
  <c r="H239" i="2"/>
  <c r="O239" i="2"/>
  <c r="Q239" i="2" s="1"/>
  <c r="L263" i="2"/>
  <c r="P263" i="2"/>
  <c r="H254" i="2"/>
  <c r="M254" i="2" s="1"/>
  <c r="O254" i="2"/>
  <c r="H248" i="2"/>
  <c r="M248" i="2" s="1"/>
  <c r="O248" i="2"/>
  <c r="P234" i="2"/>
  <c r="L234" i="2"/>
  <c r="H176" i="2"/>
  <c r="O176" i="2"/>
  <c r="L262" i="2"/>
  <c r="P262" i="2"/>
  <c r="H220" i="2"/>
  <c r="M220" i="2" s="1"/>
  <c r="O220" i="2"/>
  <c r="H238" i="2"/>
  <c r="M238" i="2" s="1"/>
  <c r="H227" i="2"/>
  <c r="M227" i="2" s="1"/>
  <c r="O227" i="2"/>
  <c r="O206" i="2"/>
  <c r="H206" i="2"/>
  <c r="P248" i="2"/>
  <c r="H231" i="2"/>
  <c r="O231" i="2"/>
  <c r="P227" i="2"/>
  <c r="P223" i="2"/>
  <c r="O214" i="2"/>
  <c r="Q214" i="2" s="1"/>
  <c r="H214" i="2"/>
  <c r="P195" i="2"/>
  <c r="L165" i="2"/>
  <c r="P165" i="2"/>
  <c r="L163" i="2"/>
  <c r="P163" i="2"/>
  <c r="H147" i="2"/>
  <c r="M147" i="2" s="1"/>
  <c r="O147" i="2"/>
  <c r="O232" i="2"/>
  <c r="Q232" i="2" s="1"/>
  <c r="H232" i="2"/>
  <c r="M232" i="2" s="1"/>
  <c r="H195" i="2"/>
  <c r="M195" i="2" s="1"/>
  <c r="O195" i="2"/>
  <c r="L161" i="2"/>
  <c r="P161" i="2"/>
  <c r="P240" i="2"/>
  <c r="P225" i="2"/>
  <c r="P219" i="2"/>
  <c r="P216" i="2"/>
  <c r="H201" i="2"/>
  <c r="M201" i="2" s="1"/>
  <c r="P198" i="2"/>
  <c r="P180" i="2"/>
  <c r="L177" i="2"/>
  <c r="P177" i="2"/>
  <c r="L157" i="2"/>
  <c r="P157" i="2"/>
  <c r="O148" i="2"/>
  <c r="Q148" i="2" s="1"/>
  <c r="H148" i="2"/>
  <c r="M148" i="2" s="1"/>
  <c r="H172" i="2"/>
  <c r="M172" i="2" s="1"/>
  <c r="O172" i="2"/>
  <c r="H219" i="2"/>
  <c r="M219" i="2" s="1"/>
  <c r="O219" i="2"/>
  <c r="H180" i="2"/>
  <c r="M180" i="2" s="1"/>
  <c r="O180" i="2"/>
  <c r="H175" i="2"/>
  <c r="M175" i="2" s="1"/>
  <c r="O175" i="2"/>
  <c r="H166" i="2"/>
  <c r="M166" i="2" s="1"/>
  <c r="O166" i="2"/>
  <c r="H139" i="2"/>
  <c r="M139" i="2" s="1"/>
  <c r="O139" i="2"/>
  <c r="L129" i="2"/>
  <c r="P129" i="2"/>
  <c r="P250" i="2"/>
  <c r="P183" i="2"/>
  <c r="P246" i="2"/>
  <c r="P242" i="2"/>
  <c r="P238" i="2"/>
  <c r="P235" i="2"/>
  <c r="Q221" i="2"/>
  <c r="H211" i="2"/>
  <c r="M211" i="2" s="1"/>
  <c r="O211" i="2"/>
  <c r="Q211" i="2" s="1"/>
  <c r="P203" i="2"/>
  <c r="H202" i="2"/>
  <c r="M202" i="2" s="1"/>
  <c r="P200" i="2"/>
  <c r="P196" i="2"/>
  <c r="O193" i="2"/>
  <c r="H193" i="2"/>
  <c r="P191" i="2"/>
  <c r="L181" i="2"/>
  <c r="O174" i="2"/>
  <c r="L170" i="2"/>
  <c r="P170" i="2"/>
  <c r="L162" i="2"/>
  <c r="P162" i="2"/>
  <c r="P190" i="2"/>
  <c r="P254" i="2"/>
  <c r="H249" i="2"/>
  <c r="P243" i="2"/>
  <c r="H203" i="2"/>
  <c r="M203" i="2" s="1"/>
  <c r="O203" i="2"/>
  <c r="O200" i="2"/>
  <c r="H191" i="2"/>
  <c r="M191" i="2" s="1"/>
  <c r="O191" i="2"/>
  <c r="O223" i="2"/>
  <c r="H223" i="2"/>
  <c r="O197" i="2"/>
  <c r="Q197" i="2" s="1"/>
  <c r="H197" i="2"/>
  <c r="M197" i="2" s="1"/>
  <c r="P187" i="2"/>
  <c r="P172" i="2"/>
  <c r="O168" i="2"/>
  <c r="H160" i="2"/>
  <c r="M160" i="2" s="1"/>
  <c r="H158" i="2"/>
  <c r="M158" i="2" s="1"/>
  <c r="O158" i="2"/>
  <c r="L156" i="2"/>
  <c r="P156" i="2"/>
  <c r="H145" i="2"/>
  <c r="M145" i="2" s="1"/>
  <c r="O145" i="2"/>
  <c r="Q145" i="2" s="1"/>
  <c r="H187" i="2"/>
  <c r="M187" i="2" s="1"/>
  <c r="O187" i="2"/>
  <c r="Q187" i="2" s="1"/>
  <c r="L103" i="2"/>
  <c r="P103" i="2"/>
  <c r="P266" i="2"/>
  <c r="P258" i="2"/>
  <c r="P231" i="2"/>
  <c r="H230" i="2"/>
  <c r="M230" i="2" s="1"/>
  <c r="L218" i="2"/>
  <c r="O198" i="2"/>
  <c r="Q198" i="2" s="1"/>
  <c r="L189" i="2"/>
  <c r="P189" i="2"/>
  <c r="O159" i="2"/>
  <c r="L124" i="2"/>
  <c r="P124" i="2"/>
  <c r="O140" i="2"/>
  <c r="Q140" i="2" s="1"/>
  <c r="H140" i="2"/>
  <c r="M140" i="2" s="1"/>
  <c r="L132" i="2"/>
  <c r="P132" i="2"/>
  <c r="H127" i="2"/>
  <c r="M127" i="2" s="1"/>
  <c r="O127" i="2"/>
  <c r="P228" i="2"/>
  <c r="P220" i="2"/>
  <c r="L215" i="2"/>
  <c r="P212" i="2"/>
  <c r="Q212" i="2" s="1"/>
  <c r="L207" i="2"/>
  <c r="P204" i="2"/>
  <c r="L199" i="2"/>
  <c r="L185" i="2"/>
  <c r="L184" i="2"/>
  <c r="O178" i="2"/>
  <c r="Q178" i="2" s="1"/>
  <c r="O153" i="2"/>
  <c r="Q153" i="2" s="1"/>
  <c r="L125" i="2"/>
  <c r="L108" i="2"/>
  <c r="P108" i="2"/>
  <c r="L192" i="2"/>
  <c r="L186" i="2"/>
  <c r="O179" i="2"/>
  <c r="Q179" i="2" s="1"/>
  <c r="H178" i="2"/>
  <c r="M178" i="2" s="1"/>
  <c r="O154" i="2"/>
  <c r="Q154" i="2" s="1"/>
  <c r="H153" i="2"/>
  <c r="M153" i="2" s="1"/>
  <c r="O137" i="2"/>
  <c r="Q137" i="2" s="1"/>
  <c r="O133" i="2"/>
  <c r="Q133" i="2" s="1"/>
  <c r="H133" i="2"/>
  <c r="M133" i="2" s="1"/>
  <c r="L131" i="2"/>
  <c r="O123" i="2"/>
  <c r="H123" i="2"/>
  <c r="M123" i="2" s="1"/>
  <c r="L111" i="2"/>
  <c r="P111" i="2"/>
  <c r="P193" i="2"/>
  <c r="O121" i="2"/>
  <c r="Q121" i="2" s="1"/>
  <c r="H121" i="2"/>
  <c r="O118" i="2"/>
  <c r="H118" i="2"/>
  <c r="M118" i="2" s="1"/>
  <c r="O93" i="2"/>
  <c r="Q93" i="2" s="1"/>
  <c r="H93" i="2"/>
  <c r="M93" i="2" s="1"/>
  <c r="O91" i="2"/>
  <c r="H91" i="2"/>
  <c r="M91" i="2" s="1"/>
  <c r="H146" i="2"/>
  <c r="M146" i="2" s="1"/>
  <c r="O146" i="2"/>
  <c r="P144" i="2"/>
  <c r="L144" i="2"/>
  <c r="O89" i="2"/>
  <c r="H89" i="2"/>
  <c r="H194" i="2"/>
  <c r="M194" i="2" s="1"/>
  <c r="P182" i="2"/>
  <c r="O171" i="2"/>
  <c r="Q171" i="2" s="1"/>
  <c r="O152" i="2"/>
  <c r="L136" i="2"/>
  <c r="P127" i="2"/>
  <c r="H114" i="2"/>
  <c r="M114" i="2" s="1"/>
  <c r="O114" i="2"/>
  <c r="Q114" i="2" s="1"/>
  <c r="H98" i="2"/>
  <c r="M98" i="2" s="1"/>
  <c r="O98" i="2"/>
  <c r="L134" i="2"/>
  <c r="L128" i="2"/>
  <c r="O105" i="2"/>
  <c r="Q105" i="2" s="1"/>
  <c r="H105" i="2"/>
  <c r="M105" i="2" s="1"/>
  <c r="H97" i="2"/>
  <c r="M97" i="2" s="1"/>
  <c r="L95" i="2"/>
  <c r="P95" i="2"/>
  <c r="O76" i="2"/>
  <c r="H76" i="2"/>
  <c r="M76" i="2" s="1"/>
  <c r="P81" i="2"/>
  <c r="L81" i="2"/>
  <c r="L141" i="2"/>
  <c r="L126" i="2"/>
  <c r="P126" i="2"/>
  <c r="H106" i="2"/>
  <c r="M106" i="2" s="1"/>
  <c r="O106" i="2"/>
  <c r="O94" i="2"/>
  <c r="H94" i="2"/>
  <c r="M94" i="2" s="1"/>
  <c r="L63" i="2"/>
  <c r="P63" i="2"/>
  <c r="P175" i="2"/>
  <c r="P167" i="2"/>
  <c r="P159" i="2"/>
  <c r="P151" i="2"/>
  <c r="Q151" i="2" s="1"/>
  <c r="P109" i="2"/>
  <c r="L109" i="2"/>
  <c r="O101" i="2"/>
  <c r="Q101" i="2" s="1"/>
  <c r="H101" i="2"/>
  <c r="M101" i="2" s="1"/>
  <c r="P176" i="2"/>
  <c r="P174" i="2"/>
  <c r="P168" i="2"/>
  <c r="P166" i="2"/>
  <c r="P160" i="2"/>
  <c r="P158" i="2"/>
  <c r="P152" i="2"/>
  <c r="P150" i="2"/>
  <c r="Q150" i="2" s="1"/>
  <c r="L142" i="2"/>
  <c r="P118" i="2"/>
  <c r="L69" i="2"/>
  <c r="P69" i="2"/>
  <c r="L45" i="2"/>
  <c r="P45" i="2"/>
  <c r="P146" i="2"/>
  <c r="L119" i="2"/>
  <c r="P119" i="2"/>
  <c r="L113" i="2"/>
  <c r="P113" i="2"/>
  <c r="O110" i="2"/>
  <c r="Q110" i="2" s="1"/>
  <c r="H110" i="2"/>
  <c r="L104" i="2"/>
  <c r="O62" i="2"/>
  <c r="H62" i="2"/>
  <c r="M62" i="2" s="1"/>
  <c r="L116" i="2"/>
  <c r="O96" i="2"/>
  <c r="P91" i="2"/>
  <c r="H90" i="2"/>
  <c r="M90" i="2" s="1"/>
  <c r="P56" i="2"/>
  <c r="L56" i="2"/>
  <c r="O52" i="2"/>
  <c r="H52" i="2"/>
  <c r="M52" i="2" s="1"/>
  <c r="L50" i="2"/>
  <c r="P50" i="2"/>
  <c r="O33" i="2"/>
  <c r="H33" i="2"/>
  <c r="M33" i="2" s="1"/>
  <c r="L18" i="2"/>
  <c r="P18" i="2"/>
  <c r="O92" i="2"/>
  <c r="Q92" i="2" s="1"/>
  <c r="L87" i="2"/>
  <c r="P87" i="2"/>
  <c r="H84" i="2"/>
  <c r="M84" i="2" s="1"/>
  <c r="L79" i="2"/>
  <c r="P79" i="2"/>
  <c r="O70" i="2"/>
  <c r="H70" i="2"/>
  <c r="M70" i="2" s="1"/>
  <c r="P67" i="2"/>
  <c r="L67" i="2"/>
  <c r="O65" i="2"/>
  <c r="H65" i="2"/>
  <c r="M65" i="2" s="1"/>
  <c r="L58" i="2"/>
  <c r="P58" i="2"/>
  <c r="O38" i="2"/>
  <c r="Q38" i="2" s="1"/>
  <c r="H38" i="2"/>
  <c r="M38" i="2" s="1"/>
  <c r="H36" i="2"/>
  <c r="M36" i="2" s="1"/>
  <c r="O4" i="2"/>
  <c r="H4" i="2"/>
  <c r="M4" i="2" s="1"/>
  <c r="P130" i="2"/>
  <c r="P123" i="2"/>
  <c r="P122" i="2"/>
  <c r="P120" i="2"/>
  <c r="L115" i="2"/>
  <c r="P106" i="2"/>
  <c r="P102" i="2"/>
  <c r="P96" i="2"/>
  <c r="P89" i="2"/>
  <c r="P68" i="2"/>
  <c r="O51" i="2"/>
  <c r="Q51" i="2" s="1"/>
  <c r="H51" i="2"/>
  <c r="M51" i="2" s="1"/>
  <c r="O49" i="2"/>
  <c r="H49" i="2"/>
  <c r="M49" i="2" s="1"/>
  <c r="P40" i="2"/>
  <c r="L23" i="2"/>
  <c r="P23" i="2"/>
  <c r="O102" i="2"/>
  <c r="H102" i="2"/>
  <c r="L100" i="2"/>
  <c r="L82" i="2"/>
  <c r="L74" i="2"/>
  <c r="P74" i="2"/>
  <c r="O68" i="2"/>
  <c r="H68" i="2"/>
  <c r="M68" i="2" s="1"/>
  <c r="L55" i="2"/>
  <c r="P55" i="2"/>
  <c r="O44" i="2"/>
  <c r="H44" i="2"/>
  <c r="M44" i="2" s="1"/>
  <c r="H40" i="2"/>
  <c r="M40" i="2" s="1"/>
  <c r="O40" i="2"/>
  <c r="Q40" i="2" s="1"/>
  <c r="O6" i="2"/>
  <c r="Q6" i="2" s="1"/>
  <c r="H6" i="2"/>
  <c r="M6" i="2" s="1"/>
  <c r="P147" i="2"/>
  <c r="P139" i="2"/>
  <c r="L107" i="2"/>
  <c r="P98" i="2"/>
  <c r="P94" i="2"/>
  <c r="P88" i="2"/>
  <c r="O75" i="2"/>
  <c r="Q75" i="2" s="1"/>
  <c r="H75" i="2"/>
  <c r="M75" i="2" s="1"/>
  <c r="O57" i="2"/>
  <c r="H57" i="2"/>
  <c r="M57" i="2" s="1"/>
  <c r="P46" i="2"/>
  <c r="Q34" i="2"/>
  <c r="P8" i="2"/>
  <c r="L8" i="2"/>
  <c r="O83" i="2"/>
  <c r="Q83" i="2" s="1"/>
  <c r="H83" i="2"/>
  <c r="M83" i="2" s="1"/>
  <c r="H80" i="2"/>
  <c r="M80" i="2" s="1"/>
  <c r="O80" i="2"/>
  <c r="L71" i="2"/>
  <c r="P71" i="2"/>
  <c r="P48" i="2"/>
  <c r="L48" i="2"/>
  <c r="O46" i="2"/>
  <c r="Q46" i="2" s="1"/>
  <c r="H46" i="2"/>
  <c r="M46" i="2" s="1"/>
  <c r="L29" i="2"/>
  <c r="P29" i="2"/>
  <c r="P27" i="2"/>
  <c r="L27" i="2"/>
  <c r="O14" i="2"/>
  <c r="H14" i="2"/>
  <c r="M14" i="2" s="1"/>
  <c r="L99" i="2"/>
  <c r="O78" i="2"/>
  <c r="H78" i="2"/>
  <c r="M78" i="2" s="1"/>
  <c r="O73" i="2"/>
  <c r="H73" i="2"/>
  <c r="M73" i="2" s="1"/>
  <c r="L66" i="2"/>
  <c r="P66" i="2"/>
  <c r="P59" i="2"/>
  <c r="L59" i="2"/>
  <c r="O54" i="2"/>
  <c r="Q54" i="2" s="1"/>
  <c r="H54" i="2"/>
  <c r="M54" i="2" s="1"/>
  <c r="L39" i="2"/>
  <c r="P39" i="2"/>
  <c r="H22" i="2"/>
  <c r="M22" i="2" s="1"/>
  <c r="L85" i="2"/>
  <c r="P80" i="2"/>
  <c r="P76" i="2"/>
  <c r="P62" i="2"/>
  <c r="L53" i="2"/>
  <c r="P53" i="2"/>
  <c r="P44" i="2"/>
  <c r="P35" i="2"/>
  <c r="L35" i="2"/>
  <c r="P33" i="2"/>
  <c r="L31" i="2"/>
  <c r="P31" i="2"/>
  <c r="P16" i="2"/>
  <c r="L16" i="2"/>
  <c r="P14" i="2"/>
  <c r="O12" i="2"/>
  <c r="H12" i="2"/>
  <c r="M12" i="2" s="1"/>
  <c r="P4" i="2"/>
  <c r="P84" i="2"/>
  <c r="P72" i="2"/>
  <c r="L72" i="2"/>
  <c r="Q61" i="2"/>
  <c r="L60" i="2"/>
  <c r="P57" i="2"/>
  <c r="P52" i="2"/>
  <c r="P49" i="2"/>
  <c r="L25" i="2"/>
  <c r="L21" i="2"/>
  <c r="P21" i="2"/>
  <c r="Q10" i="2"/>
  <c r="P73" i="2"/>
  <c r="P64" i="2"/>
  <c r="L64" i="2"/>
  <c r="H32" i="2"/>
  <c r="O32" i="2"/>
  <c r="Q32" i="2" s="1"/>
  <c r="P30" i="2"/>
  <c r="O28" i="2"/>
  <c r="Q28" i="2" s="1"/>
  <c r="H28" i="2"/>
  <c r="M28" i="2" s="1"/>
  <c r="P26" i="2"/>
  <c r="Q26" i="2" s="1"/>
  <c r="P19" i="2"/>
  <c r="L19" i="2"/>
  <c r="P17" i="2"/>
  <c r="L15" i="2"/>
  <c r="P15" i="2"/>
  <c r="P78" i="2"/>
  <c r="P65" i="2"/>
  <c r="L47" i="2"/>
  <c r="P47" i="2"/>
  <c r="H34" i="2"/>
  <c r="M34" i="2" s="1"/>
  <c r="P24" i="2"/>
  <c r="P20" i="2"/>
  <c r="O17" i="2"/>
  <c r="H17" i="2"/>
  <c r="M17" i="2" s="1"/>
  <c r="L13" i="2"/>
  <c r="P13" i="2"/>
  <c r="P11" i="2"/>
  <c r="P9" i="2"/>
  <c r="L7" i="2"/>
  <c r="P7" i="2"/>
  <c r="H24" i="2"/>
  <c r="O24" i="2"/>
  <c r="Q24" i="2" s="1"/>
  <c r="O20" i="2"/>
  <c r="H20" i="2"/>
  <c r="M20" i="2" s="1"/>
  <c r="O11" i="2"/>
  <c r="Q11" i="2" s="1"/>
  <c r="H11" i="2"/>
  <c r="M11" i="2" s="1"/>
  <c r="O9" i="2"/>
  <c r="H9" i="2"/>
  <c r="L5" i="2"/>
  <c r="P5" i="2"/>
  <c r="P70" i="2"/>
  <c r="P43" i="2"/>
  <c r="L43" i="2"/>
  <c r="L41" i="2"/>
  <c r="L37" i="2"/>
  <c r="P37" i="2"/>
  <c r="H26" i="2"/>
  <c r="M26" i="2" s="1"/>
  <c r="P12" i="2"/>
  <c r="O3" i="2"/>
  <c r="Q3" i="2" s="1"/>
  <c r="H3" i="2"/>
  <c r="M3" i="2" s="1"/>
  <c r="P2" i="2"/>
  <c r="S2" i="2"/>
  <c r="O117" i="2" l="1"/>
  <c r="Q117" i="2" s="1"/>
  <c r="H244" i="2"/>
  <c r="M244" i="2" s="1"/>
  <c r="O222" i="2"/>
  <c r="Q222" i="2" s="1"/>
  <c r="H222" i="2"/>
  <c r="M222" i="2" s="1"/>
  <c r="H216" i="2"/>
  <c r="M216" i="2" s="1"/>
  <c r="O216" i="2"/>
  <c r="Q216" i="2" s="1"/>
  <c r="M24" i="2"/>
  <c r="Q17" i="2"/>
  <c r="Q152" i="2"/>
  <c r="Q146" i="2"/>
  <c r="M121" i="2"/>
  <c r="Q139" i="2"/>
  <c r="M239" i="2"/>
  <c r="O42" i="2"/>
  <c r="Q42" i="2" s="1"/>
  <c r="H42" i="2"/>
  <c r="M42" i="2" s="1"/>
  <c r="H164" i="2"/>
  <c r="M164" i="2" s="1"/>
  <c r="O164" i="2"/>
  <c r="Q164" i="2" s="1"/>
  <c r="M176" i="2"/>
  <c r="M193" i="2"/>
  <c r="M9" i="2"/>
  <c r="Q120" i="2"/>
  <c r="M231" i="2"/>
  <c r="O264" i="2"/>
  <c r="Q264" i="2" s="1"/>
  <c r="O250" i="2"/>
  <c r="Q250" i="2" s="1"/>
  <c r="H251" i="2"/>
  <c r="M251" i="2" s="1"/>
  <c r="M226" i="2"/>
  <c r="Q9" i="2"/>
  <c r="M32" i="2"/>
  <c r="M102" i="2"/>
  <c r="H205" i="2"/>
  <c r="M205" i="2" s="1"/>
  <c r="M190" i="2"/>
  <c r="H173" i="2"/>
  <c r="M173" i="2" s="1"/>
  <c r="O173" i="2"/>
  <c r="Q173" i="2" s="1"/>
  <c r="Q112" i="2"/>
  <c r="Q202" i="2"/>
  <c r="O143" i="2"/>
  <c r="Q143" i="2" s="1"/>
  <c r="H143" i="2"/>
  <c r="M143" i="2" s="1"/>
  <c r="H30" i="2"/>
  <c r="M30" i="2" s="1"/>
  <c r="Q57" i="2"/>
  <c r="Q102" i="2"/>
  <c r="O88" i="2"/>
  <c r="Q88" i="2" s="1"/>
  <c r="O122" i="2"/>
  <c r="Q122" i="2" s="1"/>
  <c r="Q91" i="2"/>
  <c r="M223" i="2"/>
  <c r="M249" i="2"/>
  <c r="M206" i="2"/>
  <c r="M241" i="2"/>
  <c r="M200" i="2"/>
  <c r="H120" i="2"/>
  <c r="M120" i="2" s="1"/>
  <c r="O120" i="2"/>
  <c r="O213" i="2"/>
  <c r="Q213" i="2" s="1"/>
  <c r="H213" i="2"/>
  <c r="M213" i="2" s="1"/>
  <c r="O209" i="2"/>
  <c r="Q209" i="2" s="1"/>
  <c r="H209" i="2"/>
  <c r="M209" i="2" s="1"/>
  <c r="H217" i="2"/>
  <c r="M217" i="2" s="1"/>
  <c r="O217" i="2"/>
  <c r="Q217" i="2" s="1"/>
  <c r="Q130" i="2"/>
  <c r="M110" i="2"/>
  <c r="M89" i="2"/>
  <c r="Q223" i="2"/>
  <c r="M214" i="2"/>
  <c r="Q206" i="2"/>
  <c r="M256" i="2"/>
  <c r="O225" i="2"/>
  <c r="Q225" i="2" s="1"/>
  <c r="H225" i="2"/>
  <c r="M225" i="2" s="1"/>
  <c r="O210" i="2"/>
  <c r="Q210" i="2" s="1"/>
  <c r="H210" i="2"/>
  <c r="M210" i="2" s="1"/>
  <c r="O135" i="2"/>
  <c r="Q135" i="2" s="1"/>
  <c r="H135" i="2"/>
  <c r="M135" i="2" s="1"/>
  <c r="O43" i="2"/>
  <c r="Q43" i="2" s="1"/>
  <c r="H43" i="2"/>
  <c r="M43" i="2" s="1"/>
  <c r="O18" i="2"/>
  <c r="Q18" i="2" s="1"/>
  <c r="H18" i="2"/>
  <c r="M18" i="2" s="1"/>
  <c r="O265" i="2"/>
  <c r="Q265" i="2" s="1"/>
  <c r="H265" i="2"/>
  <c r="M265" i="2" s="1"/>
  <c r="O47" i="2"/>
  <c r="Q47" i="2" s="1"/>
  <c r="H47" i="2"/>
  <c r="M47" i="2" s="1"/>
  <c r="O31" i="2"/>
  <c r="Q31" i="2" s="1"/>
  <c r="H31" i="2"/>
  <c r="M31" i="2" s="1"/>
  <c r="Q78" i="2"/>
  <c r="O58" i="2"/>
  <c r="Q58" i="2" s="1"/>
  <c r="H58" i="2"/>
  <c r="M58" i="2" s="1"/>
  <c r="O79" i="2"/>
  <c r="Q79" i="2" s="1"/>
  <c r="H79" i="2"/>
  <c r="M79" i="2" s="1"/>
  <c r="H95" i="2"/>
  <c r="M95" i="2" s="1"/>
  <c r="O95" i="2"/>
  <c r="Q95" i="2" s="1"/>
  <c r="O125" i="2"/>
  <c r="Q125" i="2" s="1"/>
  <c r="H125" i="2"/>
  <c r="M125" i="2" s="1"/>
  <c r="O207" i="2"/>
  <c r="Q207" i="2" s="1"/>
  <c r="H207" i="2"/>
  <c r="M207" i="2" s="1"/>
  <c r="H132" i="2"/>
  <c r="M132" i="2" s="1"/>
  <c r="O132" i="2"/>
  <c r="Q132" i="2" s="1"/>
  <c r="Q158" i="2"/>
  <c r="O161" i="2"/>
  <c r="Q161" i="2" s="1"/>
  <c r="H161" i="2"/>
  <c r="M161" i="2" s="1"/>
  <c r="O163" i="2"/>
  <c r="Q163" i="2" s="1"/>
  <c r="H163" i="2"/>
  <c r="M163" i="2" s="1"/>
  <c r="Q231" i="2"/>
  <c r="Q238" i="2"/>
  <c r="H29" i="2"/>
  <c r="M29" i="2" s="1"/>
  <c r="O29" i="2"/>
  <c r="Q29" i="2" s="1"/>
  <c r="Q20" i="2"/>
  <c r="H13" i="2"/>
  <c r="M13" i="2" s="1"/>
  <c r="O13" i="2"/>
  <c r="Q13" i="2" s="1"/>
  <c r="O59" i="2"/>
  <c r="Q59" i="2" s="1"/>
  <c r="H59" i="2"/>
  <c r="M59" i="2" s="1"/>
  <c r="O99" i="2"/>
  <c r="Q99" i="2" s="1"/>
  <c r="H99" i="2"/>
  <c r="M99" i="2" s="1"/>
  <c r="Q68" i="2"/>
  <c r="O23" i="2"/>
  <c r="Q23" i="2" s="1"/>
  <c r="H23" i="2"/>
  <c r="M23" i="2" s="1"/>
  <c r="Q33" i="2"/>
  <c r="O142" i="2"/>
  <c r="Q142" i="2" s="1"/>
  <c r="H142" i="2"/>
  <c r="M142" i="2" s="1"/>
  <c r="O126" i="2"/>
  <c r="Q126" i="2" s="1"/>
  <c r="H126" i="2"/>
  <c r="M126" i="2" s="1"/>
  <c r="Q89" i="2"/>
  <c r="H111" i="2"/>
  <c r="M111" i="2" s="1"/>
  <c r="O111" i="2"/>
  <c r="Q111" i="2" s="1"/>
  <c r="O218" i="2"/>
  <c r="Q218" i="2" s="1"/>
  <c r="H218" i="2"/>
  <c r="M218" i="2" s="1"/>
  <c r="O170" i="2"/>
  <c r="Q170" i="2" s="1"/>
  <c r="H170" i="2"/>
  <c r="M170" i="2" s="1"/>
  <c r="Q166" i="2"/>
  <c r="Q219" i="2"/>
  <c r="Q195" i="2"/>
  <c r="Q220" i="2"/>
  <c r="Q248" i="2"/>
  <c r="Q266" i="2"/>
  <c r="Q228" i="2"/>
  <c r="Q190" i="2"/>
  <c r="O257" i="2"/>
  <c r="Q257" i="2" s="1"/>
  <c r="H257" i="2"/>
  <c r="M257" i="2" s="1"/>
  <c r="Q242" i="2"/>
  <c r="O55" i="2"/>
  <c r="Q55" i="2" s="1"/>
  <c r="H55" i="2"/>
  <c r="M55" i="2" s="1"/>
  <c r="H104" i="2"/>
  <c r="M104" i="2" s="1"/>
  <c r="O104" i="2"/>
  <c r="Q104" i="2" s="1"/>
  <c r="H103" i="2"/>
  <c r="M103" i="2" s="1"/>
  <c r="O103" i="2"/>
  <c r="Q103" i="2" s="1"/>
  <c r="Q196" i="2"/>
  <c r="Q12" i="2"/>
  <c r="O35" i="2"/>
  <c r="Q35" i="2" s="1"/>
  <c r="H35" i="2"/>
  <c r="M35" i="2" s="1"/>
  <c r="H85" i="2"/>
  <c r="M85" i="2" s="1"/>
  <c r="O85" i="2"/>
  <c r="Q85" i="2" s="1"/>
  <c r="H48" i="2"/>
  <c r="M48" i="2" s="1"/>
  <c r="O48" i="2"/>
  <c r="Q48" i="2" s="1"/>
  <c r="H8" i="2"/>
  <c r="M8" i="2" s="1"/>
  <c r="O8" i="2"/>
  <c r="Q8" i="2" s="1"/>
  <c r="Q4" i="2"/>
  <c r="Q65" i="2"/>
  <c r="Q84" i="2"/>
  <c r="H45" i="2"/>
  <c r="M45" i="2" s="1"/>
  <c r="O45" i="2"/>
  <c r="Q45" i="2" s="1"/>
  <c r="O141" i="2"/>
  <c r="Q141" i="2" s="1"/>
  <c r="H141" i="2"/>
  <c r="M141" i="2" s="1"/>
  <c r="H144" i="2"/>
  <c r="M144" i="2" s="1"/>
  <c r="O144" i="2"/>
  <c r="Q144" i="2" s="1"/>
  <c r="O215" i="2"/>
  <c r="Q215" i="2" s="1"/>
  <c r="H215" i="2"/>
  <c r="M215" i="2" s="1"/>
  <c r="Q160" i="2"/>
  <c r="Q174" i="2"/>
  <c r="H157" i="2"/>
  <c r="M157" i="2" s="1"/>
  <c r="O157" i="2"/>
  <c r="Q157" i="2" s="1"/>
  <c r="H165" i="2"/>
  <c r="M165" i="2" s="1"/>
  <c r="O165" i="2"/>
  <c r="Q165" i="2" s="1"/>
  <c r="O189" i="2"/>
  <c r="Q189" i="2" s="1"/>
  <c r="H189" i="2"/>
  <c r="M189" i="2" s="1"/>
  <c r="H5" i="2"/>
  <c r="M5" i="2" s="1"/>
  <c r="O5" i="2"/>
  <c r="Q5" i="2" s="1"/>
  <c r="O60" i="2"/>
  <c r="Q60" i="2" s="1"/>
  <c r="H60" i="2"/>
  <c r="M60" i="2" s="1"/>
  <c r="Q14" i="2"/>
  <c r="O74" i="2"/>
  <c r="Q74" i="2" s="1"/>
  <c r="H74" i="2"/>
  <c r="M74" i="2" s="1"/>
  <c r="O67" i="2"/>
  <c r="Q67" i="2" s="1"/>
  <c r="H67" i="2"/>
  <c r="M67" i="2" s="1"/>
  <c r="O50" i="2"/>
  <c r="Q50" i="2" s="1"/>
  <c r="H50" i="2"/>
  <c r="M50" i="2" s="1"/>
  <c r="Q96" i="2"/>
  <c r="O113" i="2"/>
  <c r="Q113" i="2" s="1"/>
  <c r="H113" i="2"/>
  <c r="M113" i="2" s="1"/>
  <c r="O63" i="2"/>
  <c r="Q63" i="2" s="1"/>
  <c r="H63" i="2"/>
  <c r="M63" i="2" s="1"/>
  <c r="H81" i="2"/>
  <c r="M81" i="2" s="1"/>
  <c r="O81" i="2"/>
  <c r="Q81" i="2" s="1"/>
  <c r="H136" i="2"/>
  <c r="M136" i="2" s="1"/>
  <c r="O136" i="2"/>
  <c r="Q136" i="2" s="1"/>
  <c r="Q118" i="2"/>
  <c r="Q123" i="2"/>
  <c r="Q191" i="2"/>
  <c r="O181" i="2"/>
  <c r="Q181" i="2" s="1"/>
  <c r="H181" i="2"/>
  <c r="M181" i="2" s="1"/>
  <c r="Q175" i="2"/>
  <c r="Q254" i="2"/>
  <c r="Q235" i="2"/>
  <c r="H64" i="2"/>
  <c r="M64" i="2" s="1"/>
  <c r="O64" i="2"/>
  <c r="Q64" i="2" s="1"/>
  <c r="H156" i="2"/>
  <c r="M156" i="2" s="1"/>
  <c r="O156" i="2"/>
  <c r="Q156" i="2" s="1"/>
  <c r="O15" i="2"/>
  <c r="Q15" i="2" s="1"/>
  <c r="H15" i="2"/>
  <c r="M15" i="2" s="1"/>
  <c r="H21" i="2"/>
  <c r="M21" i="2" s="1"/>
  <c r="O21" i="2"/>
  <c r="Q21" i="2" s="1"/>
  <c r="H16" i="2"/>
  <c r="M16" i="2" s="1"/>
  <c r="O16" i="2"/>
  <c r="Q16" i="2" s="1"/>
  <c r="O66" i="2"/>
  <c r="Q66" i="2" s="1"/>
  <c r="H66" i="2"/>
  <c r="M66" i="2" s="1"/>
  <c r="O27" i="2"/>
  <c r="Q27" i="2" s="1"/>
  <c r="H27" i="2"/>
  <c r="M27" i="2" s="1"/>
  <c r="H82" i="2"/>
  <c r="M82" i="2" s="1"/>
  <c r="O82" i="2"/>
  <c r="Q82" i="2" s="1"/>
  <c r="Q49" i="2"/>
  <c r="O115" i="2"/>
  <c r="Q115" i="2" s="1"/>
  <c r="H115" i="2"/>
  <c r="M115" i="2" s="1"/>
  <c r="H87" i="2"/>
  <c r="M87" i="2" s="1"/>
  <c r="O87" i="2"/>
  <c r="Q87" i="2" s="1"/>
  <c r="H116" i="2"/>
  <c r="M116" i="2" s="1"/>
  <c r="O116" i="2"/>
  <c r="Q116" i="2" s="1"/>
  <c r="H69" i="2"/>
  <c r="M69" i="2" s="1"/>
  <c r="O69" i="2"/>
  <c r="Q69" i="2" s="1"/>
  <c r="O109" i="2"/>
  <c r="Q109" i="2" s="1"/>
  <c r="H109" i="2"/>
  <c r="M109" i="2" s="1"/>
  <c r="H128" i="2"/>
  <c r="M128" i="2" s="1"/>
  <c r="O128" i="2"/>
  <c r="Q128" i="2" s="1"/>
  <c r="O131" i="2"/>
  <c r="Q131" i="2" s="1"/>
  <c r="H131" i="2"/>
  <c r="M131" i="2" s="1"/>
  <c r="O186" i="2"/>
  <c r="Q186" i="2" s="1"/>
  <c r="H186" i="2"/>
  <c r="M186" i="2" s="1"/>
  <c r="H184" i="2"/>
  <c r="M184" i="2" s="1"/>
  <c r="O184" i="2"/>
  <c r="Q184" i="2" s="1"/>
  <c r="O124" i="2"/>
  <c r="Q124" i="2" s="1"/>
  <c r="H124" i="2"/>
  <c r="M124" i="2" s="1"/>
  <c r="Q168" i="2"/>
  <c r="Q172" i="2"/>
  <c r="O262" i="2"/>
  <c r="Q262" i="2" s="1"/>
  <c r="H262" i="2"/>
  <c r="M262" i="2" s="1"/>
  <c r="O267" i="2"/>
  <c r="Q267" i="2" s="1"/>
  <c r="H267" i="2"/>
  <c r="M267" i="2" s="1"/>
  <c r="Q240" i="2"/>
  <c r="O253" i="2"/>
  <c r="Q253" i="2" s="1"/>
  <c r="H253" i="2"/>
  <c r="M253" i="2" s="1"/>
  <c r="Q246" i="2"/>
  <c r="O108" i="2"/>
  <c r="Q108" i="2" s="1"/>
  <c r="H108" i="2"/>
  <c r="M108" i="2" s="1"/>
  <c r="O162" i="2"/>
  <c r="Q162" i="2" s="1"/>
  <c r="H162" i="2"/>
  <c r="M162" i="2" s="1"/>
  <c r="O234" i="2"/>
  <c r="Q234" i="2" s="1"/>
  <c r="H234" i="2"/>
  <c r="M234" i="2" s="1"/>
  <c r="H37" i="2"/>
  <c r="M37" i="2" s="1"/>
  <c r="O37" i="2"/>
  <c r="Q37" i="2" s="1"/>
  <c r="O7" i="2"/>
  <c r="Q7" i="2" s="1"/>
  <c r="H7" i="2"/>
  <c r="M7" i="2" s="1"/>
  <c r="O25" i="2"/>
  <c r="Q25" i="2" s="1"/>
  <c r="H25" i="2"/>
  <c r="M25" i="2" s="1"/>
  <c r="H72" i="2"/>
  <c r="M72" i="2" s="1"/>
  <c r="O72" i="2"/>
  <c r="Q72" i="2" s="1"/>
  <c r="O71" i="2"/>
  <c r="Q71" i="2" s="1"/>
  <c r="H71" i="2"/>
  <c r="M71" i="2" s="1"/>
  <c r="O107" i="2"/>
  <c r="Q107" i="2" s="1"/>
  <c r="H107" i="2"/>
  <c r="M107" i="2" s="1"/>
  <c r="Q44" i="2"/>
  <c r="H100" i="2"/>
  <c r="M100" i="2" s="1"/>
  <c r="O100" i="2"/>
  <c r="Q100" i="2" s="1"/>
  <c r="Q52" i="2"/>
  <c r="O119" i="2"/>
  <c r="Q119" i="2" s="1"/>
  <c r="H119" i="2"/>
  <c r="M119" i="2" s="1"/>
  <c r="Q94" i="2"/>
  <c r="O134" i="2"/>
  <c r="Q134" i="2" s="1"/>
  <c r="H134" i="2"/>
  <c r="M134" i="2" s="1"/>
  <c r="H192" i="2"/>
  <c r="M192" i="2" s="1"/>
  <c r="O192" i="2"/>
  <c r="Q192" i="2" s="1"/>
  <c r="O185" i="2"/>
  <c r="Q185" i="2" s="1"/>
  <c r="H185" i="2"/>
  <c r="M185" i="2" s="1"/>
  <c r="Q127" i="2"/>
  <c r="Q159" i="2"/>
  <c r="Q200" i="2"/>
  <c r="O129" i="2"/>
  <c r="Q129" i="2" s="1"/>
  <c r="H129" i="2"/>
  <c r="M129" i="2" s="1"/>
  <c r="Q180" i="2"/>
  <c r="Q147" i="2"/>
  <c r="Q227" i="2"/>
  <c r="Q176" i="2"/>
  <c r="H255" i="2"/>
  <c r="M255" i="2" s="1"/>
  <c r="O255" i="2"/>
  <c r="Q255" i="2" s="1"/>
  <c r="Q167" i="2"/>
  <c r="Q204" i="2"/>
  <c r="Q258" i="2"/>
  <c r="O41" i="2"/>
  <c r="Q41" i="2" s="1"/>
  <c r="H41" i="2"/>
  <c r="M41" i="2" s="1"/>
  <c r="O19" i="2"/>
  <c r="Q19" i="2" s="1"/>
  <c r="H19" i="2"/>
  <c r="M19" i="2" s="1"/>
  <c r="H53" i="2"/>
  <c r="M53" i="2" s="1"/>
  <c r="O53" i="2"/>
  <c r="Q53" i="2" s="1"/>
  <c r="O39" i="2"/>
  <c r="Q39" i="2" s="1"/>
  <c r="H39" i="2"/>
  <c r="M39" i="2" s="1"/>
  <c r="Q73" i="2"/>
  <c r="Q80" i="2"/>
  <c r="Q70" i="2"/>
  <c r="H56" i="2"/>
  <c r="M56" i="2" s="1"/>
  <c r="O56" i="2"/>
  <c r="Q56" i="2" s="1"/>
  <c r="Q62" i="2"/>
  <c r="Q106" i="2"/>
  <c r="Q76" i="2"/>
  <c r="Q98" i="2"/>
  <c r="H199" i="2"/>
  <c r="M199" i="2" s="1"/>
  <c r="O199" i="2"/>
  <c r="Q199" i="2" s="1"/>
  <c r="Q203" i="2"/>
  <c r="Q193" i="2"/>
  <c r="O177" i="2"/>
  <c r="Q177" i="2" s="1"/>
  <c r="H177" i="2"/>
  <c r="M177" i="2" s="1"/>
  <c r="O263" i="2"/>
  <c r="Q263" i="2" s="1"/>
  <c r="H263" i="2"/>
  <c r="M263" i="2" s="1"/>
  <c r="O259" i="2"/>
  <c r="Q259" i="2" s="1"/>
  <c r="H259" i="2"/>
  <c r="M259" i="2" s="1"/>
  <c r="H188" i="2"/>
  <c r="M188" i="2" s="1"/>
  <c r="O188" i="2"/>
  <c r="Q188" i="2" s="1"/>
  <c r="O2" i="2"/>
  <c r="Q2" i="2" s="1"/>
  <c r="H2" i="2"/>
  <c r="M2" i="2" s="1"/>
</calcChain>
</file>

<file path=xl/sharedStrings.xml><?xml version="1.0" encoding="utf-8"?>
<sst xmlns="http://schemas.openxmlformats.org/spreadsheetml/2006/main" count="1746" uniqueCount="87">
  <si>
    <t>Subject</t>
  </si>
  <si>
    <t>ID</t>
  </si>
  <si>
    <t>Name</t>
  </si>
  <si>
    <t>Intensity</t>
  </si>
  <si>
    <t>Modality</t>
  </si>
  <si>
    <t>Age</t>
  </si>
  <si>
    <t>Sex</t>
  </si>
  <si>
    <t>Height</t>
  </si>
  <si>
    <t>Weight</t>
  </si>
  <si>
    <t>BMI</t>
  </si>
  <si>
    <t>SBP</t>
  </si>
  <si>
    <t>DBP</t>
  </si>
  <si>
    <t>Load</t>
  </si>
  <si>
    <t>LOAD_norm</t>
  </si>
  <si>
    <t>VO2</t>
  </si>
  <si>
    <t>RPE</t>
  </si>
  <si>
    <t>lactate</t>
  </si>
  <si>
    <t>HR</t>
  </si>
  <si>
    <t>HTC</t>
  </si>
  <si>
    <t>Diameter</t>
  </si>
  <si>
    <t>Velocity</t>
  </si>
  <si>
    <t>Velocity_Ret</t>
  </si>
  <si>
    <t>VO2_Bike</t>
  </si>
  <si>
    <t>VO2_ArmCrank</t>
  </si>
  <si>
    <t>VO2_Treadmill</t>
  </si>
  <si>
    <t>Bench</t>
  </si>
  <si>
    <t>Squat</t>
  </si>
  <si>
    <t>Biceps</t>
  </si>
  <si>
    <t>Bench_kg</t>
  </si>
  <si>
    <t>Squat_kg</t>
  </si>
  <si>
    <t>Biceps_kg</t>
  </si>
  <si>
    <t>Nick</t>
  </si>
  <si>
    <t>Rest</t>
  </si>
  <si>
    <t>Baseline</t>
  </si>
  <si>
    <t>Male</t>
  </si>
  <si>
    <t>Enrique</t>
  </si>
  <si>
    <t>Laurin</t>
  </si>
  <si>
    <t>Female</t>
  </si>
  <si>
    <t>Samuel</t>
  </si>
  <si>
    <t>Alba</t>
  </si>
  <si>
    <t>Patricia</t>
  </si>
  <si>
    <t>Gabriel</t>
  </si>
  <si>
    <t>Daniel</t>
  </si>
  <si>
    <t>Alondra</t>
  </si>
  <si>
    <t>Valeria</t>
  </si>
  <si>
    <t>Carlos</t>
  </si>
  <si>
    <t>Jaimie</t>
  </si>
  <si>
    <t>Many</t>
  </si>
  <si>
    <t>Sabrina</t>
  </si>
  <si>
    <t>Low</t>
  </si>
  <si>
    <t>Bike</t>
  </si>
  <si>
    <t>Moderate</t>
  </si>
  <si>
    <t>High</t>
  </si>
  <si>
    <t>ArmCrank</t>
  </si>
  <si>
    <t>Treadmill</t>
  </si>
  <si>
    <t>HCT</t>
  </si>
  <si>
    <t>SR_B</t>
  </si>
  <si>
    <t>K_B</t>
  </si>
  <si>
    <t>μp_ ARB_ (10-1 N/m2*s)_B</t>
  </si>
  <si>
    <t>μb_ARB_(10-1 N/m2*s)_B</t>
  </si>
  <si>
    <t>blood_denstity_(kg/m^3)_B</t>
  </si>
  <si>
    <t>Womersley</t>
  </si>
  <si>
    <t>SS_W_B</t>
  </si>
  <si>
    <t>Strouhal_B</t>
  </si>
  <si>
    <t>Re_crit_B</t>
  </si>
  <si>
    <t>Re_B</t>
  </si>
  <si>
    <t>Turbulence_B</t>
  </si>
  <si>
    <t>SS_P_B</t>
  </si>
  <si>
    <t>ESS</t>
  </si>
  <si>
    <t>RE_B</t>
  </si>
  <si>
    <t>mean</t>
  </si>
  <si>
    <t>sd</t>
  </si>
  <si>
    <t>se</t>
  </si>
  <si>
    <t>All</t>
  </si>
  <si>
    <t>Age (yrs.)</t>
  </si>
  <si>
    <t>Height (m)</t>
  </si>
  <si>
    <t>BMI (kg/m2)</t>
  </si>
  <si>
    <t>Weight (kg)</t>
  </si>
  <si>
    <t>SBP (mm Hg)</t>
  </si>
  <si>
    <t>DBP (mm Hg)</t>
  </si>
  <si>
    <t>Bike VO2max (ml/kg/min)</t>
  </si>
  <si>
    <t>ArmCrank VO2max (ml/kg/min)</t>
  </si>
  <si>
    <t>Treadmill VO2max (ml/kg/min)</t>
  </si>
  <si>
    <t>Bench Press 1RM</t>
  </si>
  <si>
    <t>Squat 1RM</t>
  </si>
  <si>
    <t>Biceps Curls 1RM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</si>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</sst>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2"/>
      <color rgb="FF22222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0" fontId="3" fillId="0" borderId="1" xfId="0" applyFont="1" applyBorder="1"/>
    <xf numFmtId="2" fontId="3" fillId="0" borderId="1" xfId="0" applyNumberFormat="1" applyFont="1" applyBorder="1"/>
    <xf numFmtId="2" fontId="4" fillId="0" borderId="0" xfId="0" applyNumberFormat="1" applyFont="1"/>
    <xf numFmtId="0" fontId="0" fillId="0" borderId="2" xfId="0" applyBorder="1"/>
    <xf numFmtId="2" fontId="0" fillId="0" borderId="2" xfId="0" applyNumberFormat="1" applyBorder="1"/>
    <xf numFmtId="0" fontId="0" fillId="3" borderId="1" xfId="0" applyFill="1" applyBorder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0" fillId="5" borderId="1" xfId="0" applyNumberFormat="1" applyFill="1" applyBorder="1"/>
    <xf numFmtId="164" fontId="0" fillId="0" borderId="0" xfId="0" applyNumberFormat="1" applyAlignment="1">
      <alignment horizontal="right"/>
    </xf>
    <xf numFmtId="164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2" fontId="0" fillId="0" borderId="0" xfId="0" applyNumberFormat="1" applyAlignment="1">
      <alignment horizontal="right"/>
    </xf>
    <xf numFmtId="2" fontId="2" fillId="4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right"/>
    </xf>
    <xf numFmtId="0" fontId="1" fillId="2" borderId="0" xfId="1" applyAlignment="1">
      <alignment horizontal="center"/>
    </xf>
    <xf numFmtId="164" fontId="1" fillId="2" borderId="0" xfId="1" applyNumberFormat="1" applyAlignment="1">
      <alignment horizontal="right"/>
    </xf>
    <xf numFmtId="0" fontId="1" fillId="2" borderId="0" xfId="1"/>
    <xf numFmtId="164" fontId="1" fillId="2" borderId="0" xfId="1" applyNumberFormat="1" applyAlignment="1">
      <alignment horizontal="right" vertical="center"/>
    </xf>
    <xf numFmtId="0" fontId="5" fillId="0" borderId="0" xfId="0" applyFont="1"/>
    <xf numFmtId="0" fontId="5" fillId="0" borderId="0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2" fontId="5" fillId="0" borderId="0" xfId="0" applyNumberFormat="1" applyFont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B69E-78A6-45FC-821C-0A4C8FAD6313}">
  <dimension ref="A1:AG452"/>
  <sheetViews>
    <sheetView tabSelected="1" workbookViewId="0">
      <selection activeCell="T20" sqref="T20"/>
    </sheetView>
  </sheetViews>
  <sheetFormatPr defaultColWidth="7.42578125" defaultRowHeight="15" x14ac:dyDescent="0.25"/>
  <cols>
    <col min="1" max="1" width="7.5703125" style="1" bestFit="1" customWidth="1"/>
    <col min="2" max="2" width="3" style="1" bestFit="1" customWidth="1"/>
    <col min="3" max="3" width="8" style="1" bestFit="1" customWidth="1"/>
    <col min="4" max="5" width="9.7109375" style="1" bestFit="1" customWidth="1"/>
    <col min="6" max="6" width="4.42578125" style="1" bestFit="1" customWidth="1"/>
    <col min="7" max="7" width="7.5703125" style="1" bestFit="1" customWidth="1"/>
    <col min="8" max="8" width="6.85546875" style="1" bestFit="1" customWidth="1"/>
    <col min="9" max="9" width="7.42578125" style="1" bestFit="1"/>
    <col min="10" max="10" width="5.5703125" style="2" bestFit="1" customWidth="1"/>
    <col min="11" max="11" width="4.28515625" style="1" bestFit="1" customWidth="1"/>
    <col min="12" max="12" width="4.5703125" style="1" bestFit="1" customWidth="1"/>
    <col min="13" max="13" width="6.5703125" style="2" bestFit="1" customWidth="1"/>
    <col min="14" max="14" width="11.5703125" style="2" bestFit="1" customWidth="1"/>
    <col min="15" max="16" width="5.5703125" style="2" bestFit="1" customWidth="1"/>
    <col min="17" max="17" width="7" style="2" bestFit="1" customWidth="1"/>
    <col min="18" max="18" width="6.5703125" style="2" bestFit="1" customWidth="1"/>
    <col min="19" max="19" width="4.42578125" style="1" bestFit="1" customWidth="1"/>
    <col min="20" max="20" width="9.28515625" bestFit="1" customWidth="1"/>
    <col min="21" max="21" width="8.28515625" bestFit="1" customWidth="1"/>
    <col min="22" max="22" width="12.28515625" style="3" bestFit="1" customWidth="1"/>
    <col min="23" max="23" width="9.5703125" style="1" bestFit="1" customWidth="1"/>
    <col min="24" max="24" width="14.5703125" style="1" bestFit="1" customWidth="1"/>
    <col min="25" max="25" width="14.28515625" style="1" bestFit="1" customWidth="1"/>
    <col min="26" max="26" width="6.42578125" style="1" bestFit="1" customWidth="1"/>
    <col min="27" max="27" width="6" style="1" bestFit="1" customWidth="1"/>
    <col min="28" max="28" width="6.7109375" style="1" bestFit="1" customWidth="1"/>
    <col min="29" max="29" width="9.42578125" style="1" bestFit="1" customWidth="1"/>
    <col min="30" max="30" width="9" style="1" bestFit="1" customWidth="1"/>
    <col min="31" max="31" width="9.7109375" style="1" bestFit="1" customWidth="1"/>
    <col min="32" max="32" width="12" style="1" bestFit="1" customWidth="1"/>
    <col min="33" max="33" width="8.5703125" style="21" bestFit="1" customWidth="1"/>
    <col min="34" max="16384" width="7.42578125" style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t="s">
        <v>20</v>
      </c>
      <c r="V1" s="3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68</v>
      </c>
      <c r="AG1" s="19" t="s">
        <v>69</v>
      </c>
    </row>
    <row r="2" spans="1:33" x14ac:dyDescent="0.25">
      <c r="A2" s="4">
        <v>3</v>
      </c>
      <c r="B2" s="1">
        <v>1</v>
      </c>
      <c r="C2" s="4" t="s">
        <v>31</v>
      </c>
      <c r="D2" s="1" t="s">
        <v>32</v>
      </c>
      <c r="E2" s="1" t="s">
        <v>33</v>
      </c>
      <c r="F2" s="4">
        <v>24</v>
      </c>
      <c r="G2" s="4" t="s">
        <v>34</v>
      </c>
      <c r="H2" s="4">
        <v>1.7749999999999999</v>
      </c>
      <c r="I2" s="4">
        <v>81.099999999999994</v>
      </c>
      <c r="J2" s="2">
        <f>I2/(H2^2)</f>
        <v>25.740924419757985</v>
      </c>
      <c r="K2" s="4">
        <v>121</v>
      </c>
      <c r="L2" s="4">
        <v>69</v>
      </c>
      <c r="M2" s="5"/>
      <c r="N2" s="5"/>
      <c r="O2" s="5">
        <v>0.2</v>
      </c>
      <c r="P2" s="5"/>
      <c r="Q2" s="5">
        <v>0.7</v>
      </c>
      <c r="R2" s="2">
        <v>90</v>
      </c>
      <c r="S2" s="4">
        <v>48</v>
      </c>
      <c r="T2" s="1">
        <v>4.0999999999999996</v>
      </c>
      <c r="U2">
        <v>75</v>
      </c>
      <c r="V2" s="6">
        <v>11</v>
      </c>
      <c r="W2" s="4">
        <v>48.2</v>
      </c>
      <c r="X2" s="4">
        <v>22.7</v>
      </c>
      <c r="Y2" s="4">
        <v>44.2</v>
      </c>
      <c r="Z2" s="4">
        <v>170</v>
      </c>
      <c r="AA2" s="4">
        <v>315</v>
      </c>
      <c r="AB2" s="4">
        <v>105</v>
      </c>
      <c r="AC2" s="1">
        <f>Z2*0.454</f>
        <v>77.180000000000007</v>
      </c>
      <c r="AD2" s="1">
        <f>AA2*0.454</f>
        <v>143.01</v>
      </c>
      <c r="AE2" s="1">
        <f>AB2*0.454</f>
        <v>47.67</v>
      </c>
      <c r="AF2" s="4">
        <v>26.330561072614579</v>
      </c>
      <c r="AG2" s="22">
        <v>911.89931365262828</v>
      </c>
    </row>
    <row r="3" spans="1:33" x14ac:dyDescent="0.25">
      <c r="A3" s="4">
        <v>6</v>
      </c>
      <c r="B3" s="1">
        <v>2</v>
      </c>
      <c r="C3" s="4" t="s">
        <v>35</v>
      </c>
      <c r="D3" s="1" t="s">
        <v>32</v>
      </c>
      <c r="E3" s="1" t="s">
        <v>33</v>
      </c>
      <c r="F3" s="4">
        <v>20</v>
      </c>
      <c r="G3" s="4" t="s">
        <v>34</v>
      </c>
      <c r="H3" s="4">
        <v>1.75</v>
      </c>
      <c r="I3" s="4">
        <v>69</v>
      </c>
      <c r="J3" s="2">
        <f t="shared" ref="J3:J15" si="0">I3/(H3^2)</f>
        <v>22.530612244897959</v>
      </c>
      <c r="K3" s="4">
        <v>100</v>
      </c>
      <c r="L3" s="4">
        <v>69</v>
      </c>
      <c r="M3" s="5"/>
      <c r="N3" s="5"/>
      <c r="O3" s="5">
        <v>2.2999999999999998</v>
      </c>
      <c r="P3" s="5"/>
      <c r="Q3" s="5">
        <v>0.8</v>
      </c>
      <c r="R3" s="2">
        <v>77</v>
      </c>
      <c r="S3" s="4">
        <v>52</v>
      </c>
      <c r="T3" s="1">
        <v>5.83</v>
      </c>
      <c r="U3">
        <v>93.7</v>
      </c>
      <c r="V3" s="3">
        <v>23.8</v>
      </c>
      <c r="W3" s="4">
        <v>27.2</v>
      </c>
      <c r="X3" s="4">
        <v>27.3</v>
      </c>
      <c r="Y3" s="4">
        <v>47.6</v>
      </c>
      <c r="Z3" s="4">
        <v>105</v>
      </c>
      <c r="AA3" s="4">
        <v>110</v>
      </c>
      <c r="AB3" s="4">
        <v>65</v>
      </c>
      <c r="AC3" s="1">
        <f t="shared" ref="AC3:AE15" si="1">Z3*0.454</f>
        <v>47.67</v>
      </c>
      <c r="AD3" s="1">
        <f t="shared" si="1"/>
        <v>49.940000000000005</v>
      </c>
      <c r="AE3" s="1">
        <f t="shared" si="1"/>
        <v>29.51</v>
      </c>
      <c r="AF3" s="1">
        <v>26.57876666760723</v>
      </c>
      <c r="AG3" s="22">
        <v>1480.0776832229824</v>
      </c>
    </row>
    <row r="4" spans="1:33" x14ac:dyDescent="0.25">
      <c r="A4" s="4">
        <v>7</v>
      </c>
      <c r="B4" s="1">
        <v>3</v>
      </c>
      <c r="C4" s="4" t="s">
        <v>36</v>
      </c>
      <c r="D4" s="1" t="s">
        <v>32</v>
      </c>
      <c r="E4" s="1" t="s">
        <v>33</v>
      </c>
      <c r="F4" s="4">
        <v>20</v>
      </c>
      <c r="G4" s="4" t="s">
        <v>37</v>
      </c>
      <c r="H4" s="4">
        <v>1.655</v>
      </c>
      <c r="I4" s="4">
        <v>48.2</v>
      </c>
      <c r="J4" s="2">
        <f t="shared" si="0"/>
        <v>17.597502761018976</v>
      </c>
      <c r="K4" s="4">
        <v>104</v>
      </c>
      <c r="L4" s="4">
        <v>67</v>
      </c>
      <c r="M4" s="5"/>
      <c r="N4" s="5"/>
      <c r="O4" s="5">
        <v>2.4</v>
      </c>
      <c r="P4" s="5"/>
      <c r="Q4" s="5">
        <v>0.9</v>
      </c>
      <c r="R4" s="2">
        <v>90</v>
      </c>
      <c r="S4" s="4">
        <v>44</v>
      </c>
      <c r="T4" s="1">
        <v>5.57</v>
      </c>
      <c r="U4">
        <v>96.5</v>
      </c>
      <c r="V4" s="3">
        <v>13.3</v>
      </c>
      <c r="W4" s="4">
        <v>27.8</v>
      </c>
      <c r="X4" s="4">
        <v>22.1</v>
      </c>
      <c r="Y4" s="4">
        <v>35</v>
      </c>
      <c r="Z4" s="4">
        <v>50</v>
      </c>
      <c r="AA4" s="4">
        <v>85</v>
      </c>
      <c r="AB4" s="4">
        <v>30</v>
      </c>
      <c r="AC4" s="1">
        <f t="shared" si="1"/>
        <v>22.7</v>
      </c>
      <c r="AD4" s="1">
        <f t="shared" si="1"/>
        <v>38.590000000000003</v>
      </c>
      <c r="AE4" s="1">
        <f t="shared" si="1"/>
        <v>13.620000000000001</v>
      </c>
      <c r="AF4" s="1">
        <v>26.133460947724689</v>
      </c>
      <c r="AG4" s="22">
        <v>1744.6479940543006</v>
      </c>
    </row>
    <row r="5" spans="1:33" x14ac:dyDescent="0.25">
      <c r="A5" s="4">
        <v>8</v>
      </c>
      <c r="B5" s="1">
        <v>4</v>
      </c>
      <c r="C5" s="4" t="s">
        <v>38</v>
      </c>
      <c r="D5" s="1" t="s">
        <v>32</v>
      </c>
      <c r="E5" s="1" t="s">
        <v>33</v>
      </c>
      <c r="F5" s="4">
        <v>31</v>
      </c>
      <c r="G5" s="4" t="s">
        <v>34</v>
      </c>
      <c r="H5" s="4">
        <v>1.64</v>
      </c>
      <c r="I5" s="4">
        <v>65</v>
      </c>
      <c r="J5" s="2">
        <f t="shared" si="0"/>
        <v>24.167162403331353</v>
      </c>
      <c r="K5" s="4">
        <v>123</v>
      </c>
      <c r="L5" s="4">
        <v>85</v>
      </c>
      <c r="M5" s="5"/>
      <c r="N5" s="5"/>
      <c r="O5" s="5">
        <v>0.44</v>
      </c>
      <c r="P5" s="5"/>
      <c r="Q5" s="5">
        <v>0.5</v>
      </c>
      <c r="R5" s="2">
        <v>78</v>
      </c>
      <c r="S5" s="4">
        <v>52</v>
      </c>
      <c r="T5" s="1">
        <v>5.41</v>
      </c>
      <c r="U5">
        <v>88.7</v>
      </c>
      <c r="V5" s="3">
        <v>0</v>
      </c>
      <c r="W5" s="4">
        <v>49.7</v>
      </c>
      <c r="X5" s="4">
        <v>35.799999999999997</v>
      </c>
      <c r="Y5" s="4">
        <v>49.3</v>
      </c>
      <c r="Z5" s="4">
        <v>185</v>
      </c>
      <c r="AA5" s="4">
        <v>285</v>
      </c>
      <c r="AB5" s="4">
        <v>85</v>
      </c>
      <c r="AC5" s="1">
        <f t="shared" si="1"/>
        <v>83.990000000000009</v>
      </c>
      <c r="AD5" s="1">
        <f t="shared" si="1"/>
        <v>129.39000000000001</v>
      </c>
      <c r="AE5" s="1">
        <f t="shared" si="1"/>
        <v>38.590000000000003</v>
      </c>
      <c r="AF5" s="1">
        <v>26.568534340985114</v>
      </c>
      <c r="AG5" s="22">
        <v>1300.1613441225377</v>
      </c>
    </row>
    <row r="6" spans="1:33" x14ac:dyDescent="0.25">
      <c r="A6" s="4">
        <v>10</v>
      </c>
      <c r="B6" s="1">
        <v>5</v>
      </c>
      <c r="C6" s="4" t="s">
        <v>39</v>
      </c>
      <c r="D6" s="1" t="s">
        <v>32</v>
      </c>
      <c r="E6" s="1" t="s">
        <v>33</v>
      </c>
      <c r="F6" s="4">
        <v>21</v>
      </c>
      <c r="G6" s="4" t="s">
        <v>37</v>
      </c>
      <c r="H6" s="4">
        <v>1.6719999999999999</v>
      </c>
      <c r="I6" s="4">
        <v>81.7</v>
      </c>
      <c r="J6" s="2">
        <f t="shared" si="0"/>
        <v>29.224662896911703</v>
      </c>
      <c r="K6" s="4">
        <v>109</v>
      </c>
      <c r="L6" s="4">
        <v>82</v>
      </c>
      <c r="M6" s="5"/>
      <c r="N6" s="5"/>
      <c r="O6" s="5">
        <v>3.9</v>
      </c>
      <c r="P6" s="5"/>
      <c r="Q6" s="5">
        <v>0.7</v>
      </c>
      <c r="R6" s="2">
        <v>80</v>
      </c>
      <c r="S6" s="4">
        <v>46</v>
      </c>
      <c r="T6" s="1">
        <v>5.8</v>
      </c>
      <c r="U6">
        <v>66.400000000000006</v>
      </c>
      <c r="V6" s="3">
        <v>2.2000000000000002</v>
      </c>
      <c r="W6" s="4">
        <v>18.2</v>
      </c>
      <c r="X6" s="4">
        <v>15</v>
      </c>
      <c r="Y6" s="4">
        <v>28.2</v>
      </c>
      <c r="Z6" s="4">
        <v>85</v>
      </c>
      <c r="AA6" s="4">
        <v>175</v>
      </c>
      <c r="AB6" s="4">
        <v>50</v>
      </c>
      <c r="AC6" s="1">
        <f t="shared" si="1"/>
        <v>38.590000000000003</v>
      </c>
      <c r="AD6" s="1">
        <f t="shared" si="1"/>
        <v>79.45</v>
      </c>
      <c r="AE6" s="1">
        <f t="shared" si="1"/>
        <v>22.7</v>
      </c>
      <c r="AF6" s="1">
        <v>17.499596782903545</v>
      </c>
      <c r="AG6" s="22">
        <v>1194.8402511646755</v>
      </c>
    </row>
    <row r="7" spans="1:33" x14ac:dyDescent="0.25">
      <c r="A7" s="4">
        <v>13</v>
      </c>
      <c r="B7" s="1">
        <v>6</v>
      </c>
      <c r="C7" s="4" t="s">
        <v>40</v>
      </c>
      <c r="D7" s="1" t="s">
        <v>32</v>
      </c>
      <c r="E7" s="1" t="s">
        <v>33</v>
      </c>
      <c r="F7" s="4">
        <v>21</v>
      </c>
      <c r="G7" s="4" t="s">
        <v>37</v>
      </c>
      <c r="H7" s="4">
        <v>1.5</v>
      </c>
      <c r="I7" s="4">
        <v>62</v>
      </c>
      <c r="J7" s="2">
        <f t="shared" si="0"/>
        <v>27.555555555555557</v>
      </c>
      <c r="K7" s="4">
        <v>101</v>
      </c>
      <c r="L7" s="4">
        <v>63</v>
      </c>
      <c r="M7" s="5"/>
      <c r="N7" s="5"/>
      <c r="O7" s="5">
        <v>0.9</v>
      </c>
      <c r="P7" s="5"/>
      <c r="Q7" s="5">
        <v>0.9</v>
      </c>
      <c r="R7" s="2">
        <v>56</v>
      </c>
      <c r="S7" s="4">
        <v>45</v>
      </c>
      <c r="T7" s="1">
        <v>6.06</v>
      </c>
      <c r="U7">
        <v>96.7</v>
      </c>
      <c r="V7" s="3">
        <v>15.4</v>
      </c>
      <c r="W7" s="4">
        <v>31.9</v>
      </c>
      <c r="X7" s="1">
        <v>26.6</v>
      </c>
      <c r="Y7" s="1">
        <v>33</v>
      </c>
      <c r="Z7" s="1">
        <v>75</v>
      </c>
      <c r="AA7" s="1">
        <v>125</v>
      </c>
      <c r="AB7" s="1">
        <v>50</v>
      </c>
      <c r="AC7" s="1">
        <f t="shared" si="1"/>
        <v>34.050000000000004</v>
      </c>
      <c r="AD7" s="1">
        <f t="shared" si="1"/>
        <v>56.75</v>
      </c>
      <c r="AE7" s="1">
        <f t="shared" si="1"/>
        <v>22.7</v>
      </c>
      <c r="AF7" s="1">
        <v>22.741186693861756</v>
      </c>
      <c r="AG7" s="22">
        <v>1859.5963966182146</v>
      </c>
    </row>
    <row r="8" spans="1:33" x14ac:dyDescent="0.25">
      <c r="A8" s="4">
        <v>14</v>
      </c>
      <c r="B8" s="1">
        <v>7</v>
      </c>
      <c r="C8" s="4" t="s">
        <v>41</v>
      </c>
      <c r="D8" s="1" t="s">
        <v>32</v>
      </c>
      <c r="E8" s="1" t="s">
        <v>33</v>
      </c>
      <c r="F8" s="4">
        <v>23</v>
      </c>
      <c r="G8" s="4" t="s">
        <v>34</v>
      </c>
      <c r="H8" s="4">
        <v>1.74</v>
      </c>
      <c r="I8" s="4">
        <v>69.5</v>
      </c>
      <c r="J8" s="2">
        <f t="shared" si="0"/>
        <v>22.955476284846082</v>
      </c>
      <c r="K8" s="1">
        <v>121</v>
      </c>
      <c r="L8" s="1">
        <v>80</v>
      </c>
      <c r="O8" s="2">
        <v>4.5</v>
      </c>
      <c r="Q8" s="2">
        <v>0.9</v>
      </c>
      <c r="R8" s="2">
        <v>66</v>
      </c>
      <c r="S8" s="1">
        <v>54</v>
      </c>
      <c r="T8" s="1">
        <v>4.3899999999999997</v>
      </c>
      <c r="U8">
        <v>86.3</v>
      </c>
      <c r="V8" s="3">
        <v>19.899999999999999</v>
      </c>
      <c r="W8" s="1">
        <v>30.6</v>
      </c>
      <c r="X8" s="1">
        <v>20.7</v>
      </c>
      <c r="Y8" s="1">
        <v>47.9</v>
      </c>
      <c r="Z8" s="1">
        <v>160</v>
      </c>
      <c r="AA8" s="1">
        <v>205</v>
      </c>
      <c r="AB8" s="1">
        <v>75</v>
      </c>
      <c r="AC8" s="1">
        <f t="shared" si="1"/>
        <v>72.64</v>
      </c>
      <c r="AD8" s="1">
        <f t="shared" si="1"/>
        <v>93.070000000000007</v>
      </c>
      <c r="AE8" s="1">
        <f t="shared" si="1"/>
        <v>34.050000000000004</v>
      </c>
      <c r="AF8" s="1">
        <v>31.594311902662184</v>
      </c>
      <c r="AG8" s="22">
        <v>981.15649101967381</v>
      </c>
    </row>
    <row r="9" spans="1:33" x14ac:dyDescent="0.25">
      <c r="A9" s="4">
        <v>16</v>
      </c>
      <c r="B9" s="1">
        <v>8</v>
      </c>
      <c r="C9" s="4" t="s">
        <v>42</v>
      </c>
      <c r="D9" s="1" t="s">
        <v>32</v>
      </c>
      <c r="E9" s="1" t="s">
        <v>33</v>
      </c>
      <c r="F9" s="1">
        <v>25</v>
      </c>
      <c r="G9" s="4" t="s">
        <v>34</v>
      </c>
      <c r="H9" s="1">
        <v>1.7849999999999999</v>
      </c>
      <c r="I9" s="1">
        <v>81</v>
      </c>
      <c r="J9" s="2">
        <f t="shared" si="0"/>
        <v>25.421933479274063</v>
      </c>
      <c r="K9" s="1">
        <v>125</v>
      </c>
      <c r="L9" s="1">
        <v>81</v>
      </c>
      <c r="O9" s="2">
        <v>2.2999999999999998</v>
      </c>
      <c r="Q9" s="2">
        <v>0.6</v>
      </c>
      <c r="R9" s="2">
        <v>79</v>
      </c>
      <c r="S9" s="1">
        <v>50</v>
      </c>
      <c r="T9" s="1">
        <v>5.46</v>
      </c>
      <c r="U9">
        <v>96.8</v>
      </c>
      <c r="V9" s="3">
        <v>0</v>
      </c>
      <c r="W9" s="1">
        <v>31</v>
      </c>
      <c r="X9" s="1">
        <v>28.5</v>
      </c>
      <c r="Y9" s="1">
        <v>52.3</v>
      </c>
      <c r="Z9" s="1">
        <v>175</v>
      </c>
      <c r="AA9" s="1">
        <v>85</v>
      </c>
      <c r="AB9" s="1">
        <v>205</v>
      </c>
      <c r="AC9" s="1">
        <f t="shared" si="1"/>
        <v>79.45</v>
      </c>
      <c r="AD9" s="1">
        <f t="shared" si="1"/>
        <v>38.590000000000003</v>
      </c>
      <c r="AE9" s="1">
        <f t="shared" si="1"/>
        <v>93.070000000000007</v>
      </c>
      <c r="AF9" s="1">
        <v>27.926580402342189</v>
      </c>
      <c r="AG9" s="22">
        <v>1498.1569021702114</v>
      </c>
    </row>
    <row r="10" spans="1:33" x14ac:dyDescent="0.25">
      <c r="A10" s="4">
        <v>17</v>
      </c>
      <c r="B10" s="1">
        <v>9</v>
      </c>
      <c r="C10" s="4" t="s">
        <v>43</v>
      </c>
      <c r="D10" s="1" t="s">
        <v>32</v>
      </c>
      <c r="E10" s="1" t="s">
        <v>33</v>
      </c>
      <c r="F10" s="1">
        <v>22</v>
      </c>
      <c r="G10" s="4" t="s">
        <v>37</v>
      </c>
      <c r="H10" s="1">
        <v>1.54</v>
      </c>
      <c r="I10" s="1">
        <v>50</v>
      </c>
      <c r="J10" s="2">
        <f t="shared" si="0"/>
        <v>21.0828132906055</v>
      </c>
      <c r="K10" s="1">
        <v>105</v>
      </c>
      <c r="L10" s="1">
        <v>75</v>
      </c>
      <c r="O10" s="2">
        <v>2.7</v>
      </c>
      <c r="Q10" s="2">
        <v>0.6</v>
      </c>
      <c r="R10" s="2">
        <v>85</v>
      </c>
      <c r="S10" s="1">
        <v>47</v>
      </c>
      <c r="T10" s="1">
        <v>4.88</v>
      </c>
      <c r="U10">
        <v>84.7</v>
      </c>
      <c r="V10" s="3">
        <v>0</v>
      </c>
      <c r="W10" s="1">
        <v>38.700000000000003</v>
      </c>
      <c r="X10" s="1">
        <v>29.5</v>
      </c>
      <c r="Y10" s="1">
        <v>41.9</v>
      </c>
      <c r="Z10" s="1">
        <v>85</v>
      </c>
      <c r="AA10" s="1">
        <v>155</v>
      </c>
      <c r="AB10" s="1">
        <v>50</v>
      </c>
      <c r="AC10" s="1">
        <f t="shared" si="1"/>
        <v>38.590000000000003</v>
      </c>
      <c r="AD10" s="1">
        <f t="shared" si="1"/>
        <v>70.37</v>
      </c>
      <c r="AE10" s="1">
        <f t="shared" si="1"/>
        <v>22.7</v>
      </c>
      <c r="AF10" s="1">
        <v>25.445432033196571</v>
      </c>
      <c r="AG10" s="22">
        <v>1253.7503314187668</v>
      </c>
    </row>
    <row r="11" spans="1:33" x14ac:dyDescent="0.25">
      <c r="A11" s="4">
        <v>18</v>
      </c>
      <c r="B11" s="1">
        <v>10</v>
      </c>
      <c r="C11" s="4" t="s">
        <v>44</v>
      </c>
      <c r="D11" s="1" t="s">
        <v>32</v>
      </c>
      <c r="E11" s="1" t="s">
        <v>33</v>
      </c>
      <c r="F11" s="1">
        <v>25</v>
      </c>
      <c r="G11" s="4" t="s">
        <v>37</v>
      </c>
      <c r="H11" s="1">
        <v>1.52</v>
      </c>
      <c r="I11" s="1">
        <v>64</v>
      </c>
      <c r="J11" s="2">
        <f t="shared" si="0"/>
        <v>27.700831024930746</v>
      </c>
      <c r="K11" s="1">
        <v>120</v>
      </c>
      <c r="L11" s="1">
        <v>78</v>
      </c>
      <c r="O11" s="2">
        <v>2.1</v>
      </c>
      <c r="Q11" s="2">
        <v>0.6</v>
      </c>
      <c r="R11" s="2">
        <v>85</v>
      </c>
      <c r="S11" s="1">
        <v>44</v>
      </c>
      <c r="T11" s="1">
        <v>5.55</v>
      </c>
      <c r="U11">
        <v>56.8</v>
      </c>
      <c r="V11" s="3">
        <v>0</v>
      </c>
      <c r="W11" s="1">
        <v>40.1</v>
      </c>
      <c r="X11" s="1">
        <v>24.2</v>
      </c>
      <c r="Y11" s="1">
        <v>50</v>
      </c>
      <c r="Z11" s="1">
        <v>100</v>
      </c>
      <c r="AA11" s="1">
        <v>200</v>
      </c>
      <c r="AB11" s="1">
        <v>55</v>
      </c>
      <c r="AC11" s="1">
        <f t="shared" si="1"/>
        <v>45.4</v>
      </c>
      <c r="AD11" s="1">
        <f t="shared" si="1"/>
        <v>90.8</v>
      </c>
      <c r="AE11" s="1">
        <f t="shared" si="1"/>
        <v>24.970000000000002</v>
      </c>
      <c r="AF11" s="1">
        <v>15.173408320245503</v>
      </c>
      <c r="AG11" s="22">
        <v>1023.2143582769977</v>
      </c>
    </row>
    <row r="12" spans="1:33" x14ac:dyDescent="0.25">
      <c r="A12" s="4">
        <v>19</v>
      </c>
      <c r="B12" s="1">
        <v>11</v>
      </c>
      <c r="C12" s="4" t="s">
        <v>45</v>
      </c>
      <c r="D12" s="1" t="s">
        <v>32</v>
      </c>
      <c r="E12" s="1" t="s">
        <v>33</v>
      </c>
      <c r="F12" s="1">
        <v>21</v>
      </c>
      <c r="G12" s="4" t="s">
        <v>34</v>
      </c>
      <c r="H12" s="1">
        <v>1.7</v>
      </c>
      <c r="I12" s="1">
        <v>83.5</v>
      </c>
      <c r="J12" s="2">
        <f t="shared" si="0"/>
        <v>28.892733564013845</v>
      </c>
      <c r="K12" s="1">
        <v>109</v>
      </c>
      <c r="L12" s="1">
        <v>65</v>
      </c>
      <c r="O12" s="2">
        <v>0.2</v>
      </c>
      <c r="Q12" s="2">
        <v>0.7</v>
      </c>
      <c r="R12" s="2">
        <v>90</v>
      </c>
      <c r="S12" s="1">
        <v>52</v>
      </c>
      <c r="T12" s="2">
        <v>6.5</v>
      </c>
      <c r="U12">
        <v>68.099999999999994</v>
      </c>
      <c r="V12" s="3">
        <v>13.2</v>
      </c>
      <c r="W12" s="1">
        <v>24</v>
      </c>
      <c r="X12" s="1">
        <v>43</v>
      </c>
      <c r="Y12" s="1">
        <v>52.4</v>
      </c>
      <c r="Z12" s="1">
        <v>225</v>
      </c>
      <c r="AA12" s="1">
        <v>315</v>
      </c>
      <c r="AB12" s="1">
        <v>105</v>
      </c>
      <c r="AC12" s="1">
        <f t="shared" si="1"/>
        <v>102.15</v>
      </c>
      <c r="AD12" s="1">
        <f t="shared" si="1"/>
        <v>143.01</v>
      </c>
      <c r="AE12" s="1">
        <f t="shared" si="1"/>
        <v>47.67</v>
      </c>
      <c r="AF12" s="1">
        <v>18.743720945350269</v>
      </c>
      <c r="AG12" s="22">
        <v>1199.3248524608719</v>
      </c>
    </row>
    <row r="13" spans="1:33" x14ac:dyDescent="0.25">
      <c r="A13" s="4">
        <v>20</v>
      </c>
      <c r="B13" s="1">
        <v>12</v>
      </c>
      <c r="C13" s="4" t="s">
        <v>46</v>
      </c>
      <c r="D13" s="1" t="s">
        <v>32</v>
      </c>
      <c r="E13" s="1" t="s">
        <v>33</v>
      </c>
      <c r="F13" s="1">
        <v>22</v>
      </c>
      <c r="G13" s="4" t="s">
        <v>37</v>
      </c>
      <c r="H13" s="1">
        <v>1.59</v>
      </c>
      <c r="I13" s="1">
        <v>75</v>
      </c>
      <c r="J13" s="2">
        <f t="shared" si="0"/>
        <v>29.666548000474663</v>
      </c>
      <c r="K13" s="1">
        <v>120</v>
      </c>
      <c r="L13" s="1">
        <v>75</v>
      </c>
      <c r="O13" s="2">
        <v>0.6</v>
      </c>
      <c r="Q13" s="2">
        <v>0.7</v>
      </c>
      <c r="R13" s="2">
        <v>68</v>
      </c>
      <c r="S13" s="1">
        <v>48</v>
      </c>
      <c r="T13" s="1">
        <v>5.4</v>
      </c>
      <c r="U13">
        <v>133.9</v>
      </c>
      <c r="V13" s="3">
        <v>27.1</v>
      </c>
      <c r="W13" s="1">
        <v>25.5</v>
      </c>
      <c r="X13" s="1">
        <v>20.2</v>
      </c>
      <c r="Y13" s="1">
        <v>36.1</v>
      </c>
      <c r="Z13" s="1">
        <v>75</v>
      </c>
      <c r="AA13" s="1">
        <v>135</v>
      </c>
      <c r="AB13" s="1">
        <v>50</v>
      </c>
      <c r="AC13" s="1">
        <f t="shared" si="1"/>
        <v>34.050000000000004</v>
      </c>
      <c r="AD13" s="1">
        <f t="shared" si="1"/>
        <v>61.29</v>
      </c>
      <c r="AE13" s="1">
        <f t="shared" si="1"/>
        <v>22.7</v>
      </c>
      <c r="AF13" s="1">
        <v>36.837724873111519</v>
      </c>
      <c r="AG13" s="22">
        <v>2144.2533909907952</v>
      </c>
    </row>
    <row r="14" spans="1:33" x14ac:dyDescent="0.25">
      <c r="A14" s="4">
        <v>21</v>
      </c>
      <c r="B14" s="1">
        <v>13</v>
      </c>
      <c r="C14" s="4" t="s">
        <v>47</v>
      </c>
      <c r="D14" s="1" t="s">
        <v>32</v>
      </c>
      <c r="E14" s="1" t="s">
        <v>33</v>
      </c>
      <c r="F14" s="1">
        <v>24</v>
      </c>
      <c r="G14" s="4" t="s">
        <v>34</v>
      </c>
      <c r="H14" s="1">
        <v>1.71</v>
      </c>
      <c r="I14" s="1">
        <v>68.5</v>
      </c>
      <c r="J14" s="2">
        <f t="shared" si="0"/>
        <v>23.426011422317981</v>
      </c>
      <c r="K14" s="1">
        <v>120</v>
      </c>
      <c r="L14" s="1">
        <v>77</v>
      </c>
      <c r="O14" s="2">
        <v>1.4</v>
      </c>
      <c r="Q14" s="2">
        <v>0.4</v>
      </c>
      <c r="R14" s="2">
        <v>50</v>
      </c>
      <c r="S14" s="1">
        <v>50</v>
      </c>
      <c r="T14" s="1">
        <v>5.26</v>
      </c>
      <c r="U14">
        <v>98.7</v>
      </c>
      <c r="V14" s="3">
        <v>37.299999999999997</v>
      </c>
      <c r="W14" s="1">
        <v>31.4</v>
      </c>
      <c r="X14" s="1">
        <v>48.4</v>
      </c>
      <c r="Y14" s="1">
        <v>60.5</v>
      </c>
      <c r="Z14" s="1">
        <v>165</v>
      </c>
      <c r="AA14" s="1">
        <v>255</v>
      </c>
      <c r="AB14" s="1">
        <v>85</v>
      </c>
      <c r="AC14" s="1">
        <f t="shared" si="1"/>
        <v>74.91</v>
      </c>
      <c r="AD14" s="1">
        <f t="shared" si="1"/>
        <v>115.77000000000001</v>
      </c>
      <c r="AE14" s="1">
        <f t="shared" si="1"/>
        <v>38.590000000000003</v>
      </c>
      <c r="AF14" s="1">
        <v>27.881528894606323</v>
      </c>
      <c r="AG14" s="22">
        <v>1471.6081903787338</v>
      </c>
    </row>
    <row r="15" spans="1:33" x14ac:dyDescent="0.25">
      <c r="A15" s="4">
        <v>22</v>
      </c>
      <c r="B15" s="1">
        <v>14</v>
      </c>
      <c r="C15" s="4" t="s">
        <v>48</v>
      </c>
      <c r="D15" s="1" t="s">
        <v>32</v>
      </c>
      <c r="E15" s="1" t="s">
        <v>33</v>
      </c>
      <c r="F15" s="1">
        <v>23</v>
      </c>
      <c r="G15" s="4" t="s">
        <v>37</v>
      </c>
      <c r="H15" s="1">
        <v>1.72</v>
      </c>
      <c r="I15" s="1">
        <v>70</v>
      </c>
      <c r="J15" s="2">
        <f t="shared" si="0"/>
        <v>23.661438615467823</v>
      </c>
      <c r="K15" s="1">
        <v>108</v>
      </c>
      <c r="L15" s="1">
        <v>71</v>
      </c>
      <c r="O15" s="2">
        <v>0.6</v>
      </c>
      <c r="Q15" s="2">
        <v>0.5</v>
      </c>
      <c r="R15" s="2">
        <v>81</v>
      </c>
      <c r="S15" s="1">
        <v>46</v>
      </c>
      <c r="T15" s="1">
        <v>5.57</v>
      </c>
      <c r="U15">
        <v>65.8</v>
      </c>
      <c r="V15" s="3">
        <v>19.7</v>
      </c>
      <c r="W15" s="1">
        <v>23.7</v>
      </c>
      <c r="X15" s="1">
        <v>38.299999999999997</v>
      </c>
      <c r="Y15" s="1">
        <v>27.2</v>
      </c>
      <c r="Z15" s="1">
        <v>65</v>
      </c>
      <c r="AA15" s="1">
        <v>125</v>
      </c>
      <c r="AB15" s="1">
        <v>30</v>
      </c>
      <c r="AC15" s="1">
        <f t="shared" si="1"/>
        <v>29.51</v>
      </c>
      <c r="AD15" s="1">
        <f t="shared" si="1"/>
        <v>56.75</v>
      </c>
      <c r="AE15" s="1">
        <f t="shared" si="1"/>
        <v>13.620000000000001</v>
      </c>
      <c r="AF15" s="1">
        <v>17.774554866398415</v>
      </c>
      <c r="AG15" s="22">
        <v>1137.0900526936034</v>
      </c>
    </row>
    <row r="16" spans="1:33" x14ac:dyDescent="0.25">
      <c r="A16" s="4">
        <v>3</v>
      </c>
      <c r="B16" s="1">
        <v>1</v>
      </c>
      <c r="C16" s="4" t="s">
        <v>31</v>
      </c>
      <c r="D16" s="1" t="s">
        <v>32</v>
      </c>
      <c r="E16" s="1" t="s">
        <v>33</v>
      </c>
      <c r="F16" s="4">
        <v>24</v>
      </c>
      <c r="G16" s="4"/>
      <c r="H16" s="4"/>
      <c r="I16" s="4"/>
      <c r="K16" s="4"/>
      <c r="L16" s="4"/>
      <c r="M16" s="5"/>
      <c r="N16" s="5"/>
      <c r="O16" s="5"/>
      <c r="P16" s="5"/>
      <c r="Q16" s="5">
        <v>0.7</v>
      </c>
      <c r="R16" s="2">
        <v>90</v>
      </c>
      <c r="S16" s="4">
        <v>48</v>
      </c>
      <c r="T16">
        <v>4.0999999999999996</v>
      </c>
      <c r="U16">
        <v>75</v>
      </c>
      <c r="V16">
        <v>11</v>
      </c>
      <c r="W16" s="4"/>
      <c r="X16" s="4"/>
      <c r="Y16" s="4"/>
      <c r="Z16" s="4"/>
      <c r="AA16" s="4"/>
      <c r="AB16" s="4"/>
      <c r="AF16" s="4"/>
      <c r="AG16" s="22"/>
    </row>
    <row r="17" spans="1:33" customFormat="1" x14ac:dyDescent="0.25">
      <c r="A17">
        <v>6</v>
      </c>
      <c r="B17">
        <v>2</v>
      </c>
      <c r="C17" t="s">
        <v>35</v>
      </c>
      <c r="D17" t="s">
        <v>32</v>
      </c>
      <c r="E17" t="s">
        <v>33</v>
      </c>
      <c r="F17">
        <v>20</v>
      </c>
      <c r="Q17">
        <v>0.8</v>
      </c>
      <c r="R17">
        <v>110</v>
      </c>
      <c r="S17">
        <v>52</v>
      </c>
      <c r="T17">
        <v>4.92</v>
      </c>
      <c r="U17">
        <v>95.4</v>
      </c>
      <c r="V17">
        <v>25</v>
      </c>
    </row>
    <row r="18" spans="1:33" customFormat="1" x14ac:dyDescent="0.25">
      <c r="A18">
        <v>7</v>
      </c>
      <c r="B18">
        <v>3</v>
      </c>
      <c r="C18" t="s">
        <v>36</v>
      </c>
      <c r="D18" t="s">
        <v>32</v>
      </c>
      <c r="E18" t="s">
        <v>33</v>
      </c>
      <c r="F18">
        <v>20</v>
      </c>
      <c r="Q18">
        <v>0.9</v>
      </c>
      <c r="R18">
        <v>92</v>
      </c>
      <c r="S18">
        <v>44</v>
      </c>
      <c r="T18">
        <v>5.34</v>
      </c>
      <c r="U18">
        <v>117.9</v>
      </c>
      <c r="V18">
        <v>18.3</v>
      </c>
    </row>
    <row r="19" spans="1:33" customFormat="1" x14ac:dyDescent="0.25">
      <c r="A19">
        <v>8</v>
      </c>
      <c r="B19">
        <v>4</v>
      </c>
      <c r="C19" t="s">
        <v>38</v>
      </c>
      <c r="D19" t="s">
        <v>32</v>
      </c>
      <c r="E19" t="s">
        <v>33</v>
      </c>
      <c r="F19">
        <v>31</v>
      </c>
      <c r="Q19">
        <v>0.5</v>
      </c>
      <c r="R19">
        <v>92</v>
      </c>
      <c r="S19">
        <v>52</v>
      </c>
      <c r="T19">
        <v>6.21</v>
      </c>
      <c r="U19">
        <v>104.8</v>
      </c>
      <c r="V19">
        <v>5.4</v>
      </c>
    </row>
    <row r="20" spans="1:33" customFormat="1" x14ac:dyDescent="0.25">
      <c r="A20">
        <v>10</v>
      </c>
      <c r="B20">
        <v>5</v>
      </c>
      <c r="C20" t="s">
        <v>39</v>
      </c>
      <c r="D20" t="s">
        <v>32</v>
      </c>
      <c r="E20" t="s">
        <v>33</v>
      </c>
      <c r="F20">
        <v>21</v>
      </c>
      <c r="Q20">
        <v>0.7</v>
      </c>
      <c r="R20">
        <v>80</v>
      </c>
      <c r="S20">
        <v>46</v>
      </c>
      <c r="T20">
        <v>6.16</v>
      </c>
      <c r="U20">
        <v>89.9</v>
      </c>
      <c r="V20">
        <v>8.8000000000000007</v>
      </c>
    </row>
    <row r="21" spans="1:33" customFormat="1" x14ac:dyDescent="0.25">
      <c r="A21">
        <v>13</v>
      </c>
      <c r="B21">
        <v>6</v>
      </c>
      <c r="C21" t="s">
        <v>40</v>
      </c>
      <c r="D21" t="s">
        <v>32</v>
      </c>
      <c r="E21" t="s">
        <v>33</v>
      </c>
      <c r="F21">
        <v>21</v>
      </c>
      <c r="Q21">
        <v>0.9</v>
      </c>
      <c r="R21">
        <v>81</v>
      </c>
      <c r="S21">
        <v>45</v>
      </c>
      <c r="T21">
        <v>6.06</v>
      </c>
      <c r="U21">
        <v>116.3</v>
      </c>
      <c r="V21">
        <v>13.2</v>
      </c>
    </row>
    <row r="22" spans="1:33" customFormat="1" x14ac:dyDescent="0.25">
      <c r="A22">
        <v>14</v>
      </c>
      <c r="B22">
        <v>7</v>
      </c>
      <c r="C22" t="s">
        <v>41</v>
      </c>
      <c r="D22" t="s">
        <v>32</v>
      </c>
      <c r="E22" t="s">
        <v>33</v>
      </c>
      <c r="F22">
        <v>23</v>
      </c>
      <c r="Q22">
        <v>0.9</v>
      </c>
      <c r="R22">
        <v>63</v>
      </c>
      <c r="S22">
        <v>54</v>
      </c>
      <c r="T22">
        <v>4.8899999999999997</v>
      </c>
      <c r="U22">
        <v>79.7</v>
      </c>
      <c r="V22">
        <v>21.6</v>
      </c>
    </row>
    <row r="23" spans="1:33" customFormat="1" x14ac:dyDescent="0.25">
      <c r="A23">
        <v>16</v>
      </c>
      <c r="B23">
        <v>8</v>
      </c>
      <c r="C23" t="s">
        <v>42</v>
      </c>
      <c r="D23" t="s">
        <v>32</v>
      </c>
      <c r="E23" t="s">
        <v>33</v>
      </c>
      <c r="F23">
        <v>25</v>
      </c>
      <c r="Q23">
        <v>0.6</v>
      </c>
      <c r="R23">
        <v>83</v>
      </c>
      <c r="S23">
        <v>50</v>
      </c>
      <c r="T23">
        <v>6.27</v>
      </c>
      <c r="U23">
        <v>103.1</v>
      </c>
      <c r="V23">
        <v>4.4000000000000004</v>
      </c>
    </row>
    <row r="24" spans="1:33" customFormat="1" x14ac:dyDescent="0.25">
      <c r="A24">
        <v>17</v>
      </c>
      <c r="B24">
        <v>9</v>
      </c>
      <c r="C24" t="s">
        <v>43</v>
      </c>
      <c r="D24" t="s">
        <v>32</v>
      </c>
      <c r="E24" t="s">
        <v>33</v>
      </c>
      <c r="F24">
        <v>22</v>
      </c>
      <c r="Q24">
        <v>0.6</v>
      </c>
      <c r="R24">
        <v>111</v>
      </c>
      <c r="S24">
        <v>47</v>
      </c>
      <c r="T24">
        <v>5.97</v>
      </c>
      <c r="U24">
        <v>153</v>
      </c>
      <c r="V24">
        <v>17.5</v>
      </c>
    </row>
    <row r="25" spans="1:33" customFormat="1" x14ac:dyDescent="0.25">
      <c r="A25">
        <v>18</v>
      </c>
      <c r="B25">
        <v>10</v>
      </c>
      <c r="C25" t="s">
        <v>44</v>
      </c>
      <c r="D25" t="s">
        <v>32</v>
      </c>
      <c r="E25" t="s">
        <v>33</v>
      </c>
      <c r="F25">
        <v>25</v>
      </c>
      <c r="Q25">
        <v>0.6</v>
      </c>
      <c r="R25">
        <v>66</v>
      </c>
      <c r="S25">
        <v>44</v>
      </c>
      <c r="T25">
        <v>5.19</v>
      </c>
      <c r="U25">
        <v>122</v>
      </c>
      <c r="V25">
        <v>11</v>
      </c>
    </row>
    <row r="26" spans="1:33" customFormat="1" x14ac:dyDescent="0.25">
      <c r="A26">
        <v>19</v>
      </c>
      <c r="B26">
        <v>11</v>
      </c>
      <c r="C26" t="s">
        <v>45</v>
      </c>
      <c r="D26" t="s">
        <v>32</v>
      </c>
      <c r="E26" t="s">
        <v>33</v>
      </c>
      <c r="F26">
        <v>21</v>
      </c>
      <c r="Q26">
        <v>0.7</v>
      </c>
      <c r="R26">
        <v>67</v>
      </c>
      <c r="S26">
        <v>52</v>
      </c>
      <c r="T26">
        <v>6.5</v>
      </c>
      <c r="U26">
        <v>113.3</v>
      </c>
      <c r="V26">
        <v>11</v>
      </c>
    </row>
    <row r="27" spans="1:33" customFormat="1" x14ac:dyDescent="0.25">
      <c r="A27">
        <v>20</v>
      </c>
      <c r="B27">
        <v>12</v>
      </c>
      <c r="C27" t="s">
        <v>46</v>
      </c>
      <c r="D27" t="s">
        <v>32</v>
      </c>
      <c r="E27" t="s">
        <v>33</v>
      </c>
      <c r="F27">
        <v>22</v>
      </c>
      <c r="Q27">
        <v>0.7</v>
      </c>
      <c r="R27">
        <v>62</v>
      </c>
      <c r="S27">
        <v>48</v>
      </c>
      <c r="T27">
        <v>6.47</v>
      </c>
      <c r="U27">
        <v>81.2</v>
      </c>
      <c r="V27">
        <v>19.7</v>
      </c>
    </row>
    <row r="28" spans="1:33" customFormat="1" x14ac:dyDescent="0.25">
      <c r="A28">
        <v>21</v>
      </c>
      <c r="B28">
        <v>13</v>
      </c>
      <c r="C28" t="s">
        <v>47</v>
      </c>
      <c r="D28" t="s">
        <v>32</v>
      </c>
      <c r="E28" t="s">
        <v>33</v>
      </c>
      <c r="F28">
        <v>24</v>
      </c>
      <c r="Q28">
        <v>0.4</v>
      </c>
      <c r="R28">
        <v>77</v>
      </c>
      <c r="S28">
        <v>50</v>
      </c>
      <c r="T28">
        <v>5.46</v>
      </c>
      <c r="U28">
        <v>88.7</v>
      </c>
      <c r="V28">
        <v>25.3</v>
      </c>
    </row>
    <row r="29" spans="1:33" customFormat="1" x14ac:dyDescent="0.25">
      <c r="A29">
        <v>22</v>
      </c>
      <c r="B29">
        <v>14</v>
      </c>
      <c r="C29" t="s">
        <v>48</v>
      </c>
      <c r="D29" t="s">
        <v>32</v>
      </c>
      <c r="E29" t="s">
        <v>33</v>
      </c>
      <c r="F29">
        <v>23</v>
      </c>
      <c r="Q29">
        <v>0.5</v>
      </c>
      <c r="R29">
        <v>76</v>
      </c>
      <c r="S29">
        <v>46</v>
      </c>
      <c r="T29">
        <v>5.34</v>
      </c>
      <c r="U29">
        <v>105</v>
      </c>
      <c r="V29">
        <v>5.4</v>
      </c>
    </row>
    <row r="30" spans="1:33" x14ac:dyDescent="0.25">
      <c r="A30" s="4">
        <v>3</v>
      </c>
      <c r="B30" s="1">
        <v>1</v>
      </c>
      <c r="C30" s="4" t="s">
        <v>31</v>
      </c>
      <c r="D30" s="1" t="s">
        <v>49</v>
      </c>
      <c r="E30" s="1" t="s">
        <v>50</v>
      </c>
      <c r="F30" s="4">
        <v>24</v>
      </c>
      <c r="G30" s="4" t="s">
        <v>34</v>
      </c>
      <c r="M30" s="2">
        <v>100</v>
      </c>
      <c r="N30" s="2">
        <f>M30</f>
        <v>100</v>
      </c>
      <c r="O30" s="2">
        <v>19.600000000000001</v>
      </c>
      <c r="P30" s="2">
        <v>13</v>
      </c>
      <c r="Q30" s="2">
        <v>1.5</v>
      </c>
      <c r="R30" s="2">
        <v>136</v>
      </c>
      <c r="T30" s="1">
        <v>6.22</v>
      </c>
      <c r="U30">
        <v>193.2</v>
      </c>
      <c r="V30" s="1">
        <v>40.200000000000003</v>
      </c>
      <c r="AF30" s="1">
        <v>60.294931933499257</v>
      </c>
      <c r="AG30" s="22">
        <v>3563.6847245971317</v>
      </c>
    </row>
    <row r="31" spans="1:33" x14ac:dyDescent="0.25">
      <c r="A31" s="4">
        <v>6</v>
      </c>
      <c r="B31" s="1">
        <v>2</v>
      </c>
      <c r="C31" s="4" t="s">
        <v>35</v>
      </c>
      <c r="D31" s="1" t="s">
        <v>49</v>
      </c>
      <c r="E31" s="1" t="s">
        <v>50</v>
      </c>
      <c r="F31" s="4">
        <v>20</v>
      </c>
      <c r="G31" s="4" t="s">
        <v>34</v>
      </c>
      <c r="M31" s="2">
        <v>50</v>
      </c>
      <c r="N31" s="2">
        <f t="shared" ref="N31:N94" si="2">M31</f>
        <v>50</v>
      </c>
      <c r="O31" s="2">
        <v>8.6999999999999993</v>
      </c>
      <c r="P31" s="2">
        <v>10</v>
      </c>
      <c r="Q31" s="2">
        <v>1.8</v>
      </c>
      <c r="R31" s="2">
        <v>110</v>
      </c>
      <c r="T31" s="1">
        <v>6.59</v>
      </c>
      <c r="U31">
        <v>197.1</v>
      </c>
      <c r="V31" s="1">
        <v>36.6</v>
      </c>
      <c r="AF31" s="1">
        <v>57.270209149537365</v>
      </c>
      <c r="AG31" s="22">
        <v>3519.2360968893017</v>
      </c>
    </row>
    <row r="32" spans="1:33" x14ac:dyDescent="0.25">
      <c r="A32" s="4">
        <v>7</v>
      </c>
      <c r="B32" s="1">
        <v>3</v>
      </c>
      <c r="C32" s="4" t="s">
        <v>36</v>
      </c>
      <c r="D32" s="1" t="s">
        <v>49</v>
      </c>
      <c r="E32" s="1" t="s">
        <v>50</v>
      </c>
      <c r="F32" s="4">
        <v>20</v>
      </c>
      <c r="G32" s="4" t="s">
        <v>37</v>
      </c>
      <c r="M32" s="2">
        <v>30</v>
      </c>
      <c r="N32" s="2">
        <f t="shared" si="2"/>
        <v>30</v>
      </c>
      <c r="O32" s="2">
        <v>9.3000000000000007</v>
      </c>
      <c r="P32" s="2">
        <v>7</v>
      </c>
      <c r="Q32" s="2">
        <v>1.3</v>
      </c>
      <c r="R32" s="2">
        <v>87</v>
      </c>
      <c r="T32" s="1">
        <v>6.13</v>
      </c>
      <c r="U32">
        <v>161</v>
      </c>
      <c r="V32" s="3">
        <v>18.3</v>
      </c>
      <c r="AF32" s="1">
        <v>41.557331100200095</v>
      </c>
      <c r="AG32" s="22">
        <v>3203.4035865192154</v>
      </c>
    </row>
    <row r="33" spans="1:33" x14ac:dyDescent="0.25">
      <c r="A33" s="4">
        <v>8</v>
      </c>
      <c r="B33" s="1">
        <v>4</v>
      </c>
      <c r="C33" s="4" t="s">
        <v>38</v>
      </c>
      <c r="D33" s="1" t="s">
        <v>49</v>
      </c>
      <c r="E33" s="1" t="s">
        <v>50</v>
      </c>
      <c r="F33" s="4">
        <v>31</v>
      </c>
      <c r="G33" s="4" t="s">
        <v>34</v>
      </c>
      <c r="M33" s="2">
        <v>50</v>
      </c>
      <c r="N33" s="2">
        <f t="shared" si="2"/>
        <v>50</v>
      </c>
      <c r="O33" s="2">
        <v>13.7</v>
      </c>
      <c r="P33" s="2">
        <v>6</v>
      </c>
      <c r="Q33" s="2">
        <v>0.9</v>
      </c>
      <c r="R33" s="2">
        <v>111</v>
      </c>
      <c r="T33" s="1">
        <v>6.16</v>
      </c>
      <c r="U33">
        <v>124.3</v>
      </c>
      <c r="V33" s="3">
        <v>6.7</v>
      </c>
      <c r="AF33" s="1">
        <v>37.140520508261616</v>
      </c>
      <c r="AG33" s="22">
        <v>2074.5705357078059</v>
      </c>
    </row>
    <row r="34" spans="1:33" x14ac:dyDescent="0.25">
      <c r="A34" s="4">
        <v>10</v>
      </c>
      <c r="B34" s="1">
        <v>5</v>
      </c>
      <c r="C34" s="4" t="s">
        <v>39</v>
      </c>
      <c r="D34" s="1" t="s">
        <v>49</v>
      </c>
      <c r="E34" s="1" t="s">
        <v>50</v>
      </c>
      <c r="F34" s="4">
        <v>21</v>
      </c>
      <c r="G34" s="4" t="s">
        <v>37</v>
      </c>
      <c r="M34" s="2">
        <v>80</v>
      </c>
      <c r="N34" s="2">
        <f t="shared" si="2"/>
        <v>80</v>
      </c>
      <c r="O34" s="2">
        <v>14.2</v>
      </c>
      <c r="P34" s="2">
        <v>11</v>
      </c>
      <c r="Q34" s="2">
        <v>1.6</v>
      </c>
      <c r="R34" s="2">
        <v>147</v>
      </c>
      <c r="T34" s="1">
        <v>4.41</v>
      </c>
      <c r="U34">
        <v>268.7</v>
      </c>
      <c r="V34" s="3">
        <v>49.4</v>
      </c>
      <c r="AF34" s="1">
        <v>94.548002643671765</v>
      </c>
      <c r="AG34" s="22">
        <v>3676.3768900650498</v>
      </c>
    </row>
    <row r="35" spans="1:33" x14ac:dyDescent="0.25">
      <c r="A35" s="4">
        <v>13</v>
      </c>
      <c r="B35" s="1">
        <v>6</v>
      </c>
      <c r="C35" s="4" t="s">
        <v>40</v>
      </c>
      <c r="D35" s="1" t="s">
        <v>49</v>
      </c>
      <c r="E35" s="1" t="s">
        <v>50</v>
      </c>
      <c r="F35" s="4">
        <v>21</v>
      </c>
      <c r="G35" s="4" t="s">
        <v>37</v>
      </c>
      <c r="M35" s="2">
        <v>80</v>
      </c>
      <c r="N35" s="2">
        <f t="shared" si="2"/>
        <v>80</v>
      </c>
      <c r="O35" s="2">
        <v>14.2</v>
      </c>
      <c r="P35" s="2">
        <v>8</v>
      </c>
      <c r="Q35" s="2">
        <v>1.4</v>
      </c>
      <c r="R35" s="2">
        <v>119</v>
      </c>
      <c r="T35" s="1">
        <v>8.08</v>
      </c>
      <c r="U35">
        <v>184.3</v>
      </c>
      <c r="V35" s="3">
        <v>28.5</v>
      </c>
      <c r="AF35" s="1">
        <v>54.374041586122225</v>
      </c>
      <c r="AG35" s="22">
        <v>4725.5927734813795</v>
      </c>
    </row>
    <row r="36" spans="1:33" x14ac:dyDescent="0.25">
      <c r="A36" s="4">
        <v>14</v>
      </c>
      <c r="B36" s="1">
        <v>7</v>
      </c>
      <c r="C36" s="4" t="s">
        <v>41</v>
      </c>
      <c r="D36" s="1" t="s">
        <v>49</v>
      </c>
      <c r="E36" s="1" t="s">
        <v>50</v>
      </c>
      <c r="F36" s="4">
        <v>23</v>
      </c>
      <c r="G36" s="4" t="s">
        <v>34</v>
      </c>
      <c r="M36" s="2">
        <v>65</v>
      </c>
      <c r="N36" s="2">
        <f t="shared" si="2"/>
        <v>65</v>
      </c>
      <c r="O36" s="2">
        <v>14.9</v>
      </c>
      <c r="P36" s="2">
        <v>12</v>
      </c>
      <c r="Q36" s="2">
        <v>1.2</v>
      </c>
      <c r="R36" s="2">
        <v>80</v>
      </c>
      <c r="T36" s="1">
        <v>4.68</v>
      </c>
      <c r="U36">
        <v>266.39999999999998</v>
      </c>
      <c r="V36" s="3">
        <v>25.1</v>
      </c>
      <c r="AF36" s="1">
        <v>93.137953104838033</v>
      </c>
      <c r="AG36" s="22">
        <v>3228.8140841841655</v>
      </c>
    </row>
    <row r="37" spans="1:33" x14ac:dyDescent="0.25">
      <c r="A37" s="4">
        <v>16</v>
      </c>
      <c r="B37" s="1">
        <v>8</v>
      </c>
      <c r="C37" s="4" t="s">
        <v>42</v>
      </c>
      <c r="D37" s="1" t="s">
        <v>49</v>
      </c>
      <c r="E37" s="1" t="s">
        <v>50</v>
      </c>
      <c r="F37" s="1">
        <v>25</v>
      </c>
      <c r="G37" s="4" t="s">
        <v>34</v>
      </c>
      <c r="M37" s="2">
        <v>50</v>
      </c>
      <c r="N37" s="2">
        <f t="shared" si="2"/>
        <v>50</v>
      </c>
      <c r="O37" s="2">
        <v>10.5</v>
      </c>
      <c r="P37" s="2">
        <v>6</v>
      </c>
      <c r="Q37" s="2">
        <v>1.8</v>
      </c>
      <c r="R37" s="2">
        <v>95</v>
      </c>
      <c r="T37" s="1">
        <v>6.52</v>
      </c>
      <c r="U37">
        <v>121.2</v>
      </c>
      <c r="V37" s="3">
        <v>0</v>
      </c>
      <c r="AF37" s="1">
        <v>33.148736526622237</v>
      </c>
      <c r="AG37" s="22">
        <v>2239.9561420786658</v>
      </c>
    </row>
    <row r="38" spans="1:33" x14ac:dyDescent="0.25">
      <c r="A38" s="4">
        <v>17</v>
      </c>
      <c r="B38" s="1">
        <v>9</v>
      </c>
      <c r="C38" s="4" t="s">
        <v>43</v>
      </c>
      <c r="D38" s="1" t="s">
        <v>49</v>
      </c>
      <c r="E38" s="1" t="s">
        <v>50</v>
      </c>
      <c r="F38" s="1">
        <v>22</v>
      </c>
      <c r="G38" s="4" t="s">
        <v>37</v>
      </c>
      <c r="M38" s="2">
        <v>50</v>
      </c>
      <c r="N38" s="2">
        <f t="shared" si="2"/>
        <v>50</v>
      </c>
      <c r="O38" s="2">
        <v>15.7</v>
      </c>
      <c r="P38" s="2">
        <v>6</v>
      </c>
      <c r="Q38" s="2">
        <v>1.2</v>
      </c>
      <c r="R38" s="2">
        <v>85</v>
      </c>
      <c r="T38" s="7">
        <v>5.77</v>
      </c>
      <c r="U38">
        <v>117.6</v>
      </c>
      <c r="V38" s="3">
        <v>14.5</v>
      </c>
      <c r="AF38" s="1">
        <v>31.921536245852952</v>
      </c>
      <c r="AG38" s="22">
        <v>2058.2160636500744</v>
      </c>
    </row>
    <row r="39" spans="1:33" x14ac:dyDescent="0.25">
      <c r="A39" s="4">
        <v>18</v>
      </c>
      <c r="B39" s="1">
        <v>10</v>
      </c>
      <c r="C39" s="4" t="s">
        <v>44</v>
      </c>
      <c r="D39" s="1" t="s">
        <v>49</v>
      </c>
      <c r="E39" s="1" t="s">
        <v>50</v>
      </c>
      <c r="F39" s="1">
        <v>25</v>
      </c>
      <c r="G39" s="4" t="s">
        <v>37</v>
      </c>
      <c r="M39" s="2">
        <v>75</v>
      </c>
      <c r="N39" s="2">
        <f t="shared" si="2"/>
        <v>75</v>
      </c>
      <c r="O39" s="2">
        <v>10.9</v>
      </c>
      <c r="P39" s="2">
        <v>6</v>
      </c>
      <c r="Q39" s="2">
        <v>1.4</v>
      </c>
      <c r="R39" s="2">
        <v>80</v>
      </c>
      <c r="T39" s="1">
        <v>5.85</v>
      </c>
      <c r="U39">
        <v>168.9</v>
      </c>
      <c r="V39" s="3">
        <v>30.7</v>
      </c>
      <c r="AF39" s="1">
        <v>43.315836444667575</v>
      </c>
      <c r="AG39" s="22">
        <v>3207.0875996414215</v>
      </c>
    </row>
    <row r="40" spans="1:33" x14ac:dyDescent="0.25">
      <c r="A40" s="4">
        <v>19</v>
      </c>
      <c r="B40" s="1">
        <v>11</v>
      </c>
      <c r="C40" s="4" t="s">
        <v>45</v>
      </c>
      <c r="D40" s="1" t="s">
        <v>49</v>
      </c>
      <c r="E40" s="1" t="s">
        <v>50</v>
      </c>
      <c r="F40" s="1">
        <v>21</v>
      </c>
      <c r="G40" s="4" t="s">
        <v>34</v>
      </c>
      <c r="M40" s="2">
        <v>100</v>
      </c>
      <c r="N40" s="2">
        <f t="shared" si="2"/>
        <v>100</v>
      </c>
      <c r="O40" s="2">
        <v>12.9</v>
      </c>
      <c r="P40" s="2">
        <v>7</v>
      </c>
      <c r="Q40" s="2">
        <v>1.1000000000000001</v>
      </c>
      <c r="R40" s="2">
        <v>100</v>
      </c>
      <c r="T40" s="1">
        <v>6.78</v>
      </c>
      <c r="U40">
        <v>142.6</v>
      </c>
      <c r="V40" s="3">
        <v>35.1</v>
      </c>
      <c r="AF40" s="1">
        <v>39.767909335476759</v>
      </c>
      <c r="AG40" s="22">
        <v>2619.5433151587936</v>
      </c>
    </row>
    <row r="41" spans="1:33" x14ac:dyDescent="0.25">
      <c r="A41" s="4">
        <v>20</v>
      </c>
      <c r="B41" s="1">
        <v>12</v>
      </c>
      <c r="C41" s="4" t="s">
        <v>46</v>
      </c>
      <c r="D41" s="1" t="s">
        <v>49</v>
      </c>
      <c r="E41" s="1" t="s">
        <v>50</v>
      </c>
      <c r="F41" s="1">
        <v>22</v>
      </c>
      <c r="G41" s="4" t="s">
        <v>37</v>
      </c>
      <c r="M41" s="2">
        <v>50</v>
      </c>
      <c r="N41" s="2">
        <f t="shared" si="2"/>
        <v>50</v>
      </c>
      <c r="O41" s="2">
        <v>9.1999999999999993</v>
      </c>
      <c r="P41" s="2">
        <v>7</v>
      </c>
      <c r="Q41" s="2">
        <v>1.8</v>
      </c>
      <c r="R41" s="2">
        <v>106</v>
      </c>
      <c r="T41" s="1">
        <v>5.51</v>
      </c>
      <c r="U41">
        <v>133.9</v>
      </c>
      <c r="V41" s="3">
        <v>27.1</v>
      </c>
      <c r="AF41" s="1">
        <v>39.784048534589544</v>
      </c>
      <c r="AG41" s="22">
        <v>2187.9326267331999</v>
      </c>
    </row>
    <row r="42" spans="1:33" x14ac:dyDescent="0.25">
      <c r="A42" s="4">
        <v>21</v>
      </c>
      <c r="B42" s="1">
        <v>13</v>
      </c>
      <c r="C42" s="4" t="s">
        <v>47</v>
      </c>
      <c r="D42" s="1" t="s">
        <v>49</v>
      </c>
      <c r="E42" s="1" t="s">
        <v>50</v>
      </c>
      <c r="F42" s="1">
        <v>24</v>
      </c>
      <c r="G42" s="4" t="s">
        <v>34</v>
      </c>
      <c r="M42" s="2">
        <v>90</v>
      </c>
      <c r="N42" s="2">
        <f t="shared" si="2"/>
        <v>90</v>
      </c>
      <c r="O42" s="2">
        <v>17.600000000000001</v>
      </c>
      <c r="P42" s="2">
        <v>8</v>
      </c>
      <c r="Q42" s="2">
        <v>1.7</v>
      </c>
      <c r="R42" s="2">
        <v>87</v>
      </c>
      <c r="T42" s="1">
        <v>5.51</v>
      </c>
      <c r="U42">
        <v>195.2</v>
      </c>
      <c r="V42" s="3">
        <v>21.9</v>
      </c>
      <c r="AF42" s="1">
        <v>56.924605940371421</v>
      </c>
      <c r="AG42" s="22">
        <v>3048.7422661485771</v>
      </c>
    </row>
    <row r="43" spans="1:33" x14ac:dyDescent="0.25">
      <c r="A43" s="4">
        <v>22</v>
      </c>
      <c r="B43" s="1">
        <v>14</v>
      </c>
      <c r="C43" s="4" t="s">
        <v>48</v>
      </c>
      <c r="D43" s="1" t="s">
        <v>49</v>
      </c>
      <c r="E43" s="1" t="s">
        <v>50</v>
      </c>
      <c r="F43" s="1">
        <v>23</v>
      </c>
      <c r="G43" s="4" t="s">
        <v>37</v>
      </c>
      <c r="M43" s="2">
        <v>50</v>
      </c>
      <c r="N43" s="2">
        <f t="shared" si="2"/>
        <v>50</v>
      </c>
      <c r="O43" s="2">
        <v>7.1</v>
      </c>
      <c r="P43" s="2">
        <v>8</v>
      </c>
      <c r="Q43" s="2">
        <v>1</v>
      </c>
      <c r="R43" s="2">
        <v>118</v>
      </c>
      <c r="T43" s="1">
        <v>6.02</v>
      </c>
      <c r="U43">
        <v>202.7</v>
      </c>
      <c r="V43" s="3">
        <v>23.5</v>
      </c>
      <c r="AF43" s="1">
        <v>59.483229415308777</v>
      </c>
      <c r="AG43" s="22">
        <v>3785.8553070333905</v>
      </c>
    </row>
    <row r="44" spans="1:33" x14ac:dyDescent="0.25">
      <c r="A44" s="4">
        <v>3</v>
      </c>
      <c r="B44" s="1">
        <v>1</v>
      </c>
      <c r="C44" s="4" t="s">
        <v>31</v>
      </c>
      <c r="D44" s="1" t="s">
        <v>51</v>
      </c>
      <c r="E44" s="1" t="s">
        <v>50</v>
      </c>
      <c r="F44" s="4">
        <v>24</v>
      </c>
      <c r="G44" s="4" t="s">
        <v>34</v>
      </c>
      <c r="M44" s="2">
        <v>140</v>
      </c>
      <c r="N44" s="2">
        <f t="shared" si="2"/>
        <v>140</v>
      </c>
      <c r="O44" s="2">
        <v>27.2</v>
      </c>
      <c r="P44" s="2">
        <v>15</v>
      </c>
      <c r="Q44" s="2">
        <v>2.8</v>
      </c>
      <c r="R44" s="2">
        <v>170</v>
      </c>
      <c r="T44" s="1">
        <v>6.34</v>
      </c>
      <c r="U44">
        <v>218.3</v>
      </c>
      <c r="V44" s="1">
        <v>57</v>
      </c>
      <c r="AF44" s="1">
        <v>75.730377301998459</v>
      </c>
      <c r="AG44" s="22">
        <v>4104.3535345695554</v>
      </c>
    </row>
    <row r="45" spans="1:33" x14ac:dyDescent="0.25">
      <c r="A45" s="4">
        <v>6</v>
      </c>
      <c r="B45" s="1">
        <v>2</v>
      </c>
      <c r="C45" s="4" t="s">
        <v>35</v>
      </c>
      <c r="D45" s="1" t="s">
        <v>51</v>
      </c>
      <c r="E45" s="1" t="s">
        <v>50</v>
      </c>
      <c r="F45" s="4">
        <v>20</v>
      </c>
      <c r="G45" s="4" t="s">
        <v>34</v>
      </c>
      <c r="M45" s="2">
        <v>75</v>
      </c>
      <c r="N45" s="2">
        <f t="shared" si="2"/>
        <v>75</v>
      </c>
      <c r="O45" s="2">
        <v>16.899999999999999</v>
      </c>
      <c r="P45" s="2">
        <v>11</v>
      </c>
      <c r="Q45" s="2">
        <v>3.2</v>
      </c>
      <c r="R45" s="2">
        <v>125</v>
      </c>
      <c r="T45" s="1">
        <v>6.98</v>
      </c>
      <c r="U45">
        <v>252.3</v>
      </c>
      <c r="V45" s="1">
        <v>65.8</v>
      </c>
      <c r="AF45" s="1">
        <v>75.839211426219066</v>
      </c>
      <c r="AG45" s="22">
        <v>4771.435284594214</v>
      </c>
    </row>
    <row r="46" spans="1:33" x14ac:dyDescent="0.25">
      <c r="A46" s="4">
        <v>7</v>
      </c>
      <c r="B46" s="1">
        <v>3</v>
      </c>
      <c r="C46" s="4" t="s">
        <v>36</v>
      </c>
      <c r="D46" s="1" t="s">
        <v>51</v>
      </c>
      <c r="E46" s="1" t="s">
        <v>50</v>
      </c>
      <c r="F46" s="4">
        <v>20</v>
      </c>
      <c r="G46" s="4" t="s">
        <v>37</v>
      </c>
      <c r="M46" s="2">
        <v>50</v>
      </c>
      <c r="N46" s="2">
        <f t="shared" si="2"/>
        <v>50</v>
      </c>
      <c r="O46" s="2">
        <v>14.7</v>
      </c>
      <c r="P46" s="2">
        <v>9</v>
      </c>
      <c r="Q46" s="2">
        <v>3.3</v>
      </c>
      <c r="R46" s="2">
        <v>135</v>
      </c>
      <c r="T46" s="1">
        <v>7.43</v>
      </c>
      <c r="U46">
        <v>168</v>
      </c>
      <c r="V46" s="3">
        <v>27</v>
      </c>
      <c r="AF46" s="1">
        <v>52.785515937003169</v>
      </c>
      <c r="AG46" s="22">
        <v>4051.5705195269625</v>
      </c>
    </row>
    <row r="47" spans="1:33" x14ac:dyDescent="0.25">
      <c r="A47" s="4">
        <v>8</v>
      </c>
      <c r="B47" s="1">
        <v>4</v>
      </c>
      <c r="C47" s="4" t="s">
        <v>38</v>
      </c>
      <c r="D47" s="1" t="s">
        <v>51</v>
      </c>
      <c r="E47" s="1" t="s">
        <v>50</v>
      </c>
      <c r="F47" s="4">
        <v>31</v>
      </c>
      <c r="G47" s="4" t="s">
        <v>34</v>
      </c>
      <c r="M47" s="2">
        <v>125</v>
      </c>
      <c r="N47" s="2">
        <f t="shared" si="2"/>
        <v>125</v>
      </c>
      <c r="O47" s="2">
        <v>24.9</v>
      </c>
      <c r="P47" s="2">
        <v>13</v>
      </c>
      <c r="Q47" s="2">
        <v>2.7</v>
      </c>
      <c r="R47" s="2">
        <v>137</v>
      </c>
      <c r="T47" s="1">
        <v>6.27</v>
      </c>
      <c r="U47">
        <v>133</v>
      </c>
      <c r="V47" s="3">
        <v>14.8</v>
      </c>
      <c r="AF47" s="1">
        <v>42.384926541685253</v>
      </c>
      <c r="AG47" s="22">
        <v>2259.4126007356735</v>
      </c>
    </row>
    <row r="48" spans="1:33" x14ac:dyDescent="0.25">
      <c r="A48" s="4">
        <v>10</v>
      </c>
      <c r="B48" s="1">
        <v>5</v>
      </c>
      <c r="C48" s="4" t="s">
        <v>39</v>
      </c>
      <c r="D48" s="1" t="s">
        <v>51</v>
      </c>
      <c r="E48" s="1" t="s">
        <v>50</v>
      </c>
      <c r="F48" s="4">
        <v>21</v>
      </c>
      <c r="G48" s="4" t="s">
        <v>37</v>
      </c>
      <c r="M48" s="2">
        <v>95</v>
      </c>
      <c r="N48" s="2">
        <f t="shared" si="2"/>
        <v>95</v>
      </c>
      <c r="O48" s="2">
        <v>17.100000000000001</v>
      </c>
      <c r="P48" s="2">
        <v>13</v>
      </c>
      <c r="Q48" s="2">
        <v>2.8</v>
      </c>
      <c r="R48" s="2">
        <v>152</v>
      </c>
      <c r="T48" s="1">
        <v>4.8</v>
      </c>
      <c r="U48">
        <v>274.2</v>
      </c>
      <c r="V48" s="3">
        <v>32.9</v>
      </c>
      <c r="AF48" s="1">
        <v>94.001465702981506</v>
      </c>
      <c r="AG48" s="22">
        <v>4083.4050295307934</v>
      </c>
    </row>
    <row r="49" spans="1:33" x14ac:dyDescent="0.25">
      <c r="A49" s="4">
        <v>13</v>
      </c>
      <c r="B49" s="1">
        <v>6</v>
      </c>
      <c r="C49" s="4" t="s">
        <v>40</v>
      </c>
      <c r="D49" s="1" t="s">
        <v>51</v>
      </c>
      <c r="E49" s="1" t="s">
        <v>50</v>
      </c>
      <c r="F49" s="4">
        <v>21</v>
      </c>
      <c r="G49" s="4" t="s">
        <v>37</v>
      </c>
      <c r="M49" s="2">
        <v>110</v>
      </c>
      <c r="N49" s="2">
        <f t="shared" si="2"/>
        <v>110</v>
      </c>
      <c r="O49" s="2">
        <v>22.9</v>
      </c>
      <c r="P49" s="2">
        <v>14</v>
      </c>
      <c r="Q49" s="2">
        <v>2.9</v>
      </c>
      <c r="R49" s="2">
        <v>160</v>
      </c>
      <c r="T49" s="1">
        <v>9.2100000000000009</v>
      </c>
      <c r="U49">
        <v>195.3</v>
      </c>
      <c r="V49" s="3">
        <v>19.7</v>
      </c>
      <c r="AF49" s="1">
        <v>73.702761245944586</v>
      </c>
      <c r="AG49" s="22">
        <v>5707.9672310851156</v>
      </c>
    </row>
    <row r="50" spans="1:33" x14ac:dyDescent="0.25">
      <c r="A50" s="4">
        <v>14</v>
      </c>
      <c r="B50" s="1">
        <v>7</v>
      </c>
      <c r="C50" s="4" t="s">
        <v>41</v>
      </c>
      <c r="D50" s="1" t="s">
        <v>51</v>
      </c>
      <c r="E50" s="1" t="s">
        <v>50</v>
      </c>
      <c r="F50" s="4">
        <v>23</v>
      </c>
      <c r="G50" s="4" t="s">
        <v>34</v>
      </c>
      <c r="M50" s="2">
        <v>125</v>
      </c>
      <c r="N50" s="2">
        <f t="shared" si="2"/>
        <v>125</v>
      </c>
      <c r="O50" s="2">
        <v>22.8</v>
      </c>
      <c r="P50" s="2">
        <v>17</v>
      </c>
      <c r="Q50" s="2">
        <v>3.7</v>
      </c>
      <c r="R50" s="2">
        <v>121</v>
      </c>
      <c r="T50" s="1">
        <v>4.8</v>
      </c>
      <c r="U50">
        <v>270.60000000000002</v>
      </c>
      <c r="V50" s="3">
        <v>54.8</v>
      </c>
      <c r="AF50" s="1">
        <v>97.212240669253319</v>
      </c>
      <c r="AG50" s="22">
        <v>3363.8141648580704</v>
      </c>
    </row>
    <row r="51" spans="1:33" x14ac:dyDescent="0.25">
      <c r="A51" s="4">
        <v>16</v>
      </c>
      <c r="B51" s="1">
        <v>8</v>
      </c>
      <c r="C51" s="4" t="s">
        <v>42</v>
      </c>
      <c r="D51" s="1" t="s">
        <v>51</v>
      </c>
      <c r="E51" s="1" t="s">
        <v>50</v>
      </c>
      <c r="F51" s="1">
        <v>25</v>
      </c>
      <c r="G51" s="4" t="s">
        <v>34</v>
      </c>
      <c r="M51" s="2">
        <v>125</v>
      </c>
      <c r="N51" s="2">
        <f t="shared" si="2"/>
        <v>125</v>
      </c>
      <c r="O51" s="2">
        <v>21.3</v>
      </c>
      <c r="P51" s="2">
        <v>10</v>
      </c>
      <c r="Q51" s="2">
        <v>2.9</v>
      </c>
      <c r="R51" s="2">
        <v>120</v>
      </c>
      <c r="T51" s="1">
        <v>6.59</v>
      </c>
      <c r="U51">
        <v>126.2</v>
      </c>
      <c r="V51" s="3">
        <v>13.3</v>
      </c>
      <c r="AF51" s="1">
        <v>37.355466876178681</v>
      </c>
      <c r="AG51" s="22">
        <v>2357.4042868969545</v>
      </c>
    </row>
    <row r="52" spans="1:33" x14ac:dyDescent="0.25">
      <c r="A52" s="4">
        <v>17</v>
      </c>
      <c r="B52" s="1">
        <v>9</v>
      </c>
      <c r="C52" s="4" t="s">
        <v>43</v>
      </c>
      <c r="D52" s="1" t="s">
        <v>51</v>
      </c>
      <c r="E52" s="1" t="s">
        <v>50</v>
      </c>
      <c r="F52" s="1">
        <v>22</v>
      </c>
      <c r="G52" s="4" t="s">
        <v>37</v>
      </c>
      <c r="M52" s="2">
        <v>125</v>
      </c>
      <c r="N52" s="2">
        <f t="shared" si="2"/>
        <v>125</v>
      </c>
      <c r="O52" s="2">
        <v>22.7</v>
      </c>
      <c r="P52" s="2">
        <v>12</v>
      </c>
      <c r="Q52" s="2">
        <v>3.8</v>
      </c>
      <c r="R52" s="2">
        <v>118</v>
      </c>
      <c r="T52" s="7">
        <v>6.39</v>
      </c>
      <c r="U52">
        <v>143</v>
      </c>
      <c r="V52" s="3">
        <v>46.9</v>
      </c>
      <c r="AF52" s="1">
        <v>41.68473892521331</v>
      </c>
      <c r="AG52" s="22">
        <v>2771.6904415306831</v>
      </c>
    </row>
    <row r="53" spans="1:33" x14ac:dyDescent="0.25">
      <c r="A53" s="4">
        <v>18</v>
      </c>
      <c r="B53" s="1">
        <v>10</v>
      </c>
      <c r="C53" s="4" t="s">
        <v>44</v>
      </c>
      <c r="D53" s="1" t="s">
        <v>51</v>
      </c>
      <c r="E53" s="1" t="s">
        <v>50</v>
      </c>
      <c r="F53" s="1">
        <v>25</v>
      </c>
      <c r="G53" s="4" t="s">
        <v>37</v>
      </c>
      <c r="M53" s="2">
        <v>125</v>
      </c>
      <c r="N53" s="2">
        <f t="shared" si="2"/>
        <v>125</v>
      </c>
      <c r="O53" s="2">
        <v>20.2</v>
      </c>
      <c r="P53" s="2">
        <v>13</v>
      </c>
      <c r="Q53" s="2">
        <v>2.4</v>
      </c>
      <c r="R53" s="2">
        <v>122</v>
      </c>
      <c r="T53" s="1">
        <v>5.8</v>
      </c>
      <c r="U53">
        <v>212.8</v>
      </c>
      <c r="V53" s="3">
        <v>35.1</v>
      </c>
      <c r="AF53" s="1">
        <v>63.115020809609675</v>
      </c>
      <c r="AG53" s="22">
        <v>4006.1289479755164</v>
      </c>
    </row>
    <row r="54" spans="1:33" x14ac:dyDescent="0.25">
      <c r="A54" s="4">
        <v>19</v>
      </c>
      <c r="B54" s="1">
        <v>11</v>
      </c>
      <c r="C54" s="4" t="s">
        <v>45</v>
      </c>
      <c r="D54" s="1" t="s">
        <v>51</v>
      </c>
      <c r="E54" s="1" t="s">
        <v>50</v>
      </c>
      <c r="F54" s="1">
        <v>21</v>
      </c>
      <c r="G54" s="4" t="s">
        <v>34</v>
      </c>
      <c r="M54" s="2">
        <v>150</v>
      </c>
      <c r="N54" s="2">
        <f t="shared" si="2"/>
        <v>150</v>
      </c>
      <c r="O54" s="2">
        <v>21.1</v>
      </c>
      <c r="P54" s="2">
        <v>9</v>
      </c>
      <c r="Q54" s="2">
        <v>2.2000000000000002</v>
      </c>
      <c r="R54" s="2">
        <v>117</v>
      </c>
      <c r="T54" s="1">
        <v>6.41</v>
      </c>
      <c r="U54">
        <v>144.80000000000001</v>
      </c>
      <c r="V54" s="3">
        <v>48.3</v>
      </c>
      <c r="AF54" s="1">
        <v>43.346863524611287</v>
      </c>
      <c r="AG54" s="22">
        <v>2514.7971301454936</v>
      </c>
    </row>
    <row r="55" spans="1:33" x14ac:dyDescent="0.25">
      <c r="A55" s="4">
        <v>20</v>
      </c>
      <c r="B55" s="1">
        <v>12</v>
      </c>
      <c r="C55" s="4" t="s">
        <v>46</v>
      </c>
      <c r="D55" s="1" t="s">
        <v>51</v>
      </c>
      <c r="E55" s="1" t="s">
        <v>50</v>
      </c>
      <c r="F55" s="1">
        <v>22</v>
      </c>
      <c r="G55" s="4" t="s">
        <v>37</v>
      </c>
      <c r="M55" s="2">
        <v>90</v>
      </c>
      <c r="N55" s="2">
        <f t="shared" si="2"/>
        <v>90</v>
      </c>
      <c r="O55" s="2">
        <v>16</v>
      </c>
      <c r="P55" s="2">
        <v>11</v>
      </c>
      <c r="Q55" s="2">
        <v>2.4</v>
      </c>
      <c r="R55" s="2">
        <v>139</v>
      </c>
      <c r="T55" s="1">
        <v>5.9</v>
      </c>
      <c r="U55">
        <v>144.80000000000001</v>
      </c>
      <c r="V55" s="3">
        <v>30.1</v>
      </c>
      <c r="AF55" s="1">
        <v>46.006816566037109</v>
      </c>
      <c r="AG55" s="22">
        <v>2533.5083630559793</v>
      </c>
    </row>
    <row r="56" spans="1:33" x14ac:dyDescent="0.25">
      <c r="A56" s="4">
        <v>21</v>
      </c>
      <c r="B56" s="1">
        <v>13</v>
      </c>
      <c r="C56" s="4" t="s">
        <v>47</v>
      </c>
      <c r="D56" s="1" t="s">
        <v>51</v>
      </c>
      <c r="E56" s="1" t="s">
        <v>50</v>
      </c>
      <c r="F56" s="1">
        <v>24</v>
      </c>
      <c r="G56" s="4" t="s">
        <v>34</v>
      </c>
      <c r="M56" s="2">
        <v>130</v>
      </c>
      <c r="N56" s="2">
        <f t="shared" si="2"/>
        <v>130</v>
      </c>
      <c r="O56" s="2">
        <v>24.1</v>
      </c>
      <c r="P56" s="2">
        <v>12</v>
      </c>
      <c r="Q56" s="2">
        <v>2.4</v>
      </c>
      <c r="R56" s="2">
        <v>107</v>
      </c>
      <c r="T56" s="1">
        <v>5.34</v>
      </c>
      <c r="U56">
        <v>215</v>
      </c>
      <c r="V56" s="3">
        <v>26.3</v>
      </c>
      <c r="AF56" s="1">
        <v>66.641954435616384</v>
      </c>
      <c r="AG56" s="22">
        <v>3254.3856510565565</v>
      </c>
    </row>
    <row r="57" spans="1:33" x14ac:dyDescent="0.25">
      <c r="A57" s="4">
        <v>22</v>
      </c>
      <c r="B57" s="1">
        <v>14</v>
      </c>
      <c r="C57" s="4" t="s">
        <v>48</v>
      </c>
      <c r="D57" s="1" t="s">
        <v>51</v>
      </c>
      <c r="E57" s="1" t="s">
        <v>50</v>
      </c>
      <c r="F57" s="1">
        <v>23</v>
      </c>
      <c r="G57" s="4" t="s">
        <v>37</v>
      </c>
      <c r="M57" s="2">
        <v>90</v>
      </c>
      <c r="N57" s="2">
        <f t="shared" si="2"/>
        <v>90</v>
      </c>
      <c r="O57" s="2">
        <v>11.9</v>
      </c>
      <c r="P57" s="2">
        <v>11</v>
      </c>
      <c r="Q57" s="2">
        <v>2</v>
      </c>
      <c r="R57" s="2">
        <v>133</v>
      </c>
      <c r="T57" s="1">
        <v>6.31</v>
      </c>
      <c r="U57">
        <v>215</v>
      </c>
      <c r="V57" s="3">
        <v>41.6</v>
      </c>
      <c r="AF57" s="1">
        <v>65.956788863087979</v>
      </c>
      <c r="AG57" s="22">
        <v>4209.0258276447776</v>
      </c>
    </row>
    <row r="58" spans="1:33" x14ac:dyDescent="0.25">
      <c r="A58" s="4">
        <v>3</v>
      </c>
      <c r="B58" s="1">
        <v>1</v>
      </c>
      <c r="C58" s="4" t="s">
        <v>31</v>
      </c>
      <c r="D58" s="1" t="s">
        <v>52</v>
      </c>
      <c r="E58" s="1" t="s">
        <v>50</v>
      </c>
      <c r="F58" s="4">
        <v>24</v>
      </c>
      <c r="G58" s="4" t="s">
        <v>34</v>
      </c>
      <c r="M58" s="2">
        <v>100</v>
      </c>
      <c r="N58" s="2">
        <f t="shared" si="2"/>
        <v>100</v>
      </c>
      <c r="O58" s="2">
        <v>35.6</v>
      </c>
      <c r="P58" s="2">
        <v>19</v>
      </c>
      <c r="Q58" s="2">
        <v>4</v>
      </c>
      <c r="R58" s="5">
        <v>185</v>
      </c>
      <c r="T58" s="1">
        <v>6.88</v>
      </c>
      <c r="U58">
        <v>256.60000000000002</v>
      </c>
      <c r="V58" s="3">
        <v>45.7</v>
      </c>
      <c r="AF58" s="1">
        <v>94.37887064341345</v>
      </c>
      <c r="AG58" s="22">
        <v>5235.3637187540153</v>
      </c>
    </row>
    <row r="59" spans="1:33" x14ac:dyDescent="0.25">
      <c r="A59" s="4">
        <v>6</v>
      </c>
      <c r="B59" s="1">
        <v>2</v>
      </c>
      <c r="C59" s="4" t="s">
        <v>35</v>
      </c>
      <c r="D59" s="1" t="s">
        <v>52</v>
      </c>
      <c r="E59" s="1" t="s">
        <v>50</v>
      </c>
      <c r="F59" s="4">
        <v>20</v>
      </c>
      <c r="G59" s="4" t="s">
        <v>34</v>
      </c>
      <c r="M59" s="2">
        <v>150</v>
      </c>
      <c r="N59" s="2">
        <f t="shared" si="2"/>
        <v>150</v>
      </c>
      <c r="O59" s="2">
        <v>22.7</v>
      </c>
      <c r="P59" s="2">
        <v>15</v>
      </c>
      <c r="Q59" s="2">
        <v>4.5</v>
      </c>
      <c r="R59" s="5">
        <v>140</v>
      </c>
      <c r="T59" s="1">
        <v>6.61</v>
      </c>
      <c r="U59">
        <v>263</v>
      </c>
      <c r="V59" s="1">
        <v>109.7</v>
      </c>
      <c r="AF59" s="1">
        <v>83.635036198198122</v>
      </c>
      <c r="AG59" s="22">
        <v>4710.1373619418373</v>
      </c>
    </row>
    <row r="60" spans="1:33" x14ac:dyDescent="0.25">
      <c r="A60" s="4">
        <v>7</v>
      </c>
      <c r="B60" s="1">
        <v>3</v>
      </c>
      <c r="C60" s="4" t="s">
        <v>36</v>
      </c>
      <c r="D60" s="1" t="s">
        <v>52</v>
      </c>
      <c r="E60" s="1" t="s">
        <v>50</v>
      </c>
      <c r="F60" s="4">
        <v>20</v>
      </c>
      <c r="G60" s="4" t="s">
        <v>37</v>
      </c>
      <c r="M60" s="2">
        <v>70</v>
      </c>
      <c r="N60" s="2">
        <f t="shared" si="2"/>
        <v>70</v>
      </c>
      <c r="O60" s="2">
        <v>20.5</v>
      </c>
      <c r="P60" s="2">
        <v>13</v>
      </c>
      <c r="Q60" s="2">
        <v>4.7</v>
      </c>
      <c r="R60" s="5">
        <v>189</v>
      </c>
      <c r="T60" s="1">
        <v>8.43</v>
      </c>
      <c r="U60">
        <v>174.3</v>
      </c>
      <c r="V60" s="3">
        <v>54.5</v>
      </c>
      <c r="AF60" s="1">
        <v>72.008043751791959</v>
      </c>
      <c r="AG60" s="22">
        <v>4769.2519798247322</v>
      </c>
    </row>
    <row r="61" spans="1:33" x14ac:dyDescent="0.25">
      <c r="A61" s="4">
        <v>8</v>
      </c>
      <c r="B61" s="1">
        <v>4</v>
      </c>
      <c r="C61" s="4" t="s">
        <v>38</v>
      </c>
      <c r="D61" s="1" t="s">
        <v>52</v>
      </c>
      <c r="E61" s="1" t="s">
        <v>50</v>
      </c>
      <c r="F61" s="4">
        <v>31</v>
      </c>
      <c r="G61" s="4" t="s">
        <v>34</v>
      </c>
      <c r="M61" s="2">
        <v>200</v>
      </c>
      <c r="N61" s="2">
        <f t="shared" si="2"/>
        <v>200</v>
      </c>
      <c r="O61" s="2">
        <v>41.2</v>
      </c>
      <c r="P61" s="2">
        <v>18</v>
      </c>
      <c r="Q61" s="2">
        <v>5</v>
      </c>
      <c r="R61" s="5">
        <v>185</v>
      </c>
      <c r="T61" s="1">
        <v>7.06</v>
      </c>
      <c r="U61">
        <v>138.4</v>
      </c>
      <c r="V61" s="3">
        <v>29.6</v>
      </c>
      <c r="AF61" s="1">
        <v>50.454398145879708</v>
      </c>
      <c r="AG61" s="22">
        <v>2647.3853171556038</v>
      </c>
    </row>
    <row r="62" spans="1:33" x14ac:dyDescent="0.25">
      <c r="A62" s="4">
        <v>10</v>
      </c>
      <c r="B62" s="1">
        <v>5</v>
      </c>
      <c r="C62" s="4" t="s">
        <v>39</v>
      </c>
      <c r="D62" s="1" t="s">
        <v>52</v>
      </c>
      <c r="E62" s="1" t="s">
        <v>50</v>
      </c>
      <c r="F62" s="4">
        <v>21</v>
      </c>
      <c r="G62" s="4" t="s">
        <v>37</v>
      </c>
      <c r="M62" s="2">
        <v>110</v>
      </c>
      <c r="N62" s="2">
        <f t="shared" si="2"/>
        <v>110</v>
      </c>
      <c r="O62" s="2">
        <v>18.100000000000001</v>
      </c>
      <c r="P62" s="2">
        <v>15</v>
      </c>
      <c r="Q62" s="2">
        <v>4.2</v>
      </c>
      <c r="R62" s="5">
        <v>176</v>
      </c>
      <c r="T62" s="1">
        <v>4.91</v>
      </c>
      <c r="U62">
        <v>296.10000000000002</v>
      </c>
      <c r="V62" s="3">
        <v>54.8</v>
      </c>
      <c r="AF62" s="1">
        <v>106.21200088922028</v>
      </c>
      <c r="AG62" s="22">
        <v>4510.5933059722029</v>
      </c>
    </row>
    <row r="63" spans="1:33" x14ac:dyDescent="0.25">
      <c r="A63" s="4">
        <v>13</v>
      </c>
      <c r="B63" s="1">
        <v>6</v>
      </c>
      <c r="C63" s="4" t="s">
        <v>40</v>
      </c>
      <c r="D63" s="1" t="s">
        <v>52</v>
      </c>
      <c r="E63" s="1" t="s">
        <v>50</v>
      </c>
      <c r="F63" s="4">
        <v>21</v>
      </c>
      <c r="G63" s="4" t="s">
        <v>37</v>
      </c>
      <c r="M63" s="2">
        <v>140</v>
      </c>
      <c r="N63" s="2">
        <f t="shared" si="2"/>
        <v>140</v>
      </c>
      <c r="O63" s="2">
        <v>31.9</v>
      </c>
      <c r="P63" s="2">
        <v>19</v>
      </c>
      <c r="Q63" s="2">
        <v>6.2</v>
      </c>
      <c r="R63" s="2">
        <v>177</v>
      </c>
      <c r="T63" s="1">
        <v>9.18</v>
      </c>
      <c r="U63">
        <v>234.7</v>
      </c>
      <c r="V63" s="3">
        <v>37.299999999999997</v>
      </c>
      <c r="AF63" s="1">
        <v>95.149344192370279</v>
      </c>
      <c r="AG63" s="22">
        <v>6837.1541017747186</v>
      </c>
    </row>
    <row r="64" spans="1:33" x14ac:dyDescent="0.25">
      <c r="A64" s="4">
        <v>14</v>
      </c>
      <c r="B64" s="1">
        <v>7</v>
      </c>
      <c r="C64" s="4" t="s">
        <v>41</v>
      </c>
      <c r="D64" s="1" t="s">
        <v>52</v>
      </c>
      <c r="E64" s="1" t="s">
        <v>50</v>
      </c>
      <c r="F64" s="4">
        <v>23</v>
      </c>
      <c r="G64" s="4" t="s">
        <v>34</v>
      </c>
      <c r="M64" s="2">
        <v>140</v>
      </c>
      <c r="N64" s="2">
        <f t="shared" si="2"/>
        <v>140</v>
      </c>
      <c r="O64" s="2">
        <v>27.7</v>
      </c>
      <c r="P64" s="2">
        <v>19</v>
      </c>
      <c r="Q64" s="2">
        <v>4.5999999999999996</v>
      </c>
      <c r="R64" s="2">
        <v>136</v>
      </c>
      <c r="T64" s="1">
        <v>4.8899999999999997</v>
      </c>
      <c r="U64">
        <v>285.2</v>
      </c>
      <c r="V64" s="3">
        <v>51.2</v>
      </c>
      <c r="AF64" s="1">
        <v>103.32384282651564</v>
      </c>
      <c r="AG64" s="22">
        <v>3611.7804732597938</v>
      </c>
    </row>
    <row r="65" spans="1:33" x14ac:dyDescent="0.25">
      <c r="A65" s="4">
        <v>16</v>
      </c>
      <c r="B65" s="1">
        <v>8</v>
      </c>
      <c r="C65" s="4" t="s">
        <v>42</v>
      </c>
      <c r="D65" s="1" t="s">
        <v>52</v>
      </c>
      <c r="E65" s="1" t="s">
        <v>50</v>
      </c>
      <c r="F65" s="1">
        <v>25</v>
      </c>
      <c r="G65" s="4" t="s">
        <v>34</v>
      </c>
      <c r="M65" s="2">
        <v>175</v>
      </c>
      <c r="N65" s="2">
        <f t="shared" si="2"/>
        <v>175</v>
      </c>
      <c r="O65" s="2">
        <v>21.7</v>
      </c>
      <c r="P65" s="2">
        <v>16</v>
      </c>
      <c r="Q65" s="2">
        <v>4.4000000000000004</v>
      </c>
      <c r="R65" s="2">
        <v>146</v>
      </c>
      <c r="T65" s="1">
        <v>7.73</v>
      </c>
      <c r="U65">
        <v>132.80000000000001</v>
      </c>
      <c r="V65" s="3">
        <v>14.9</v>
      </c>
      <c r="AF65" s="1">
        <v>43.068660204040995</v>
      </c>
      <c r="AG65" s="22">
        <v>2909.8249836932346</v>
      </c>
    </row>
    <row r="66" spans="1:33" x14ac:dyDescent="0.25">
      <c r="A66" s="4">
        <v>17</v>
      </c>
      <c r="B66" s="1">
        <v>9</v>
      </c>
      <c r="C66" s="4" t="s">
        <v>43</v>
      </c>
      <c r="D66" s="1" t="s">
        <v>52</v>
      </c>
      <c r="E66" s="1" t="s">
        <v>50</v>
      </c>
      <c r="F66" s="1">
        <v>22</v>
      </c>
      <c r="G66" s="4" t="s">
        <v>37</v>
      </c>
      <c r="M66" s="2">
        <v>155</v>
      </c>
      <c r="N66" s="2">
        <f t="shared" si="2"/>
        <v>155</v>
      </c>
      <c r="O66" s="2">
        <v>32.5</v>
      </c>
      <c r="P66" s="2">
        <v>17</v>
      </c>
      <c r="Q66" s="2">
        <v>4.5999999999999996</v>
      </c>
      <c r="R66" s="2">
        <v>178</v>
      </c>
      <c r="T66" s="7">
        <v>5.66</v>
      </c>
      <c r="U66">
        <v>197.4</v>
      </c>
      <c r="V66" s="3">
        <v>70.2</v>
      </c>
      <c r="AF66" s="1">
        <v>70.034923734686032</v>
      </c>
      <c r="AG66" s="22">
        <v>3388.9987450618514</v>
      </c>
    </row>
    <row r="67" spans="1:33" x14ac:dyDescent="0.25">
      <c r="A67" s="4">
        <v>18</v>
      </c>
      <c r="B67" s="1">
        <v>10</v>
      </c>
      <c r="C67" s="4" t="s">
        <v>44</v>
      </c>
      <c r="D67" s="1" t="s">
        <v>52</v>
      </c>
      <c r="E67" s="1" t="s">
        <v>50</v>
      </c>
      <c r="F67" s="1">
        <v>25</v>
      </c>
      <c r="G67" s="4" t="s">
        <v>37</v>
      </c>
      <c r="M67" s="2">
        <v>175</v>
      </c>
      <c r="N67" s="2">
        <f t="shared" si="2"/>
        <v>175</v>
      </c>
      <c r="O67" s="2">
        <v>30.7</v>
      </c>
      <c r="P67" s="2">
        <v>17</v>
      </c>
      <c r="Q67" s="2">
        <v>4</v>
      </c>
      <c r="R67" s="2">
        <v>142</v>
      </c>
      <c r="T67" s="1">
        <v>5.46</v>
      </c>
      <c r="U67">
        <v>272</v>
      </c>
      <c r="V67" s="3">
        <v>61.4</v>
      </c>
      <c r="AF67" s="1">
        <v>86.799981803165537</v>
      </c>
      <c r="AG67" s="22">
        <v>4820.4419101774356</v>
      </c>
    </row>
    <row r="68" spans="1:33" x14ac:dyDescent="0.25">
      <c r="A68" s="4">
        <v>19</v>
      </c>
      <c r="B68" s="1">
        <v>11</v>
      </c>
      <c r="C68" s="4" t="s">
        <v>45</v>
      </c>
      <c r="D68" s="1" t="s">
        <v>52</v>
      </c>
      <c r="E68" s="1" t="s">
        <v>50</v>
      </c>
      <c r="F68" s="1">
        <v>21</v>
      </c>
      <c r="G68" s="4" t="s">
        <v>34</v>
      </c>
      <c r="M68" s="2">
        <v>180</v>
      </c>
      <c r="N68" s="2">
        <f t="shared" si="2"/>
        <v>180</v>
      </c>
      <c r="O68" s="2">
        <v>36.4</v>
      </c>
      <c r="P68" s="2">
        <v>18</v>
      </c>
      <c r="Q68" s="2">
        <v>6.19</v>
      </c>
      <c r="R68" s="2">
        <v>158</v>
      </c>
      <c r="T68" s="1">
        <v>6.03</v>
      </c>
      <c r="U68">
        <v>151.4</v>
      </c>
      <c r="V68" s="3">
        <v>89.9</v>
      </c>
      <c r="AF68" s="1">
        <v>51.438433352038487</v>
      </c>
      <c r="AG68" s="22">
        <v>2473.543498148274</v>
      </c>
    </row>
    <row r="69" spans="1:33" x14ac:dyDescent="0.25">
      <c r="A69" s="4">
        <v>20</v>
      </c>
      <c r="B69" s="1">
        <v>12</v>
      </c>
      <c r="C69" s="4" t="s">
        <v>46</v>
      </c>
      <c r="D69" s="1" t="s">
        <v>52</v>
      </c>
      <c r="E69" s="1" t="s">
        <v>50</v>
      </c>
      <c r="F69" s="1">
        <v>22</v>
      </c>
      <c r="G69" s="4" t="s">
        <v>37</v>
      </c>
      <c r="M69" s="2">
        <v>130</v>
      </c>
      <c r="N69" s="2">
        <f t="shared" si="2"/>
        <v>130</v>
      </c>
      <c r="O69" s="2">
        <v>25.2</v>
      </c>
      <c r="P69" s="2">
        <v>14</v>
      </c>
      <c r="Q69" s="2">
        <v>4</v>
      </c>
      <c r="R69" s="2">
        <v>180</v>
      </c>
      <c r="T69" s="1">
        <v>5.33</v>
      </c>
      <c r="U69">
        <v>170.1</v>
      </c>
      <c r="V69" s="3">
        <v>30.8</v>
      </c>
      <c r="AF69" s="1">
        <v>61.201018652517462</v>
      </c>
      <c r="AG69" s="22">
        <v>2688.6439363734089</v>
      </c>
    </row>
    <row r="70" spans="1:33" x14ac:dyDescent="0.25">
      <c r="A70" s="4">
        <v>21</v>
      </c>
      <c r="B70" s="1">
        <v>13</v>
      </c>
      <c r="C70" s="4" t="s">
        <v>47</v>
      </c>
      <c r="D70" s="1" t="s">
        <v>52</v>
      </c>
      <c r="E70" s="1" t="s">
        <v>50</v>
      </c>
      <c r="F70" s="1">
        <v>24</v>
      </c>
      <c r="G70" s="4" t="s">
        <v>34</v>
      </c>
      <c r="M70" s="2">
        <v>170</v>
      </c>
      <c r="N70" s="2">
        <f t="shared" si="2"/>
        <v>170</v>
      </c>
      <c r="O70" s="2">
        <v>31.4</v>
      </c>
      <c r="P70" s="2">
        <v>14</v>
      </c>
      <c r="Q70" s="2">
        <v>4.3</v>
      </c>
      <c r="R70" s="2">
        <v>119</v>
      </c>
      <c r="T70" s="1">
        <v>5.53</v>
      </c>
      <c r="U70">
        <v>241.3</v>
      </c>
      <c r="V70" s="3">
        <v>37.299999999999997</v>
      </c>
      <c r="AF70" s="1">
        <v>75.477195748384432</v>
      </c>
      <c r="AG70" s="22">
        <v>3782.4374309970458</v>
      </c>
    </row>
    <row r="71" spans="1:33" x14ac:dyDescent="0.25">
      <c r="A71" s="4">
        <v>22</v>
      </c>
      <c r="B71" s="1">
        <v>14</v>
      </c>
      <c r="C71" s="4" t="s">
        <v>48</v>
      </c>
      <c r="D71" s="1" t="s">
        <v>52</v>
      </c>
      <c r="E71" s="1" t="s">
        <v>50</v>
      </c>
      <c r="F71" s="1">
        <v>23</v>
      </c>
      <c r="G71" s="4" t="s">
        <v>37</v>
      </c>
      <c r="M71" s="2">
        <v>130</v>
      </c>
      <c r="N71" s="2">
        <f t="shared" si="2"/>
        <v>130</v>
      </c>
      <c r="O71" s="2">
        <v>20.2</v>
      </c>
      <c r="P71" s="2">
        <v>14</v>
      </c>
      <c r="Q71" s="2">
        <v>4</v>
      </c>
      <c r="R71" s="2">
        <v>157</v>
      </c>
      <c r="T71" s="1">
        <v>6.34</v>
      </c>
      <c r="U71">
        <v>274.2</v>
      </c>
      <c r="V71" s="3">
        <v>43.9</v>
      </c>
      <c r="AF71" s="1">
        <v>91.343863887096589</v>
      </c>
      <c r="AG71" s="22">
        <v>5393.4974765052575</v>
      </c>
    </row>
    <row r="72" spans="1:33" x14ac:dyDescent="0.25">
      <c r="A72" s="4">
        <v>3</v>
      </c>
      <c r="B72" s="1">
        <v>1</v>
      </c>
      <c r="C72" s="4" t="s">
        <v>31</v>
      </c>
      <c r="D72" s="1" t="s">
        <v>49</v>
      </c>
      <c r="E72" s="1" t="s">
        <v>53</v>
      </c>
      <c r="F72" s="4">
        <v>24</v>
      </c>
      <c r="G72" s="4" t="s">
        <v>34</v>
      </c>
      <c r="M72" s="2">
        <v>50</v>
      </c>
      <c r="N72" s="2">
        <f t="shared" si="2"/>
        <v>50</v>
      </c>
      <c r="O72" s="2">
        <v>16</v>
      </c>
      <c r="P72" s="2">
        <v>7</v>
      </c>
      <c r="Q72" s="2">
        <v>1.1000000000000001</v>
      </c>
      <c r="R72" s="2">
        <v>116</v>
      </c>
      <c r="T72" s="1">
        <v>4.95</v>
      </c>
      <c r="U72">
        <v>186.6</v>
      </c>
      <c r="V72" s="3">
        <v>47.5</v>
      </c>
      <c r="AF72" s="1">
        <v>59.842720251415827</v>
      </c>
      <c r="AG72" s="22">
        <v>2739.1676066391001</v>
      </c>
    </row>
    <row r="73" spans="1:33" x14ac:dyDescent="0.25">
      <c r="A73" s="4">
        <v>6</v>
      </c>
      <c r="B73" s="1">
        <v>2</v>
      </c>
      <c r="C73" s="4" t="s">
        <v>35</v>
      </c>
      <c r="D73" s="1" t="s">
        <v>49</v>
      </c>
      <c r="E73" s="1" t="s">
        <v>53</v>
      </c>
      <c r="F73" s="4">
        <v>20</v>
      </c>
      <c r="G73" s="4" t="s">
        <v>34</v>
      </c>
      <c r="M73" s="2">
        <v>50</v>
      </c>
      <c r="N73" s="2">
        <f t="shared" si="2"/>
        <v>50</v>
      </c>
      <c r="O73" s="2">
        <v>13.3</v>
      </c>
      <c r="P73" s="2">
        <v>13</v>
      </c>
      <c r="Q73" s="2">
        <v>3</v>
      </c>
      <c r="R73" s="2">
        <v>105</v>
      </c>
      <c r="T73" s="1">
        <v>6.51</v>
      </c>
      <c r="U73">
        <v>155.4</v>
      </c>
      <c r="V73" s="3">
        <v>62.7</v>
      </c>
      <c r="AF73" s="1">
        <v>44.673091214980928</v>
      </c>
      <c r="AG73" s="22">
        <v>2740.9957851382605</v>
      </c>
    </row>
    <row r="74" spans="1:33" x14ac:dyDescent="0.25">
      <c r="A74" s="4">
        <v>7</v>
      </c>
      <c r="B74" s="1">
        <v>3</v>
      </c>
      <c r="C74" s="4" t="s">
        <v>36</v>
      </c>
      <c r="D74" s="1" t="s">
        <v>49</v>
      </c>
      <c r="E74" s="1" t="s">
        <v>53</v>
      </c>
      <c r="F74" s="4">
        <v>20</v>
      </c>
      <c r="G74" s="4" t="s">
        <v>37</v>
      </c>
      <c r="M74" s="2">
        <v>40</v>
      </c>
      <c r="N74" s="2">
        <f t="shared" si="2"/>
        <v>40</v>
      </c>
      <c r="O74" s="2">
        <v>13.7</v>
      </c>
      <c r="P74" s="2">
        <v>12</v>
      </c>
      <c r="Q74" s="2">
        <v>1.5</v>
      </c>
      <c r="R74" s="2">
        <v>136</v>
      </c>
      <c r="T74" s="1">
        <v>5.65</v>
      </c>
      <c r="U74">
        <v>154.4</v>
      </c>
      <c r="V74" s="3">
        <v>13.3</v>
      </c>
      <c r="AF74" s="1">
        <v>48.125592044722147</v>
      </c>
      <c r="AG74" s="22">
        <v>2831.5292399014147</v>
      </c>
    </row>
    <row r="75" spans="1:33" x14ac:dyDescent="0.25">
      <c r="A75" s="4">
        <v>8</v>
      </c>
      <c r="B75" s="1">
        <v>4</v>
      </c>
      <c r="C75" s="4" t="s">
        <v>38</v>
      </c>
      <c r="D75" s="1" t="s">
        <v>49</v>
      </c>
      <c r="E75" s="1" t="s">
        <v>53</v>
      </c>
      <c r="F75" s="4">
        <v>31</v>
      </c>
      <c r="G75" s="4" t="s">
        <v>34</v>
      </c>
      <c r="M75" s="2">
        <v>50</v>
      </c>
      <c r="N75" s="2">
        <f t="shared" si="2"/>
        <v>50</v>
      </c>
      <c r="O75" s="2">
        <v>13.3</v>
      </c>
      <c r="P75" s="2">
        <v>9</v>
      </c>
      <c r="Q75" s="2">
        <v>1.7</v>
      </c>
      <c r="R75" s="2">
        <v>117</v>
      </c>
      <c r="T75" s="1">
        <v>5.83</v>
      </c>
      <c r="U75">
        <v>105.3</v>
      </c>
      <c r="V75" s="3">
        <v>19.7</v>
      </c>
      <c r="AF75" s="1">
        <v>32.704875948375587</v>
      </c>
      <c r="AG75" s="22">
        <v>1663.3103526508005</v>
      </c>
    </row>
    <row r="76" spans="1:33" x14ac:dyDescent="0.25">
      <c r="A76" s="4">
        <v>10</v>
      </c>
      <c r="B76" s="1">
        <v>5</v>
      </c>
      <c r="C76" s="4" t="s">
        <v>39</v>
      </c>
      <c r="D76" s="1" t="s">
        <v>49</v>
      </c>
      <c r="E76" s="1" t="s">
        <v>53</v>
      </c>
      <c r="F76" s="4">
        <v>21</v>
      </c>
      <c r="G76" s="4" t="s">
        <v>37</v>
      </c>
      <c r="M76" s="2">
        <v>35</v>
      </c>
      <c r="N76" s="2">
        <f t="shared" si="2"/>
        <v>35</v>
      </c>
      <c r="O76" s="2">
        <v>6.4</v>
      </c>
      <c r="P76" s="2">
        <v>6</v>
      </c>
      <c r="Q76" s="2">
        <v>1.3</v>
      </c>
      <c r="R76" s="2">
        <v>88</v>
      </c>
      <c r="T76" s="1">
        <v>5</v>
      </c>
      <c r="U76">
        <v>157.9</v>
      </c>
      <c r="V76" s="3">
        <v>37.299999999999997</v>
      </c>
      <c r="AF76" s="1">
        <v>46.2467962294822</v>
      </c>
      <c r="AG76" s="22">
        <v>2449.4349249442021</v>
      </c>
    </row>
    <row r="77" spans="1:33" x14ac:dyDescent="0.25">
      <c r="A77" s="4">
        <v>13</v>
      </c>
      <c r="B77" s="1">
        <v>6</v>
      </c>
      <c r="C77" s="4" t="s">
        <v>40</v>
      </c>
      <c r="D77" s="1" t="s">
        <v>49</v>
      </c>
      <c r="E77" s="1" t="s">
        <v>53</v>
      </c>
      <c r="F77" s="4">
        <v>21</v>
      </c>
      <c r="G77" s="4" t="s">
        <v>37</v>
      </c>
      <c r="M77" s="2">
        <v>45</v>
      </c>
      <c r="N77" s="2">
        <f t="shared" si="2"/>
        <v>45</v>
      </c>
      <c r="O77" s="2">
        <v>11.6</v>
      </c>
      <c r="P77" s="2">
        <v>10</v>
      </c>
      <c r="Q77" s="2">
        <v>1.9</v>
      </c>
      <c r="R77" s="2">
        <v>135</v>
      </c>
      <c r="T77" s="1">
        <v>6.16</v>
      </c>
      <c r="U77">
        <v>164.5</v>
      </c>
      <c r="V77" s="3">
        <v>13.2</v>
      </c>
      <c r="AF77" s="1">
        <v>50.796820501686128</v>
      </c>
      <c r="AG77" s="22">
        <v>3215.631039861928</v>
      </c>
    </row>
    <row r="78" spans="1:33" x14ac:dyDescent="0.25">
      <c r="A78" s="4">
        <v>14</v>
      </c>
      <c r="B78" s="1">
        <v>7</v>
      </c>
      <c r="C78" s="4" t="s">
        <v>41</v>
      </c>
      <c r="D78" s="1" t="s">
        <v>49</v>
      </c>
      <c r="E78" s="1" t="s">
        <v>53</v>
      </c>
      <c r="F78" s="4">
        <v>23</v>
      </c>
      <c r="G78" s="4" t="s">
        <v>34</v>
      </c>
      <c r="M78" s="2">
        <v>50</v>
      </c>
      <c r="N78" s="2">
        <f t="shared" si="2"/>
        <v>50</v>
      </c>
      <c r="O78" s="2">
        <v>15.7</v>
      </c>
      <c r="P78" s="2">
        <v>9</v>
      </c>
      <c r="Q78" s="2">
        <v>1.50105</v>
      </c>
      <c r="R78" s="2">
        <v>105</v>
      </c>
      <c r="T78" s="1">
        <v>4.41</v>
      </c>
      <c r="U78">
        <v>96.3</v>
      </c>
      <c r="V78" s="3">
        <v>26.6</v>
      </c>
      <c r="AF78" s="1">
        <v>36.204349643377171</v>
      </c>
      <c r="AG78" s="22">
        <v>1099.8357746477118</v>
      </c>
    </row>
    <row r="79" spans="1:33" x14ac:dyDescent="0.25">
      <c r="A79" s="4">
        <v>16</v>
      </c>
      <c r="B79" s="1">
        <v>8</v>
      </c>
      <c r="C79" s="4" t="s">
        <v>42</v>
      </c>
      <c r="D79" s="1" t="s">
        <v>49</v>
      </c>
      <c r="E79" s="1" t="s">
        <v>53</v>
      </c>
      <c r="F79" s="1">
        <v>25</v>
      </c>
      <c r="G79" s="4" t="s">
        <v>34</v>
      </c>
      <c r="M79" s="2">
        <v>50</v>
      </c>
      <c r="N79" s="2">
        <f t="shared" si="2"/>
        <v>50</v>
      </c>
      <c r="O79" s="2">
        <v>9.4</v>
      </c>
      <c r="P79" s="2">
        <v>6</v>
      </c>
      <c r="Q79" s="2">
        <v>1.6</v>
      </c>
      <c r="R79" s="2">
        <v>68</v>
      </c>
      <c r="T79" s="1">
        <v>6.04</v>
      </c>
      <c r="U79">
        <v>138.19999999999999</v>
      </c>
      <c r="V79" s="3">
        <v>0</v>
      </c>
      <c r="AF79" s="1">
        <v>36.354111577695228</v>
      </c>
      <c r="AG79" s="22">
        <v>2366.1064591369545</v>
      </c>
    </row>
    <row r="80" spans="1:33" x14ac:dyDescent="0.25">
      <c r="A80" s="4">
        <v>17</v>
      </c>
      <c r="B80" s="1">
        <v>9</v>
      </c>
      <c r="C80" s="4" t="s">
        <v>43</v>
      </c>
      <c r="D80" s="1" t="s">
        <v>49</v>
      </c>
      <c r="E80" s="1" t="s">
        <v>53</v>
      </c>
      <c r="F80" s="1">
        <v>22</v>
      </c>
      <c r="G80" s="4" t="s">
        <v>37</v>
      </c>
      <c r="M80" s="2">
        <v>50</v>
      </c>
      <c r="N80" s="2">
        <f t="shared" si="2"/>
        <v>50</v>
      </c>
      <c r="O80" s="2">
        <v>15.2</v>
      </c>
      <c r="P80" s="2">
        <v>7</v>
      </c>
      <c r="Q80" s="2">
        <v>1.5</v>
      </c>
      <c r="R80" s="2">
        <v>85</v>
      </c>
      <c r="T80" s="1">
        <v>4.99</v>
      </c>
      <c r="U80">
        <v>97.2</v>
      </c>
      <c r="V80" s="3">
        <v>0</v>
      </c>
      <c r="AF80" s="1">
        <v>28.763402370593177</v>
      </c>
      <c r="AG80" s="22">
        <v>1471.2099012604313</v>
      </c>
    </row>
    <row r="81" spans="1:33" x14ac:dyDescent="0.25">
      <c r="A81" s="4">
        <v>18</v>
      </c>
      <c r="B81" s="1">
        <v>10</v>
      </c>
      <c r="C81" s="4" t="s">
        <v>44</v>
      </c>
      <c r="D81" s="1" t="s">
        <v>49</v>
      </c>
      <c r="E81" s="1" t="s">
        <v>53</v>
      </c>
      <c r="F81" s="1">
        <v>25</v>
      </c>
      <c r="G81" s="4" t="s">
        <v>37</v>
      </c>
      <c r="M81" s="2">
        <v>50</v>
      </c>
      <c r="N81" s="2">
        <f t="shared" si="2"/>
        <v>50</v>
      </c>
      <c r="O81" s="2">
        <v>14.8</v>
      </c>
      <c r="P81" s="2">
        <v>9</v>
      </c>
      <c r="Q81" s="2">
        <v>2.2999999999999998</v>
      </c>
      <c r="R81" s="2">
        <v>117</v>
      </c>
      <c r="T81" s="1">
        <v>5.42</v>
      </c>
      <c r="U81">
        <v>127.7</v>
      </c>
      <c r="V81" s="3">
        <v>28.5</v>
      </c>
      <c r="AF81" s="1">
        <v>37.914408883393577</v>
      </c>
      <c r="AG81" s="22">
        <v>2246.5469060134874</v>
      </c>
    </row>
    <row r="82" spans="1:33" x14ac:dyDescent="0.25">
      <c r="A82" s="4">
        <v>19</v>
      </c>
      <c r="B82" s="1">
        <v>11</v>
      </c>
      <c r="C82" s="4" t="s">
        <v>45</v>
      </c>
      <c r="D82" s="1" t="s">
        <v>49</v>
      </c>
      <c r="E82" s="1" t="s">
        <v>53</v>
      </c>
      <c r="F82" s="1">
        <v>21</v>
      </c>
      <c r="G82" s="4" t="s">
        <v>34</v>
      </c>
      <c r="M82" s="2">
        <v>90</v>
      </c>
      <c r="N82" s="2">
        <f t="shared" si="2"/>
        <v>90</v>
      </c>
      <c r="O82" s="2">
        <v>18.899999999999999</v>
      </c>
      <c r="P82" s="2">
        <v>6</v>
      </c>
      <c r="Q82" s="2">
        <v>1.5</v>
      </c>
      <c r="R82" s="2">
        <v>90</v>
      </c>
      <c r="T82" s="1">
        <v>6.5</v>
      </c>
      <c r="U82" s="8">
        <v>68.099999999999994</v>
      </c>
      <c r="V82" s="3">
        <v>39.700000000000003</v>
      </c>
      <c r="AF82" s="1">
        <v>18.743720945350269</v>
      </c>
      <c r="AG82" s="22">
        <v>1199.3248524608719</v>
      </c>
    </row>
    <row r="83" spans="1:33" x14ac:dyDescent="0.25">
      <c r="A83" s="4">
        <v>20</v>
      </c>
      <c r="B83" s="1">
        <v>12</v>
      </c>
      <c r="C83" s="4" t="s">
        <v>46</v>
      </c>
      <c r="D83" s="1" t="s">
        <v>49</v>
      </c>
      <c r="E83" s="1" t="s">
        <v>53</v>
      </c>
      <c r="F83" s="1">
        <v>22</v>
      </c>
      <c r="G83" s="4" t="s">
        <v>37</v>
      </c>
      <c r="M83" s="2">
        <v>50</v>
      </c>
      <c r="N83" s="2">
        <f t="shared" si="2"/>
        <v>50</v>
      </c>
      <c r="O83" s="2">
        <v>8.9</v>
      </c>
      <c r="P83" s="2">
        <v>9</v>
      </c>
      <c r="Q83" s="2">
        <v>1.6</v>
      </c>
      <c r="R83" s="2">
        <v>111</v>
      </c>
      <c r="T83" s="1">
        <v>5.42</v>
      </c>
      <c r="U83" s="8">
        <v>157.9</v>
      </c>
      <c r="V83" s="3">
        <v>6.6</v>
      </c>
      <c r="AF83" s="1">
        <v>47.86248029501111</v>
      </c>
      <c r="AG83" s="22">
        <v>2537.9507213384231</v>
      </c>
    </row>
    <row r="84" spans="1:33" x14ac:dyDescent="0.25">
      <c r="A84" s="4">
        <v>21</v>
      </c>
      <c r="B84" s="1">
        <v>13</v>
      </c>
      <c r="C84" s="4" t="s">
        <v>47</v>
      </c>
      <c r="D84" s="1" t="s">
        <v>49</v>
      </c>
      <c r="E84" s="1" t="s">
        <v>53</v>
      </c>
      <c r="F84" s="1">
        <v>24</v>
      </c>
      <c r="G84" s="4" t="s">
        <v>34</v>
      </c>
      <c r="M84" s="2">
        <v>75</v>
      </c>
      <c r="N84" s="2">
        <f t="shared" si="2"/>
        <v>75</v>
      </c>
      <c r="O84" s="2">
        <v>21.2</v>
      </c>
      <c r="P84" s="2">
        <v>9</v>
      </c>
      <c r="Q84" s="2">
        <v>1.1000000000000001</v>
      </c>
      <c r="R84" s="2">
        <v>118</v>
      </c>
      <c r="T84" s="1">
        <v>5.23</v>
      </c>
      <c r="U84">
        <v>103.2</v>
      </c>
      <c r="V84" s="3">
        <v>25.3</v>
      </c>
      <c r="AF84" s="1">
        <v>33.090895147058689</v>
      </c>
      <c r="AG84" s="22">
        <v>1529.9269173056891</v>
      </c>
    </row>
    <row r="85" spans="1:33" x14ac:dyDescent="0.25">
      <c r="A85" s="4">
        <v>22</v>
      </c>
      <c r="B85" s="1">
        <v>14</v>
      </c>
      <c r="C85" s="4" t="s">
        <v>48</v>
      </c>
      <c r="D85" s="1" t="s">
        <v>49</v>
      </c>
      <c r="E85" s="1" t="s">
        <v>53</v>
      </c>
      <c r="F85" s="1">
        <v>23</v>
      </c>
      <c r="G85" s="4" t="s">
        <v>37</v>
      </c>
      <c r="M85" s="2">
        <v>40</v>
      </c>
      <c r="N85" s="2">
        <f t="shared" si="2"/>
        <v>40</v>
      </c>
      <c r="O85" s="2">
        <v>4</v>
      </c>
      <c r="P85" s="2">
        <v>6</v>
      </c>
      <c r="Q85" s="2">
        <v>1.1000000000000001</v>
      </c>
      <c r="R85" s="2">
        <v>79</v>
      </c>
      <c r="T85" s="1">
        <v>5.9</v>
      </c>
      <c r="U85">
        <v>117.6</v>
      </c>
      <c r="V85" s="3">
        <v>21.7</v>
      </c>
      <c r="AF85" s="1">
        <v>30.628585446232677</v>
      </c>
      <c r="AG85" s="22">
        <v>2152.6484209287978</v>
      </c>
    </row>
    <row r="86" spans="1:33" x14ac:dyDescent="0.25">
      <c r="A86" s="4">
        <v>3</v>
      </c>
      <c r="B86" s="1">
        <v>1</v>
      </c>
      <c r="C86" s="4" t="s">
        <v>31</v>
      </c>
      <c r="D86" s="1" t="s">
        <v>51</v>
      </c>
      <c r="E86" s="1" t="s">
        <v>53</v>
      </c>
      <c r="F86" s="4">
        <v>24</v>
      </c>
      <c r="G86" s="4" t="s">
        <v>34</v>
      </c>
      <c r="M86" s="2">
        <v>80</v>
      </c>
      <c r="N86" s="2">
        <f t="shared" si="2"/>
        <v>80</v>
      </c>
      <c r="O86" s="2">
        <v>19.399999999999999</v>
      </c>
      <c r="P86" s="2">
        <v>12</v>
      </c>
      <c r="Q86" s="2">
        <v>2.9</v>
      </c>
      <c r="R86" s="2">
        <v>183</v>
      </c>
      <c r="T86" s="1">
        <v>5.81</v>
      </c>
      <c r="U86">
        <v>140</v>
      </c>
      <c r="V86" s="3">
        <v>43.8</v>
      </c>
      <c r="AF86" s="1">
        <v>50.358091322912941</v>
      </c>
      <c r="AG86" s="22">
        <v>2412.1590300001553</v>
      </c>
    </row>
    <row r="87" spans="1:33" x14ac:dyDescent="0.25">
      <c r="A87" s="4">
        <v>6</v>
      </c>
      <c r="B87" s="1">
        <v>2</v>
      </c>
      <c r="C87" s="4" t="s">
        <v>35</v>
      </c>
      <c r="D87" s="1" t="s">
        <v>51</v>
      </c>
      <c r="E87" s="1" t="s">
        <v>53</v>
      </c>
      <c r="F87" s="4">
        <v>20</v>
      </c>
      <c r="G87" s="4" t="s">
        <v>34</v>
      </c>
      <c r="M87" s="2">
        <v>75</v>
      </c>
      <c r="N87" s="2">
        <f t="shared" si="2"/>
        <v>75</v>
      </c>
      <c r="O87" s="2">
        <v>18.600000000000001</v>
      </c>
      <c r="P87" s="2">
        <v>16</v>
      </c>
      <c r="Q87" s="2">
        <v>4.5</v>
      </c>
      <c r="R87" s="2">
        <v>183</v>
      </c>
      <c r="T87" s="1">
        <v>6.62</v>
      </c>
      <c r="U87">
        <v>193.8</v>
      </c>
      <c r="V87" s="3">
        <v>71.3</v>
      </c>
      <c r="AF87" s="1">
        <v>69.869726846055443</v>
      </c>
      <c r="AG87" s="22">
        <v>3476.0669048091963</v>
      </c>
    </row>
    <row r="88" spans="1:33" x14ac:dyDescent="0.25">
      <c r="A88" s="4">
        <v>7</v>
      </c>
      <c r="B88" s="1">
        <v>3</v>
      </c>
      <c r="C88" s="4" t="s">
        <v>36</v>
      </c>
      <c r="D88" s="1" t="s">
        <v>51</v>
      </c>
      <c r="E88" s="1" t="s">
        <v>53</v>
      </c>
      <c r="F88" s="4">
        <v>20</v>
      </c>
      <c r="G88" s="4" t="s">
        <v>37</v>
      </c>
      <c r="M88" s="2">
        <v>50</v>
      </c>
      <c r="N88" s="2">
        <f t="shared" si="2"/>
        <v>50</v>
      </c>
      <c r="O88" s="2">
        <v>18.899999999999999</v>
      </c>
      <c r="P88" s="2">
        <v>18</v>
      </c>
      <c r="Q88" s="2">
        <v>3.4</v>
      </c>
      <c r="R88" s="2">
        <v>172</v>
      </c>
      <c r="T88" s="1">
        <v>5.51</v>
      </c>
      <c r="U88">
        <v>172.6</v>
      </c>
      <c r="V88" s="3">
        <v>21.3</v>
      </c>
      <c r="AF88" s="1">
        <v>60.057757214253066</v>
      </c>
      <c r="AG88" s="22">
        <v>3086.8654304489914</v>
      </c>
    </row>
    <row r="89" spans="1:33" x14ac:dyDescent="0.25">
      <c r="A89" s="4">
        <v>8</v>
      </c>
      <c r="B89" s="1">
        <v>4</v>
      </c>
      <c r="C89" s="4" t="s">
        <v>38</v>
      </c>
      <c r="D89" s="1" t="s">
        <v>51</v>
      </c>
      <c r="E89" s="1" t="s">
        <v>53</v>
      </c>
      <c r="F89" s="4">
        <v>31</v>
      </c>
      <c r="G89" s="4" t="s">
        <v>34</v>
      </c>
      <c r="M89" s="2">
        <v>90</v>
      </c>
      <c r="N89" s="2">
        <f t="shared" si="2"/>
        <v>90</v>
      </c>
      <c r="O89" s="2">
        <v>23.6</v>
      </c>
      <c r="P89" s="2">
        <v>14</v>
      </c>
      <c r="Q89" s="2">
        <v>3.1</v>
      </c>
      <c r="R89" s="2">
        <v>143</v>
      </c>
      <c r="T89" s="1">
        <v>6.06</v>
      </c>
      <c r="U89">
        <v>122.8</v>
      </c>
      <c r="V89" s="3">
        <v>21.9</v>
      </c>
      <c r="AF89" s="1">
        <v>40.112278219717155</v>
      </c>
      <c r="AG89" s="22">
        <v>2016.26381295855</v>
      </c>
    </row>
    <row r="90" spans="1:33" x14ac:dyDescent="0.25">
      <c r="A90" s="4">
        <v>10</v>
      </c>
      <c r="B90" s="1">
        <v>5</v>
      </c>
      <c r="C90" s="4" t="s">
        <v>39</v>
      </c>
      <c r="D90" s="1" t="s">
        <v>51</v>
      </c>
      <c r="E90" s="1" t="s">
        <v>53</v>
      </c>
      <c r="F90" s="4">
        <v>21</v>
      </c>
      <c r="G90" s="4" t="s">
        <v>37</v>
      </c>
      <c r="M90" s="2">
        <v>50</v>
      </c>
      <c r="N90" s="2">
        <f t="shared" si="2"/>
        <v>50</v>
      </c>
      <c r="O90" s="2">
        <v>9.1999999999999993</v>
      </c>
      <c r="P90" s="2">
        <v>7</v>
      </c>
      <c r="Q90" s="2">
        <v>2</v>
      </c>
      <c r="R90" s="2">
        <v>125</v>
      </c>
      <c r="T90" s="1">
        <v>9.1999999999999993</v>
      </c>
      <c r="U90">
        <v>173.3</v>
      </c>
      <c r="V90" s="3">
        <v>32.9</v>
      </c>
      <c r="AF90" s="1">
        <v>54.482600169937967</v>
      </c>
      <c r="AG90" s="22">
        <v>4946.5244673008738</v>
      </c>
    </row>
    <row r="91" spans="1:33" x14ac:dyDescent="0.25">
      <c r="A91" s="4">
        <v>13</v>
      </c>
      <c r="B91" s="1">
        <v>6</v>
      </c>
      <c r="C91" s="4" t="s">
        <v>40</v>
      </c>
      <c r="D91" s="1" t="s">
        <v>51</v>
      </c>
      <c r="E91" s="1" t="s">
        <v>53</v>
      </c>
      <c r="F91" s="4">
        <v>21</v>
      </c>
      <c r="G91" s="4" t="s">
        <v>37</v>
      </c>
      <c r="M91" s="2">
        <v>65</v>
      </c>
      <c r="N91" s="2">
        <f t="shared" si="2"/>
        <v>65</v>
      </c>
      <c r="O91" s="2">
        <v>19.399999999999999</v>
      </c>
      <c r="P91" s="2">
        <v>12</v>
      </c>
      <c r="Q91" s="2">
        <v>147</v>
      </c>
      <c r="R91" s="2">
        <v>168</v>
      </c>
      <c r="T91" s="1">
        <v>9.0399999999999991</v>
      </c>
      <c r="U91">
        <v>171.1</v>
      </c>
      <c r="V91" s="3">
        <v>21.9</v>
      </c>
      <c r="AF91" s="1">
        <v>66.334005468384703</v>
      </c>
      <c r="AG91" s="22">
        <v>4908.378416610939</v>
      </c>
    </row>
    <row r="92" spans="1:33" x14ac:dyDescent="0.25">
      <c r="A92" s="4">
        <v>14</v>
      </c>
      <c r="B92" s="1">
        <v>7</v>
      </c>
      <c r="C92" s="4" t="s">
        <v>41</v>
      </c>
      <c r="D92" s="1" t="s">
        <v>51</v>
      </c>
      <c r="E92" s="1" t="s">
        <v>53</v>
      </c>
      <c r="F92" s="4">
        <v>23</v>
      </c>
      <c r="G92" s="4" t="s">
        <v>34</v>
      </c>
      <c r="M92" s="2">
        <v>70</v>
      </c>
      <c r="N92" s="2">
        <f t="shared" si="2"/>
        <v>70</v>
      </c>
      <c r="O92" s="2">
        <v>18.8</v>
      </c>
      <c r="P92" s="2">
        <v>14</v>
      </c>
      <c r="Q92" s="2">
        <v>2.6</v>
      </c>
      <c r="R92" s="2">
        <v>126</v>
      </c>
      <c r="T92" s="1">
        <v>4.79</v>
      </c>
      <c r="U92">
        <v>96.3</v>
      </c>
      <c r="V92" s="3">
        <v>33.200000000000003</v>
      </c>
      <c r="AF92" s="1">
        <v>34.871697875708669</v>
      </c>
      <c r="AG92" s="22">
        <v>1194.6062042091926</v>
      </c>
    </row>
    <row r="93" spans="1:33" x14ac:dyDescent="0.25">
      <c r="A93" s="4">
        <v>16</v>
      </c>
      <c r="B93" s="1">
        <v>8</v>
      </c>
      <c r="C93" s="4" t="s">
        <v>42</v>
      </c>
      <c r="D93" s="1" t="s">
        <v>51</v>
      </c>
      <c r="E93" s="1" t="s">
        <v>53</v>
      </c>
      <c r="F93" s="1">
        <v>25</v>
      </c>
      <c r="G93" s="4" t="s">
        <v>34</v>
      </c>
      <c r="M93" s="2">
        <v>95</v>
      </c>
      <c r="N93" s="2">
        <f t="shared" si="2"/>
        <v>95</v>
      </c>
      <c r="O93" s="2">
        <v>22.2</v>
      </c>
      <c r="P93" s="2">
        <v>13</v>
      </c>
      <c r="Q93" s="2">
        <v>2.7</v>
      </c>
      <c r="R93" s="2">
        <v>122</v>
      </c>
      <c r="T93" s="1">
        <v>6.55</v>
      </c>
      <c r="U93">
        <v>155.80000000000001</v>
      </c>
      <c r="V93" s="3">
        <v>13.2</v>
      </c>
      <c r="AF93" s="1">
        <v>46.478937109543565</v>
      </c>
      <c r="AG93" s="22">
        <v>2892.6644134193061</v>
      </c>
    </row>
    <row r="94" spans="1:33" x14ac:dyDescent="0.25">
      <c r="A94" s="4">
        <v>17</v>
      </c>
      <c r="B94" s="1">
        <v>9</v>
      </c>
      <c r="C94" s="4" t="s">
        <v>43</v>
      </c>
      <c r="D94" s="1" t="s">
        <v>51</v>
      </c>
      <c r="E94" s="1" t="s">
        <v>53</v>
      </c>
      <c r="F94" s="1">
        <v>22</v>
      </c>
      <c r="G94" s="4" t="s">
        <v>37</v>
      </c>
      <c r="M94" s="2">
        <v>125</v>
      </c>
      <c r="N94" s="2">
        <f t="shared" si="2"/>
        <v>125</v>
      </c>
      <c r="O94" s="2">
        <v>26.2</v>
      </c>
      <c r="P94" s="2">
        <v>12</v>
      </c>
      <c r="Q94" s="2">
        <v>3.8</v>
      </c>
      <c r="R94" s="2">
        <v>158</v>
      </c>
      <c r="T94" s="1">
        <v>5.84</v>
      </c>
      <c r="U94">
        <v>117.9</v>
      </c>
      <c r="V94" s="3">
        <v>39.700000000000003</v>
      </c>
      <c r="AF94" s="1">
        <v>39.485074927816981</v>
      </c>
      <c r="AG94" s="22">
        <v>2088.5000053074305</v>
      </c>
    </row>
    <row r="95" spans="1:33" x14ac:dyDescent="0.25">
      <c r="A95" s="4">
        <v>18</v>
      </c>
      <c r="B95" s="1">
        <v>10</v>
      </c>
      <c r="C95" s="4" t="s">
        <v>44</v>
      </c>
      <c r="D95" s="1" t="s">
        <v>51</v>
      </c>
      <c r="E95" s="1" t="s">
        <v>53</v>
      </c>
      <c r="F95" s="1">
        <v>25</v>
      </c>
      <c r="G95" s="4" t="s">
        <v>37</v>
      </c>
      <c r="M95" s="2">
        <v>70</v>
      </c>
      <c r="N95" s="2">
        <f t="shared" ref="N95:N113" si="3">M95</f>
        <v>70</v>
      </c>
      <c r="O95" s="2">
        <v>17.100000000000001</v>
      </c>
      <c r="P95" s="2">
        <v>13</v>
      </c>
      <c r="Q95" s="2">
        <v>3.1</v>
      </c>
      <c r="R95" s="2">
        <v>122</v>
      </c>
      <c r="T95" s="7">
        <v>4.82</v>
      </c>
      <c r="U95">
        <v>162.30000000000001</v>
      </c>
      <c r="V95" s="3">
        <v>46.9</v>
      </c>
      <c r="AF95" s="1">
        <v>51.00574170573249</v>
      </c>
      <c r="AG95" s="22">
        <v>2539.1646601924872</v>
      </c>
    </row>
    <row r="96" spans="1:33" x14ac:dyDescent="0.25">
      <c r="A96" s="4">
        <v>19</v>
      </c>
      <c r="B96" s="1">
        <v>11</v>
      </c>
      <c r="C96" s="4" t="s">
        <v>45</v>
      </c>
      <c r="D96" s="1" t="s">
        <v>51</v>
      </c>
      <c r="E96" s="1" t="s">
        <v>53</v>
      </c>
      <c r="F96" s="1">
        <v>21</v>
      </c>
      <c r="G96" s="4" t="s">
        <v>34</v>
      </c>
      <c r="M96" s="2">
        <v>130</v>
      </c>
      <c r="N96" s="2">
        <f t="shared" si="3"/>
        <v>130</v>
      </c>
      <c r="O96" s="2">
        <v>36.5</v>
      </c>
      <c r="P96" s="2">
        <v>14</v>
      </c>
      <c r="Q96" s="2">
        <v>3.2</v>
      </c>
      <c r="R96" s="2">
        <v>170</v>
      </c>
      <c r="T96" s="1">
        <v>6.49</v>
      </c>
      <c r="U96" s="8">
        <v>74.900000000000006</v>
      </c>
      <c r="V96" s="3">
        <v>32.9</v>
      </c>
      <c r="AF96" s="1">
        <v>26.035673514638304</v>
      </c>
      <c r="AG96" s="22">
        <v>1317.0518696624476</v>
      </c>
    </row>
    <row r="97" spans="1:33" x14ac:dyDescent="0.25">
      <c r="A97" s="4">
        <v>20</v>
      </c>
      <c r="B97" s="1">
        <v>12</v>
      </c>
      <c r="C97" s="4" t="s">
        <v>46</v>
      </c>
      <c r="D97" s="1" t="s">
        <v>51</v>
      </c>
      <c r="E97" s="1" t="s">
        <v>53</v>
      </c>
      <c r="F97" s="1">
        <v>22</v>
      </c>
      <c r="G97" s="4" t="s">
        <v>37</v>
      </c>
      <c r="M97" s="2">
        <v>70</v>
      </c>
      <c r="N97" s="2">
        <f t="shared" si="3"/>
        <v>70</v>
      </c>
      <c r="O97" s="2">
        <v>14.8</v>
      </c>
      <c r="P97" s="2">
        <v>11</v>
      </c>
      <c r="Q97" s="2">
        <v>2.9</v>
      </c>
      <c r="R97" s="2">
        <v>134</v>
      </c>
      <c r="T97" s="1">
        <v>5.7</v>
      </c>
      <c r="U97" s="8">
        <v>142.6</v>
      </c>
      <c r="V97" s="3">
        <v>2.2000000000000002</v>
      </c>
      <c r="AF97" s="1">
        <v>45.038396576043631</v>
      </c>
      <c r="AG97" s="22">
        <v>2410.4390247906649</v>
      </c>
    </row>
    <row r="98" spans="1:33" x14ac:dyDescent="0.25">
      <c r="A98" s="4">
        <v>21</v>
      </c>
      <c r="B98" s="1">
        <v>13</v>
      </c>
      <c r="C98" s="4" t="s">
        <v>47</v>
      </c>
      <c r="D98" s="1" t="s">
        <v>51</v>
      </c>
      <c r="E98" s="1" t="s">
        <v>53</v>
      </c>
      <c r="F98" s="1">
        <v>24</v>
      </c>
      <c r="G98" s="4" t="s">
        <v>34</v>
      </c>
      <c r="M98" s="2">
        <v>125</v>
      </c>
      <c r="N98" s="2">
        <f t="shared" si="3"/>
        <v>125</v>
      </c>
      <c r="O98" s="2">
        <v>22.1</v>
      </c>
      <c r="P98" s="2">
        <v>14</v>
      </c>
      <c r="Q98" s="2">
        <v>2.8</v>
      </c>
      <c r="R98" s="2">
        <v>130</v>
      </c>
      <c r="T98" s="1">
        <v>5.33</v>
      </c>
      <c r="U98">
        <v>141.19999999999999</v>
      </c>
      <c r="V98" s="3">
        <v>32.5</v>
      </c>
      <c r="AF98" s="1">
        <v>46.012247116351169</v>
      </c>
      <c r="AG98" s="22">
        <v>2133.2964231709434</v>
      </c>
    </row>
    <row r="99" spans="1:33" x14ac:dyDescent="0.25">
      <c r="A99" s="4">
        <v>22</v>
      </c>
      <c r="B99" s="1">
        <v>14</v>
      </c>
      <c r="C99" s="4" t="s">
        <v>48</v>
      </c>
      <c r="D99" s="1" t="s">
        <v>51</v>
      </c>
      <c r="E99" s="1" t="s">
        <v>53</v>
      </c>
      <c r="F99" s="1">
        <v>23</v>
      </c>
      <c r="G99" s="4" t="s">
        <v>37</v>
      </c>
      <c r="M99" s="2">
        <v>55</v>
      </c>
      <c r="N99" s="2">
        <f t="shared" si="3"/>
        <v>55</v>
      </c>
      <c r="O99" s="2">
        <v>8.5</v>
      </c>
      <c r="P99" s="2">
        <v>7</v>
      </c>
      <c r="Q99" s="2">
        <v>2.1</v>
      </c>
      <c r="R99" s="2">
        <v>118</v>
      </c>
      <c r="T99" s="1">
        <v>6.3</v>
      </c>
      <c r="U99">
        <v>133.9</v>
      </c>
      <c r="V99" s="3">
        <v>27.1</v>
      </c>
      <c r="AF99" s="1">
        <v>38.958859603321081</v>
      </c>
      <c r="AG99" s="22">
        <v>2617.1878652757196</v>
      </c>
    </row>
    <row r="100" spans="1:33" x14ac:dyDescent="0.25">
      <c r="A100" s="4">
        <v>3</v>
      </c>
      <c r="B100" s="1">
        <v>1</v>
      </c>
      <c r="C100" s="4" t="s">
        <v>31</v>
      </c>
      <c r="D100" s="1" t="s">
        <v>52</v>
      </c>
      <c r="E100" s="1" t="s">
        <v>53</v>
      </c>
      <c r="F100" s="4">
        <v>24</v>
      </c>
      <c r="G100" s="4" t="s">
        <v>34</v>
      </c>
      <c r="M100" s="2">
        <v>110</v>
      </c>
      <c r="N100" s="2">
        <f t="shared" si="3"/>
        <v>110</v>
      </c>
      <c r="O100" s="2">
        <v>22.7</v>
      </c>
      <c r="P100" s="2">
        <v>17</v>
      </c>
      <c r="Q100" s="2">
        <v>4.4000000000000004</v>
      </c>
      <c r="R100" s="2">
        <v>183</v>
      </c>
      <c r="T100" s="1">
        <v>7.09</v>
      </c>
      <c r="U100">
        <v>256.7</v>
      </c>
      <c r="V100" s="3">
        <v>28</v>
      </c>
      <c r="AF100" s="1">
        <v>94.425023925833116</v>
      </c>
      <c r="AG100" s="22">
        <v>5397.2666229129245</v>
      </c>
    </row>
    <row r="101" spans="1:33" x14ac:dyDescent="0.25">
      <c r="A101" s="4">
        <v>6</v>
      </c>
      <c r="B101" s="1">
        <v>2</v>
      </c>
      <c r="C101" s="4" t="s">
        <v>35</v>
      </c>
      <c r="D101" s="1" t="s">
        <v>52</v>
      </c>
      <c r="E101" s="1" t="s">
        <v>53</v>
      </c>
      <c r="F101" s="4">
        <v>20</v>
      </c>
      <c r="G101" s="4" t="s">
        <v>34</v>
      </c>
      <c r="M101" s="2">
        <v>100</v>
      </c>
      <c r="N101" s="2">
        <f t="shared" si="3"/>
        <v>100</v>
      </c>
      <c r="O101" s="2">
        <v>27.3</v>
      </c>
      <c r="P101" s="2">
        <v>20</v>
      </c>
      <c r="Q101" s="2">
        <v>5.9</v>
      </c>
      <c r="R101" s="2">
        <v>190</v>
      </c>
      <c r="T101" s="1">
        <v>6.12</v>
      </c>
      <c r="U101">
        <v>234</v>
      </c>
      <c r="V101" s="3">
        <v>73.099999999999994</v>
      </c>
      <c r="AF101" s="1">
        <v>86.004313382246224</v>
      </c>
      <c r="AG101" s="22">
        <v>3880.1064830275968</v>
      </c>
    </row>
    <row r="102" spans="1:33" x14ac:dyDescent="0.25">
      <c r="A102" s="4">
        <v>7</v>
      </c>
      <c r="B102" s="1">
        <v>3</v>
      </c>
      <c r="C102" s="4" t="s">
        <v>36</v>
      </c>
      <c r="D102" s="1" t="s">
        <v>52</v>
      </c>
      <c r="E102" s="1" t="s">
        <v>53</v>
      </c>
      <c r="F102" s="4">
        <v>20</v>
      </c>
      <c r="G102" s="4" t="s">
        <v>37</v>
      </c>
      <c r="M102" s="2">
        <v>60</v>
      </c>
      <c r="N102" s="2">
        <f t="shared" si="3"/>
        <v>60</v>
      </c>
      <c r="O102" s="2">
        <v>22.1</v>
      </c>
      <c r="P102" s="2">
        <v>19</v>
      </c>
      <c r="Q102" s="2">
        <v>5.0999999999999996</v>
      </c>
      <c r="R102" s="2">
        <v>181</v>
      </c>
      <c r="T102" s="1">
        <v>6.15</v>
      </c>
      <c r="U102">
        <v>211.7</v>
      </c>
      <c r="V102" s="3">
        <v>26.6</v>
      </c>
      <c r="AF102" s="1">
        <v>76.381600774967609</v>
      </c>
      <c r="AG102" s="22">
        <v>4225.920092090244</v>
      </c>
    </row>
    <row r="103" spans="1:33" x14ac:dyDescent="0.25">
      <c r="A103" s="4">
        <v>8</v>
      </c>
      <c r="B103" s="1">
        <v>4</v>
      </c>
      <c r="C103" s="4" t="s">
        <v>38</v>
      </c>
      <c r="D103" s="1" t="s">
        <v>52</v>
      </c>
      <c r="E103" s="1" t="s">
        <v>53</v>
      </c>
      <c r="F103" s="4">
        <v>31</v>
      </c>
      <c r="G103" s="4" t="s">
        <v>34</v>
      </c>
      <c r="M103" s="2">
        <v>130</v>
      </c>
      <c r="N103" s="2">
        <f t="shared" si="3"/>
        <v>130</v>
      </c>
      <c r="O103" s="2">
        <v>35.799999999999997</v>
      </c>
      <c r="P103" s="2">
        <v>18</v>
      </c>
      <c r="Q103" s="2">
        <v>5.6</v>
      </c>
      <c r="R103" s="2">
        <v>176</v>
      </c>
      <c r="T103" s="1">
        <v>6.23</v>
      </c>
      <c r="U103">
        <v>133.80000000000001</v>
      </c>
      <c r="V103" s="3">
        <v>35.1</v>
      </c>
      <c r="AF103" s="1">
        <v>47.393628009161048</v>
      </c>
      <c r="AG103" s="22">
        <v>2258.5022355477668</v>
      </c>
    </row>
    <row r="104" spans="1:33" x14ac:dyDescent="0.25">
      <c r="A104" s="4">
        <v>10</v>
      </c>
      <c r="B104" s="1">
        <v>5</v>
      </c>
      <c r="C104" s="4" t="s">
        <v>39</v>
      </c>
      <c r="D104" s="1" t="s">
        <v>52</v>
      </c>
      <c r="E104" s="1" t="s">
        <v>53</v>
      </c>
      <c r="F104" s="4">
        <v>21</v>
      </c>
      <c r="G104" s="4" t="s">
        <v>37</v>
      </c>
      <c r="M104" s="2">
        <v>65</v>
      </c>
      <c r="N104" s="2">
        <f t="shared" si="3"/>
        <v>65</v>
      </c>
      <c r="O104" s="2">
        <v>13.1</v>
      </c>
      <c r="P104" s="2">
        <v>13</v>
      </c>
      <c r="Q104" s="2">
        <v>4</v>
      </c>
      <c r="R104" s="2">
        <v>159</v>
      </c>
      <c r="T104" s="1">
        <v>9.0399999999999991</v>
      </c>
      <c r="U104">
        <v>182.1</v>
      </c>
      <c r="V104" s="3">
        <v>24.1</v>
      </c>
      <c r="AF104" s="1">
        <v>67.233367702946325</v>
      </c>
      <c r="AG104" s="22">
        <v>5107.3091608414779</v>
      </c>
    </row>
    <row r="105" spans="1:33" x14ac:dyDescent="0.25">
      <c r="A105" s="4">
        <v>13</v>
      </c>
      <c r="B105" s="1">
        <v>6</v>
      </c>
      <c r="C105" s="4" t="s">
        <v>40</v>
      </c>
      <c r="D105" s="1" t="s">
        <v>52</v>
      </c>
      <c r="E105" s="1" t="s">
        <v>53</v>
      </c>
      <c r="F105" s="4">
        <v>21</v>
      </c>
      <c r="G105" s="4" t="s">
        <v>37</v>
      </c>
      <c r="M105" s="2">
        <v>85</v>
      </c>
      <c r="N105" s="2">
        <f t="shared" si="3"/>
        <v>85</v>
      </c>
      <c r="O105" s="2">
        <v>24.7</v>
      </c>
      <c r="P105" s="2">
        <v>16</v>
      </c>
      <c r="Q105" s="2">
        <v>6.4</v>
      </c>
      <c r="R105" s="2">
        <v>179</v>
      </c>
      <c r="T105" s="1">
        <v>9.36</v>
      </c>
      <c r="U105">
        <v>201.8</v>
      </c>
      <c r="V105" s="3">
        <v>28.5</v>
      </c>
      <c r="AF105" s="1">
        <v>83.207907432290128</v>
      </c>
      <c r="AG105" s="22">
        <v>5993.9982023261391</v>
      </c>
    </row>
    <row r="106" spans="1:33" x14ac:dyDescent="0.25">
      <c r="A106" s="4">
        <v>14</v>
      </c>
      <c r="B106" s="1">
        <v>7</v>
      </c>
      <c r="C106" s="4" t="s">
        <v>41</v>
      </c>
      <c r="D106" s="1" t="s">
        <v>52</v>
      </c>
      <c r="E106" s="1" t="s">
        <v>53</v>
      </c>
      <c r="F106" s="4">
        <v>23</v>
      </c>
      <c r="G106" s="4" t="s">
        <v>34</v>
      </c>
      <c r="M106" s="2">
        <v>100</v>
      </c>
      <c r="N106" s="2">
        <f t="shared" si="3"/>
        <v>100</v>
      </c>
      <c r="O106" s="2">
        <v>20.9</v>
      </c>
      <c r="P106" s="2">
        <v>19</v>
      </c>
      <c r="Q106" s="2">
        <v>4.5999999999999996</v>
      </c>
      <c r="R106" s="2">
        <v>122</v>
      </c>
      <c r="T106" s="1">
        <v>6.67</v>
      </c>
      <c r="U106">
        <v>101.7</v>
      </c>
      <c r="V106" s="3">
        <v>34.9</v>
      </c>
      <c r="AF106" s="1">
        <v>30.968280974629106</v>
      </c>
      <c r="AG106" s="22">
        <v>1756.74915063413</v>
      </c>
    </row>
    <row r="107" spans="1:33" x14ac:dyDescent="0.25">
      <c r="A107" s="4">
        <v>16</v>
      </c>
      <c r="B107" s="1">
        <v>8</v>
      </c>
      <c r="C107" s="4" t="s">
        <v>42</v>
      </c>
      <c r="D107" s="1" t="s">
        <v>52</v>
      </c>
      <c r="E107" s="1" t="s">
        <v>53</v>
      </c>
      <c r="F107" s="1">
        <v>25</v>
      </c>
      <c r="G107" s="4" t="s">
        <v>34</v>
      </c>
      <c r="M107" s="2">
        <v>135</v>
      </c>
      <c r="N107" s="2">
        <f t="shared" si="3"/>
        <v>135</v>
      </c>
      <c r="O107" s="2">
        <v>27.4</v>
      </c>
      <c r="P107" s="2">
        <v>17</v>
      </c>
      <c r="Q107" s="2">
        <v>4.5999999999999996</v>
      </c>
      <c r="R107" s="2">
        <v>155</v>
      </c>
      <c r="T107" s="1">
        <v>6.95</v>
      </c>
      <c r="U107">
        <v>165.5</v>
      </c>
      <c r="V107" s="3">
        <v>21.9</v>
      </c>
      <c r="AF107" s="1">
        <v>54.880295894129176</v>
      </c>
      <c r="AG107" s="22">
        <v>3260.4091416135598</v>
      </c>
    </row>
    <row r="108" spans="1:33" x14ac:dyDescent="0.25">
      <c r="A108" s="4">
        <v>17</v>
      </c>
      <c r="B108" s="1">
        <v>9</v>
      </c>
      <c r="C108" s="4" t="s">
        <v>43</v>
      </c>
      <c r="D108" s="1" t="s">
        <v>52</v>
      </c>
      <c r="E108" s="1" t="s">
        <v>53</v>
      </c>
      <c r="F108" s="1">
        <v>22</v>
      </c>
      <c r="G108" s="4" t="s">
        <v>37</v>
      </c>
      <c r="M108" s="2">
        <v>155</v>
      </c>
      <c r="N108" s="2">
        <f t="shared" si="3"/>
        <v>155</v>
      </c>
      <c r="O108" s="2">
        <v>26.6</v>
      </c>
      <c r="P108" s="2">
        <v>17</v>
      </c>
      <c r="Q108" s="2">
        <v>6.4</v>
      </c>
      <c r="R108" s="2">
        <v>173</v>
      </c>
      <c r="T108" s="1">
        <v>4.8499999999999996</v>
      </c>
      <c r="U108">
        <v>137.80000000000001</v>
      </c>
      <c r="V108" s="3">
        <v>31.5</v>
      </c>
      <c r="AF108" s="1">
        <v>49.580426784949303</v>
      </c>
      <c r="AG108" s="22">
        <v>2027.2102091206777</v>
      </c>
    </row>
    <row r="109" spans="1:33" x14ac:dyDescent="0.25">
      <c r="A109" s="4">
        <v>18</v>
      </c>
      <c r="B109" s="1">
        <v>10</v>
      </c>
      <c r="C109" s="4" t="s">
        <v>44</v>
      </c>
      <c r="D109" s="1" t="s">
        <v>52</v>
      </c>
      <c r="E109" s="1" t="s">
        <v>53</v>
      </c>
      <c r="F109" s="1">
        <v>25</v>
      </c>
      <c r="G109" s="4" t="s">
        <v>37</v>
      </c>
      <c r="M109" s="2">
        <v>90</v>
      </c>
      <c r="N109" s="2">
        <f t="shared" si="3"/>
        <v>90</v>
      </c>
      <c r="O109" s="2">
        <v>22</v>
      </c>
      <c r="P109" s="2">
        <v>17</v>
      </c>
      <c r="Q109" s="2">
        <v>4</v>
      </c>
      <c r="R109" s="2">
        <v>142</v>
      </c>
      <c r="T109" s="1">
        <v>5.33</v>
      </c>
      <c r="U109">
        <v>168.9</v>
      </c>
      <c r="V109" s="3">
        <v>37.299999999999997</v>
      </c>
      <c r="AF109" s="1">
        <v>54.134124523694481</v>
      </c>
      <c r="AG109" s="22">
        <v>2922.0131463399616</v>
      </c>
    </row>
    <row r="110" spans="1:33" x14ac:dyDescent="0.25">
      <c r="A110" s="4">
        <v>19</v>
      </c>
      <c r="B110" s="1">
        <v>11</v>
      </c>
      <c r="C110" s="4" t="s">
        <v>45</v>
      </c>
      <c r="D110" s="1" t="s">
        <v>52</v>
      </c>
      <c r="E110" s="1" t="s">
        <v>53</v>
      </c>
      <c r="F110" s="1">
        <v>21</v>
      </c>
      <c r="G110" s="4" t="s">
        <v>34</v>
      </c>
      <c r="M110" s="2">
        <v>170</v>
      </c>
      <c r="N110" s="2">
        <f t="shared" si="3"/>
        <v>170</v>
      </c>
      <c r="O110" s="2">
        <v>41.1</v>
      </c>
      <c r="P110" s="2">
        <v>18</v>
      </c>
      <c r="Q110" s="2">
        <v>4.5</v>
      </c>
      <c r="R110" s="2">
        <v>168</v>
      </c>
      <c r="T110" s="1">
        <v>6.23</v>
      </c>
      <c r="U110" s="8">
        <v>73.8</v>
      </c>
      <c r="V110" s="3">
        <v>63.3</v>
      </c>
      <c r="AF110" s="1">
        <v>25.597245768264543</v>
      </c>
      <c r="AG110" s="22">
        <v>1245.7209640016831</v>
      </c>
    </row>
    <row r="111" spans="1:33" x14ac:dyDescent="0.25">
      <c r="A111" s="4">
        <v>20</v>
      </c>
      <c r="B111" s="1">
        <v>12</v>
      </c>
      <c r="C111" s="4" t="s">
        <v>46</v>
      </c>
      <c r="D111" s="1" t="s">
        <v>52</v>
      </c>
      <c r="E111" s="1" t="s">
        <v>53</v>
      </c>
      <c r="F111" s="1">
        <v>22</v>
      </c>
      <c r="G111" s="4" t="s">
        <v>37</v>
      </c>
      <c r="M111" s="2">
        <v>100</v>
      </c>
      <c r="N111" s="2">
        <f t="shared" si="3"/>
        <v>100</v>
      </c>
      <c r="O111" s="2">
        <v>18.5</v>
      </c>
      <c r="P111" s="2">
        <v>14</v>
      </c>
      <c r="Q111" s="2">
        <v>4</v>
      </c>
      <c r="R111" s="2">
        <v>147</v>
      </c>
      <c r="T111" s="1">
        <v>6.5</v>
      </c>
      <c r="U111" s="8">
        <v>131.6</v>
      </c>
      <c r="V111" s="3">
        <v>5.5</v>
      </c>
      <c r="AF111" s="1">
        <v>42.423419425018125</v>
      </c>
      <c r="AG111" s="22">
        <v>2536.7111313770997</v>
      </c>
    </row>
    <row r="112" spans="1:33" x14ac:dyDescent="0.25">
      <c r="A112" s="4">
        <v>21</v>
      </c>
      <c r="B112" s="1">
        <v>13</v>
      </c>
      <c r="C112" s="4" t="s">
        <v>47</v>
      </c>
      <c r="D112" s="1" t="s">
        <v>52</v>
      </c>
      <c r="E112" s="1" t="s">
        <v>53</v>
      </c>
      <c r="F112" s="1">
        <v>24</v>
      </c>
      <c r="G112" s="4" t="s">
        <v>34</v>
      </c>
      <c r="M112" s="2">
        <v>150</v>
      </c>
      <c r="N112" s="2">
        <f t="shared" si="3"/>
        <v>150</v>
      </c>
      <c r="O112" s="2">
        <v>27.6</v>
      </c>
      <c r="P112" s="2">
        <v>17</v>
      </c>
      <c r="Q112" s="2">
        <v>4.2</v>
      </c>
      <c r="R112" s="2">
        <v>134</v>
      </c>
      <c r="T112" s="1">
        <v>5.87</v>
      </c>
      <c r="U112">
        <v>150.19999999999999</v>
      </c>
      <c r="V112" s="3">
        <v>32.6</v>
      </c>
      <c r="AF112" s="1">
        <v>47.699265227990928</v>
      </c>
      <c r="AG112" s="22">
        <v>2499.1788298141605</v>
      </c>
    </row>
    <row r="113" spans="1:33" x14ac:dyDescent="0.25">
      <c r="A113" s="4">
        <v>22</v>
      </c>
      <c r="B113" s="1">
        <v>14</v>
      </c>
      <c r="C113" s="4" t="s">
        <v>48</v>
      </c>
      <c r="D113" s="1" t="s">
        <v>52</v>
      </c>
      <c r="E113" s="1" t="s">
        <v>53</v>
      </c>
      <c r="F113" s="1">
        <v>23</v>
      </c>
      <c r="G113" s="4" t="s">
        <v>37</v>
      </c>
      <c r="M113" s="2">
        <v>70</v>
      </c>
      <c r="N113" s="2">
        <f t="shared" si="3"/>
        <v>70</v>
      </c>
      <c r="O113" s="2">
        <v>21</v>
      </c>
      <c r="P113" s="2">
        <v>13</v>
      </c>
      <c r="Q113" s="2">
        <v>5.4</v>
      </c>
      <c r="R113" s="2">
        <v>145</v>
      </c>
      <c r="T113" s="1">
        <v>6.34</v>
      </c>
      <c r="U113">
        <v>153.80000000000001</v>
      </c>
      <c r="V113" s="3">
        <v>45.2</v>
      </c>
      <c r="AF113" s="1">
        <v>49.184151142687227</v>
      </c>
      <c r="AG113" s="22">
        <v>3025.2367318982801</v>
      </c>
    </row>
    <row r="114" spans="1:33" x14ac:dyDescent="0.25">
      <c r="A114" s="4">
        <v>3</v>
      </c>
      <c r="B114" s="1">
        <v>1</v>
      </c>
      <c r="C114" s="4" t="s">
        <v>31</v>
      </c>
      <c r="D114" s="1" t="s">
        <v>49</v>
      </c>
      <c r="E114" s="1" t="s">
        <v>54</v>
      </c>
      <c r="F114" s="4">
        <v>24</v>
      </c>
      <c r="G114" s="4" t="s">
        <v>34</v>
      </c>
      <c r="M114" s="2">
        <v>6</v>
      </c>
      <c r="N114" s="2">
        <f>M114*1.60934</f>
        <v>9.6560400000000008</v>
      </c>
      <c r="O114" s="2">
        <v>30.2</v>
      </c>
      <c r="P114" s="2">
        <v>10</v>
      </c>
      <c r="Q114" s="2">
        <v>2.2999999999999998</v>
      </c>
      <c r="R114" s="2">
        <v>166</v>
      </c>
      <c r="T114" s="1">
        <v>5.23</v>
      </c>
      <c r="U114">
        <v>144</v>
      </c>
      <c r="V114" s="3">
        <v>38.4</v>
      </c>
      <c r="AF114" s="1">
        <v>50.348815108332296</v>
      </c>
      <c r="AG114" s="22">
        <v>2233.3971092620077</v>
      </c>
    </row>
    <row r="115" spans="1:33" x14ac:dyDescent="0.25">
      <c r="A115" s="4">
        <v>6</v>
      </c>
      <c r="B115" s="1">
        <v>2</v>
      </c>
      <c r="C115" s="4" t="s">
        <v>35</v>
      </c>
      <c r="D115" s="1" t="s">
        <v>49</v>
      </c>
      <c r="E115" s="1" t="s">
        <v>54</v>
      </c>
      <c r="F115" s="4">
        <v>20</v>
      </c>
      <c r="G115" s="4" t="s">
        <v>34</v>
      </c>
      <c r="M115" s="2">
        <v>5</v>
      </c>
      <c r="N115" s="2">
        <f t="shared" ref="N115:N155" si="4">M115*1.60934</f>
        <v>8.0466999999999995</v>
      </c>
      <c r="O115" s="2">
        <v>28</v>
      </c>
      <c r="P115" s="2">
        <v>8</v>
      </c>
      <c r="Q115" s="2">
        <v>3.1</v>
      </c>
      <c r="R115" s="2">
        <v>144</v>
      </c>
      <c r="T115" s="1">
        <v>6.19</v>
      </c>
      <c r="U115">
        <v>104.5</v>
      </c>
      <c r="V115" s="3">
        <v>82.3</v>
      </c>
      <c r="AF115" s="1">
        <v>34.043824050253917</v>
      </c>
      <c r="AG115" s="22">
        <v>1752.6020048313055</v>
      </c>
    </row>
    <row r="116" spans="1:33" x14ac:dyDescent="0.25">
      <c r="A116" s="4">
        <v>7</v>
      </c>
      <c r="B116" s="1">
        <v>3</v>
      </c>
      <c r="C116" s="4" t="s">
        <v>36</v>
      </c>
      <c r="D116" s="1" t="s">
        <v>49</v>
      </c>
      <c r="E116" s="1" t="s">
        <v>54</v>
      </c>
      <c r="F116" s="4">
        <v>20</v>
      </c>
      <c r="G116" s="4" t="s">
        <v>37</v>
      </c>
      <c r="M116" s="2">
        <v>3</v>
      </c>
      <c r="N116" s="2">
        <f t="shared" si="4"/>
        <v>4.8280200000000004</v>
      </c>
      <c r="O116" s="2">
        <v>15.5</v>
      </c>
      <c r="P116" s="2">
        <v>6</v>
      </c>
      <c r="Q116" s="2">
        <v>2.4</v>
      </c>
      <c r="R116" s="2">
        <v>125</v>
      </c>
      <c r="T116" s="1">
        <v>6.51</v>
      </c>
      <c r="U116">
        <v>157.4</v>
      </c>
      <c r="V116" s="3">
        <v>26.3</v>
      </c>
      <c r="AF116" s="1">
        <v>46.687008680533864</v>
      </c>
      <c r="AG116" s="22">
        <v>3325.9140634219152</v>
      </c>
    </row>
    <row r="117" spans="1:33" x14ac:dyDescent="0.25">
      <c r="A117" s="4">
        <v>8</v>
      </c>
      <c r="B117" s="1">
        <v>4</v>
      </c>
      <c r="C117" s="4" t="s">
        <v>38</v>
      </c>
      <c r="D117" s="1" t="s">
        <v>49</v>
      </c>
      <c r="E117" s="1" t="s">
        <v>54</v>
      </c>
      <c r="F117" s="4">
        <v>31</v>
      </c>
      <c r="G117" s="4" t="s">
        <v>34</v>
      </c>
      <c r="M117" s="2">
        <v>6</v>
      </c>
      <c r="N117" s="2">
        <f t="shared" si="4"/>
        <v>9.6560400000000008</v>
      </c>
      <c r="O117" s="2">
        <v>31.6</v>
      </c>
      <c r="P117" s="2">
        <v>11</v>
      </c>
      <c r="Q117" s="2">
        <v>1.6</v>
      </c>
      <c r="R117" s="2">
        <v>152</v>
      </c>
      <c r="T117" s="1">
        <v>5.77</v>
      </c>
      <c r="U117">
        <v>171.1</v>
      </c>
      <c r="V117" s="3">
        <v>32.9</v>
      </c>
      <c r="AF117" s="1">
        <v>57.919482956313971</v>
      </c>
      <c r="AG117" s="22">
        <v>2674.8669662655334</v>
      </c>
    </row>
    <row r="118" spans="1:33" x14ac:dyDescent="0.25">
      <c r="A118" s="4">
        <v>10</v>
      </c>
      <c r="B118" s="1">
        <v>5</v>
      </c>
      <c r="C118" s="4" t="s">
        <v>39</v>
      </c>
      <c r="D118" s="1" t="s">
        <v>49</v>
      </c>
      <c r="E118" s="1" t="s">
        <v>54</v>
      </c>
      <c r="F118" s="4">
        <v>21</v>
      </c>
      <c r="G118" s="4" t="s">
        <v>37</v>
      </c>
      <c r="M118" s="2">
        <v>3</v>
      </c>
      <c r="N118" s="2">
        <f t="shared" si="4"/>
        <v>4.8280200000000004</v>
      </c>
      <c r="O118" s="2">
        <v>11.8</v>
      </c>
      <c r="P118" s="2">
        <v>10</v>
      </c>
      <c r="Q118" s="2">
        <v>1.3</v>
      </c>
      <c r="R118" s="2">
        <v>129</v>
      </c>
      <c r="T118" s="1">
        <v>5.77</v>
      </c>
      <c r="U118">
        <v>133.80000000000001</v>
      </c>
      <c r="V118" s="3">
        <v>32.9</v>
      </c>
      <c r="AF118" s="1">
        <v>41.034260449713329</v>
      </c>
      <c r="AG118" s="22">
        <v>2395.2215926092122</v>
      </c>
    </row>
    <row r="119" spans="1:33" x14ac:dyDescent="0.25">
      <c r="A119" s="4">
        <v>13</v>
      </c>
      <c r="B119" s="1">
        <v>6</v>
      </c>
      <c r="C119" s="4" t="s">
        <v>40</v>
      </c>
      <c r="D119" s="1" t="s">
        <v>49</v>
      </c>
      <c r="E119" s="1" t="s">
        <v>54</v>
      </c>
      <c r="F119" s="4">
        <v>21</v>
      </c>
      <c r="G119" s="4" t="s">
        <v>37</v>
      </c>
      <c r="M119" s="2">
        <v>3</v>
      </c>
      <c r="N119" s="2">
        <f t="shared" si="4"/>
        <v>4.8280200000000004</v>
      </c>
      <c r="O119" s="2">
        <v>17.600000000000001</v>
      </c>
      <c r="P119" s="2">
        <v>10</v>
      </c>
      <c r="Q119" s="2">
        <v>1</v>
      </c>
      <c r="R119" s="2">
        <v>114</v>
      </c>
      <c r="T119" s="1">
        <v>6.03</v>
      </c>
      <c r="U119">
        <v>179.9</v>
      </c>
      <c r="V119" s="3">
        <v>50.5</v>
      </c>
      <c r="AF119" s="1">
        <v>51.784975706582401</v>
      </c>
      <c r="AG119" s="22">
        <v>3442.4534255211588</v>
      </c>
    </row>
    <row r="120" spans="1:33" x14ac:dyDescent="0.25">
      <c r="A120" s="4">
        <v>14</v>
      </c>
      <c r="B120" s="1">
        <v>7</v>
      </c>
      <c r="C120" s="4" t="s">
        <v>41</v>
      </c>
      <c r="D120" s="1" t="s">
        <v>49</v>
      </c>
      <c r="E120" s="1" t="s">
        <v>54</v>
      </c>
      <c r="F120" s="4">
        <v>23</v>
      </c>
      <c r="G120" s="4" t="s">
        <v>34</v>
      </c>
      <c r="M120" s="2">
        <v>6</v>
      </c>
      <c r="N120" s="2">
        <f t="shared" si="4"/>
        <v>9.6560400000000008</v>
      </c>
      <c r="O120" s="2">
        <v>33.299999999999997</v>
      </c>
      <c r="P120" s="2">
        <v>10</v>
      </c>
      <c r="Q120" s="2">
        <v>1.5</v>
      </c>
      <c r="R120" s="2">
        <v>159</v>
      </c>
      <c r="T120" s="1">
        <v>5.64</v>
      </c>
      <c r="U120">
        <v>243.5</v>
      </c>
      <c r="V120" s="3">
        <v>24.9</v>
      </c>
      <c r="AF120" s="1">
        <v>85.636250682411017</v>
      </c>
      <c r="AG120" s="22">
        <v>3556.649224844622</v>
      </c>
    </row>
    <row r="121" spans="1:33" x14ac:dyDescent="0.25">
      <c r="A121" s="4">
        <v>16</v>
      </c>
      <c r="B121" s="1">
        <v>8</v>
      </c>
      <c r="C121" s="4" t="s">
        <v>42</v>
      </c>
      <c r="D121" s="1" t="s">
        <v>49</v>
      </c>
      <c r="E121" s="1" t="s">
        <v>54</v>
      </c>
      <c r="F121" s="1">
        <v>25</v>
      </c>
      <c r="G121" s="4" t="s">
        <v>34</v>
      </c>
      <c r="M121" s="2">
        <v>5</v>
      </c>
      <c r="N121" s="2">
        <f t="shared" si="4"/>
        <v>8.0466999999999995</v>
      </c>
      <c r="O121" s="2">
        <v>23.5</v>
      </c>
      <c r="P121" s="2">
        <v>6</v>
      </c>
      <c r="Q121" s="2">
        <v>1.7</v>
      </c>
      <c r="R121" s="2">
        <v>120</v>
      </c>
      <c r="T121" s="1">
        <v>6.05</v>
      </c>
      <c r="U121">
        <v>166.7</v>
      </c>
      <c r="V121" s="3">
        <v>32.9</v>
      </c>
      <c r="AF121" s="1">
        <v>50.485936620047141</v>
      </c>
      <c r="AG121" s="22">
        <v>2858.7769641915547</v>
      </c>
    </row>
    <row r="122" spans="1:33" x14ac:dyDescent="0.25">
      <c r="A122" s="4">
        <v>17</v>
      </c>
      <c r="B122" s="1">
        <v>9</v>
      </c>
      <c r="C122" s="4" t="s">
        <v>43</v>
      </c>
      <c r="D122" s="1" t="s">
        <v>49</v>
      </c>
      <c r="E122" s="1" t="s">
        <v>54</v>
      </c>
      <c r="F122" s="1">
        <v>22</v>
      </c>
      <c r="G122" s="4" t="s">
        <v>37</v>
      </c>
      <c r="M122" s="2">
        <v>4</v>
      </c>
      <c r="N122" s="2">
        <f t="shared" si="4"/>
        <v>6.43736</v>
      </c>
      <c r="O122" s="2">
        <v>27.6</v>
      </c>
      <c r="P122" s="2">
        <v>9</v>
      </c>
      <c r="Q122" s="2">
        <v>1.8</v>
      </c>
      <c r="R122" s="2">
        <v>175</v>
      </c>
      <c r="T122" s="1">
        <v>6.05</v>
      </c>
      <c r="U122">
        <v>133.30000000000001</v>
      </c>
      <c r="V122" s="3">
        <v>46.1</v>
      </c>
      <c r="AF122" s="1">
        <v>46.875088651497947</v>
      </c>
      <c r="AG122" s="22">
        <v>2446.20783340342</v>
      </c>
    </row>
    <row r="123" spans="1:33" x14ac:dyDescent="0.25">
      <c r="A123" s="4">
        <v>18</v>
      </c>
      <c r="B123" s="1">
        <v>10</v>
      </c>
      <c r="C123" s="4" t="s">
        <v>44</v>
      </c>
      <c r="D123" s="1" t="s">
        <v>49</v>
      </c>
      <c r="E123" s="1" t="s">
        <v>54</v>
      </c>
      <c r="F123" s="1">
        <v>25</v>
      </c>
      <c r="G123" s="4" t="s">
        <v>37</v>
      </c>
      <c r="M123" s="2">
        <v>4</v>
      </c>
      <c r="N123" s="2">
        <f t="shared" si="4"/>
        <v>6.43736</v>
      </c>
      <c r="O123" s="2">
        <v>23.9</v>
      </c>
      <c r="P123" s="2">
        <v>9</v>
      </c>
      <c r="Q123" s="2">
        <v>2.2999999999999998</v>
      </c>
      <c r="R123" s="2">
        <v>144</v>
      </c>
      <c r="T123" s="1">
        <v>5.75</v>
      </c>
      <c r="U123">
        <v>109.7</v>
      </c>
      <c r="V123" s="3">
        <v>26.3</v>
      </c>
      <c r="AF123" s="1">
        <v>35.00182945884017</v>
      </c>
      <c r="AG123" s="22">
        <v>2047.3862353831153</v>
      </c>
    </row>
    <row r="124" spans="1:33" x14ac:dyDescent="0.25">
      <c r="A124" s="4">
        <v>19</v>
      </c>
      <c r="B124" s="1">
        <v>11</v>
      </c>
      <c r="C124" s="4" t="s">
        <v>45</v>
      </c>
      <c r="D124" s="1" t="s">
        <v>49</v>
      </c>
      <c r="E124" s="1" t="s">
        <v>54</v>
      </c>
      <c r="F124" s="1">
        <v>21</v>
      </c>
      <c r="G124" s="4" t="s">
        <v>34</v>
      </c>
      <c r="M124" s="2">
        <v>6</v>
      </c>
      <c r="N124" s="2">
        <f t="shared" si="4"/>
        <v>9.6560400000000008</v>
      </c>
      <c r="O124" s="2">
        <v>13.4</v>
      </c>
      <c r="P124" s="2">
        <v>6</v>
      </c>
      <c r="Q124" s="2">
        <v>1.2</v>
      </c>
      <c r="R124" s="2">
        <v>135</v>
      </c>
      <c r="T124" s="1">
        <v>5.03</v>
      </c>
      <c r="U124" s="8">
        <v>106.2</v>
      </c>
      <c r="V124" s="3">
        <v>36.5</v>
      </c>
      <c r="AF124" s="1">
        <v>36.787262329264735</v>
      </c>
      <c r="AG124" s="22">
        <v>1447.3343400805684</v>
      </c>
    </row>
    <row r="125" spans="1:33" x14ac:dyDescent="0.25">
      <c r="A125" s="4">
        <v>20</v>
      </c>
      <c r="B125" s="1">
        <v>12</v>
      </c>
      <c r="C125" s="4" t="s">
        <v>46</v>
      </c>
      <c r="D125" s="1" t="s">
        <v>49</v>
      </c>
      <c r="E125" s="1" t="s">
        <v>54</v>
      </c>
      <c r="F125" s="1">
        <v>22</v>
      </c>
      <c r="G125" s="4" t="s">
        <v>37</v>
      </c>
      <c r="M125" s="2">
        <v>4</v>
      </c>
      <c r="N125" s="2">
        <f t="shared" si="4"/>
        <v>6.43736</v>
      </c>
      <c r="O125" s="2">
        <v>29.2</v>
      </c>
      <c r="P125" s="2">
        <v>6</v>
      </c>
      <c r="Q125" s="2">
        <v>1.5</v>
      </c>
      <c r="R125" s="2">
        <v>137</v>
      </c>
      <c r="T125" s="1">
        <v>6.16</v>
      </c>
      <c r="U125" s="8">
        <v>154.80000000000001</v>
      </c>
      <c r="V125" s="3">
        <v>5.5</v>
      </c>
      <c r="AF125" s="1">
        <v>48.52955684210449</v>
      </c>
      <c r="AG125" s="22">
        <v>2827.8309096621451</v>
      </c>
    </row>
    <row r="126" spans="1:33" x14ac:dyDescent="0.25">
      <c r="A126" s="4">
        <v>21</v>
      </c>
      <c r="B126" s="1">
        <v>13</v>
      </c>
      <c r="C126" s="4" t="s">
        <v>47</v>
      </c>
      <c r="D126" s="1" t="s">
        <v>49</v>
      </c>
      <c r="E126" s="1" t="s">
        <v>54</v>
      </c>
      <c r="F126" s="1">
        <v>24</v>
      </c>
      <c r="G126" s="4" t="s">
        <v>34</v>
      </c>
      <c r="M126" s="2">
        <v>5</v>
      </c>
      <c r="N126" s="2">
        <f t="shared" si="4"/>
        <v>8.0466999999999995</v>
      </c>
      <c r="O126" s="2">
        <v>30</v>
      </c>
      <c r="P126" s="2">
        <v>6</v>
      </c>
      <c r="Q126" s="2">
        <v>1.4</v>
      </c>
      <c r="R126" s="2">
        <v>84</v>
      </c>
      <c r="T126" s="1">
        <v>5.93</v>
      </c>
      <c r="U126" s="8">
        <v>138.19999999999999</v>
      </c>
      <c r="V126" s="3">
        <v>19.7</v>
      </c>
      <c r="AF126" s="1">
        <v>38.300293699799788</v>
      </c>
      <c r="AG126" s="22">
        <v>2323.0151163381024</v>
      </c>
    </row>
    <row r="127" spans="1:33" x14ac:dyDescent="0.25">
      <c r="A127" s="4">
        <v>22</v>
      </c>
      <c r="B127" s="1">
        <v>14</v>
      </c>
      <c r="C127" s="4" t="s">
        <v>48</v>
      </c>
      <c r="D127" s="1" t="s">
        <v>49</v>
      </c>
      <c r="E127" s="1" t="s">
        <v>54</v>
      </c>
      <c r="F127" s="1">
        <v>23</v>
      </c>
      <c r="G127" s="4" t="s">
        <v>37</v>
      </c>
      <c r="M127" s="2">
        <v>5</v>
      </c>
      <c r="N127" s="2">
        <f t="shared" si="4"/>
        <v>8.0466999999999995</v>
      </c>
      <c r="O127" s="2">
        <v>2.6</v>
      </c>
      <c r="P127" s="2">
        <v>6</v>
      </c>
      <c r="Q127" s="2">
        <v>1</v>
      </c>
      <c r="R127" s="2">
        <v>80</v>
      </c>
      <c r="T127" s="1">
        <v>6.51</v>
      </c>
      <c r="U127">
        <v>164.5</v>
      </c>
      <c r="V127" s="3">
        <v>61.4</v>
      </c>
      <c r="AF127" s="1">
        <v>41.156822245070202</v>
      </c>
      <c r="AG127" s="22">
        <v>3322.466895437773</v>
      </c>
    </row>
    <row r="128" spans="1:33" x14ac:dyDescent="0.25">
      <c r="A128" s="4">
        <v>3</v>
      </c>
      <c r="B128" s="1">
        <v>1</v>
      </c>
      <c r="C128" s="4" t="s">
        <v>31</v>
      </c>
      <c r="D128" s="1" t="s">
        <v>51</v>
      </c>
      <c r="E128" s="1" t="s">
        <v>54</v>
      </c>
      <c r="F128" s="4">
        <v>24</v>
      </c>
      <c r="G128" s="4" t="s">
        <v>34</v>
      </c>
      <c r="M128" s="2">
        <v>8.5</v>
      </c>
      <c r="N128" s="2">
        <f t="shared" si="4"/>
        <v>13.67939</v>
      </c>
      <c r="O128" s="2">
        <v>40.200000000000003</v>
      </c>
      <c r="P128" s="2">
        <v>15</v>
      </c>
      <c r="Q128" s="2">
        <v>3</v>
      </c>
      <c r="R128" s="2">
        <v>193</v>
      </c>
      <c r="T128" s="1">
        <v>5.26</v>
      </c>
      <c r="U128">
        <v>270.60000000000002</v>
      </c>
      <c r="V128" s="3">
        <v>62.7</v>
      </c>
      <c r="AF128" s="1">
        <v>100.50497187819015</v>
      </c>
      <c r="AG128" s="22">
        <v>4220.9995430352865</v>
      </c>
    </row>
    <row r="129" spans="1:33" x14ac:dyDescent="0.25">
      <c r="A129" s="4">
        <v>6</v>
      </c>
      <c r="B129" s="1">
        <v>2</v>
      </c>
      <c r="C129" s="4" t="s">
        <v>35</v>
      </c>
      <c r="D129" s="1" t="s">
        <v>51</v>
      </c>
      <c r="E129" s="1" t="s">
        <v>54</v>
      </c>
      <c r="F129" s="4">
        <v>20</v>
      </c>
      <c r="G129" s="4" t="s">
        <v>34</v>
      </c>
      <c r="M129" s="2">
        <v>7</v>
      </c>
      <c r="N129" s="2">
        <f t="shared" si="4"/>
        <v>11.26538</v>
      </c>
      <c r="O129" s="2">
        <v>34.5</v>
      </c>
      <c r="P129" s="2">
        <v>20</v>
      </c>
      <c r="Q129" s="2">
        <v>3.2</v>
      </c>
      <c r="R129" s="2">
        <v>173</v>
      </c>
      <c r="T129" s="1">
        <v>6.15</v>
      </c>
      <c r="U129">
        <v>255.5</v>
      </c>
      <c r="V129" s="3">
        <v>109.7</v>
      </c>
      <c r="AF129" s="1">
        <v>89.910761744515554</v>
      </c>
      <c r="AG129" s="22">
        <v>4257.3796990694227</v>
      </c>
    </row>
    <row r="130" spans="1:33" x14ac:dyDescent="0.25">
      <c r="A130" s="4">
        <v>7</v>
      </c>
      <c r="B130" s="1">
        <v>3</v>
      </c>
      <c r="C130" s="4" t="s">
        <v>36</v>
      </c>
      <c r="D130" s="1" t="s">
        <v>51</v>
      </c>
      <c r="E130" s="1" t="s">
        <v>54</v>
      </c>
      <c r="F130" s="4">
        <v>20</v>
      </c>
      <c r="G130" s="4" t="s">
        <v>37</v>
      </c>
      <c r="M130" s="2">
        <v>5</v>
      </c>
      <c r="N130" s="2">
        <f t="shared" si="4"/>
        <v>8.0466999999999995</v>
      </c>
      <c r="O130" s="2">
        <v>30.8</v>
      </c>
      <c r="P130" s="2">
        <v>9</v>
      </c>
      <c r="Q130" s="2">
        <v>3.3</v>
      </c>
      <c r="R130" s="2">
        <v>167</v>
      </c>
      <c r="T130" s="1">
        <v>6.2</v>
      </c>
      <c r="U130">
        <v>193</v>
      </c>
      <c r="V130" s="3">
        <v>30.7</v>
      </c>
      <c r="AF130" s="1">
        <v>66.568338133099857</v>
      </c>
      <c r="AG130" s="22">
        <v>3883.9560370329127</v>
      </c>
    </row>
    <row r="131" spans="1:33" x14ac:dyDescent="0.25">
      <c r="A131" s="4">
        <v>8</v>
      </c>
      <c r="B131" s="1">
        <v>4</v>
      </c>
      <c r="C131" s="4" t="s">
        <v>38</v>
      </c>
      <c r="D131" s="1" t="s">
        <v>51</v>
      </c>
      <c r="E131" s="1" t="s">
        <v>54</v>
      </c>
      <c r="F131" s="4">
        <v>31</v>
      </c>
      <c r="G131" s="4" t="s">
        <v>34</v>
      </c>
      <c r="M131" s="2">
        <v>8</v>
      </c>
      <c r="N131" s="2">
        <f t="shared" si="4"/>
        <v>12.87472</v>
      </c>
      <c r="O131" s="2">
        <v>44.6</v>
      </c>
      <c r="P131" s="2">
        <v>14</v>
      </c>
      <c r="Q131" s="2">
        <v>3.5</v>
      </c>
      <c r="R131" s="2">
        <v>182</v>
      </c>
      <c r="T131" s="1">
        <v>6.05</v>
      </c>
      <c r="U131">
        <v>186.8</v>
      </c>
      <c r="V131" s="3">
        <v>65.8</v>
      </c>
      <c r="AF131" s="1">
        <v>67.360386029033407</v>
      </c>
      <c r="AG131" s="22">
        <v>3062.0241472046309</v>
      </c>
    </row>
    <row r="132" spans="1:33" x14ac:dyDescent="0.25">
      <c r="A132" s="4">
        <v>10</v>
      </c>
      <c r="B132" s="1">
        <v>5</v>
      </c>
      <c r="C132" s="4" t="s">
        <v>39</v>
      </c>
      <c r="D132" s="1" t="s">
        <v>51</v>
      </c>
      <c r="E132" s="1" t="s">
        <v>54</v>
      </c>
      <c r="F132" s="4">
        <v>21</v>
      </c>
      <c r="G132" s="4" t="s">
        <v>37</v>
      </c>
      <c r="M132" s="2">
        <v>5</v>
      </c>
      <c r="N132" s="2">
        <f t="shared" si="4"/>
        <v>8.0466999999999995</v>
      </c>
      <c r="O132" s="2">
        <v>24.6</v>
      </c>
      <c r="P132" s="2">
        <v>14</v>
      </c>
      <c r="Q132" s="2">
        <v>3</v>
      </c>
      <c r="R132" s="2">
        <v>186</v>
      </c>
      <c r="T132" s="1">
        <v>6.17</v>
      </c>
      <c r="U132">
        <v>138.19999999999999</v>
      </c>
      <c r="V132" s="3">
        <v>28.5</v>
      </c>
      <c r="AF132" s="1">
        <v>50.383278419151978</v>
      </c>
      <c r="AG132" s="22">
        <v>2645.4952044209904</v>
      </c>
    </row>
    <row r="133" spans="1:33" x14ac:dyDescent="0.25">
      <c r="A133" s="4">
        <v>13</v>
      </c>
      <c r="B133" s="1">
        <v>6</v>
      </c>
      <c r="C133" s="4" t="s">
        <v>40</v>
      </c>
      <c r="D133" s="1" t="s">
        <v>51</v>
      </c>
      <c r="E133" s="1" t="s">
        <v>54</v>
      </c>
      <c r="F133" s="4">
        <v>21</v>
      </c>
      <c r="G133" s="4" t="s">
        <v>37</v>
      </c>
      <c r="M133" s="2">
        <v>5</v>
      </c>
      <c r="N133" s="2">
        <f t="shared" si="4"/>
        <v>8.0466999999999995</v>
      </c>
      <c r="O133" s="2">
        <v>26.3</v>
      </c>
      <c r="P133" s="2">
        <v>11</v>
      </c>
      <c r="Q133" s="2">
        <v>2.1</v>
      </c>
      <c r="R133" s="2">
        <v>157</v>
      </c>
      <c r="T133" s="1">
        <v>4.08</v>
      </c>
      <c r="U133">
        <v>217.2</v>
      </c>
      <c r="V133" s="3">
        <v>43.9</v>
      </c>
      <c r="AF133" s="1">
        <v>79.822663962205965</v>
      </c>
      <c r="AG133" s="22">
        <v>2812.1571195483007</v>
      </c>
    </row>
    <row r="134" spans="1:33" x14ac:dyDescent="0.25">
      <c r="A134" s="4">
        <v>14</v>
      </c>
      <c r="B134" s="1">
        <v>7</v>
      </c>
      <c r="C134" s="4" t="s">
        <v>41</v>
      </c>
      <c r="D134" s="1" t="s">
        <v>51</v>
      </c>
      <c r="E134" s="1" t="s">
        <v>54</v>
      </c>
      <c r="F134" s="4">
        <v>23</v>
      </c>
      <c r="G134" s="4" t="s">
        <v>34</v>
      </c>
      <c r="M134" s="2">
        <v>8</v>
      </c>
      <c r="N134" s="2">
        <f t="shared" si="4"/>
        <v>12.87472</v>
      </c>
      <c r="O134" s="2">
        <v>42.6</v>
      </c>
      <c r="P134" s="2">
        <v>13</v>
      </c>
      <c r="Q134" s="2">
        <v>3.5</v>
      </c>
      <c r="R134" s="2">
        <v>177</v>
      </c>
      <c r="T134" s="1">
        <v>5.67</v>
      </c>
      <c r="U134">
        <v>252.3</v>
      </c>
      <c r="V134" s="3">
        <v>79.7</v>
      </c>
      <c r="AF134" s="1">
        <v>91.907792965617048</v>
      </c>
      <c r="AG134" s="22">
        <v>3704.7872622645887</v>
      </c>
    </row>
    <row r="135" spans="1:33" x14ac:dyDescent="0.25">
      <c r="A135" s="4">
        <v>16</v>
      </c>
      <c r="B135" s="1">
        <v>8</v>
      </c>
      <c r="C135" s="4" t="s">
        <v>42</v>
      </c>
      <c r="D135" s="1" t="s">
        <v>51</v>
      </c>
      <c r="E135" s="1" t="s">
        <v>54</v>
      </c>
      <c r="F135" s="1">
        <v>25</v>
      </c>
      <c r="G135" s="4" t="s">
        <v>34</v>
      </c>
      <c r="M135" s="2">
        <v>8</v>
      </c>
      <c r="N135" s="2">
        <f t="shared" si="4"/>
        <v>12.87472</v>
      </c>
      <c r="O135" s="2">
        <v>25.7</v>
      </c>
      <c r="P135" s="2">
        <v>8</v>
      </c>
      <c r="Q135" s="2">
        <v>3.8</v>
      </c>
      <c r="R135" s="2">
        <v>166</v>
      </c>
      <c r="T135" s="1">
        <v>6.55</v>
      </c>
      <c r="U135">
        <v>173.3</v>
      </c>
      <c r="V135" s="3">
        <v>41.7</v>
      </c>
      <c r="AF135" s="1">
        <v>59.424666909391128</v>
      </c>
      <c r="AG135" s="22">
        <v>3217.5785805235287</v>
      </c>
    </row>
    <row r="136" spans="1:33" x14ac:dyDescent="0.25">
      <c r="A136" s="4">
        <v>17</v>
      </c>
      <c r="B136" s="1">
        <v>9</v>
      </c>
      <c r="C136" s="4" t="s">
        <v>43</v>
      </c>
      <c r="D136" s="1" t="s">
        <v>51</v>
      </c>
      <c r="E136" s="1" t="s">
        <v>54</v>
      </c>
      <c r="F136" s="1">
        <v>22</v>
      </c>
      <c r="G136" s="4" t="s">
        <v>37</v>
      </c>
      <c r="M136" s="2">
        <v>6</v>
      </c>
      <c r="N136" s="2">
        <f t="shared" si="4"/>
        <v>9.6560400000000008</v>
      </c>
      <c r="O136" s="2">
        <v>34.700000000000003</v>
      </c>
      <c r="P136" s="2">
        <v>11</v>
      </c>
      <c r="Q136" s="2">
        <v>2.7</v>
      </c>
      <c r="R136" s="2">
        <v>167</v>
      </c>
      <c r="T136" s="1">
        <v>6.28</v>
      </c>
      <c r="U136">
        <v>184.6</v>
      </c>
      <c r="V136" s="3">
        <v>41.6</v>
      </c>
      <c r="AF136" s="1">
        <v>63.452474047755686</v>
      </c>
      <c r="AG136" s="22">
        <v>3516.4072672348871</v>
      </c>
    </row>
    <row r="137" spans="1:33" x14ac:dyDescent="0.25">
      <c r="A137" s="4">
        <v>18</v>
      </c>
      <c r="B137" s="1">
        <v>10</v>
      </c>
      <c r="C137" s="4" t="s">
        <v>44</v>
      </c>
      <c r="D137" s="1" t="s">
        <v>51</v>
      </c>
      <c r="E137" s="1" t="s">
        <v>54</v>
      </c>
      <c r="F137" s="1">
        <v>25</v>
      </c>
      <c r="G137" s="4" t="s">
        <v>37</v>
      </c>
      <c r="M137" s="2">
        <v>6</v>
      </c>
      <c r="N137" s="2">
        <f t="shared" si="4"/>
        <v>9.6560400000000008</v>
      </c>
      <c r="O137" s="2">
        <v>31.9</v>
      </c>
      <c r="P137" s="2">
        <v>12</v>
      </c>
      <c r="Q137" s="2">
        <v>2.9</v>
      </c>
      <c r="R137" s="2">
        <v>160</v>
      </c>
      <c r="T137" s="1">
        <v>5.72</v>
      </c>
      <c r="U137">
        <v>127.2</v>
      </c>
      <c r="V137" s="3">
        <v>32.9</v>
      </c>
      <c r="AF137" s="1">
        <v>42.687834282389069</v>
      </c>
      <c r="AG137" s="22">
        <v>2361.6114568348275</v>
      </c>
    </row>
    <row r="138" spans="1:33" x14ac:dyDescent="0.25">
      <c r="A138" s="4">
        <v>19</v>
      </c>
      <c r="B138" s="1">
        <v>11</v>
      </c>
      <c r="C138" s="4" t="s">
        <v>45</v>
      </c>
      <c r="D138" s="1" t="s">
        <v>51</v>
      </c>
      <c r="E138" s="1" t="s">
        <v>54</v>
      </c>
      <c r="F138" s="1">
        <v>21</v>
      </c>
      <c r="G138" s="4" t="s">
        <v>34</v>
      </c>
      <c r="M138" s="2">
        <v>8</v>
      </c>
      <c r="N138" s="2">
        <f t="shared" si="4"/>
        <v>12.87472</v>
      </c>
      <c r="O138" s="2">
        <v>45.9</v>
      </c>
      <c r="P138" s="2">
        <v>14</v>
      </c>
      <c r="Q138" s="2">
        <v>2.9</v>
      </c>
      <c r="R138" s="2">
        <v>176</v>
      </c>
      <c r="T138" s="1">
        <v>5.6</v>
      </c>
      <c r="U138" s="8">
        <v>112.9</v>
      </c>
      <c r="V138" s="3">
        <v>16.600000000000001</v>
      </c>
      <c r="AF138" s="1">
        <v>40.660648683206539</v>
      </c>
      <c r="AG138" s="22">
        <v>1713.0038285775706</v>
      </c>
    </row>
    <row r="139" spans="1:33" x14ac:dyDescent="0.25">
      <c r="A139" s="4">
        <v>20</v>
      </c>
      <c r="B139" s="1">
        <v>12</v>
      </c>
      <c r="C139" s="4" t="s">
        <v>46</v>
      </c>
      <c r="D139" s="1" t="s">
        <v>51</v>
      </c>
      <c r="E139" s="1" t="s">
        <v>54</v>
      </c>
      <c r="F139" s="1">
        <v>22</v>
      </c>
      <c r="G139" s="4" t="s">
        <v>37</v>
      </c>
      <c r="M139" s="2">
        <v>5</v>
      </c>
      <c r="N139" s="2">
        <f t="shared" si="4"/>
        <v>8.0466999999999995</v>
      </c>
      <c r="O139" s="2">
        <v>34</v>
      </c>
      <c r="P139" s="2">
        <v>15</v>
      </c>
      <c r="Q139" s="2">
        <v>3.4</v>
      </c>
      <c r="R139" s="2">
        <v>151</v>
      </c>
      <c r="T139" s="1">
        <v>6.35</v>
      </c>
      <c r="U139" s="8">
        <v>176</v>
      </c>
      <c r="V139" s="3">
        <v>5</v>
      </c>
      <c r="AF139" s="1">
        <v>57.518135728314505</v>
      </c>
      <c r="AG139" s="22">
        <v>3314.272107116024</v>
      </c>
    </row>
    <row r="140" spans="1:33" x14ac:dyDescent="0.25">
      <c r="A140" s="4">
        <v>21</v>
      </c>
      <c r="B140" s="1">
        <v>13</v>
      </c>
      <c r="C140" s="4" t="s">
        <v>47</v>
      </c>
      <c r="D140" s="1" t="s">
        <v>51</v>
      </c>
      <c r="E140" s="1" t="s">
        <v>54</v>
      </c>
      <c r="F140" s="1">
        <v>24</v>
      </c>
      <c r="G140" s="4" t="s">
        <v>34</v>
      </c>
      <c r="M140" s="2">
        <v>7</v>
      </c>
      <c r="N140" s="2">
        <f t="shared" si="4"/>
        <v>11.26538</v>
      </c>
      <c r="O140" s="2">
        <v>45</v>
      </c>
      <c r="P140" s="2">
        <v>12</v>
      </c>
      <c r="Q140" s="2">
        <v>2.6</v>
      </c>
      <c r="R140" s="2">
        <v>143</v>
      </c>
      <c r="T140" s="1">
        <v>5.75</v>
      </c>
      <c r="U140" s="8">
        <v>197.4</v>
      </c>
      <c r="V140" s="3">
        <v>17.5</v>
      </c>
      <c r="AF140" s="1">
        <v>64.541921150840082</v>
      </c>
      <c r="AG140" s="22">
        <v>3217.3943325770788</v>
      </c>
    </row>
    <row r="141" spans="1:33" x14ac:dyDescent="0.25">
      <c r="A141" s="4">
        <v>22</v>
      </c>
      <c r="B141" s="1">
        <v>14</v>
      </c>
      <c r="C141" s="4" t="s">
        <v>48</v>
      </c>
      <c r="D141" s="1" t="s">
        <v>51</v>
      </c>
      <c r="E141" s="1" t="s">
        <v>54</v>
      </c>
      <c r="F141" s="1">
        <v>23</v>
      </c>
      <c r="G141" s="4" t="s">
        <v>37</v>
      </c>
      <c r="M141" s="2">
        <v>6</v>
      </c>
      <c r="N141" s="2">
        <f t="shared" si="4"/>
        <v>9.6560400000000008</v>
      </c>
      <c r="O141" s="2">
        <v>24</v>
      </c>
      <c r="P141" s="2">
        <v>14</v>
      </c>
      <c r="Q141" s="2">
        <v>2.2999999999999998</v>
      </c>
      <c r="R141" s="2">
        <v>180</v>
      </c>
      <c r="T141" s="1">
        <v>6.33</v>
      </c>
      <c r="U141">
        <v>188.7</v>
      </c>
      <c r="V141" s="3">
        <v>83.4</v>
      </c>
      <c r="AF141" s="1">
        <v>67.761859576687399</v>
      </c>
      <c r="AG141" s="22">
        <v>3705.8631845890136</v>
      </c>
    </row>
    <row r="142" spans="1:33" x14ac:dyDescent="0.25">
      <c r="A142" s="4">
        <v>3</v>
      </c>
      <c r="B142" s="1">
        <v>1</v>
      </c>
      <c r="C142" s="4" t="s">
        <v>31</v>
      </c>
      <c r="D142" s="1" t="s">
        <v>52</v>
      </c>
      <c r="E142" s="1" t="s">
        <v>54</v>
      </c>
      <c r="F142" s="4">
        <v>24</v>
      </c>
      <c r="G142" s="4" t="s">
        <v>34</v>
      </c>
      <c r="M142" s="2">
        <v>11</v>
      </c>
      <c r="N142" s="2">
        <f t="shared" si="4"/>
        <v>17.702739999999999</v>
      </c>
      <c r="O142" s="2">
        <v>44.2</v>
      </c>
      <c r="P142" s="2">
        <v>18</v>
      </c>
      <c r="Q142" s="2">
        <v>6.1</v>
      </c>
      <c r="R142" s="2">
        <v>195</v>
      </c>
      <c r="T142" s="1">
        <v>6.94</v>
      </c>
      <c r="U142">
        <v>274.2</v>
      </c>
      <c r="V142" s="3">
        <v>91.4</v>
      </c>
      <c r="AF142" s="1">
        <v>104.38178313133226</v>
      </c>
      <c r="AG142" s="22">
        <v>5643.2421955012751</v>
      </c>
    </row>
    <row r="143" spans="1:33" x14ac:dyDescent="0.25">
      <c r="A143" s="4">
        <v>6</v>
      </c>
      <c r="B143" s="1">
        <v>2</v>
      </c>
      <c r="C143" s="4" t="s">
        <v>35</v>
      </c>
      <c r="D143" s="1" t="s">
        <v>52</v>
      </c>
      <c r="E143" s="1" t="s">
        <v>54</v>
      </c>
      <c r="F143" s="4">
        <v>20</v>
      </c>
      <c r="G143" s="4" t="s">
        <v>34</v>
      </c>
      <c r="M143" s="2">
        <v>9</v>
      </c>
      <c r="N143" s="2">
        <f t="shared" si="4"/>
        <v>14.484059999999999</v>
      </c>
      <c r="O143" s="2">
        <v>44.3</v>
      </c>
      <c r="P143" s="2">
        <v>16</v>
      </c>
      <c r="Q143" s="2">
        <v>9.5</v>
      </c>
      <c r="R143" s="2">
        <v>176</v>
      </c>
      <c r="T143" s="1">
        <v>6.19</v>
      </c>
      <c r="U143">
        <v>269.7</v>
      </c>
      <c r="V143" s="3">
        <v>131.6</v>
      </c>
      <c r="AF143" s="1">
        <v>95.583097184893546</v>
      </c>
      <c r="AG143" s="22">
        <v>4523.2225904593606</v>
      </c>
    </row>
    <row r="144" spans="1:33" x14ac:dyDescent="0.25">
      <c r="A144" s="4">
        <v>7</v>
      </c>
      <c r="B144" s="1">
        <v>3</v>
      </c>
      <c r="C144" s="4" t="s">
        <v>36</v>
      </c>
      <c r="D144" s="1" t="s">
        <v>52</v>
      </c>
      <c r="E144" s="1" t="s">
        <v>54</v>
      </c>
      <c r="F144" s="4">
        <v>20</v>
      </c>
      <c r="G144" s="4" t="s">
        <v>37</v>
      </c>
      <c r="M144" s="2">
        <v>7</v>
      </c>
      <c r="N144" s="2">
        <f t="shared" si="4"/>
        <v>11.26538</v>
      </c>
      <c r="O144" s="2">
        <v>35</v>
      </c>
      <c r="P144" s="2">
        <v>17</v>
      </c>
      <c r="Q144" s="2">
        <v>5.8</v>
      </c>
      <c r="R144" s="2">
        <v>174</v>
      </c>
      <c r="T144" s="1">
        <v>7.01</v>
      </c>
      <c r="U144">
        <v>247.9</v>
      </c>
      <c r="V144" s="3">
        <v>32.9</v>
      </c>
      <c r="AF144" s="1">
        <v>90.026357167796348</v>
      </c>
      <c r="AG144" s="22">
        <v>5640.5291977929292</v>
      </c>
    </row>
    <row r="145" spans="1:33" x14ac:dyDescent="0.25">
      <c r="A145" s="4">
        <v>8</v>
      </c>
      <c r="B145" s="1">
        <v>4</v>
      </c>
      <c r="C145" s="4" t="s">
        <v>38</v>
      </c>
      <c r="D145" s="1" t="s">
        <v>52</v>
      </c>
      <c r="E145" s="1" t="s">
        <v>54</v>
      </c>
      <c r="F145" s="4">
        <v>31</v>
      </c>
      <c r="G145" s="4" t="s">
        <v>34</v>
      </c>
      <c r="M145" s="2">
        <v>10</v>
      </c>
      <c r="N145" s="2">
        <f t="shared" si="4"/>
        <v>16.093399999999999</v>
      </c>
      <c r="O145" s="2">
        <v>49.3</v>
      </c>
      <c r="P145" s="2">
        <v>18</v>
      </c>
      <c r="Q145" s="2">
        <v>6.8</v>
      </c>
      <c r="R145" s="2">
        <v>196</v>
      </c>
      <c r="T145" s="1">
        <v>6.19</v>
      </c>
      <c r="U145">
        <v>245</v>
      </c>
      <c r="V145" s="3">
        <v>46.1</v>
      </c>
      <c r="AF145" s="1">
        <v>91.380296378646932</v>
      </c>
      <c r="AG145" s="22">
        <v>4108.971207499234</v>
      </c>
    </row>
    <row r="146" spans="1:33" x14ac:dyDescent="0.25">
      <c r="A146" s="4">
        <v>10</v>
      </c>
      <c r="B146" s="1">
        <v>5</v>
      </c>
      <c r="C146" s="4" t="s">
        <v>39</v>
      </c>
      <c r="D146" s="1" t="s">
        <v>52</v>
      </c>
      <c r="E146" s="1" t="s">
        <v>54</v>
      </c>
      <c r="F146" s="4">
        <v>21</v>
      </c>
      <c r="G146" s="4" t="s">
        <v>37</v>
      </c>
      <c r="M146" s="2">
        <v>7</v>
      </c>
      <c r="N146" s="2">
        <f t="shared" si="4"/>
        <v>11.26538</v>
      </c>
      <c r="O146" s="2">
        <v>28.2</v>
      </c>
      <c r="P146" s="2">
        <v>17</v>
      </c>
      <c r="Q146" s="2">
        <v>6.9</v>
      </c>
      <c r="R146" s="2">
        <v>197</v>
      </c>
      <c r="T146" s="1">
        <v>6.44</v>
      </c>
      <c r="U146">
        <v>199.6</v>
      </c>
      <c r="V146" s="3">
        <v>28.5</v>
      </c>
      <c r="AF146" s="1">
        <v>75.850973687240483</v>
      </c>
      <c r="AG146" s="22">
        <v>3988.0461544793884</v>
      </c>
    </row>
    <row r="147" spans="1:33" x14ac:dyDescent="0.25">
      <c r="A147" s="4">
        <v>13</v>
      </c>
      <c r="B147" s="1">
        <v>6</v>
      </c>
      <c r="C147" s="4" t="s">
        <v>40</v>
      </c>
      <c r="D147" s="1" t="s">
        <v>52</v>
      </c>
      <c r="E147" s="1" t="s">
        <v>54</v>
      </c>
      <c r="F147" s="4">
        <v>21</v>
      </c>
      <c r="G147" s="4" t="s">
        <v>37</v>
      </c>
      <c r="M147" s="2">
        <v>7</v>
      </c>
      <c r="N147" s="2">
        <f t="shared" si="4"/>
        <v>11.26538</v>
      </c>
      <c r="O147" s="2">
        <v>34.700000000000003</v>
      </c>
      <c r="P147" s="2">
        <v>14</v>
      </c>
      <c r="Q147" s="2">
        <v>4.8</v>
      </c>
      <c r="R147" s="2">
        <v>179</v>
      </c>
      <c r="T147" s="1">
        <v>5.04</v>
      </c>
      <c r="U147">
        <v>219.4</v>
      </c>
      <c r="V147" s="3">
        <v>43.9</v>
      </c>
      <c r="AF147" s="1">
        <v>78.489946330582342</v>
      </c>
      <c r="AG147" s="22">
        <v>3509.0273839797528</v>
      </c>
    </row>
    <row r="148" spans="1:33" x14ac:dyDescent="0.25">
      <c r="A148" s="4">
        <v>14</v>
      </c>
      <c r="B148" s="1">
        <v>7</v>
      </c>
      <c r="C148" s="4" t="s">
        <v>41</v>
      </c>
      <c r="D148" s="1" t="s">
        <v>52</v>
      </c>
      <c r="E148" s="1" t="s">
        <v>54</v>
      </c>
      <c r="F148" s="4">
        <v>23</v>
      </c>
      <c r="G148" s="4" t="s">
        <v>34</v>
      </c>
      <c r="M148" s="2">
        <v>10</v>
      </c>
      <c r="N148" s="2">
        <f t="shared" si="4"/>
        <v>16.093399999999999</v>
      </c>
      <c r="O148" s="2">
        <v>46.7</v>
      </c>
      <c r="P148" s="2">
        <v>18</v>
      </c>
      <c r="Q148" s="2">
        <v>6.8</v>
      </c>
      <c r="R148" s="2">
        <v>186</v>
      </c>
      <c r="T148" s="1">
        <v>6.31</v>
      </c>
      <c r="U148">
        <v>219.4</v>
      </c>
      <c r="V148" s="3">
        <v>132.80000000000001</v>
      </c>
      <c r="AF148" s="1">
        <v>80.005912850697996</v>
      </c>
      <c r="AG148" s="22">
        <v>3585.3284546900568</v>
      </c>
    </row>
    <row r="149" spans="1:33" x14ac:dyDescent="0.25">
      <c r="A149" s="4">
        <v>16</v>
      </c>
      <c r="B149" s="1">
        <v>8</v>
      </c>
      <c r="C149" s="4" t="s">
        <v>42</v>
      </c>
      <c r="D149" s="1" t="s">
        <v>52</v>
      </c>
      <c r="E149" s="1" t="s">
        <v>54</v>
      </c>
      <c r="F149" s="1">
        <v>25</v>
      </c>
      <c r="G149" s="4" t="s">
        <v>34</v>
      </c>
      <c r="M149" s="2">
        <v>11</v>
      </c>
      <c r="N149" s="2">
        <f t="shared" si="4"/>
        <v>17.702739999999999</v>
      </c>
      <c r="O149" s="2">
        <v>47</v>
      </c>
      <c r="P149" s="2">
        <v>17</v>
      </c>
      <c r="Q149" s="2">
        <v>8.1999999999999993</v>
      </c>
      <c r="R149" s="2">
        <v>182</v>
      </c>
      <c r="T149" s="1">
        <v>6.29</v>
      </c>
      <c r="U149">
        <v>228.1</v>
      </c>
      <c r="V149" s="3">
        <v>46.1</v>
      </c>
      <c r="AF149" s="1">
        <v>81.906274165143302</v>
      </c>
      <c r="AG149" s="22">
        <v>4066.9162603150812</v>
      </c>
    </row>
    <row r="150" spans="1:33" x14ac:dyDescent="0.25">
      <c r="A150" s="4">
        <v>17</v>
      </c>
      <c r="B150" s="1">
        <v>9</v>
      </c>
      <c r="C150" s="4" t="s">
        <v>43</v>
      </c>
      <c r="D150" s="1" t="s">
        <v>52</v>
      </c>
      <c r="E150" s="1" t="s">
        <v>54</v>
      </c>
      <c r="F150" s="1">
        <v>22</v>
      </c>
      <c r="G150" s="4" t="s">
        <v>37</v>
      </c>
      <c r="M150" s="2">
        <v>8</v>
      </c>
      <c r="N150" s="2">
        <f t="shared" si="4"/>
        <v>12.87472</v>
      </c>
      <c r="O150" s="2">
        <v>38.299999999999997</v>
      </c>
      <c r="P150" s="2">
        <v>15</v>
      </c>
      <c r="Q150" s="2">
        <v>4.9000000000000004</v>
      </c>
      <c r="R150" s="2">
        <v>179</v>
      </c>
      <c r="T150" s="1">
        <v>6.36</v>
      </c>
      <c r="U150">
        <v>208.1</v>
      </c>
      <c r="V150" s="3">
        <v>23.5</v>
      </c>
      <c r="AF150" s="1">
        <v>74.35729913873179</v>
      </c>
      <c r="AG150" s="22">
        <v>4014.5514149216147</v>
      </c>
    </row>
    <row r="151" spans="1:33" x14ac:dyDescent="0.25">
      <c r="A151" s="4">
        <v>18</v>
      </c>
      <c r="B151" s="1">
        <v>10</v>
      </c>
      <c r="C151" s="4" t="s">
        <v>44</v>
      </c>
      <c r="D151" s="1" t="s">
        <v>52</v>
      </c>
      <c r="E151" s="1" t="s">
        <v>54</v>
      </c>
      <c r="F151" s="1">
        <v>25</v>
      </c>
      <c r="G151" s="4" t="s">
        <v>37</v>
      </c>
      <c r="M151" s="2">
        <v>8</v>
      </c>
      <c r="N151" s="2">
        <f t="shared" si="4"/>
        <v>12.87472</v>
      </c>
      <c r="O151" s="2">
        <v>38.4</v>
      </c>
      <c r="P151" s="2">
        <v>16</v>
      </c>
      <c r="Q151" s="2">
        <v>4</v>
      </c>
      <c r="R151" s="2">
        <v>171</v>
      </c>
      <c r="T151" s="1">
        <v>5.79</v>
      </c>
      <c r="U151">
        <v>269.8</v>
      </c>
      <c r="V151" s="3">
        <v>70.7</v>
      </c>
      <c r="AF151" s="1">
        <v>93.688149718766397</v>
      </c>
      <c r="AG151" s="22">
        <v>5070.4419618942584</v>
      </c>
    </row>
    <row r="152" spans="1:33" x14ac:dyDescent="0.25">
      <c r="A152" s="4">
        <v>19</v>
      </c>
      <c r="B152" s="1">
        <v>11</v>
      </c>
      <c r="C152" s="4" t="s">
        <v>45</v>
      </c>
      <c r="D152" s="1" t="s">
        <v>52</v>
      </c>
      <c r="E152" s="1" t="s">
        <v>54</v>
      </c>
      <c r="F152" s="1">
        <v>21</v>
      </c>
      <c r="G152" s="4" t="s">
        <v>34</v>
      </c>
      <c r="M152" s="2">
        <v>10</v>
      </c>
      <c r="N152" s="2">
        <f t="shared" si="4"/>
        <v>16.093399999999999</v>
      </c>
      <c r="O152" s="2">
        <v>54.7</v>
      </c>
      <c r="P152" s="2">
        <v>16</v>
      </c>
      <c r="Q152" s="2">
        <v>4</v>
      </c>
      <c r="R152" s="2">
        <v>188</v>
      </c>
      <c r="T152" s="1">
        <v>5.78</v>
      </c>
      <c r="U152" s="8">
        <v>245</v>
      </c>
      <c r="V152" s="3">
        <v>46.1</v>
      </c>
      <c r="AF152" s="1">
        <v>90.106552584990382</v>
      </c>
      <c r="AG152" s="22">
        <v>3836.8099481979916</v>
      </c>
    </row>
    <row r="153" spans="1:33" x14ac:dyDescent="0.25">
      <c r="A153" s="4">
        <v>20</v>
      </c>
      <c r="B153" s="1">
        <v>12</v>
      </c>
      <c r="C153" s="4" t="s">
        <v>46</v>
      </c>
      <c r="D153" s="1" t="s">
        <v>52</v>
      </c>
      <c r="E153" s="1" t="s">
        <v>54</v>
      </c>
      <c r="F153" s="1">
        <v>22</v>
      </c>
      <c r="G153" s="4" t="s">
        <v>37</v>
      </c>
      <c r="M153" s="2">
        <v>6</v>
      </c>
      <c r="N153" s="2">
        <f t="shared" si="4"/>
        <v>9.6560400000000008</v>
      </c>
      <c r="O153" s="2">
        <v>36</v>
      </c>
      <c r="P153" s="2">
        <v>17</v>
      </c>
      <c r="Q153" s="2">
        <v>4.4000000000000004</v>
      </c>
      <c r="R153" s="2">
        <v>171</v>
      </c>
      <c r="T153" s="1">
        <v>6.65</v>
      </c>
      <c r="U153" s="8">
        <v>243.5</v>
      </c>
      <c r="V153" s="3">
        <v>6.6</v>
      </c>
      <c r="AF153" s="1">
        <v>85.07535491566361</v>
      </c>
      <c r="AG153" s="22">
        <v>4802.0024751702767</v>
      </c>
    </row>
    <row r="154" spans="1:33" x14ac:dyDescent="0.25">
      <c r="A154" s="4">
        <v>21</v>
      </c>
      <c r="B154" s="1">
        <v>13</v>
      </c>
      <c r="C154" s="4" t="s">
        <v>47</v>
      </c>
      <c r="D154" s="1" t="s">
        <v>52</v>
      </c>
      <c r="E154" s="1" t="s">
        <v>54</v>
      </c>
      <c r="F154" s="1">
        <v>24</v>
      </c>
      <c r="G154" s="4" t="s">
        <v>34</v>
      </c>
      <c r="M154" s="2">
        <v>9</v>
      </c>
      <c r="N154" s="2">
        <f t="shared" si="4"/>
        <v>14.484059999999999</v>
      </c>
      <c r="O154" s="2">
        <v>54</v>
      </c>
      <c r="P154" s="2">
        <v>15</v>
      </c>
      <c r="Q154" s="2">
        <v>4.4000000000000004</v>
      </c>
      <c r="R154" s="2">
        <v>155</v>
      </c>
      <c r="T154" s="1">
        <v>5.77</v>
      </c>
      <c r="U154" s="8">
        <v>215</v>
      </c>
      <c r="V154" s="3">
        <v>30.7</v>
      </c>
      <c r="AF154" s="1">
        <v>72.403630974685115</v>
      </c>
      <c r="AG154" s="22">
        <v>3516.4429225835825</v>
      </c>
    </row>
    <row r="155" spans="1:33" x14ac:dyDescent="0.25">
      <c r="A155" s="4">
        <v>22</v>
      </c>
      <c r="B155" s="1">
        <v>14</v>
      </c>
      <c r="C155" s="4" t="s">
        <v>48</v>
      </c>
      <c r="D155" s="1" t="s">
        <v>52</v>
      </c>
      <c r="E155" s="1" t="s">
        <v>54</v>
      </c>
      <c r="F155" s="1">
        <v>23</v>
      </c>
      <c r="G155" s="4" t="s">
        <v>37</v>
      </c>
      <c r="M155" s="2">
        <v>7</v>
      </c>
      <c r="N155" s="2">
        <f t="shared" si="4"/>
        <v>11.26538</v>
      </c>
      <c r="O155" s="2">
        <v>24.7</v>
      </c>
      <c r="P155" s="2">
        <v>17</v>
      </c>
      <c r="Q155" s="2">
        <v>4.3</v>
      </c>
      <c r="R155" s="2">
        <v>190</v>
      </c>
      <c r="T155" s="1">
        <v>6.7</v>
      </c>
      <c r="U155">
        <v>193.6</v>
      </c>
      <c r="V155" s="3">
        <v>68</v>
      </c>
      <c r="AF155" s="1">
        <v>72.618015361169043</v>
      </c>
      <c r="AG155" s="22">
        <v>4024.333160029923</v>
      </c>
    </row>
    <row r="156" spans="1:33" x14ac:dyDescent="0.25">
      <c r="A156" s="4">
        <v>3</v>
      </c>
      <c r="B156" s="1">
        <v>1</v>
      </c>
      <c r="C156" s="4" t="s">
        <v>31</v>
      </c>
      <c r="D156" s="1" t="s">
        <v>49</v>
      </c>
      <c r="E156" s="1" t="s">
        <v>26</v>
      </c>
      <c r="F156" s="4">
        <v>24</v>
      </c>
      <c r="G156" s="4" t="s">
        <v>34</v>
      </c>
      <c r="M156" s="2">
        <v>140</v>
      </c>
      <c r="N156" s="2">
        <f t="shared" ref="N156:N254" si="5">M156*0.454</f>
        <v>63.56</v>
      </c>
      <c r="R156" s="2">
        <v>143</v>
      </c>
      <c r="T156" s="1">
        <v>4.25</v>
      </c>
      <c r="U156">
        <v>230.3</v>
      </c>
      <c r="V156">
        <v>38.4</v>
      </c>
      <c r="AF156" s="1">
        <v>84.2537067015204</v>
      </c>
      <c r="AG156" s="22">
        <v>2902.5829291718742</v>
      </c>
    </row>
    <row r="157" spans="1:33" x14ac:dyDescent="0.25">
      <c r="A157" s="4">
        <v>6</v>
      </c>
      <c r="B157" s="1">
        <v>2</v>
      </c>
      <c r="C157" s="4" t="s">
        <v>35</v>
      </c>
      <c r="D157" s="1" t="s">
        <v>49</v>
      </c>
      <c r="E157" s="1" t="s">
        <v>26</v>
      </c>
      <c r="F157" s="4">
        <v>20</v>
      </c>
      <c r="G157" s="4" t="s">
        <v>34</v>
      </c>
      <c r="M157" s="2">
        <v>50</v>
      </c>
      <c r="N157" s="2">
        <f t="shared" si="5"/>
        <v>22.7</v>
      </c>
      <c r="R157" s="2">
        <v>127</v>
      </c>
      <c r="T157" s="1">
        <v>6.76</v>
      </c>
      <c r="U157">
        <v>126.1</v>
      </c>
      <c r="V157" s="3">
        <v>58.5</v>
      </c>
      <c r="AF157" s="1">
        <v>38.371661372645583</v>
      </c>
      <c r="AG157" s="22">
        <v>2309.6073193998322</v>
      </c>
    </row>
    <row r="158" spans="1:33" x14ac:dyDescent="0.25">
      <c r="A158" s="4">
        <v>7</v>
      </c>
      <c r="B158" s="1">
        <v>3</v>
      </c>
      <c r="C158" s="4" t="s">
        <v>36</v>
      </c>
      <c r="D158" s="1" t="s">
        <v>49</v>
      </c>
      <c r="E158" s="1" t="s">
        <v>26</v>
      </c>
      <c r="F158" s="4">
        <v>20</v>
      </c>
      <c r="G158" s="4" t="s">
        <v>37</v>
      </c>
      <c r="M158" s="2">
        <v>45</v>
      </c>
      <c r="N158" s="2">
        <f t="shared" si="5"/>
        <v>20.43</v>
      </c>
      <c r="R158" s="2">
        <v>129</v>
      </c>
      <c r="T158" s="1">
        <v>7.3</v>
      </c>
      <c r="U158">
        <v>157.9</v>
      </c>
      <c r="V158" s="3">
        <v>19.7</v>
      </c>
      <c r="AF158" s="1">
        <v>48.112704390912285</v>
      </c>
      <c r="AG158" s="22">
        <v>3741.3668771575526</v>
      </c>
    </row>
    <row r="159" spans="1:33" x14ac:dyDescent="0.25">
      <c r="A159" s="4">
        <v>8</v>
      </c>
      <c r="B159" s="1">
        <v>4</v>
      </c>
      <c r="C159" s="4" t="s">
        <v>38</v>
      </c>
      <c r="D159" s="1" t="s">
        <v>49</v>
      </c>
      <c r="E159" s="1" t="s">
        <v>26</v>
      </c>
      <c r="F159" s="4">
        <v>31</v>
      </c>
      <c r="G159" s="4" t="s">
        <v>34</v>
      </c>
      <c r="M159" s="2">
        <v>110</v>
      </c>
      <c r="N159" s="2">
        <f t="shared" si="5"/>
        <v>49.940000000000005</v>
      </c>
      <c r="R159" s="2">
        <v>116</v>
      </c>
      <c r="T159" s="1">
        <v>6.7</v>
      </c>
      <c r="U159">
        <v>160.1</v>
      </c>
      <c r="V159" s="3">
        <v>37.299999999999997</v>
      </c>
      <c r="AF159" s="1">
        <v>47.154723556625001</v>
      </c>
      <c r="AG159" s="22">
        <v>2906.3137681897747</v>
      </c>
    </row>
    <row r="160" spans="1:33" x14ac:dyDescent="0.25">
      <c r="A160" s="4">
        <v>10</v>
      </c>
      <c r="B160" s="1">
        <v>5</v>
      </c>
      <c r="C160" s="4" t="s">
        <v>39</v>
      </c>
      <c r="D160" s="1" t="s">
        <v>49</v>
      </c>
      <c r="E160" s="1" t="s">
        <v>26</v>
      </c>
      <c r="F160" s="4">
        <v>21</v>
      </c>
      <c r="G160" s="4" t="s">
        <v>37</v>
      </c>
      <c r="M160" s="2">
        <v>80</v>
      </c>
      <c r="N160" s="2">
        <f t="shared" si="5"/>
        <v>36.32</v>
      </c>
      <c r="R160" s="2">
        <v>124</v>
      </c>
      <c r="T160" s="1">
        <v>6.57</v>
      </c>
      <c r="U160">
        <v>160.9</v>
      </c>
      <c r="V160" s="3">
        <v>16.5</v>
      </c>
      <c r="AF160" s="1">
        <v>47.644484863602152</v>
      </c>
      <c r="AG160" s="22">
        <v>3279.7080453610397</v>
      </c>
    </row>
    <row r="161" spans="1:33" x14ac:dyDescent="0.25">
      <c r="A161" s="4">
        <v>13</v>
      </c>
      <c r="B161" s="1">
        <v>6</v>
      </c>
      <c r="C161" s="4" t="s">
        <v>40</v>
      </c>
      <c r="D161" s="1" t="s">
        <v>49</v>
      </c>
      <c r="E161" s="1" t="s">
        <v>26</v>
      </c>
      <c r="F161" s="4">
        <v>21</v>
      </c>
      <c r="G161" s="4" t="s">
        <v>37</v>
      </c>
      <c r="M161" s="2">
        <v>55</v>
      </c>
      <c r="N161" s="2">
        <f t="shared" si="5"/>
        <v>24.970000000000002</v>
      </c>
      <c r="R161" s="2">
        <v>96</v>
      </c>
      <c r="T161" s="1">
        <v>5.26</v>
      </c>
      <c r="U161">
        <v>110.2</v>
      </c>
      <c r="V161" s="3">
        <v>21.9</v>
      </c>
      <c r="AF161" s="1">
        <v>31.539725347413189</v>
      </c>
      <c r="AG161" s="22">
        <v>1839.4455488079248</v>
      </c>
    </row>
    <row r="162" spans="1:33" x14ac:dyDescent="0.25">
      <c r="A162" s="4">
        <v>14</v>
      </c>
      <c r="B162" s="1">
        <v>7</v>
      </c>
      <c r="C162" s="4" t="s">
        <v>41</v>
      </c>
      <c r="D162" s="1" t="s">
        <v>49</v>
      </c>
      <c r="E162" s="1" t="s">
        <v>26</v>
      </c>
      <c r="F162" s="4">
        <v>23</v>
      </c>
      <c r="G162" s="4" t="s">
        <v>34</v>
      </c>
      <c r="M162" s="2">
        <v>95</v>
      </c>
      <c r="N162" s="2">
        <f t="shared" si="5"/>
        <v>43.13</v>
      </c>
      <c r="R162" s="2">
        <v>78</v>
      </c>
      <c r="T162" s="1">
        <v>7.33</v>
      </c>
      <c r="U162">
        <v>188.7</v>
      </c>
      <c r="V162" s="3">
        <v>46.1</v>
      </c>
      <c r="AF162" s="1">
        <v>48.32183896831723</v>
      </c>
      <c r="AG162" s="22">
        <v>3582.109357462507</v>
      </c>
    </row>
    <row r="163" spans="1:33" x14ac:dyDescent="0.25">
      <c r="A163" s="4">
        <v>16</v>
      </c>
      <c r="B163" s="1">
        <v>8</v>
      </c>
      <c r="C163" s="4" t="s">
        <v>42</v>
      </c>
      <c r="D163" s="1" t="s">
        <v>49</v>
      </c>
      <c r="E163" s="1" t="s">
        <v>26</v>
      </c>
      <c r="F163" s="1">
        <v>25</v>
      </c>
      <c r="G163" s="4" t="s">
        <v>34</v>
      </c>
      <c r="M163" s="2">
        <v>90</v>
      </c>
      <c r="N163" s="2">
        <f t="shared" si="5"/>
        <v>40.86</v>
      </c>
      <c r="R163" s="2">
        <v>107</v>
      </c>
      <c r="T163" s="1">
        <v>6.07</v>
      </c>
      <c r="U163">
        <v>109.7</v>
      </c>
      <c r="V163" s="3">
        <v>39.799999999999997</v>
      </c>
      <c r="AF163" s="1">
        <v>31.991731924830638</v>
      </c>
      <c r="AG163" s="22">
        <v>1887.4898205207635</v>
      </c>
    </row>
    <row r="164" spans="1:33" x14ac:dyDescent="0.25">
      <c r="A164" s="4">
        <v>17</v>
      </c>
      <c r="B164" s="1">
        <v>9</v>
      </c>
      <c r="C164" s="4" t="s">
        <v>43</v>
      </c>
      <c r="D164" s="1" t="s">
        <v>49</v>
      </c>
      <c r="E164" s="1" t="s">
        <v>26</v>
      </c>
      <c r="F164" s="1">
        <v>22</v>
      </c>
      <c r="G164" s="4" t="s">
        <v>37</v>
      </c>
      <c r="M164" s="2">
        <v>70</v>
      </c>
      <c r="N164" s="2">
        <f t="shared" si="5"/>
        <v>31.78</v>
      </c>
      <c r="R164" s="2">
        <v>112</v>
      </c>
      <c r="T164" s="1">
        <v>5.85</v>
      </c>
      <c r="U164">
        <v>107.9</v>
      </c>
      <c r="V164" s="3">
        <v>29.9</v>
      </c>
      <c r="AF164" s="1">
        <v>31.524831726120475</v>
      </c>
      <c r="AG164" s="22">
        <v>1914.631233298084</v>
      </c>
    </row>
    <row r="165" spans="1:33" x14ac:dyDescent="0.25">
      <c r="A165" s="4">
        <v>18</v>
      </c>
      <c r="B165" s="1">
        <v>10</v>
      </c>
      <c r="C165" s="4" t="s">
        <v>44</v>
      </c>
      <c r="D165" s="1" t="s">
        <v>49</v>
      </c>
      <c r="E165" s="1" t="s">
        <v>26</v>
      </c>
      <c r="F165" s="1">
        <v>25</v>
      </c>
      <c r="G165" s="4" t="s">
        <v>37</v>
      </c>
      <c r="M165" s="2">
        <v>95</v>
      </c>
      <c r="N165" s="2">
        <f t="shared" si="5"/>
        <v>43.13</v>
      </c>
      <c r="R165" s="2">
        <v>103</v>
      </c>
      <c r="T165" s="1">
        <v>5.51</v>
      </c>
      <c r="U165">
        <v>78</v>
      </c>
      <c r="V165" s="3">
        <v>19.899999999999999</v>
      </c>
      <c r="AF165" s="1">
        <v>22.081196317628077</v>
      </c>
      <c r="AG165" s="22">
        <v>1394.9913300986173</v>
      </c>
    </row>
    <row r="166" spans="1:33" x14ac:dyDescent="0.25">
      <c r="A166" s="4">
        <v>19</v>
      </c>
      <c r="B166" s="1">
        <v>11</v>
      </c>
      <c r="C166" s="4" t="s">
        <v>45</v>
      </c>
      <c r="D166" s="1" t="s">
        <v>49</v>
      </c>
      <c r="E166" s="1" t="s">
        <v>26</v>
      </c>
      <c r="F166" s="1">
        <v>21</v>
      </c>
      <c r="G166" s="4" t="s">
        <v>34</v>
      </c>
      <c r="M166" s="2">
        <v>145</v>
      </c>
      <c r="N166" s="2">
        <f t="shared" si="5"/>
        <v>65.83</v>
      </c>
      <c r="R166" s="2">
        <v>83</v>
      </c>
      <c r="T166" s="1">
        <v>6.19</v>
      </c>
      <c r="U166">
        <v>177</v>
      </c>
      <c r="V166" s="3">
        <v>24.1</v>
      </c>
      <c r="AF166" s="1">
        <v>49.041575235050132</v>
      </c>
      <c r="AG166" s="22">
        <v>2968.5220560300586</v>
      </c>
    </row>
    <row r="167" spans="1:33" x14ac:dyDescent="0.25">
      <c r="A167" s="4">
        <v>20</v>
      </c>
      <c r="B167" s="1">
        <v>12</v>
      </c>
      <c r="C167" s="4" t="s">
        <v>46</v>
      </c>
      <c r="D167" s="1" t="s">
        <v>49</v>
      </c>
      <c r="E167" s="1" t="s">
        <v>26</v>
      </c>
      <c r="F167" s="1">
        <v>22</v>
      </c>
      <c r="G167" s="4" t="s">
        <v>37</v>
      </c>
      <c r="M167" s="2">
        <v>60</v>
      </c>
      <c r="N167" s="2">
        <f t="shared" si="5"/>
        <v>27.240000000000002</v>
      </c>
      <c r="R167" s="2">
        <v>70</v>
      </c>
      <c r="T167" s="7">
        <v>6.44</v>
      </c>
      <c r="U167" s="1">
        <v>184.3</v>
      </c>
      <c r="V167" s="3">
        <v>0</v>
      </c>
      <c r="AF167" s="1">
        <v>45.655100889857657</v>
      </c>
      <c r="AG167" s="22">
        <v>3519.7593501781967</v>
      </c>
    </row>
    <row r="168" spans="1:33" x14ac:dyDescent="0.25">
      <c r="A168" s="4">
        <v>21</v>
      </c>
      <c r="B168" s="1">
        <v>13</v>
      </c>
      <c r="C168" s="4" t="s">
        <v>47</v>
      </c>
      <c r="D168" s="1" t="s">
        <v>49</v>
      </c>
      <c r="E168" s="1" t="s">
        <v>26</v>
      </c>
      <c r="F168" s="1">
        <v>24</v>
      </c>
      <c r="G168" s="4" t="s">
        <v>34</v>
      </c>
      <c r="M168" s="2">
        <v>115</v>
      </c>
      <c r="N168" s="2">
        <f t="shared" si="5"/>
        <v>52.21</v>
      </c>
      <c r="R168" s="2">
        <v>76</v>
      </c>
      <c r="T168" s="1">
        <v>5.72</v>
      </c>
      <c r="U168">
        <v>155.80000000000001</v>
      </c>
      <c r="V168" s="3">
        <v>17.5</v>
      </c>
      <c r="AF168" s="1">
        <v>43.29423728895307</v>
      </c>
      <c r="AG168" s="22">
        <v>2526.1130450012874</v>
      </c>
    </row>
    <row r="169" spans="1:33" x14ac:dyDescent="0.25">
      <c r="A169" s="4">
        <v>22</v>
      </c>
      <c r="B169" s="1">
        <v>14</v>
      </c>
      <c r="C169" s="4" t="s">
        <v>48</v>
      </c>
      <c r="D169" s="1" t="s">
        <v>49</v>
      </c>
      <c r="E169" s="1" t="s">
        <v>26</v>
      </c>
      <c r="F169" s="1">
        <v>23</v>
      </c>
      <c r="G169" s="4" t="s">
        <v>37</v>
      </c>
      <c r="M169" s="2">
        <v>55</v>
      </c>
      <c r="N169" s="2">
        <f t="shared" si="5"/>
        <v>24.970000000000002</v>
      </c>
      <c r="R169" s="2">
        <v>116</v>
      </c>
      <c r="T169" s="1">
        <v>5.49</v>
      </c>
      <c r="U169">
        <v>160.1</v>
      </c>
      <c r="V169" s="3">
        <v>52.6</v>
      </c>
      <c r="AF169" s="1">
        <v>47.961742182027898</v>
      </c>
      <c r="AG169" s="22">
        <v>2726.9517135462725</v>
      </c>
    </row>
    <row r="170" spans="1:33" x14ac:dyDescent="0.25">
      <c r="A170" s="4">
        <v>3</v>
      </c>
      <c r="B170" s="1">
        <v>1</v>
      </c>
      <c r="C170" s="4" t="s">
        <v>31</v>
      </c>
      <c r="D170" s="1" t="s">
        <v>51</v>
      </c>
      <c r="E170" s="1" t="s">
        <v>26</v>
      </c>
      <c r="F170" s="4">
        <v>24</v>
      </c>
      <c r="G170" s="4" t="s">
        <v>34</v>
      </c>
      <c r="M170" s="2">
        <v>205</v>
      </c>
      <c r="N170" s="2">
        <f t="shared" si="5"/>
        <v>93.070000000000007</v>
      </c>
      <c r="R170" s="2">
        <v>152</v>
      </c>
      <c r="T170" s="1">
        <v>6.93</v>
      </c>
      <c r="U170">
        <v>201.1</v>
      </c>
      <c r="V170" s="3">
        <v>60.3</v>
      </c>
      <c r="AF170" s="1">
        <v>66.120627795968929</v>
      </c>
      <c r="AG170" s="22">
        <v>4132.8255518390788</v>
      </c>
    </row>
    <row r="171" spans="1:33" x14ac:dyDescent="0.25">
      <c r="A171" s="4">
        <v>6</v>
      </c>
      <c r="B171" s="1">
        <v>2</v>
      </c>
      <c r="C171" s="4" t="s">
        <v>35</v>
      </c>
      <c r="D171" s="1" t="s">
        <v>51</v>
      </c>
      <c r="E171" s="1" t="s">
        <v>26</v>
      </c>
      <c r="F171" s="4">
        <v>20</v>
      </c>
      <c r="G171" s="4" t="s">
        <v>34</v>
      </c>
      <c r="M171" s="2">
        <v>75</v>
      </c>
      <c r="N171" s="2">
        <f t="shared" si="5"/>
        <v>34.050000000000004</v>
      </c>
      <c r="R171" s="2">
        <v>139</v>
      </c>
      <c r="T171" s="1">
        <v>6.9</v>
      </c>
      <c r="U171">
        <v>260.10000000000002</v>
      </c>
      <c r="V171" s="3">
        <v>72.099999999999994</v>
      </c>
      <c r="AF171" s="1">
        <v>81.994262369560047</v>
      </c>
      <c r="AG171" s="22">
        <v>4862.5693425121499</v>
      </c>
    </row>
    <row r="172" spans="1:33" x14ac:dyDescent="0.25">
      <c r="A172" s="4">
        <v>7</v>
      </c>
      <c r="B172" s="1">
        <v>3</v>
      </c>
      <c r="C172" s="4" t="s">
        <v>36</v>
      </c>
      <c r="D172" s="1" t="s">
        <v>51</v>
      </c>
      <c r="E172" s="1" t="s">
        <v>26</v>
      </c>
      <c r="F172" s="4">
        <v>20</v>
      </c>
      <c r="G172" s="4" t="s">
        <v>37</v>
      </c>
      <c r="M172" s="2">
        <v>55</v>
      </c>
      <c r="N172" s="2">
        <f t="shared" si="5"/>
        <v>24.970000000000002</v>
      </c>
      <c r="R172" s="2">
        <v>114</v>
      </c>
      <c r="T172" s="1">
        <v>6.11</v>
      </c>
      <c r="U172">
        <v>177.7</v>
      </c>
      <c r="V172" s="3">
        <v>19.7</v>
      </c>
      <c r="AF172" s="1">
        <v>50.787799613718668</v>
      </c>
      <c r="AG172" s="22">
        <v>3524.1464276620209</v>
      </c>
    </row>
    <row r="173" spans="1:33" x14ac:dyDescent="0.25">
      <c r="A173" s="4">
        <v>8</v>
      </c>
      <c r="B173" s="1">
        <v>4</v>
      </c>
      <c r="C173" s="4" t="s">
        <v>38</v>
      </c>
      <c r="D173" s="1" t="s">
        <v>51</v>
      </c>
      <c r="E173" s="1" t="s">
        <v>26</v>
      </c>
      <c r="F173" s="4">
        <v>31</v>
      </c>
      <c r="G173" s="4" t="s">
        <v>34</v>
      </c>
      <c r="M173" s="2">
        <v>160</v>
      </c>
      <c r="N173" s="2">
        <f t="shared" si="5"/>
        <v>72.64</v>
      </c>
      <c r="R173" s="2">
        <v>133</v>
      </c>
      <c r="T173" s="1">
        <v>6.83</v>
      </c>
      <c r="U173">
        <v>164.5</v>
      </c>
      <c r="V173" s="3">
        <v>32.9</v>
      </c>
      <c r="AF173" s="1">
        <v>50.931537303060772</v>
      </c>
      <c r="AG173" s="22">
        <v>3044.1284267697415</v>
      </c>
    </row>
    <row r="174" spans="1:33" x14ac:dyDescent="0.25">
      <c r="A174" s="4">
        <v>10</v>
      </c>
      <c r="B174" s="1">
        <v>5</v>
      </c>
      <c r="C174" s="4" t="s">
        <v>39</v>
      </c>
      <c r="D174" s="1" t="s">
        <v>51</v>
      </c>
      <c r="E174" s="1" t="s">
        <v>26</v>
      </c>
      <c r="F174" s="4">
        <v>21</v>
      </c>
      <c r="G174" s="4" t="s">
        <v>37</v>
      </c>
      <c r="M174" s="2">
        <v>115</v>
      </c>
      <c r="N174" s="2">
        <f t="shared" si="5"/>
        <v>52.21</v>
      </c>
      <c r="R174" s="2">
        <v>114</v>
      </c>
      <c r="T174" s="1">
        <v>6.47</v>
      </c>
      <c r="U174">
        <v>175.5</v>
      </c>
      <c r="V174" s="3">
        <v>11</v>
      </c>
      <c r="AF174" s="1">
        <v>50.119426259808982</v>
      </c>
      <c r="AG174" s="22">
        <v>3522.8582846741833</v>
      </c>
    </row>
    <row r="175" spans="1:33" x14ac:dyDescent="0.25">
      <c r="A175" s="4">
        <v>13</v>
      </c>
      <c r="B175" s="1">
        <v>6</v>
      </c>
      <c r="C175" s="4" t="s">
        <v>40</v>
      </c>
      <c r="D175" s="1" t="s">
        <v>51</v>
      </c>
      <c r="E175" s="1" t="s">
        <v>26</v>
      </c>
      <c r="F175" s="4">
        <v>21</v>
      </c>
      <c r="G175" s="4" t="s">
        <v>37</v>
      </c>
      <c r="M175" s="2">
        <v>85</v>
      </c>
      <c r="N175" s="2">
        <f t="shared" si="5"/>
        <v>38.590000000000003</v>
      </c>
      <c r="R175" s="2">
        <v>97</v>
      </c>
      <c r="T175" s="1">
        <v>6.86</v>
      </c>
      <c r="U175">
        <v>153.6</v>
      </c>
      <c r="V175" s="3">
        <v>41.7</v>
      </c>
      <c r="AF175" s="1">
        <v>40.439488601335121</v>
      </c>
      <c r="AG175" s="22">
        <v>3343.7586983167753</v>
      </c>
    </row>
    <row r="176" spans="1:33" x14ac:dyDescent="0.25">
      <c r="A176" s="4">
        <v>14</v>
      </c>
      <c r="B176" s="1">
        <v>7</v>
      </c>
      <c r="C176" s="4" t="s">
        <v>41</v>
      </c>
      <c r="D176" s="1" t="s">
        <v>51</v>
      </c>
      <c r="E176" s="1" t="s">
        <v>26</v>
      </c>
      <c r="F176" s="4">
        <v>23</v>
      </c>
      <c r="G176" s="4" t="s">
        <v>34</v>
      </c>
      <c r="M176" s="2">
        <v>135</v>
      </c>
      <c r="N176" s="2">
        <f t="shared" si="5"/>
        <v>61.29</v>
      </c>
      <c r="R176" s="2">
        <v>85</v>
      </c>
      <c r="T176" s="1">
        <v>6.68</v>
      </c>
      <c r="U176">
        <v>162.30000000000001</v>
      </c>
      <c r="V176" s="3">
        <v>59.2</v>
      </c>
      <c r="AF176" s="1">
        <v>44.484396254348439</v>
      </c>
      <c r="AG176" s="22">
        <v>2807.7468436107915</v>
      </c>
    </row>
    <row r="177" spans="1:33" x14ac:dyDescent="0.25">
      <c r="A177" s="4">
        <v>16</v>
      </c>
      <c r="B177" s="1">
        <v>8</v>
      </c>
      <c r="C177" s="4" t="s">
        <v>42</v>
      </c>
      <c r="D177" s="1" t="s">
        <v>51</v>
      </c>
      <c r="E177" s="1" t="s">
        <v>26</v>
      </c>
      <c r="F177" s="1">
        <v>25</v>
      </c>
      <c r="G177" s="4" t="s">
        <v>34</v>
      </c>
      <c r="M177" s="2">
        <v>130</v>
      </c>
      <c r="N177" s="2">
        <f t="shared" si="5"/>
        <v>59.02</v>
      </c>
      <c r="R177" s="2">
        <v>101</v>
      </c>
      <c r="T177" s="1">
        <v>6.05</v>
      </c>
      <c r="U177">
        <v>177.7</v>
      </c>
      <c r="V177" s="3">
        <v>19.7</v>
      </c>
      <c r="AF177" s="1">
        <v>51.029348438925759</v>
      </c>
      <c r="AG177" s="22">
        <v>3047.4185155179321</v>
      </c>
    </row>
    <row r="178" spans="1:33" x14ac:dyDescent="0.25">
      <c r="A178" s="4">
        <v>17</v>
      </c>
      <c r="B178" s="1">
        <v>9</v>
      </c>
      <c r="C178" s="4" t="s">
        <v>43</v>
      </c>
      <c r="D178" s="1" t="s">
        <v>51</v>
      </c>
      <c r="E178" s="1" t="s">
        <v>26</v>
      </c>
      <c r="F178" s="1">
        <v>22</v>
      </c>
      <c r="G178" s="4" t="s">
        <v>37</v>
      </c>
      <c r="M178" s="2">
        <v>100</v>
      </c>
      <c r="N178" s="2">
        <f t="shared" si="5"/>
        <v>45.4</v>
      </c>
      <c r="R178" s="2">
        <v>80</v>
      </c>
      <c r="T178" s="1">
        <v>6.36</v>
      </c>
      <c r="U178">
        <v>66.400000000000006</v>
      </c>
      <c r="V178" s="3">
        <v>31.5</v>
      </c>
      <c r="AF178" s="1">
        <v>16.935165643531835</v>
      </c>
      <c r="AG178" s="22">
        <v>1280.9524937568249</v>
      </c>
    </row>
    <row r="179" spans="1:33" x14ac:dyDescent="0.25">
      <c r="A179" s="4">
        <v>18</v>
      </c>
      <c r="B179" s="1">
        <v>10</v>
      </c>
      <c r="C179" s="4" t="s">
        <v>44</v>
      </c>
      <c r="D179" s="1" t="s">
        <v>51</v>
      </c>
      <c r="E179" s="1" t="s">
        <v>26</v>
      </c>
      <c r="F179" s="1">
        <v>25</v>
      </c>
      <c r="G179" s="4" t="s">
        <v>37</v>
      </c>
      <c r="M179" s="2">
        <v>135</v>
      </c>
      <c r="N179" s="2">
        <f t="shared" si="5"/>
        <v>61.29</v>
      </c>
      <c r="R179" s="2">
        <v>104</v>
      </c>
      <c r="T179" s="1">
        <v>6.38</v>
      </c>
      <c r="U179">
        <v>81.3</v>
      </c>
      <c r="V179" s="3">
        <v>28.8</v>
      </c>
      <c r="AF179" s="1">
        <v>22.203103627462987</v>
      </c>
      <c r="AG179" s="22">
        <v>1683.5907510218535</v>
      </c>
    </row>
    <row r="180" spans="1:33" x14ac:dyDescent="0.25">
      <c r="A180" s="4">
        <v>19</v>
      </c>
      <c r="B180" s="1">
        <v>11</v>
      </c>
      <c r="C180" s="4" t="s">
        <v>45</v>
      </c>
      <c r="D180" s="1" t="s">
        <v>51</v>
      </c>
      <c r="E180" s="1" t="s">
        <v>26</v>
      </c>
      <c r="F180" s="1">
        <v>21</v>
      </c>
      <c r="G180" s="4" t="s">
        <v>34</v>
      </c>
      <c r="M180" s="2">
        <v>205</v>
      </c>
      <c r="N180" s="2">
        <f t="shared" si="5"/>
        <v>93.070000000000007</v>
      </c>
      <c r="R180" s="2">
        <v>88</v>
      </c>
      <c r="T180" s="1">
        <v>6.15</v>
      </c>
      <c r="U180">
        <v>184.3</v>
      </c>
      <c r="V180" s="3">
        <v>43.9</v>
      </c>
      <c r="AF180" s="1">
        <v>51.908174488627658</v>
      </c>
      <c r="AG180" s="22">
        <v>3070.9787809725817</v>
      </c>
    </row>
    <row r="181" spans="1:33" x14ac:dyDescent="0.25">
      <c r="A181" s="4">
        <v>20</v>
      </c>
      <c r="B181" s="1">
        <v>12</v>
      </c>
      <c r="C181" s="4" t="s">
        <v>46</v>
      </c>
      <c r="D181" s="1" t="s">
        <v>51</v>
      </c>
      <c r="E181" s="1" t="s">
        <v>26</v>
      </c>
      <c r="F181" s="1">
        <v>22</v>
      </c>
      <c r="G181" s="4" t="s">
        <v>37</v>
      </c>
      <c r="M181" s="2">
        <v>90</v>
      </c>
      <c r="N181" s="2">
        <f t="shared" si="5"/>
        <v>40.86</v>
      </c>
      <c r="R181" s="2">
        <v>62</v>
      </c>
      <c r="T181" s="7">
        <v>6.2</v>
      </c>
      <c r="U181">
        <v>162.30000000000001</v>
      </c>
      <c r="V181" s="3">
        <v>15.4</v>
      </c>
      <c r="AF181" s="1">
        <v>40.070993383201198</v>
      </c>
      <c r="AG181" s="22">
        <v>2984.0904174181915</v>
      </c>
    </row>
    <row r="182" spans="1:33" x14ac:dyDescent="0.25">
      <c r="A182" s="4">
        <v>21</v>
      </c>
      <c r="B182" s="1">
        <v>13</v>
      </c>
      <c r="C182" s="4" t="s">
        <v>47</v>
      </c>
      <c r="D182" s="1" t="s">
        <v>51</v>
      </c>
      <c r="E182" s="1" t="s">
        <v>26</v>
      </c>
      <c r="F182" s="1">
        <v>24</v>
      </c>
      <c r="G182" s="4" t="s">
        <v>34</v>
      </c>
      <c r="M182" s="2">
        <v>165</v>
      </c>
      <c r="N182" s="2">
        <f t="shared" si="5"/>
        <v>74.91</v>
      </c>
      <c r="R182" s="2">
        <v>84</v>
      </c>
      <c r="T182" s="1">
        <v>5.99</v>
      </c>
      <c r="U182">
        <v>195.2</v>
      </c>
      <c r="V182" s="3">
        <v>19.5</v>
      </c>
      <c r="AF182" s="1">
        <v>53.791514115229923</v>
      </c>
      <c r="AG182" s="22">
        <v>3314.3314290798512</v>
      </c>
    </row>
    <row r="183" spans="1:33" x14ac:dyDescent="0.25">
      <c r="A183" s="4">
        <v>22</v>
      </c>
      <c r="B183" s="1">
        <v>14</v>
      </c>
      <c r="C183" s="4" t="s">
        <v>48</v>
      </c>
      <c r="D183" s="1" t="s">
        <v>51</v>
      </c>
      <c r="E183" s="1" t="s">
        <v>26</v>
      </c>
      <c r="F183" s="1">
        <v>23</v>
      </c>
      <c r="G183" s="4" t="s">
        <v>37</v>
      </c>
      <c r="M183" s="2">
        <v>80</v>
      </c>
      <c r="N183" s="2">
        <f t="shared" si="5"/>
        <v>36.32</v>
      </c>
      <c r="R183" s="2">
        <v>100</v>
      </c>
      <c r="T183" s="1">
        <v>5.41</v>
      </c>
      <c r="U183">
        <v>215</v>
      </c>
      <c r="V183" s="3">
        <v>52.6</v>
      </c>
      <c r="AF183" s="1">
        <v>62.048352781504128</v>
      </c>
      <c r="AG183" s="22">
        <v>3608.68933875725</v>
      </c>
    </row>
    <row r="184" spans="1:33" x14ac:dyDescent="0.25">
      <c r="A184" s="4">
        <v>3</v>
      </c>
      <c r="B184" s="1">
        <v>1</v>
      </c>
      <c r="C184" s="4" t="s">
        <v>31</v>
      </c>
      <c r="D184" s="1" t="s">
        <v>52</v>
      </c>
      <c r="E184" s="1" t="s">
        <v>26</v>
      </c>
      <c r="F184" s="4">
        <v>24</v>
      </c>
      <c r="G184" s="4" t="s">
        <v>34</v>
      </c>
      <c r="M184" s="2">
        <v>265</v>
      </c>
      <c r="N184" s="2">
        <f t="shared" si="5"/>
        <v>120.31</v>
      </c>
      <c r="R184" s="2">
        <v>155</v>
      </c>
      <c r="T184" s="1">
        <v>7.01</v>
      </c>
      <c r="U184">
        <v>241.3</v>
      </c>
      <c r="V184" s="3">
        <v>71.3</v>
      </c>
      <c r="AF184" s="1">
        <v>80.300102643169097</v>
      </c>
      <c r="AG184" s="22">
        <v>5016.2261584861735</v>
      </c>
    </row>
    <row r="185" spans="1:33" x14ac:dyDescent="0.25">
      <c r="A185" s="4">
        <v>6</v>
      </c>
      <c r="B185" s="1">
        <v>2</v>
      </c>
      <c r="C185" s="4" t="s">
        <v>35</v>
      </c>
      <c r="D185" s="1" t="s">
        <v>52</v>
      </c>
      <c r="E185" s="1" t="s">
        <v>26</v>
      </c>
      <c r="F185" s="4">
        <v>20</v>
      </c>
      <c r="G185" s="4" t="s">
        <v>34</v>
      </c>
      <c r="M185" s="2">
        <v>100</v>
      </c>
      <c r="N185" s="2">
        <f t="shared" si="5"/>
        <v>45.4</v>
      </c>
      <c r="R185" s="2">
        <v>131</v>
      </c>
      <c r="T185" s="1">
        <v>6.58</v>
      </c>
      <c r="U185">
        <v>259.60000000000002</v>
      </c>
      <c r="V185" s="3">
        <v>87.7</v>
      </c>
      <c r="AF185" s="1">
        <v>80.417757503635187</v>
      </c>
      <c r="AG185" s="22">
        <v>4628.1448877857974</v>
      </c>
    </row>
    <row r="186" spans="1:33" x14ac:dyDescent="0.25">
      <c r="A186" s="4">
        <v>7</v>
      </c>
      <c r="B186" s="1">
        <v>3</v>
      </c>
      <c r="C186" s="4" t="s">
        <v>36</v>
      </c>
      <c r="D186" s="1" t="s">
        <v>52</v>
      </c>
      <c r="E186" s="1" t="s">
        <v>26</v>
      </c>
      <c r="F186" s="4">
        <v>20</v>
      </c>
      <c r="G186" s="4" t="s">
        <v>37</v>
      </c>
      <c r="M186" s="2">
        <v>75</v>
      </c>
      <c r="N186" s="2">
        <f t="shared" si="5"/>
        <v>34.050000000000004</v>
      </c>
      <c r="R186" s="2">
        <v>126</v>
      </c>
      <c r="T186" s="1">
        <v>7.78</v>
      </c>
      <c r="U186">
        <v>175.5</v>
      </c>
      <c r="V186" s="3">
        <v>35.1</v>
      </c>
      <c r="AF186" s="1">
        <v>53.412777441813155</v>
      </c>
      <c r="AG186" s="22">
        <v>4431.8190986163872</v>
      </c>
    </row>
    <row r="187" spans="1:33" x14ac:dyDescent="0.25">
      <c r="A187" s="4">
        <v>8</v>
      </c>
      <c r="B187" s="1">
        <v>4</v>
      </c>
      <c r="C187" s="4" t="s">
        <v>38</v>
      </c>
      <c r="D187" s="1" t="s">
        <v>52</v>
      </c>
      <c r="E187" s="1" t="s">
        <v>26</v>
      </c>
      <c r="F187" s="4">
        <v>31</v>
      </c>
      <c r="G187" s="4" t="s">
        <v>34</v>
      </c>
      <c r="M187" s="2">
        <v>205</v>
      </c>
      <c r="N187" s="2">
        <f t="shared" si="5"/>
        <v>93.070000000000007</v>
      </c>
      <c r="R187" s="2">
        <v>119</v>
      </c>
      <c r="T187" s="1">
        <v>7</v>
      </c>
      <c r="U187">
        <v>166.7</v>
      </c>
      <c r="V187" s="3">
        <v>39.5</v>
      </c>
      <c r="AF187" s="1">
        <v>49.079928700550262</v>
      </c>
      <c r="AG187" s="22">
        <v>3161.6224338339352</v>
      </c>
    </row>
    <row r="188" spans="1:33" x14ac:dyDescent="0.25">
      <c r="A188" s="4">
        <v>10</v>
      </c>
      <c r="B188" s="1">
        <v>5</v>
      </c>
      <c r="C188" s="4" t="s">
        <v>39</v>
      </c>
      <c r="D188" s="1" t="s">
        <v>52</v>
      </c>
      <c r="E188" s="1" t="s">
        <v>26</v>
      </c>
      <c r="F188" s="4">
        <v>21</v>
      </c>
      <c r="G188" s="4" t="s">
        <v>37</v>
      </c>
      <c r="M188" s="2">
        <v>145</v>
      </c>
      <c r="N188" s="2">
        <f t="shared" si="5"/>
        <v>65.83</v>
      </c>
      <c r="R188" s="2">
        <v>143</v>
      </c>
      <c r="T188" s="1">
        <v>6.72</v>
      </c>
      <c r="U188">
        <v>197.4</v>
      </c>
      <c r="V188" s="3">
        <v>9</v>
      </c>
      <c r="AF188" s="1">
        <v>62.804832746095983</v>
      </c>
      <c r="AG188" s="22">
        <v>4115.5718962842093</v>
      </c>
    </row>
    <row r="189" spans="1:33" x14ac:dyDescent="0.25">
      <c r="A189" s="4">
        <v>13</v>
      </c>
      <c r="B189" s="1">
        <v>6</v>
      </c>
      <c r="C189" s="4" t="s">
        <v>40</v>
      </c>
      <c r="D189" s="1" t="s">
        <v>52</v>
      </c>
      <c r="E189" s="1" t="s">
        <v>26</v>
      </c>
      <c r="F189" s="4">
        <v>21</v>
      </c>
      <c r="G189" s="4" t="s">
        <v>37</v>
      </c>
      <c r="M189" s="2">
        <v>110</v>
      </c>
      <c r="N189" s="2">
        <f t="shared" si="5"/>
        <v>49.940000000000005</v>
      </c>
      <c r="R189" s="2">
        <v>137</v>
      </c>
      <c r="T189" s="1">
        <v>5.89</v>
      </c>
      <c r="U189">
        <v>155.80000000000001</v>
      </c>
      <c r="V189" s="3">
        <v>28.5</v>
      </c>
      <c r="AF189" s="1">
        <v>48.62255437779146</v>
      </c>
      <c r="AG189" s="22">
        <v>2912.0735910687408</v>
      </c>
    </row>
    <row r="190" spans="1:33" x14ac:dyDescent="0.25">
      <c r="A190" s="4">
        <v>14</v>
      </c>
      <c r="B190" s="1">
        <v>7</v>
      </c>
      <c r="C190" s="4" t="s">
        <v>41</v>
      </c>
      <c r="D190" s="1" t="s">
        <v>52</v>
      </c>
      <c r="E190" s="1" t="s">
        <v>26</v>
      </c>
      <c r="F190" s="4">
        <v>23</v>
      </c>
      <c r="G190" s="4" t="s">
        <v>34</v>
      </c>
      <c r="M190" s="2">
        <v>175</v>
      </c>
      <c r="N190" s="2">
        <f t="shared" si="5"/>
        <v>79.45</v>
      </c>
      <c r="R190" s="2">
        <v>101</v>
      </c>
      <c r="T190" s="1">
        <v>6.54</v>
      </c>
      <c r="U190">
        <v>195.2</v>
      </c>
      <c r="V190" s="3">
        <v>79</v>
      </c>
      <c r="AF190" s="1">
        <v>56.483098503465179</v>
      </c>
      <c r="AG190" s="22">
        <v>3306.1345723786121</v>
      </c>
    </row>
    <row r="191" spans="1:33" x14ac:dyDescent="0.25">
      <c r="A191" s="4">
        <v>16</v>
      </c>
      <c r="B191" s="1">
        <v>8</v>
      </c>
      <c r="C191" s="4" t="s">
        <v>42</v>
      </c>
      <c r="D191" s="1" t="s">
        <v>52</v>
      </c>
      <c r="E191" s="1" t="s">
        <v>26</v>
      </c>
      <c r="F191" s="1">
        <v>25</v>
      </c>
      <c r="G191" s="4" t="s">
        <v>34</v>
      </c>
      <c r="M191" s="2">
        <v>175</v>
      </c>
      <c r="N191" s="2">
        <f t="shared" si="5"/>
        <v>79.45</v>
      </c>
      <c r="R191" s="2">
        <v>114</v>
      </c>
      <c r="T191" s="1">
        <v>6.66</v>
      </c>
      <c r="U191">
        <v>230.3</v>
      </c>
      <c r="V191" s="3">
        <v>19.7</v>
      </c>
      <c r="AF191" s="1">
        <v>66.662847992874404</v>
      </c>
      <c r="AG191" s="22">
        <v>4347.6789502824176</v>
      </c>
    </row>
    <row r="192" spans="1:33" x14ac:dyDescent="0.25">
      <c r="A192" s="4">
        <v>17</v>
      </c>
      <c r="B192" s="1">
        <v>9</v>
      </c>
      <c r="C192" s="4" t="s">
        <v>43</v>
      </c>
      <c r="D192" s="1" t="s">
        <v>52</v>
      </c>
      <c r="E192" s="1" t="s">
        <v>26</v>
      </c>
      <c r="F192" s="1">
        <v>22</v>
      </c>
      <c r="G192" s="4" t="s">
        <v>37</v>
      </c>
      <c r="M192" s="2">
        <v>135</v>
      </c>
      <c r="N192" s="2">
        <f t="shared" si="5"/>
        <v>61.29</v>
      </c>
      <c r="R192" s="2">
        <v>77</v>
      </c>
      <c r="T192" s="1">
        <v>6.48</v>
      </c>
      <c r="U192">
        <v>161.5</v>
      </c>
      <c r="V192" s="3">
        <v>38.200000000000003</v>
      </c>
      <c r="AF192" s="1">
        <v>40.417889181320575</v>
      </c>
      <c r="AG192" s="22">
        <v>3174.3540287716723</v>
      </c>
    </row>
    <row r="193" spans="1:33" x14ac:dyDescent="0.25">
      <c r="A193" s="4">
        <v>18</v>
      </c>
      <c r="B193" s="1">
        <v>10</v>
      </c>
      <c r="C193" s="4" t="s">
        <v>44</v>
      </c>
      <c r="D193" s="1" t="s">
        <v>52</v>
      </c>
      <c r="E193" s="1" t="s">
        <v>26</v>
      </c>
      <c r="F193" s="1">
        <v>25</v>
      </c>
      <c r="G193" s="4" t="s">
        <v>37</v>
      </c>
      <c r="M193" s="2">
        <v>175</v>
      </c>
      <c r="N193" s="2">
        <f t="shared" si="5"/>
        <v>79.45</v>
      </c>
      <c r="R193" s="2">
        <v>101</v>
      </c>
      <c r="T193" s="1">
        <v>4.82</v>
      </c>
      <c r="U193">
        <v>112.9</v>
      </c>
      <c r="V193" s="3">
        <v>21.6</v>
      </c>
      <c r="AF193" s="1">
        <v>33.816489243482167</v>
      </c>
      <c r="AG193" s="22">
        <v>1766.3073945516437</v>
      </c>
    </row>
    <row r="194" spans="1:33" x14ac:dyDescent="0.25">
      <c r="A194" s="4">
        <v>19</v>
      </c>
      <c r="B194" s="1">
        <v>11</v>
      </c>
      <c r="C194" s="4" t="s">
        <v>45</v>
      </c>
      <c r="D194" s="1" t="s">
        <v>52</v>
      </c>
      <c r="E194" s="1" t="s">
        <v>26</v>
      </c>
      <c r="F194" s="1">
        <v>21</v>
      </c>
      <c r="G194" s="4" t="s">
        <v>34</v>
      </c>
      <c r="M194" s="2">
        <v>275</v>
      </c>
      <c r="N194" s="2">
        <f t="shared" si="5"/>
        <v>124.85000000000001</v>
      </c>
      <c r="R194" s="2">
        <v>77</v>
      </c>
      <c r="T194" s="1">
        <v>6.11</v>
      </c>
      <c r="U194">
        <v>225.9</v>
      </c>
      <c r="V194" s="3">
        <v>43.9</v>
      </c>
      <c r="AF194" s="1">
        <v>62.150953624414974</v>
      </c>
      <c r="AG194" s="22">
        <v>3739.6745245323982</v>
      </c>
    </row>
    <row r="195" spans="1:33" x14ac:dyDescent="0.25">
      <c r="A195" s="4">
        <v>20</v>
      </c>
      <c r="B195" s="1">
        <v>12</v>
      </c>
      <c r="C195" s="4" t="s">
        <v>46</v>
      </c>
      <c r="D195" s="1" t="s">
        <v>52</v>
      </c>
      <c r="E195" s="1" t="s">
        <v>26</v>
      </c>
      <c r="F195" s="1">
        <v>22</v>
      </c>
      <c r="G195" s="4" t="s">
        <v>37</v>
      </c>
      <c r="M195" s="2">
        <v>115</v>
      </c>
      <c r="N195" s="2">
        <f t="shared" si="5"/>
        <v>52.21</v>
      </c>
      <c r="R195" s="2">
        <v>71</v>
      </c>
      <c r="T195" s="1">
        <v>6.15</v>
      </c>
      <c r="U195">
        <v>171.8</v>
      </c>
      <c r="V195" s="3">
        <v>29.2</v>
      </c>
      <c r="AF195" s="1">
        <v>43.789554656360494</v>
      </c>
      <c r="AG195" s="22">
        <v>3133.2860417104312</v>
      </c>
    </row>
    <row r="196" spans="1:33" x14ac:dyDescent="0.25">
      <c r="A196" s="4">
        <v>21</v>
      </c>
      <c r="B196" s="1">
        <v>13</v>
      </c>
      <c r="C196" s="4" t="s">
        <v>47</v>
      </c>
      <c r="D196" s="1" t="s">
        <v>52</v>
      </c>
      <c r="E196" s="1" t="s">
        <v>26</v>
      </c>
      <c r="F196" s="1">
        <v>24</v>
      </c>
      <c r="G196" s="4" t="s">
        <v>34</v>
      </c>
      <c r="M196" s="2">
        <v>215</v>
      </c>
      <c r="N196" s="2">
        <f t="shared" si="5"/>
        <v>97.61</v>
      </c>
      <c r="R196" s="2">
        <v>106</v>
      </c>
      <c r="T196" s="1">
        <v>6.11</v>
      </c>
      <c r="U196">
        <v>195.2</v>
      </c>
      <c r="V196" s="3">
        <v>41.7</v>
      </c>
      <c r="AF196" s="1">
        <v>56.617378940069472</v>
      </c>
      <c r="AG196" s="22">
        <v>3380.7287198126692</v>
      </c>
    </row>
    <row r="197" spans="1:33" x14ac:dyDescent="0.25">
      <c r="A197" s="4">
        <v>22</v>
      </c>
      <c r="B197" s="1">
        <v>14</v>
      </c>
      <c r="C197" s="4" t="s">
        <v>48</v>
      </c>
      <c r="D197" s="1" t="s">
        <v>52</v>
      </c>
      <c r="E197" s="1" t="s">
        <v>26</v>
      </c>
      <c r="F197" s="1">
        <v>23</v>
      </c>
      <c r="G197" s="4" t="s">
        <v>37</v>
      </c>
      <c r="M197" s="2">
        <v>105</v>
      </c>
      <c r="N197" s="2">
        <f t="shared" si="5"/>
        <v>47.67</v>
      </c>
      <c r="R197" s="2">
        <v>104</v>
      </c>
      <c r="T197" s="1">
        <v>5.59</v>
      </c>
      <c r="U197">
        <v>212.8</v>
      </c>
      <c r="V197" s="3">
        <v>54.8</v>
      </c>
      <c r="AF197" s="1">
        <v>61.20993410780472</v>
      </c>
      <c r="AG197" s="22">
        <v>3690.6019174632379</v>
      </c>
    </row>
    <row r="198" spans="1:33" x14ac:dyDescent="0.25">
      <c r="A198" s="4">
        <v>3</v>
      </c>
      <c r="B198" s="1">
        <v>1</v>
      </c>
      <c r="C198" s="4" t="s">
        <v>31</v>
      </c>
      <c r="D198" s="1" t="s">
        <v>49</v>
      </c>
      <c r="E198" s="1" t="s">
        <v>25</v>
      </c>
      <c r="F198" s="4">
        <v>24</v>
      </c>
      <c r="G198" s="4" t="s">
        <v>34</v>
      </c>
      <c r="M198" s="2">
        <v>80</v>
      </c>
      <c r="N198" s="2">
        <f t="shared" si="5"/>
        <v>36.32</v>
      </c>
      <c r="R198" s="2">
        <v>121</v>
      </c>
      <c r="T198" s="1">
        <v>4.2300000000000004</v>
      </c>
      <c r="U198">
        <v>195.6</v>
      </c>
      <c r="V198" s="1">
        <v>45.7</v>
      </c>
      <c r="AF198" s="1">
        <v>69.619674457039935</v>
      </c>
      <c r="AG198" s="22">
        <v>2453.640810811125</v>
      </c>
    </row>
    <row r="199" spans="1:33" x14ac:dyDescent="0.25">
      <c r="A199" s="4">
        <v>6</v>
      </c>
      <c r="B199" s="1">
        <v>2</v>
      </c>
      <c r="C199" s="4" t="s">
        <v>35</v>
      </c>
      <c r="D199" s="1" t="s">
        <v>49</v>
      </c>
      <c r="E199" s="1" t="s">
        <v>25</v>
      </c>
      <c r="F199" s="4">
        <v>20</v>
      </c>
      <c r="G199" s="4" t="s">
        <v>34</v>
      </c>
      <c r="M199" s="2">
        <v>50</v>
      </c>
      <c r="N199" s="2">
        <f t="shared" si="5"/>
        <v>22.7</v>
      </c>
      <c r="R199" s="2">
        <v>133.9</v>
      </c>
      <c r="T199" s="1">
        <v>5.92</v>
      </c>
      <c r="U199">
        <v>98.7</v>
      </c>
      <c r="V199" s="3">
        <v>54.8</v>
      </c>
      <c r="AF199" s="1">
        <v>31.736222648356101</v>
      </c>
      <c r="AG199" s="22">
        <v>1583.1250617695637</v>
      </c>
    </row>
    <row r="200" spans="1:33" x14ac:dyDescent="0.25">
      <c r="A200" s="4">
        <v>7</v>
      </c>
      <c r="B200" s="1">
        <v>3</v>
      </c>
      <c r="C200" s="4" t="s">
        <v>36</v>
      </c>
      <c r="D200" s="1" t="s">
        <v>49</v>
      </c>
      <c r="E200" s="1" t="s">
        <v>25</v>
      </c>
      <c r="F200" s="4">
        <v>20</v>
      </c>
      <c r="G200" s="4" t="s">
        <v>37</v>
      </c>
      <c r="M200" s="2">
        <v>20</v>
      </c>
      <c r="N200" s="2">
        <f t="shared" si="5"/>
        <v>9.08</v>
      </c>
      <c r="R200" s="2">
        <v>101</v>
      </c>
      <c r="T200" s="1">
        <v>6.22</v>
      </c>
      <c r="U200">
        <v>131.6</v>
      </c>
      <c r="V200" s="3">
        <v>30.7</v>
      </c>
      <c r="AF200" s="1">
        <v>35.691109018689076</v>
      </c>
      <c r="AG200" s="22">
        <v>2656.8778054699687</v>
      </c>
    </row>
    <row r="201" spans="1:33" x14ac:dyDescent="0.25">
      <c r="A201" s="4">
        <v>8</v>
      </c>
      <c r="B201" s="1">
        <v>4</v>
      </c>
      <c r="C201" s="4" t="s">
        <v>38</v>
      </c>
      <c r="D201" s="1" t="s">
        <v>49</v>
      </c>
      <c r="E201" s="1" t="s">
        <v>25</v>
      </c>
      <c r="F201" s="4">
        <v>31</v>
      </c>
      <c r="G201" s="4" t="s">
        <v>34</v>
      </c>
      <c r="M201" s="2">
        <v>85</v>
      </c>
      <c r="N201" s="2">
        <f t="shared" si="5"/>
        <v>38.590000000000003</v>
      </c>
      <c r="R201" s="2">
        <v>95</v>
      </c>
      <c r="T201" s="1">
        <v>7.06</v>
      </c>
      <c r="U201">
        <v>103.4</v>
      </c>
      <c r="V201" s="3">
        <v>5.4</v>
      </c>
      <c r="AF201" s="1">
        <v>27.961906383237054</v>
      </c>
      <c r="AG201" s="22">
        <v>1977.8875852159638</v>
      </c>
    </row>
    <row r="202" spans="1:33" x14ac:dyDescent="0.25">
      <c r="A202" s="4">
        <v>10</v>
      </c>
      <c r="B202" s="1">
        <v>5</v>
      </c>
      <c r="C202" s="4" t="s">
        <v>39</v>
      </c>
      <c r="D202" s="1" t="s">
        <v>49</v>
      </c>
      <c r="E202" s="1" t="s">
        <v>25</v>
      </c>
      <c r="F202" s="4">
        <v>21</v>
      </c>
      <c r="G202" s="4" t="s">
        <v>37</v>
      </c>
      <c r="M202" s="2">
        <v>40</v>
      </c>
      <c r="N202" s="2">
        <f t="shared" si="5"/>
        <v>18.16</v>
      </c>
      <c r="R202" s="2">
        <v>94</v>
      </c>
      <c r="T202" s="1">
        <v>6.42</v>
      </c>
      <c r="U202">
        <v>80.2</v>
      </c>
      <c r="V202" s="3">
        <v>0</v>
      </c>
      <c r="AF202" s="1">
        <v>21.271506505702561</v>
      </c>
      <c r="AG202" s="22">
        <v>1597.4348979036999</v>
      </c>
    </row>
    <row r="203" spans="1:33" x14ac:dyDescent="0.25">
      <c r="A203" s="4">
        <v>13</v>
      </c>
      <c r="B203" s="1">
        <v>6</v>
      </c>
      <c r="C203" s="4" t="s">
        <v>40</v>
      </c>
      <c r="D203" s="1" t="s">
        <v>49</v>
      </c>
      <c r="E203" s="1" t="s">
        <v>25</v>
      </c>
      <c r="F203" s="4">
        <v>21</v>
      </c>
      <c r="G203" s="4" t="s">
        <v>37</v>
      </c>
      <c r="M203" s="2">
        <v>35</v>
      </c>
      <c r="N203" s="2">
        <f t="shared" si="5"/>
        <v>15.89</v>
      </c>
      <c r="R203" s="2">
        <v>94</v>
      </c>
      <c r="T203" s="1">
        <v>6.36</v>
      </c>
      <c r="U203">
        <v>98.7</v>
      </c>
      <c r="V203" s="3">
        <v>0</v>
      </c>
      <c r="AF203" s="1">
        <v>26.068333765259297</v>
      </c>
      <c r="AG203" s="22">
        <v>1992.0207870313504</v>
      </c>
    </row>
    <row r="204" spans="1:33" x14ac:dyDescent="0.25">
      <c r="A204" s="4">
        <v>14</v>
      </c>
      <c r="B204" s="1">
        <v>7</v>
      </c>
      <c r="C204" s="4" t="s">
        <v>41</v>
      </c>
      <c r="D204" s="1" t="s">
        <v>49</v>
      </c>
      <c r="E204" s="1" t="s">
        <v>25</v>
      </c>
      <c r="F204" s="4">
        <v>23</v>
      </c>
      <c r="G204" s="4" t="s">
        <v>34</v>
      </c>
      <c r="M204" s="2">
        <v>60</v>
      </c>
      <c r="N204" s="2">
        <f t="shared" si="5"/>
        <v>27.240000000000002</v>
      </c>
      <c r="R204" s="2">
        <v>105</v>
      </c>
      <c r="T204" s="1">
        <v>7.14</v>
      </c>
      <c r="U204">
        <v>186.5</v>
      </c>
      <c r="V204" s="3">
        <v>35.1</v>
      </c>
      <c r="AF204" s="1">
        <v>52.798755075785422</v>
      </c>
      <c r="AG204" s="22">
        <v>3448.5776823622314</v>
      </c>
    </row>
    <row r="205" spans="1:33" x14ac:dyDescent="0.25">
      <c r="A205" s="4">
        <v>16</v>
      </c>
      <c r="B205" s="1">
        <v>8</v>
      </c>
      <c r="C205" s="4" t="s">
        <v>42</v>
      </c>
      <c r="D205" s="1" t="s">
        <v>49</v>
      </c>
      <c r="E205" s="1" t="s">
        <v>25</v>
      </c>
      <c r="F205" s="1">
        <v>25</v>
      </c>
      <c r="G205" s="4" t="s">
        <v>34</v>
      </c>
      <c r="M205" s="2">
        <v>80</v>
      </c>
      <c r="N205" s="2">
        <f t="shared" si="5"/>
        <v>36.32</v>
      </c>
      <c r="R205" s="2">
        <v>105</v>
      </c>
      <c r="T205" s="1">
        <v>7.03</v>
      </c>
      <c r="U205">
        <v>105.6</v>
      </c>
      <c r="V205" s="3">
        <v>9.1</v>
      </c>
      <c r="AF205" s="1">
        <v>29.25209608240414</v>
      </c>
      <c r="AG205" s="22">
        <v>2104.3043001511664</v>
      </c>
    </row>
    <row r="206" spans="1:33" x14ac:dyDescent="0.25">
      <c r="A206" s="4">
        <v>17</v>
      </c>
      <c r="B206" s="1">
        <v>9</v>
      </c>
      <c r="C206" s="4" t="s">
        <v>43</v>
      </c>
      <c r="D206" s="1" t="s">
        <v>49</v>
      </c>
      <c r="E206" s="1" t="s">
        <v>25</v>
      </c>
      <c r="F206" s="1">
        <v>22</v>
      </c>
      <c r="G206" s="4" t="s">
        <v>37</v>
      </c>
      <c r="M206" s="2">
        <v>45</v>
      </c>
      <c r="N206" s="2">
        <f t="shared" si="5"/>
        <v>20.43</v>
      </c>
      <c r="R206" s="2">
        <v>74</v>
      </c>
      <c r="T206" s="1">
        <v>4.88</v>
      </c>
      <c r="U206">
        <v>120.5</v>
      </c>
      <c r="V206" s="3">
        <v>11</v>
      </c>
      <c r="AF206" s="1">
        <v>35.495210224822529</v>
      </c>
      <c r="AG206" s="22">
        <v>1783.6707784647153</v>
      </c>
    </row>
    <row r="207" spans="1:33" x14ac:dyDescent="0.25">
      <c r="A207" s="4">
        <v>18</v>
      </c>
      <c r="B207" s="1">
        <v>10</v>
      </c>
      <c r="C207" s="4" t="s">
        <v>44</v>
      </c>
      <c r="D207" s="1" t="s">
        <v>49</v>
      </c>
      <c r="E207" s="1" t="s">
        <v>25</v>
      </c>
      <c r="F207" s="1">
        <v>25</v>
      </c>
      <c r="G207" s="4" t="s">
        <v>37</v>
      </c>
      <c r="M207" s="2">
        <v>45</v>
      </c>
      <c r="N207" s="2">
        <f t="shared" si="5"/>
        <v>20.43</v>
      </c>
      <c r="R207" s="2">
        <v>91</v>
      </c>
      <c r="T207" s="1">
        <v>5.81</v>
      </c>
      <c r="U207">
        <v>75.2</v>
      </c>
      <c r="V207" s="3">
        <v>12.1</v>
      </c>
      <c r="AF207" s="1">
        <v>20.077549860712647</v>
      </c>
      <c r="AG207" s="22">
        <v>1418.1405649775397</v>
      </c>
    </row>
    <row r="208" spans="1:33" x14ac:dyDescent="0.25">
      <c r="A208" s="4">
        <v>19</v>
      </c>
      <c r="B208" s="1">
        <v>11</v>
      </c>
      <c r="C208" s="4" t="s">
        <v>45</v>
      </c>
      <c r="D208" s="1" t="s">
        <v>49</v>
      </c>
      <c r="E208" s="1" t="s">
        <v>25</v>
      </c>
      <c r="F208" s="1">
        <v>21</v>
      </c>
      <c r="G208" s="4" t="s">
        <v>34</v>
      </c>
      <c r="M208" s="2">
        <v>85</v>
      </c>
      <c r="N208" s="2">
        <f t="shared" si="5"/>
        <v>38.590000000000003</v>
      </c>
      <c r="R208" s="2">
        <v>66</v>
      </c>
      <c r="T208" s="1">
        <v>7.01</v>
      </c>
      <c r="U208">
        <v>151.4</v>
      </c>
      <c r="V208" s="3">
        <v>21.9</v>
      </c>
      <c r="AF208" s="1">
        <v>37.197552370123894</v>
      </c>
      <c r="AG208" s="22">
        <v>2875.5455923746936</v>
      </c>
    </row>
    <row r="209" spans="1:33" x14ac:dyDescent="0.25">
      <c r="A209" s="4">
        <v>20</v>
      </c>
      <c r="B209" s="1">
        <v>12</v>
      </c>
      <c r="C209" s="4" t="s">
        <v>46</v>
      </c>
      <c r="D209" s="1" t="s">
        <v>49</v>
      </c>
      <c r="E209" s="1" t="s">
        <v>25</v>
      </c>
      <c r="F209" s="1">
        <v>22</v>
      </c>
      <c r="G209" s="4" t="s">
        <v>37</v>
      </c>
      <c r="M209" s="2">
        <v>30</v>
      </c>
      <c r="N209" s="2">
        <f t="shared" si="5"/>
        <v>13.620000000000001</v>
      </c>
      <c r="R209" s="2">
        <v>67</v>
      </c>
      <c r="T209" s="1">
        <v>5.97</v>
      </c>
      <c r="U209">
        <v>109.7</v>
      </c>
      <c r="V209" s="3">
        <v>13.1</v>
      </c>
      <c r="AF209" s="1">
        <v>28.137914938417332</v>
      </c>
      <c r="AG209" s="22">
        <v>1942.1498133493631</v>
      </c>
    </row>
    <row r="210" spans="1:33" x14ac:dyDescent="0.25">
      <c r="A210" s="4">
        <v>21</v>
      </c>
      <c r="B210" s="1">
        <v>13</v>
      </c>
      <c r="C210" s="4" t="s">
        <v>47</v>
      </c>
      <c r="D210" s="1" t="s">
        <v>49</v>
      </c>
      <c r="E210" s="1" t="s">
        <v>25</v>
      </c>
      <c r="F210" s="1">
        <v>24</v>
      </c>
      <c r="G210" s="4" t="s">
        <v>34</v>
      </c>
      <c r="M210" s="2">
        <v>60</v>
      </c>
      <c r="N210" s="2">
        <f t="shared" si="5"/>
        <v>27.240000000000002</v>
      </c>
      <c r="R210" s="2">
        <v>73</v>
      </c>
      <c r="T210" s="1">
        <v>5.43</v>
      </c>
      <c r="U210">
        <v>111.9</v>
      </c>
      <c r="V210" s="3">
        <v>28.5</v>
      </c>
      <c r="AF210" s="1">
        <v>32.024970790316189</v>
      </c>
      <c r="AG210" s="22">
        <v>1722.3412996585939</v>
      </c>
    </row>
    <row r="211" spans="1:33" x14ac:dyDescent="0.25">
      <c r="A211" s="4">
        <v>22</v>
      </c>
      <c r="B211" s="1">
        <v>14</v>
      </c>
      <c r="C211" s="4" t="s">
        <v>48</v>
      </c>
      <c r="D211" s="1" t="s">
        <v>49</v>
      </c>
      <c r="E211" s="1" t="s">
        <v>25</v>
      </c>
      <c r="F211" s="1">
        <v>23</v>
      </c>
      <c r="G211" s="4" t="s">
        <v>37</v>
      </c>
      <c r="M211" s="2">
        <v>30</v>
      </c>
      <c r="N211" s="2">
        <f t="shared" si="5"/>
        <v>13.620000000000001</v>
      </c>
      <c r="R211" s="2">
        <v>74</v>
      </c>
      <c r="T211" s="1">
        <v>5.64</v>
      </c>
      <c r="U211">
        <v>153.80000000000001</v>
      </c>
      <c r="V211" s="3">
        <v>21.7</v>
      </c>
      <c r="AF211" s="1">
        <v>40.464532048754151</v>
      </c>
      <c r="AG211" s="22">
        <v>2691.2200580293852</v>
      </c>
    </row>
    <row r="212" spans="1:33" x14ac:dyDescent="0.25">
      <c r="A212" s="4">
        <v>3</v>
      </c>
      <c r="B212" s="1">
        <v>1</v>
      </c>
      <c r="C212" s="4" t="s">
        <v>31</v>
      </c>
      <c r="D212" s="1" t="s">
        <v>51</v>
      </c>
      <c r="E212" s="1" t="s">
        <v>25</v>
      </c>
      <c r="F212" s="4">
        <v>24</v>
      </c>
      <c r="G212" s="4" t="s">
        <v>34</v>
      </c>
      <c r="M212" s="2">
        <v>110</v>
      </c>
      <c r="N212" s="2">
        <f t="shared" si="5"/>
        <v>49.940000000000005</v>
      </c>
      <c r="R212" s="2">
        <v>127</v>
      </c>
      <c r="T212" s="1">
        <v>4.6100000000000003</v>
      </c>
      <c r="U212">
        <v>199.3</v>
      </c>
      <c r="V212" s="1">
        <v>19.2</v>
      </c>
      <c r="AF212" s="1">
        <v>67.842499188867549</v>
      </c>
      <c r="AG212" s="22">
        <v>2724.645424723793</v>
      </c>
    </row>
    <row r="213" spans="1:33" x14ac:dyDescent="0.25">
      <c r="A213" s="4">
        <v>6</v>
      </c>
      <c r="B213" s="1">
        <v>2</v>
      </c>
      <c r="C213" s="4" t="s">
        <v>35</v>
      </c>
      <c r="D213" s="1" t="s">
        <v>51</v>
      </c>
      <c r="E213" s="1" t="s">
        <v>25</v>
      </c>
      <c r="F213" s="4">
        <v>20</v>
      </c>
      <c r="G213" s="4" t="s">
        <v>34</v>
      </c>
      <c r="M213" s="2">
        <v>70</v>
      </c>
      <c r="N213" s="2">
        <f t="shared" si="5"/>
        <v>31.78</v>
      </c>
      <c r="R213" s="2">
        <v>129</v>
      </c>
      <c r="T213" s="1">
        <v>6.72</v>
      </c>
      <c r="U213">
        <v>133.4</v>
      </c>
      <c r="V213" s="3">
        <v>32.9</v>
      </c>
      <c r="AF213" s="1">
        <v>40.896445087041506</v>
      </c>
      <c r="AG213" s="22">
        <v>2428.8543213347884</v>
      </c>
    </row>
    <row r="214" spans="1:33" x14ac:dyDescent="0.25">
      <c r="A214" s="4">
        <v>7</v>
      </c>
      <c r="B214" s="1">
        <v>3</v>
      </c>
      <c r="C214" s="4" t="s">
        <v>36</v>
      </c>
      <c r="D214" s="1" t="s">
        <v>51</v>
      </c>
      <c r="E214" s="1" t="s">
        <v>25</v>
      </c>
      <c r="F214" s="4">
        <v>20</v>
      </c>
      <c r="G214" s="4" t="s">
        <v>37</v>
      </c>
      <c r="M214" s="2">
        <v>30</v>
      </c>
      <c r="N214" s="2">
        <f t="shared" si="5"/>
        <v>13.620000000000001</v>
      </c>
      <c r="R214" s="2">
        <v>112</v>
      </c>
      <c r="T214" s="1">
        <v>6.14</v>
      </c>
      <c r="U214">
        <v>144.80000000000001</v>
      </c>
      <c r="V214" s="3">
        <v>35.1</v>
      </c>
      <c r="AF214" s="1">
        <v>41.046501106461328</v>
      </c>
      <c r="AG214" s="22">
        <v>2885.7734930276838</v>
      </c>
    </row>
    <row r="215" spans="1:33" x14ac:dyDescent="0.25">
      <c r="A215" s="4">
        <v>8</v>
      </c>
      <c r="B215" s="1">
        <v>4</v>
      </c>
      <c r="C215" s="4" t="s">
        <v>38</v>
      </c>
      <c r="D215" s="1" t="s">
        <v>51</v>
      </c>
      <c r="E215" s="1" t="s">
        <v>25</v>
      </c>
      <c r="F215" s="4">
        <v>31</v>
      </c>
      <c r="G215" s="4" t="s">
        <v>34</v>
      </c>
      <c r="M215" s="2">
        <v>120</v>
      </c>
      <c r="N215" s="2">
        <f t="shared" si="5"/>
        <v>54.480000000000004</v>
      </c>
      <c r="R215" s="2">
        <v>105</v>
      </c>
      <c r="T215" s="1">
        <v>7.19</v>
      </c>
      <c r="U215">
        <v>102.1</v>
      </c>
      <c r="V215" s="3">
        <v>9.4</v>
      </c>
      <c r="AF215" s="1">
        <v>28.457924173060949</v>
      </c>
      <c r="AG215" s="22">
        <v>1988.9826609435754</v>
      </c>
    </row>
    <row r="216" spans="1:33" x14ac:dyDescent="0.25">
      <c r="A216" s="4">
        <v>10</v>
      </c>
      <c r="B216" s="1">
        <v>5</v>
      </c>
      <c r="C216" s="4" t="s">
        <v>39</v>
      </c>
      <c r="D216" s="1" t="s">
        <v>51</v>
      </c>
      <c r="E216" s="1" t="s">
        <v>25</v>
      </c>
      <c r="F216" s="4">
        <v>21</v>
      </c>
      <c r="G216" s="4" t="s">
        <v>37</v>
      </c>
      <c r="M216" s="2">
        <v>55</v>
      </c>
      <c r="N216" s="2">
        <f t="shared" si="5"/>
        <v>24.970000000000002</v>
      </c>
      <c r="R216" s="2">
        <v>95</v>
      </c>
      <c r="T216" s="1">
        <v>6.65</v>
      </c>
      <c r="U216">
        <v>99.6</v>
      </c>
      <c r="V216" s="3">
        <v>13.8</v>
      </c>
      <c r="AF216" s="1">
        <v>26.278094473468865</v>
      </c>
      <c r="AG216" s="22">
        <v>2054.919225063386</v>
      </c>
    </row>
    <row r="217" spans="1:33" x14ac:dyDescent="0.25">
      <c r="A217" s="4">
        <v>13</v>
      </c>
      <c r="B217" s="1">
        <v>6</v>
      </c>
      <c r="C217" s="4" t="s">
        <v>40</v>
      </c>
      <c r="D217" s="1" t="s">
        <v>51</v>
      </c>
      <c r="E217" s="1" t="s">
        <v>25</v>
      </c>
      <c r="F217" s="4">
        <v>21</v>
      </c>
      <c r="G217" s="4" t="s">
        <v>37</v>
      </c>
      <c r="M217" s="2">
        <v>50</v>
      </c>
      <c r="N217" s="2">
        <f t="shared" si="5"/>
        <v>22.7</v>
      </c>
      <c r="R217" s="2">
        <v>98</v>
      </c>
      <c r="T217" s="1">
        <v>6.96</v>
      </c>
      <c r="U217">
        <v>157.9</v>
      </c>
      <c r="V217" s="3">
        <v>13.4</v>
      </c>
      <c r="AF217" s="1">
        <v>41.680601562380687</v>
      </c>
      <c r="AG217" s="22">
        <v>3487.473910227392</v>
      </c>
    </row>
    <row r="218" spans="1:33" x14ac:dyDescent="0.25">
      <c r="A218" s="4">
        <v>14</v>
      </c>
      <c r="B218" s="1">
        <v>7</v>
      </c>
      <c r="C218" s="4" t="s">
        <v>41</v>
      </c>
      <c r="D218" s="1" t="s">
        <v>51</v>
      </c>
      <c r="E218" s="1" t="s">
        <v>25</v>
      </c>
      <c r="F218" s="4">
        <v>23</v>
      </c>
      <c r="G218" s="4" t="s">
        <v>34</v>
      </c>
      <c r="M218" s="2">
        <v>105</v>
      </c>
      <c r="N218" s="2">
        <f t="shared" si="5"/>
        <v>47.67</v>
      </c>
      <c r="R218" s="2">
        <v>108</v>
      </c>
      <c r="T218" s="1">
        <v>6.88</v>
      </c>
      <c r="U218">
        <v>188.7</v>
      </c>
      <c r="V218" s="3">
        <v>56.4</v>
      </c>
      <c r="AF218" s="1">
        <v>54.592513586729694</v>
      </c>
      <c r="AG218" s="22">
        <v>3362.1981417929128</v>
      </c>
    </row>
    <row r="219" spans="1:33" x14ac:dyDescent="0.25">
      <c r="A219" s="4">
        <v>16</v>
      </c>
      <c r="B219" s="1">
        <v>8</v>
      </c>
      <c r="C219" s="4" t="s">
        <v>42</v>
      </c>
      <c r="D219" s="1" t="s">
        <v>51</v>
      </c>
      <c r="E219" s="1" t="s">
        <v>25</v>
      </c>
      <c r="F219" s="1">
        <v>25</v>
      </c>
      <c r="G219" s="4" t="s">
        <v>34</v>
      </c>
      <c r="M219" s="2">
        <v>115</v>
      </c>
      <c r="N219" s="2">
        <f t="shared" si="5"/>
        <v>52.21</v>
      </c>
      <c r="R219" s="2">
        <v>111</v>
      </c>
      <c r="T219" s="1">
        <v>6.24</v>
      </c>
      <c r="U219">
        <v>105.6</v>
      </c>
      <c r="V219" s="3">
        <v>7.9</v>
      </c>
      <c r="AF219" s="1">
        <v>30.841132593604033</v>
      </c>
      <c r="AG219" s="22">
        <v>1867.8319819264975</v>
      </c>
    </row>
    <row r="220" spans="1:33" x14ac:dyDescent="0.25">
      <c r="A220" s="4">
        <v>17</v>
      </c>
      <c r="B220" s="1">
        <v>9</v>
      </c>
      <c r="C220" s="4" t="s">
        <v>43</v>
      </c>
      <c r="D220" s="1" t="s">
        <v>51</v>
      </c>
      <c r="E220" s="1" t="s">
        <v>25</v>
      </c>
      <c r="F220" s="1">
        <v>22</v>
      </c>
      <c r="G220" s="4" t="s">
        <v>37</v>
      </c>
      <c r="M220" s="2">
        <v>55</v>
      </c>
      <c r="N220" s="2">
        <f t="shared" si="5"/>
        <v>24.970000000000002</v>
      </c>
      <c r="R220" s="2">
        <v>74</v>
      </c>
      <c r="T220" s="1">
        <v>4.62</v>
      </c>
      <c r="U220">
        <v>147.69999999999999</v>
      </c>
      <c r="V220" s="3">
        <v>17.3</v>
      </c>
      <c r="AF220" s="1">
        <v>45.367195055950567</v>
      </c>
      <c r="AG220" s="22">
        <v>2069.8091350657805</v>
      </c>
    </row>
    <row r="221" spans="1:33" x14ac:dyDescent="0.25">
      <c r="A221" s="4">
        <v>18</v>
      </c>
      <c r="B221" s="1">
        <v>10</v>
      </c>
      <c r="C221" s="4" t="s">
        <v>44</v>
      </c>
      <c r="D221" s="1" t="s">
        <v>51</v>
      </c>
      <c r="E221" s="1" t="s">
        <v>25</v>
      </c>
      <c r="F221" s="1">
        <v>25</v>
      </c>
      <c r="G221" s="4" t="s">
        <v>37</v>
      </c>
      <c r="M221" s="2">
        <v>65</v>
      </c>
      <c r="N221" s="2">
        <f t="shared" si="5"/>
        <v>29.51</v>
      </c>
      <c r="R221" s="2">
        <v>80</v>
      </c>
      <c r="T221" s="1">
        <v>5.75</v>
      </c>
      <c r="U221">
        <v>92.1</v>
      </c>
      <c r="V221" s="3">
        <v>28.5</v>
      </c>
      <c r="AF221" s="1">
        <v>23.810542557660689</v>
      </c>
      <c r="AG221" s="22">
        <v>1718.9085895969454</v>
      </c>
    </row>
    <row r="222" spans="1:33" x14ac:dyDescent="0.25">
      <c r="A222" s="4">
        <v>19</v>
      </c>
      <c r="B222" s="1">
        <v>11</v>
      </c>
      <c r="C222" s="4" t="s">
        <v>45</v>
      </c>
      <c r="D222" s="1" t="s">
        <v>51</v>
      </c>
      <c r="E222" s="1" t="s">
        <v>25</v>
      </c>
      <c r="F222" s="1">
        <v>21</v>
      </c>
      <c r="G222" s="4" t="s">
        <v>34</v>
      </c>
      <c r="M222" s="2">
        <v>120</v>
      </c>
      <c r="N222" s="2">
        <f t="shared" si="5"/>
        <v>54.480000000000004</v>
      </c>
      <c r="R222" s="2">
        <v>64</v>
      </c>
      <c r="T222" s="1">
        <v>6.95</v>
      </c>
      <c r="U222">
        <v>197.4</v>
      </c>
      <c r="V222" s="3">
        <v>14.6</v>
      </c>
      <c r="AF222" s="1">
        <v>48.426851218977802</v>
      </c>
      <c r="AG222" s="22">
        <v>3717.134857871104</v>
      </c>
    </row>
    <row r="223" spans="1:33" x14ac:dyDescent="0.25">
      <c r="A223" s="4">
        <v>20</v>
      </c>
      <c r="B223" s="1">
        <v>12</v>
      </c>
      <c r="C223" s="4" t="s">
        <v>46</v>
      </c>
      <c r="D223" s="1" t="s">
        <v>51</v>
      </c>
      <c r="E223" s="1" t="s">
        <v>25</v>
      </c>
      <c r="F223" s="1">
        <v>22</v>
      </c>
      <c r="G223" s="4" t="s">
        <v>37</v>
      </c>
      <c r="M223" s="2">
        <v>45</v>
      </c>
      <c r="N223" s="2">
        <f t="shared" si="5"/>
        <v>20.43</v>
      </c>
      <c r="R223" s="2">
        <v>65</v>
      </c>
      <c r="T223" s="7">
        <v>6.25</v>
      </c>
      <c r="U223">
        <v>168.9</v>
      </c>
      <c r="V223" s="3">
        <v>11</v>
      </c>
      <c r="AF223" s="1">
        <v>41.872591777018449</v>
      </c>
      <c r="AG223" s="22">
        <v>3130.4836194294503</v>
      </c>
    </row>
    <row r="224" spans="1:33" x14ac:dyDescent="0.25">
      <c r="A224" s="4">
        <v>21</v>
      </c>
      <c r="B224" s="1">
        <v>13</v>
      </c>
      <c r="C224" s="4" t="s">
        <v>47</v>
      </c>
      <c r="D224" s="1" t="s">
        <v>51</v>
      </c>
      <c r="E224" s="1" t="s">
        <v>25</v>
      </c>
      <c r="F224" s="1">
        <v>24</v>
      </c>
      <c r="G224" s="4" t="s">
        <v>34</v>
      </c>
      <c r="M224" s="2">
        <v>70</v>
      </c>
      <c r="N224" s="2">
        <f t="shared" si="5"/>
        <v>31.78</v>
      </c>
      <c r="R224" s="2">
        <v>63</v>
      </c>
      <c r="T224" s="1">
        <v>5.98</v>
      </c>
      <c r="U224">
        <v>186.5</v>
      </c>
      <c r="V224" s="3">
        <v>37.299999999999997</v>
      </c>
      <c r="AF224" s="1">
        <v>48.78894442035584</v>
      </c>
      <c r="AG224" s="22">
        <v>3161.326265180599</v>
      </c>
    </row>
    <row r="225" spans="1:33" x14ac:dyDescent="0.25">
      <c r="A225" s="4">
        <v>22</v>
      </c>
      <c r="B225" s="1">
        <v>14</v>
      </c>
      <c r="C225" s="4" t="s">
        <v>48</v>
      </c>
      <c r="D225" s="1" t="s">
        <v>51</v>
      </c>
      <c r="E225" s="1" t="s">
        <v>25</v>
      </c>
      <c r="F225" s="1">
        <v>23</v>
      </c>
      <c r="G225" s="4" t="s">
        <v>37</v>
      </c>
      <c r="M225" s="2">
        <v>45</v>
      </c>
      <c r="N225" s="2">
        <f t="shared" si="5"/>
        <v>20.43</v>
      </c>
      <c r="R225" s="2">
        <v>79</v>
      </c>
      <c r="T225" s="1">
        <v>5.66</v>
      </c>
      <c r="U225">
        <v>188.2</v>
      </c>
      <c r="V225" s="3">
        <v>39.799999999999997</v>
      </c>
      <c r="AF225" s="1">
        <v>50.108535612269975</v>
      </c>
      <c r="AG225" s="22">
        <v>3304.8353074979909</v>
      </c>
    </row>
    <row r="226" spans="1:33" x14ac:dyDescent="0.25">
      <c r="A226" s="4">
        <v>3</v>
      </c>
      <c r="B226" s="1">
        <v>1</v>
      </c>
      <c r="C226" s="4" t="s">
        <v>31</v>
      </c>
      <c r="D226" s="1" t="s">
        <v>52</v>
      </c>
      <c r="E226" s="1" t="s">
        <v>25</v>
      </c>
      <c r="F226" s="4">
        <v>24</v>
      </c>
      <c r="G226" s="4" t="s">
        <v>34</v>
      </c>
      <c r="M226" s="2">
        <v>145</v>
      </c>
      <c r="N226" s="2">
        <f t="shared" si="5"/>
        <v>65.83</v>
      </c>
      <c r="R226" s="2">
        <v>141</v>
      </c>
      <c r="T226" s="1">
        <v>5.23</v>
      </c>
      <c r="U226">
        <v>75</v>
      </c>
      <c r="V226" s="1">
        <v>14.6</v>
      </c>
      <c r="AF226" s="1">
        <v>24.762386958362672</v>
      </c>
      <c r="AG226" s="22">
        <v>1163.2276610739627</v>
      </c>
    </row>
    <row r="227" spans="1:33" x14ac:dyDescent="0.25">
      <c r="A227" s="4">
        <v>6</v>
      </c>
      <c r="B227" s="1">
        <v>2</v>
      </c>
      <c r="C227" s="4" t="s">
        <v>35</v>
      </c>
      <c r="D227" s="1" t="s">
        <v>52</v>
      </c>
      <c r="E227" s="1" t="s">
        <v>25</v>
      </c>
      <c r="F227" s="4">
        <v>20</v>
      </c>
      <c r="G227" s="4" t="s">
        <v>34</v>
      </c>
      <c r="M227" s="2">
        <v>90</v>
      </c>
      <c r="N227" s="2">
        <f t="shared" si="5"/>
        <v>40.86</v>
      </c>
      <c r="R227" s="2">
        <v>185</v>
      </c>
      <c r="T227" s="1">
        <v>7.4</v>
      </c>
      <c r="U227">
        <v>171.8</v>
      </c>
      <c r="V227" s="3">
        <v>83.4</v>
      </c>
      <c r="AF227" s="1">
        <v>63.099969348702089</v>
      </c>
      <c r="AG227" s="22">
        <v>3444.540091337527</v>
      </c>
    </row>
    <row r="228" spans="1:33" x14ac:dyDescent="0.25">
      <c r="A228" s="4">
        <v>7</v>
      </c>
      <c r="B228" s="1">
        <v>3</v>
      </c>
      <c r="C228" s="4" t="s">
        <v>36</v>
      </c>
      <c r="D228" s="1" t="s">
        <v>52</v>
      </c>
      <c r="E228" s="1" t="s">
        <v>25</v>
      </c>
      <c r="F228" s="4">
        <v>20</v>
      </c>
      <c r="G228" s="4" t="s">
        <v>37</v>
      </c>
      <c r="M228" s="2">
        <v>45</v>
      </c>
      <c r="N228" s="2">
        <f t="shared" si="5"/>
        <v>20.43</v>
      </c>
      <c r="R228" s="2">
        <v>116</v>
      </c>
      <c r="T228" s="1">
        <v>6.4</v>
      </c>
      <c r="U228">
        <v>160.1</v>
      </c>
      <c r="V228" s="3">
        <v>26.3</v>
      </c>
      <c r="AF228" s="1">
        <v>45.852032636850147</v>
      </c>
      <c r="AG228" s="22">
        <v>3325.8037053195758</v>
      </c>
    </row>
    <row r="229" spans="1:33" x14ac:dyDescent="0.25">
      <c r="A229" s="4">
        <v>8</v>
      </c>
      <c r="B229" s="1">
        <v>4</v>
      </c>
      <c r="C229" s="4" t="s">
        <v>38</v>
      </c>
      <c r="D229" s="1" t="s">
        <v>52</v>
      </c>
      <c r="E229" s="1" t="s">
        <v>25</v>
      </c>
      <c r="F229" s="4">
        <v>31</v>
      </c>
      <c r="G229" s="4" t="s">
        <v>34</v>
      </c>
      <c r="M229" s="2">
        <v>155</v>
      </c>
      <c r="N229" s="2">
        <f t="shared" si="5"/>
        <v>70.37</v>
      </c>
      <c r="R229" s="2">
        <v>137</v>
      </c>
      <c r="T229" s="1">
        <v>7.33</v>
      </c>
      <c r="U229">
        <v>103.4</v>
      </c>
      <c r="V229" s="3">
        <v>10.7</v>
      </c>
      <c r="AF229" s="1">
        <v>32.249618532492654</v>
      </c>
      <c r="AG229" s="22">
        <v>2053.5291784182741</v>
      </c>
    </row>
    <row r="230" spans="1:33" x14ac:dyDescent="0.25">
      <c r="A230" s="4">
        <v>10</v>
      </c>
      <c r="B230" s="1">
        <v>5</v>
      </c>
      <c r="C230" s="4" t="s">
        <v>39</v>
      </c>
      <c r="D230" s="1" t="s">
        <v>52</v>
      </c>
      <c r="E230" s="1" t="s">
        <v>25</v>
      </c>
      <c r="F230" s="4">
        <v>21</v>
      </c>
      <c r="G230" s="4" t="s">
        <v>37</v>
      </c>
      <c r="M230" s="2">
        <v>70</v>
      </c>
      <c r="N230" s="2">
        <f t="shared" si="5"/>
        <v>31.78</v>
      </c>
      <c r="R230" s="2">
        <v>108</v>
      </c>
      <c r="T230" s="1">
        <v>6.73</v>
      </c>
      <c r="U230">
        <v>123.1</v>
      </c>
      <c r="V230" s="3">
        <v>5.5</v>
      </c>
      <c r="AF230" s="1">
        <v>34.160830009683892</v>
      </c>
      <c r="AG230" s="22">
        <v>2570.3181839443305</v>
      </c>
    </row>
    <row r="231" spans="1:33" x14ac:dyDescent="0.25">
      <c r="A231" s="4">
        <v>13</v>
      </c>
      <c r="B231" s="1">
        <v>6</v>
      </c>
      <c r="C231" s="4" t="s">
        <v>40</v>
      </c>
      <c r="D231" s="1" t="s">
        <v>52</v>
      </c>
      <c r="E231" s="1" t="s">
        <v>25</v>
      </c>
      <c r="F231" s="4">
        <v>21</v>
      </c>
      <c r="G231" s="4" t="s">
        <v>37</v>
      </c>
      <c r="M231" s="2">
        <v>65</v>
      </c>
      <c r="N231" s="2">
        <f t="shared" si="5"/>
        <v>29.51</v>
      </c>
      <c r="R231" s="2">
        <v>133</v>
      </c>
      <c r="T231" s="1">
        <v>6.89</v>
      </c>
      <c r="U231">
        <v>197.4</v>
      </c>
      <c r="V231" s="3">
        <v>13.4</v>
      </c>
      <c r="AF231" s="1">
        <v>60.591633589040995</v>
      </c>
      <c r="AG231" s="22">
        <v>4316.0450385679251</v>
      </c>
    </row>
    <row r="232" spans="1:33" x14ac:dyDescent="0.25">
      <c r="A232" s="4">
        <v>14</v>
      </c>
      <c r="B232" s="1">
        <v>7</v>
      </c>
      <c r="C232" s="4" t="s">
        <v>41</v>
      </c>
      <c r="D232" s="1" t="s">
        <v>52</v>
      </c>
      <c r="E232" s="1" t="s">
        <v>25</v>
      </c>
      <c r="F232" s="4">
        <v>23</v>
      </c>
      <c r="G232" s="4" t="s">
        <v>34</v>
      </c>
      <c r="M232" s="2">
        <v>135</v>
      </c>
      <c r="N232" s="2">
        <f t="shared" si="5"/>
        <v>61.29</v>
      </c>
      <c r="R232" s="2">
        <v>105</v>
      </c>
      <c r="T232" s="1">
        <v>6.34</v>
      </c>
      <c r="U232">
        <v>201.8</v>
      </c>
      <c r="V232" s="3">
        <v>68</v>
      </c>
      <c r="AF232" s="1">
        <v>59.857763171532078</v>
      </c>
      <c r="AG232" s="22">
        <v>3313.3963170496077</v>
      </c>
    </row>
    <row r="233" spans="1:33" x14ac:dyDescent="0.25">
      <c r="A233" s="4">
        <v>16</v>
      </c>
      <c r="B233" s="1">
        <v>8</v>
      </c>
      <c r="C233" s="4" t="s">
        <v>42</v>
      </c>
      <c r="D233" s="1" t="s">
        <v>52</v>
      </c>
      <c r="E233" s="1" t="s">
        <v>25</v>
      </c>
      <c r="F233" s="1">
        <v>25</v>
      </c>
      <c r="G233" s="4" t="s">
        <v>34</v>
      </c>
      <c r="M233" s="2">
        <v>150</v>
      </c>
      <c r="N233" s="2">
        <f t="shared" si="5"/>
        <v>68.100000000000009</v>
      </c>
      <c r="R233" s="2">
        <v>137</v>
      </c>
      <c r="T233" s="1">
        <v>5.97</v>
      </c>
      <c r="U233">
        <v>134</v>
      </c>
      <c r="V233" s="3">
        <v>5.7</v>
      </c>
      <c r="AF233" s="1">
        <v>42.700915335308224</v>
      </c>
      <c r="AG233" s="22">
        <v>2267.610341548841</v>
      </c>
    </row>
    <row r="234" spans="1:33" x14ac:dyDescent="0.25">
      <c r="A234" s="4">
        <v>17</v>
      </c>
      <c r="B234" s="1">
        <v>9</v>
      </c>
      <c r="C234" s="4" t="s">
        <v>43</v>
      </c>
      <c r="D234" s="1" t="s">
        <v>52</v>
      </c>
      <c r="E234" s="1" t="s">
        <v>25</v>
      </c>
      <c r="F234" s="1">
        <v>22</v>
      </c>
      <c r="G234" s="4" t="s">
        <v>37</v>
      </c>
      <c r="M234" s="2">
        <v>75</v>
      </c>
      <c r="N234" s="2">
        <f t="shared" si="5"/>
        <v>34.050000000000004</v>
      </c>
      <c r="R234" s="2">
        <v>70</v>
      </c>
      <c r="T234" s="1">
        <v>5.24</v>
      </c>
      <c r="U234">
        <v>139.4</v>
      </c>
      <c r="V234" s="3">
        <v>8.6999999999999993</v>
      </c>
      <c r="AF234" s="1">
        <v>38.69734361387529</v>
      </c>
      <c r="AG234" s="22">
        <v>2215.653734702099</v>
      </c>
    </row>
    <row r="235" spans="1:33" x14ac:dyDescent="0.25">
      <c r="A235" s="4">
        <v>18</v>
      </c>
      <c r="B235" s="1">
        <v>10</v>
      </c>
      <c r="C235" s="4" t="s">
        <v>44</v>
      </c>
      <c r="D235" s="1" t="s">
        <v>52</v>
      </c>
      <c r="E235" s="1" t="s">
        <v>25</v>
      </c>
      <c r="F235" s="1">
        <v>25</v>
      </c>
      <c r="G235" s="4" t="s">
        <v>37</v>
      </c>
      <c r="M235" s="2">
        <v>85</v>
      </c>
      <c r="N235" s="2">
        <f t="shared" si="5"/>
        <v>38.590000000000003</v>
      </c>
      <c r="R235" s="2">
        <v>87</v>
      </c>
      <c r="T235" s="1">
        <v>5.89</v>
      </c>
      <c r="U235">
        <v>113.3</v>
      </c>
      <c r="V235" s="3">
        <v>35.700000000000003</v>
      </c>
      <c r="AF235" s="1">
        <v>29.678978977514308</v>
      </c>
      <c r="AG235" s="22">
        <v>2166.0601453162567</v>
      </c>
    </row>
    <row r="236" spans="1:33" x14ac:dyDescent="0.25">
      <c r="A236" s="4">
        <v>19</v>
      </c>
      <c r="B236" s="1">
        <v>11</v>
      </c>
      <c r="C236" s="4" t="s">
        <v>45</v>
      </c>
      <c r="D236" s="1" t="s">
        <v>52</v>
      </c>
      <c r="E236" s="1" t="s">
        <v>25</v>
      </c>
      <c r="F236" s="1">
        <v>21</v>
      </c>
      <c r="G236" s="4" t="s">
        <v>34</v>
      </c>
      <c r="M236" s="2">
        <v>165</v>
      </c>
      <c r="N236" s="2">
        <f t="shared" si="5"/>
        <v>74.91</v>
      </c>
      <c r="R236" s="2">
        <v>66</v>
      </c>
      <c r="T236" s="1">
        <v>6.87</v>
      </c>
      <c r="U236">
        <v>199.6</v>
      </c>
      <c r="V236" s="3">
        <v>32.9</v>
      </c>
      <c r="AF236" s="1">
        <v>49.614204851091529</v>
      </c>
      <c r="AG236" s="22">
        <v>3715.2978709740787</v>
      </c>
    </row>
    <row r="237" spans="1:33" x14ac:dyDescent="0.25">
      <c r="A237" s="4">
        <v>20</v>
      </c>
      <c r="B237" s="1">
        <v>12</v>
      </c>
      <c r="C237" s="4" t="s">
        <v>46</v>
      </c>
      <c r="D237" s="1" t="s">
        <v>52</v>
      </c>
      <c r="E237" s="1" t="s">
        <v>25</v>
      </c>
      <c r="F237" s="1">
        <v>22</v>
      </c>
      <c r="G237" s="4" t="s">
        <v>37</v>
      </c>
      <c r="M237" s="2">
        <v>60</v>
      </c>
      <c r="N237" s="2">
        <f t="shared" si="5"/>
        <v>27.240000000000002</v>
      </c>
      <c r="R237" s="2">
        <v>65</v>
      </c>
      <c r="T237" s="1">
        <v>6.06</v>
      </c>
      <c r="U237">
        <v>144.80000000000001</v>
      </c>
      <c r="V237" s="3">
        <v>13.3</v>
      </c>
      <c r="AF237" s="1">
        <v>36.586860337581157</v>
      </c>
      <c r="AG237" s="22">
        <v>2602.2136745964799</v>
      </c>
    </row>
    <row r="238" spans="1:33" x14ac:dyDescent="0.25">
      <c r="A238" s="4">
        <v>21</v>
      </c>
      <c r="B238" s="1">
        <v>13</v>
      </c>
      <c r="C238" s="4" t="s">
        <v>47</v>
      </c>
      <c r="D238" s="1" t="s">
        <v>52</v>
      </c>
      <c r="E238" s="1" t="s">
        <v>25</v>
      </c>
      <c r="F238" s="1">
        <v>24</v>
      </c>
      <c r="G238" s="4" t="s">
        <v>34</v>
      </c>
      <c r="M238" s="2">
        <v>115</v>
      </c>
      <c r="N238" s="2">
        <f t="shared" si="5"/>
        <v>52.21</v>
      </c>
      <c r="R238" s="2">
        <v>81</v>
      </c>
      <c r="T238" s="1">
        <v>5.48</v>
      </c>
      <c r="U238">
        <v>236.9</v>
      </c>
      <c r="V238" s="3">
        <v>43.9</v>
      </c>
      <c r="AF238" s="1">
        <v>68.457015825145078</v>
      </c>
      <c r="AG238" s="22">
        <v>3679.8906931708348</v>
      </c>
    </row>
    <row r="239" spans="1:33" x14ac:dyDescent="0.25">
      <c r="A239" s="4">
        <v>22</v>
      </c>
      <c r="B239" s="1">
        <v>14</v>
      </c>
      <c r="C239" s="4" t="s">
        <v>48</v>
      </c>
      <c r="D239" s="1" t="s">
        <v>52</v>
      </c>
      <c r="E239" s="1" t="s">
        <v>25</v>
      </c>
      <c r="F239" s="1">
        <v>23</v>
      </c>
      <c r="G239" s="4" t="s">
        <v>37</v>
      </c>
      <c r="M239" s="2">
        <v>30</v>
      </c>
      <c r="N239" s="2">
        <f t="shared" si="5"/>
        <v>13.620000000000001</v>
      </c>
      <c r="R239" s="2">
        <v>77</v>
      </c>
      <c r="T239" s="1">
        <v>5.65</v>
      </c>
      <c r="U239">
        <v>197</v>
      </c>
      <c r="V239" s="3">
        <v>57.9</v>
      </c>
      <c r="AF239" s="1">
        <v>52.20961328494419</v>
      </c>
      <c r="AG239" s="22">
        <v>3453.2533796189296</v>
      </c>
    </row>
    <row r="240" spans="1:33" x14ac:dyDescent="0.25">
      <c r="A240" s="4">
        <v>3</v>
      </c>
      <c r="B240" s="1">
        <v>1</v>
      </c>
      <c r="C240" s="4" t="s">
        <v>31</v>
      </c>
      <c r="D240" s="1" t="s">
        <v>49</v>
      </c>
      <c r="E240" s="1" t="s">
        <v>27</v>
      </c>
      <c r="F240" s="4">
        <v>24</v>
      </c>
      <c r="G240" s="4" t="s">
        <v>34</v>
      </c>
      <c r="M240" s="2">
        <v>50</v>
      </c>
      <c r="N240" s="2">
        <f t="shared" si="5"/>
        <v>22.7</v>
      </c>
      <c r="R240" s="2">
        <v>119</v>
      </c>
      <c r="T240" s="1">
        <v>5.18</v>
      </c>
      <c r="U240">
        <v>160.1</v>
      </c>
      <c r="V240" s="3">
        <v>52.6</v>
      </c>
      <c r="AF240" s="1">
        <v>50.493983699522303</v>
      </c>
      <c r="AG240" s="22">
        <v>2459.3642764220176</v>
      </c>
    </row>
    <row r="241" spans="1:33" x14ac:dyDescent="0.25">
      <c r="A241" s="4">
        <v>6</v>
      </c>
      <c r="B241" s="1">
        <v>2</v>
      </c>
      <c r="C241" s="4" t="s">
        <v>35</v>
      </c>
      <c r="D241" s="1" t="s">
        <v>49</v>
      </c>
      <c r="E241" s="1" t="s">
        <v>27</v>
      </c>
      <c r="F241" s="4">
        <v>20</v>
      </c>
      <c r="G241" s="4" t="s">
        <v>34</v>
      </c>
      <c r="M241" s="2">
        <v>30</v>
      </c>
      <c r="N241" s="2">
        <f t="shared" si="5"/>
        <v>13.620000000000001</v>
      </c>
      <c r="R241" s="2">
        <v>121</v>
      </c>
      <c r="T241" s="1">
        <v>6.01</v>
      </c>
      <c r="U241">
        <v>225.6</v>
      </c>
      <c r="V241" s="3">
        <v>40.700000000000003</v>
      </c>
      <c r="AF241" s="1">
        <v>69.8602160769791</v>
      </c>
      <c r="AG241" s="22">
        <v>3673.5836375425006</v>
      </c>
    </row>
    <row r="242" spans="1:33" x14ac:dyDescent="0.25">
      <c r="A242" s="4">
        <v>7</v>
      </c>
      <c r="B242" s="1">
        <v>3</v>
      </c>
      <c r="C242" s="4" t="s">
        <v>36</v>
      </c>
      <c r="D242" s="1" t="s">
        <v>49</v>
      </c>
      <c r="E242" s="1" t="s">
        <v>27</v>
      </c>
      <c r="F242" s="4">
        <v>20</v>
      </c>
      <c r="G242" s="4" t="s">
        <v>37</v>
      </c>
      <c r="M242" s="2">
        <v>15</v>
      </c>
      <c r="N242" s="2">
        <f t="shared" si="5"/>
        <v>6.8100000000000005</v>
      </c>
      <c r="R242" s="2">
        <v>131</v>
      </c>
      <c r="T242" s="1">
        <v>5.7</v>
      </c>
      <c r="U242">
        <v>122.8</v>
      </c>
      <c r="V242" s="3">
        <v>32.9</v>
      </c>
      <c r="AF242" s="1">
        <v>37.622778363336167</v>
      </c>
      <c r="AG242" s="22">
        <v>2271.9487445107452</v>
      </c>
    </row>
    <row r="243" spans="1:33" x14ac:dyDescent="0.25">
      <c r="A243" s="4">
        <v>8</v>
      </c>
      <c r="B243" s="1">
        <v>4</v>
      </c>
      <c r="C243" s="4" t="s">
        <v>38</v>
      </c>
      <c r="D243" s="1" t="s">
        <v>49</v>
      </c>
      <c r="E243" s="1" t="s">
        <v>27</v>
      </c>
      <c r="F243" s="4">
        <v>31</v>
      </c>
      <c r="G243" s="4" t="s">
        <v>34</v>
      </c>
      <c r="M243" s="2">
        <v>85</v>
      </c>
      <c r="N243" s="2">
        <f t="shared" si="5"/>
        <v>38.590000000000003</v>
      </c>
      <c r="R243" s="2">
        <v>101</v>
      </c>
      <c r="T243" s="1">
        <v>6.6</v>
      </c>
      <c r="U243">
        <v>131.6</v>
      </c>
      <c r="V243" s="3">
        <v>6.6</v>
      </c>
      <c r="AF243" s="1">
        <v>37.184209828417018</v>
      </c>
      <c r="AG243" s="22">
        <v>2353.2940107385402</v>
      </c>
    </row>
    <row r="244" spans="1:33" x14ac:dyDescent="0.25">
      <c r="A244" s="4">
        <v>10</v>
      </c>
      <c r="B244" s="1">
        <v>5</v>
      </c>
      <c r="C244" s="4" t="s">
        <v>39</v>
      </c>
      <c r="D244" s="1" t="s">
        <v>49</v>
      </c>
      <c r="E244" s="1" t="s">
        <v>27</v>
      </c>
      <c r="F244" s="4">
        <v>21</v>
      </c>
      <c r="G244" s="4" t="s">
        <v>37</v>
      </c>
      <c r="M244" s="2">
        <v>20</v>
      </c>
      <c r="N244" s="2">
        <f t="shared" si="5"/>
        <v>9.08</v>
      </c>
      <c r="R244" s="2">
        <v>111</v>
      </c>
      <c r="T244" s="1">
        <v>6.42</v>
      </c>
      <c r="U244">
        <v>99.8</v>
      </c>
      <c r="V244" s="3">
        <v>0</v>
      </c>
      <c r="AF244" s="1">
        <v>28.217066207903493</v>
      </c>
      <c r="AG244" s="22">
        <v>1987.8304589873969</v>
      </c>
    </row>
    <row r="245" spans="1:33" x14ac:dyDescent="0.25">
      <c r="A245" s="4">
        <v>13</v>
      </c>
      <c r="B245" s="1">
        <v>6</v>
      </c>
      <c r="C245" s="4" t="s">
        <v>40</v>
      </c>
      <c r="D245" s="1" t="s">
        <v>49</v>
      </c>
      <c r="E245" s="1" t="s">
        <v>27</v>
      </c>
      <c r="F245" s="4">
        <v>21</v>
      </c>
      <c r="G245" s="4" t="s">
        <v>37</v>
      </c>
      <c r="M245" s="2">
        <v>20</v>
      </c>
      <c r="N245" s="2">
        <f t="shared" si="5"/>
        <v>9.08</v>
      </c>
      <c r="R245" s="2">
        <v>98</v>
      </c>
      <c r="T245" s="1">
        <v>6.82</v>
      </c>
      <c r="U245">
        <v>107.5</v>
      </c>
      <c r="V245" s="3">
        <v>39.5</v>
      </c>
      <c r="AF245" s="1">
        <v>28.450809218106624</v>
      </c>
      <c r="AG245" s="22">
        <v>2326.5502475770463</v>
      </c>
    </row>
    <row r="246" spans="1:33" x14ac:dyDescent="0.25">
      <c r="A246" s="4">
        <v>14</v>
      </c>
      <c r="B246" s="1">
        <v>7</v>
      </c>
      <c r="C246" s="4" t="s">
        <v>41</v>
      </c>
      <c r="D246" s="1" t="s">
        <v>49</v>
      </c>
      <c r="E246" s="1" t="s">
        <v>27</v>
      </c>
      <c r="F246" s="4">
        <v>23</v>
      </c>
      <c r="G246" s="4" t="s">
        <v>34</v>
      </c>
      <c r="M246" s="2">
        <v>30</v>
      </c>
      <c r="N246" s="2">
        <f t="shared" si="5"/>
        <v>13.620000000000001</v>
      </c>
      <c r="R246" s="2">
        <v>95</v>
      </c>
      <c r="T246" s="1">
        <v>6.45</v>
      </c>
      <c r="U246">
        <v>166.7</v>
      </c>
      <c r="V246" s="3">
        <v>19.5</v>
      </c>
      <c r="AF246" s="1">
        <v>47.791135202085336</v>
      </c>
      <c r="AG246" s="22">
        <v>2784.5708974407721</v>
      </c>
    </row>
    <row r="247" spans="1:33" x14ac:dyDescent="0.25">
      <c r="A247" s="4">
        <v>16</v>
      </c>
      <c r="B247" s="1">
        <v>8</v>
      </c>
      <c r="C247" s="4" t="s">
        <v>42</v>
      </c>
      <c r="D247" s="1" t="s">
        <v>49</v>
      </c>
      <c r="E247" s="1" t="s">
        <v>27</v>
      </c>
      <c r="F247" s="1">
        <v>25</v>
      </c>
      <c r="G247" s="4" t="s">
        <v>34</v>
      </c>
      <c r="M247" s="2">
        <v>45</v>
      </c>
      <c r="N247" s="2">
        <f t="shared" si="5"/>
        <v>20.43</v>
      </c>
      <c r="R247" s="2">
        <v>106</v>
      </c>
      <c r="T247" s="1">
        <v>5.94</v>
      </c>
      <c r="U247">
        <v>105.3</v>
      </c>
      <c r="V247" s="3">
        <v>21.9</v>
      </c>
      <c r="AF247" s="1">
        <v>30.899926864467837</v>
      </c>
      <c r="AG247" s="22">
        <v>1772.9811390942923</v>
      </c>
    </row>
    <row r="248" spans="1:33" x14ac:dyDescent="0.25">
      <c r="A248" s="4">
        <v>17</v>
      </c>
      <c r="B248" s="1">
        <v>9</v>
      </c>
      <c r="C248" s="4" t="s">
        <v>43</v>
      </c>
      <c r="D248" s="1" t="s">
        <v>49</v>
      </c>
      <c r="E248" s="1" t="s">
        <v>27</v>
      </c>
      <c r="F248" s="1">
        <v>22</v>
      </c>
      <c r="G248" s="4" t="s">
        <v>37</v>
      </c>
      <c r="M248" s="2">
        <v>20</v>
      </c>
      <c r="N248" s="2">
        <f t="shared" si="5"/>
        <v>9.08</v>
      </c>
      <c r="R248" s="2">
        <v>92</v>
      </c>
      <c r="T248" s="1">
        <v>6.42</v>
      </c>
      <c r="U248">
        <v>84.5</v>
      </c>
      <c r="V248" s="3">
        <v>17.8</v>
      </c>
      <c r="AF248" s="1">
        <v>22.415303091530426</v>
      </c>
      <c r="AG248" s="22">
        <v>1645.5063611477508</v>
      </c>
    </row>
    <row r="249" spans="1:33" x14ac:dyDescent="0.25">
      <c r="A249" s="4">
        <v>18</v>
      </c>
      <c r="B249" s="1">
        <v>10</v>
      </c>
      <c r="C249" s="4" t="s">
        <v>44</v>
      </c>
      <c r="D249" s="1" t="s">
        <v>49</v>
      </c>
      <c r="E249" s="1" t="s">
        <v>27</v>
      </c>
      <c r="F249" s="1">
        <v>25</v>
      </c>
      <c r="G249" s="4" t="s">
        <v>37</v>
      </c>
      <c r="M249" s="2">
        <v>20</v>
      </c>
      <c r="N249" s="2">
        <f t="shared" si="5"/>
        <v>9.08</v>
      </c>
      <c r="R249" s="1">
        <v>93</v>
      </c>
      <c r="T249" s="1">
        <v>5.42</v>
      </c>
      <c r="U249">
        <v>75.7</v>
      </c>
      <c r="V249" s="3">
        <v>12.1</v>
      </c>
      <c r="AF249" s="1">
        <v>20.942064912561598</v>
      </c>
      <c r="AG249" s="22">
        <v>1331.7431541520828</v>
      </c>
    </row>
    <row r="250" spans="1:33" x14ac:dyDescent="0.25">
      <c r="A250" s="4">
        <v>19</v>
      </c>
      <c r="B250" s="1">
        <v>11</v>
      </c>
      <c r="C250" s="4" t="s">
        <v>45</v>
      </c>
      <c r="D250" s="1" t="s">
        <v>49</v>
      </c>
      <c r="E250" s="1" t="s">
        <v>27</v>
      </c>
      <c r="F250" s="1">
        <v>21</v>
      </c>
      <c r="G250" s="4" t="s">
        <v>34</v>
      </c>
      <c r="M250" s="2">
        <v>45</v>
      </c>
      <c r="N250" s="2">
        <f t="shared" si="5"/>
        <v>20.43</v>
      </c>
      <c r="R250" s="2">
        <v>75</v>
      </c>
      <c r="T250" s="1">
        <v>6.02</v>
      </c>
      <c r="U250">
        <v>171.1</v>
      </c>
      <c r="V250" s="3">
        <v>19.7</v>
      </c>
      <c r="AF250" s="1">
        <v>47.301507164070998</v>
      </c>
      <c r="AG250" s="22">
        <v>2790.7624154104869</v>
      </c>
    </row>
    <row r="251" spans="1:33" x14ac:dyDescent="0.25">
      <c r="A251" s="4">
        <v>20</v>
      </c>
      <c r="B251" s="1">
        <v>12</v>
      </c>
      <c r="C251" s="4" t="s">
        <v>46</v>
      </c>
      <c r="D251" s="1" t="s">
        <v>49</v>
      </c>
      <c r="E251" s="1" t="s">
        <v>27</v>
      </c>
      <c r="F251" s="1">
        <v>22</v>
      </c>
      <c r="G251" s="4" t="s">
        <v>37</v>
      </c>
      <c r="M251" s="2">
        <v>20</v>
      </c>
      <c r="N251" s="2">
        <f t="shared" si="5"/>
        <v>9.08</v>
      </c>
      <c r="R251" s="2">
        <v>67</v>
      </c>
      <c r="T251" s="1">
        <v>5.97</v>
      </c>
      <c r="U251">
        <v>109.7</v>
      </c>
      <c r="V251" s="3">
        <v>13.1</v>
      </c>
      <c r="AF251" s="1">
        <v>28.137914938417332</v>
      </c>
      <c r="AG251" s="22">
        <v>1942.1498133493631</v>
      </c>
    </row>
    <row r="252" spans="1:33" x14ac:dyDescent="0.25">
      <c r="A252" s="4">
        <v>21</v>
      </c>
      <c r="B252" s="1">
        <v>13</v>
      </c>
      <c r="C252" s="4" t="s">
        <v>47</v>
      </c>
      <c r="D252" s="1" t="s">
        <v>49</v>
      </c>
      <c r="E252" s="1" t="s">
        <v>27</v>
      </c>
      <c r="F252" s="1">
        <v>24</v>
      </c>
      <c r="G252" s="4" t="s">
        <v>34</v>
      </c>
      <c r="M252" s="2">
        <v>45</v>
      </c>
      <c r="N252" s="2">
        <f t="shared" si="5"/>
        <v>20.43</v>
      </c>
      <c r="R252" s="2">
        <v>87</v>
      </c>
      <c r="T252" s="1">
        <v>5.65</v>
      </c>
      <c r="U252">
        <v>107.5</v>
      </c>
      <c r="V252" s="3">
        <v>43.9</v>
      </c>
      <c r="AF252" s="1">
        <v>30.870677992178884</v>
      </c>
      <c r="AG252" s="22">
        <v>1721.6553303810435</v>
      </c>
    </row>
    <row r="253" spans="1:33" x14ac:dyDescent="0.25">
      <c r="A253" s="4">
        <v>22</v>
      </c>
      <c r="B253" s="1">
        <v>14</v>
      </c>
      <c r="C253" s="4" t="s">
        <v>48</v>
      </c>
      <c r="D253" s="1" t="s">
        <v>49</v>
      </c>
      <c r="E253" s="1" t="s">
        <v>27</v>
      </c>
      <c r="F253" s="1">
        <v>23</v>
      </c>
      <c r="G253" s="4" t="s">
        <v>37</v>
      </c>
      <c r="M253" s="2">
        <v>10</v>
      </c>
      <c r="N253" s="2">
        <f>M253*0.454</f>
        <v>4.54</v>
      </c>
      <c r="R253" s="2">
        <v>88</v>
      </c>
      <c r="T253" s="1">
        <v>5.05</v>
      </c>
      <c r="U253">
        <v>144.80000000000001</v>
      </c>
      <c r="V253" s="3">
        <v>25.3</v>
      </c>
      <c r="AF253" s="1">
        <v>42.148332212317449</v>
      </c>
      <c r="AG253" s="22">
        <v>2268.6824503055086</v>
      </c>
    </row>
    <row r="254" spans="1:33" x14ac:dyDescent="0.25">
      <c r="A254" s="4">
        <v>3</v>
      </c>
      <c r="B254" s="1">
        <v>1</v>
      </c>
      <c r="C254" s="4" t="s">
        <v>31</v>
      </c>
      <c r="D254" s="1" t="s">
        <v>51</v>
      </c>
      <c r="E254" s="1" t="s">
        <v>27</v>
      </c>
      <c r="F254" s="4">
        <v>24</v>
      </c>
      <c r="G254" s="4" t="s">
        <v>34</v>
      </c>
      <c r="M254" s="2">
        <v>70</v>
      </c>
      <c r="N254" s="2">
        <f t="shared" si="5"/>
        <v>31.78</v>
      </c>
      <c r="R254" s="2">
        <v>129</v>
      </c>
      <c r="T254" s="1">
        <v>7.29</v>
      </c>
      <c r="U254">
        <v>160.9</v>
      </c>
      <c r="V254" s="3">
        <v>40.200000000000003</v>
      </c>
      <c r="AF254" s="1">
        <v>48.627005015256096</v>
      </c>
      <c r="AG254" s="22">
        <v>3478.4466043619532</v>
      </c>
    </row>
    <row r="255" spans="1:33" x14ac:dyDescent="0.25">
      <c r="A255" s="4">
        <v>6</v>
      </c>
      <c r="B255" s="1">
        <v>2</v>
      </c>
      <c r="C255" s="4" t="s">
        <v>35</v>
      </c>
      <c r="D255" s="1" t="s">
        <v>51</v>
      </c>
      <c r="E255" s="1" t="s">
        <v>27</v>
      </c>
      <c r="F255" s="4">
        <v>20</v>
      </c>
      <c r="G255" s="4" t="s">
        <v>34</v>
      </c>
      <c r="M255" s="2">
        <v>45</v>
      </c>
      <c r="N255" s="2">
        <f t="shared" ref="N255:N281" si="6">M255*0.454</f>
        <v>20.43</v>
      </c>
      <c r="R255" s="2">
        <v>141</v>
      </c>
      <c r="T255" s="1">
        <v>7.04</v>
      </c>
      <c r="U255">
        <v>225.6</v>
      </c>
      <c r="V255" s="3">
        <v>51.2</v>
      </c>
      <c r="AF255" s="1">
        <v>71.466386683805538</v>
      </c>
      <c r="AG255" s="22">
        <v>4303.1661910647599</v>
      </c>
    </row>
    <row r="256" spans="1:33" x14ac:dyDescent="0.25">
      <c r="A256" s="4">
        <v>7</v>
      </c>
      <c r="B256" s="1">
        <v>3</v>
      </c>
      <c r="C256" s="4" t="s">
        <v>36</v>
      </c>
      <c r="D256" s="1" t="s">
        <v>51</v>
      </c>
      <c r="E256" s="1" t="s">
        <v>27</v>
      </c>
      <c r="F256" s="4">
        <v>20</v>
      </c>
      <c r="G256" s="4" t="s">
        <v>37</v>
      </c>
      <c r="M256" s="2">
        <v>20</v>
      </c>
      <c r="N256" s="2">
        <f t="shared" si="6"/>
        <v>9.08</v>
      </c>
      <c r="R256" s="2">
        <v>133</v>
      </c>
      <c r="T256" s="1">
        <v>5.34</v>
      </c>
      <c r="U256">
        <v>131.6</v>
      </c>
      <c r="V256" s="3">
        <v>24.1</v>
      </c>
      <c r="AF256" s="1">
        <v>41.098007504129733</v>
      </c>
      <c r="AG256" s="22">
        <v>2280.985125596404</v>
      </c>
    </row>
    <row r="257" spans="1:33" x14ac:dyDescent="0.25">
      <c r="A257" s="4">
        <v>8</v>
      </c>
      <c r="B257" s="1">
        <v>4</v>
      </c>
      <c r="C257" s="4" t="s">
        <v>38</v>
      </c>
      <c r="D257" s="1" t="s">
        <v>51</v>
      </c>
      <c r="E257" s="1" t="s">
        <v>27</v>
      </c>
      <c r="F257" s="4">
        <v>31</v>
      </c>
      <c r="G257" s="4" t="s">
        <v>34</v>
      </c>
      <c r="M257" s="2">
        <v>120</v>
      </c>
      <c r="N257" s="2">
        <f t="shared" si="6"/>
        <v>54.480000000000004</v>
      </c>
      <c r="R257" s="2">
        <v>118</v>
      </c>
      <c r="T257" s="1">
        <v>6.69</v>
      </c>
      <c r="U257">
        <v>157.9</v>
      </c>
      <c r="V257" s="3">
        <v>21.9</v>
      </c>
      <c r="AF257" s="1">
        <v>46.817719351748174</v>
      </c>
      <c r="AG257" s="22">
        <v>2862.0987399116561</v>
      </c>
    </row>
    <row r="258" spans="1:33" x14ac:dyDescent="0.25">
      <c r="A258" s="4">
        <v>10</v>
      </c>
      <c r="B258" s="1">
        <v>5</v>
      </c>
      <c r="C258" s="4" t="s">
        <v>39</v>
      </c>
      <c r="D258" s="1" t="s">
        <v>51</v>
      </c>
      <c r="E258" s="1" t="s">
        <v>27</v>
      </c>
      <c r="F258" s="4">
        <v>21</v>
      </c>
      <c r="G258" s="4" t="s">
        <v>37</v>
      </c>
      <c r="M258" s="2">
        <v>35</v>
      </c>
      <c r="N258" s="2">
        <f t="shared" si="6"/>
        <v>15.89</v>
      </c>
      <c r="R258" s="2">
        <v>124</v>
      </c>
      <c r="T258" s="1">
        <v>6.86</v>
      </c>
      <c r="U258">
        <v>131.6</v>
      </c>
      <c r="V258" s="3">
        <v>0</v>
      </c>
      <c r="AF258" s="1">
        <v>38.918100863083758</v>
      </c>
      <c r="AG258" s="22">
        <v>2800.8753183045314</v>
      </c>
    </row>
    <row r="259" spans="1:33" x14ac:dyDescent="0.25">
      <c r="A259" s="4">
        <v>13</v>
      </c>
      <c r="B259" s="1">
        <v>6</v>
      </c>
      <c r="C259" s="4" t="s">
        <v>40</v>
      </c>
      <c r="D259" s="1" t="s">
        <v>51</v>
      </c>
      <c r="E259" s="1" t="s">
        <v>27</v>
      </c>
      <c r="F259" s="4">
        <v>21</v>
      </c>
      <c r="G259" s="4" t="s">
        <v>37</v>
      </c>
      <c r="M259" s="2">
        <v>30</v>
      </c>
      <c r="N259" s="2">
        <f t="shared" si="6"/>
        <v>13.620000000000001</v>
      </c>
      <c r="R259" s="2">
        <v>101</v>
      </c>
      <c r="T259" s="1">
        <v>6.46</v>
      </c>
      <c r="U259">
        <v>118.5</v>
      </c>
      <c r="V259" s="3">
        <v>24.1</v>
      </c>
      <c r="AF259" s="1">
        <v>32.052215319360819</v>
      </c>
      <c r="AG259" s="22">
        <v>2429.2402373630293</v>
      </c>
    </row>
    <row r="260" spans="1:33" x14ac:dyDescent="0.25">
      <c r="A260" s="4">
        <v>14</v>
      </c>
      <c r="B260" s="1">
        <v>7</v>
      </c>
      <c r="C260" s="4" t="s">
        <v>41</v>
      </c>
      <c r="D260" s="1" t="s">
        <v>51</v>
      </c>
      <c r="E260" s="1" t="s">
        <v>27</v>
      </c>
      <c r="F260" s="4">
        <v>23</v>
      </c>
      <c r="G260" s="4" t="s">
        <v>34</v>
      </c>
      <c r="M260" s="2">
        <v>50</v>
      </c>
      <c r="N260" s="2">
        <f t="shared" si="6"/>
        <v>22.7</v>
      </c>
      <c r="R260" s="2">
        <v>99</v>
      </c>
      <c r="T260" s="1">
        <v>7.31</v>
      </c>
      <c r="U260">
        <v>147</v>
      </c>
      <c r="V260" s="3">
        <v>54.8</v>
      </c>
      <c r="AF260" s="1">
        <v>40.485568124984447</v>
      </c>
      <c r="AG260" s="22">
        <v>2782.9004889839989</v>
      </c>
    </row>
    <row r="261" spans="1:33" x14ac:dyDescent="0.25">
      <c r="A261" s="4">
        <v>16</v>
      </c>
      <c r="B261" s="1">
        <v>8</v>
      </c>
      <c r="C261" s="4" t="s">
        <v>42</v>
      </c>
      <c r="D261" s="1" t="s">
        <v>51</v>
      </c>
      <c r="E261" s="1" t="s">
        <v>27</v>
      </c>
      <c r="F261" s="1">
        <v>25</v>
      </c>
      <c r="G261" s="4" t="s">
        <v>34</v>
      </c>
      <c r="M261" s="2">
        <v>55</v>
      </c>
      <c r="N261" s="2">
        <f t="shared" si="6"/>
        <v>24.970000000000002</v>
      </c>
      <c r="R261" s="2">
        <v>106</v>
      </c>
      <c r="T261" s="1">
        <v>6.28</v>
      </c>
      <c r="U261">
        <v>111.9</v>
      </c>
      <c r="V261" s="3">
        <v>17.5</v>
      </c>
      <c r="AF261" s="1">
        <v>32.122250656570358</v>
      </c>
      <c r="AG261" s="22">
        <v>1991.9527369900497</v>
      </c>
    </row>
    <row r="262" spans="1:33" x14ac:dyDescent="0.25">
      <c r="A262" s="4">
        <v>17</v>
      </c>
      <c r="B262" s="1">
        <v>9</v>
      </c>
      <c r="C262" s="4" t="s">
        <v>43</v>
      </c>
      <c r="D262" s="1" t="s">
        <v>51</v>
      </c>
      <c r="E262" s="1" t="s">
        <v>27</v>
      </c>
      <c r="F262" s="1">
        <v>22</v>
      </c>
      <c r="G262" s="4" t="s">
        <v>37</v>
      </c>
      <c r="M262" s="2">
        <v>30</v>
      </c>
      <c r="N262" s="2">
        <f t="shared" si="6"/>
        <v>13.620000000000001</v>
      </c>
      <c r="R262" s="2">
        <v>92</v>
      </c>
      <c r="T262" s="1">
        <v>6</v>
      </c>
      <c r="U262">
        <v>84.7</v>
      </c>
      <c r="V262" s="3">
        <v>28.8</v>
      </c>
      <c r="AF262" s="1">
        <v>23.050976997423476</v>
      </c>
      <c r="AG262" s="22">
        <v>1541.4963091214345</v>
      </c>
    </row>
    <row r="263" spans="1:33" x14ac:dyDescent="0.25">
      <c r="A263" s="4">
        <v>18</v>
      </c>
      <c r="B263" s="1">
        <v>10</v>
      </c>
      <c r="C263" s="4" t="s">
        <v>44</v>
      </c>
      <c r="D263" s="1" t="s">
        <v>51</v>
      </c>
      <c r="E263" s="1" t="s">
        <v>27</v>
      </c>
      <c r="F263" s="1">
        <v>25</v>
      </c>
      <c r="G263" s="4" t="s">
        <v>37</v>
      </c>
      <c r="M263" s="2">
        <v>30</v>
      </c>
      <c r="N263" s="2">
        <f t="shared" si="6"/>
        <v>13.620000000000001</v>
      </c>
      <c r="R263" s="2">
        <v>87</v>
      </c>
      <c r="T263" s="1">
        <v>5.2</v>
      </c>
      <c r="U263">
        <v>75.2</v>
      </c>
      <c r="V263" s="3">
        <v>16.100000000000001</v>
      </c>
      <c r="AF263" s="1">
        <v>20.890491469083834</v>
      </c>
      <c r="AG263" s="22">
        <v>1269.2480099626862</v>
      </c>
    </row>
    <row r="264" spans="1:33" x14ac:dyDescent="0.25">
      <c r="A264" s="4">
        <v>19</v>
      </c>
      <c r="B264" s="1">
        <v>11</v>
      </c>
      <c r="C264" s="4" t="s">
        <v>45</v>
      </c>
      <c r="D264" s="1" t="s">
        <v>51</v>
      </c>
      <c r="E264" s="1" t="s">
        <v>27</v>
      </c>
      <c r="F264" s="1">
        <v>21</v>
      </c>
      <c r="G264" s="4" t="s">
        <v>34</v>
      </c>
      <c r="M264" s="2">
        <v>65</v>
      </c>
      <c r="N264" s="2">
        <f t="shared" si="6"/>
        <v>29.51</v>
      </c>
      <c r="R264" s="2">
        <v>88</v>
      </c>
      <c r="T264" s="1">
        <v>6.47</v>
      </c>
      <c r="U264">
        <v>179</v>
      </c>
      <c r="V264" s="3">
        <v>26.3</v>
      </c>
      <c r="AF264" s="1">
        <v>49.093568781095833</v>
      </c>
      <c r="AG264" s="22">
        <v>3137.8608186614929</v>
      </c>
    </row>
    <row r="265" spans="1:33" x14ac:dyDescent="0.25">
      <c r="A265" s="4">
        <v>20</v>
      </c>
      <c r="B265" s="1">
        <v>12</v>
      </c>
      <c r="C265" s="4" t="s">
        <v>46</v>
      </c>
      <c r="D265" s="1" t="s">
        <v>51</v>
      </c>
      <c r="E265" s="1" t="s">
        <v>27</v>
      </c>
      <c r="F265" s="1">
        <v>22</v>
      </c>
      <c r="G265" s="4" t="s">
        <v>37</v>
      </c>
      <c r="M265" s="2">
        <v>30</v>
      </c>
      <c r="N265" s="2">
        <f t="shared" si="6"/>
        <v>13.620000000000001</v>
      </c>
      <c r="R265" s="2">
        <v>65</v>
      </c>
      <c r="T265" s="1">
        <v>6.32</v>
      </c>
      <c r="U265">
        <v>153.6</v>
      </c>
      <c r="V265" s="3">
        <v>11</v>
      </c>
      <c r="AF265" s="1">
        <v>37.828231428596538</v>
      </c>
      <c r="AG265" s="22">
        <v>2878.7905122826551</v>
      </c>
    </row>
    <row r="266" spans="1:33" x14ac:dyDescent="0.25">
      <c r="A266" s="4">
        <v>21</v>
      </c>
      <c r="B266" s="1">
        <v>13</v>
      </c>
      <c r="C266" s="4" t="s">
        <v>47</v>
      </c>
      <c r="D266" s="1" t="s">
        <v>51</v>
      </c>
      <c r="E266" s="1" t="s">
        <v>27</v>
      </c>
      <c r="F266" s="1">
        <v>24</v>
      </c>
      <c r="G266" s="4" t="s">
        <v>34</v>
      </c>
      <c r="M266" s="2">
        <v>55</v>
      </c>
      <c r="N266" s="2">
        <f t="shared" si="6"/>
        <v>24.970000000000002</v>
      </c>
      <c r="R266" s="2">
        <v>88</v>
      </c>
      <c r="T266" s="1">
        <v>5.98</v>
      </c>
      <c r="U266">
        <v>186.5</v>
      </c>
      <c r="V266" s="2">
        <v>37.299999999999997</v>
      </c>
      <c r="AF266" s="1">
        <v>51.987829799881013</v>
      </c>
      <c r="AG266" s="22">
        <v>3161.326265180599</v>
      </c>
    </row>
    <row r="267" spans="1:33" x14ac:dyDescent="0.25">
      <c r="A267" s="4">
        <v>22</v>
      </c>
      <c r="B267" s="1">
        <v>14</v>
      </c>
      <c r="C267" s="4" t="s">
        <v>48</v>
      </c>
      <c r="D267" s="1" t="s">
        <v>51</v>
      </c>
      <c r="E267" s="1" t="s">
        <v>27</v>
      </c>
      <c r="F267" s="1">
        <v>23</v>
      </c>
      <c r="G267" s="4" t="s">
        <v>37</v>
      </c>
      <c r="M267" s="2">
        <v>20</v>
      </c>
      <c r="N267" s="2">
        <f t="shared" si="6"/>
        <v>9.08</v>
      </c>
      <c r="R267" s="2">
        <v>77</v>
      </c>
      <c r="T267" s="1">
        <v>5.14</v>
      </c>
      <c r="U267">
        <v>157.5</v>
      </c>
      <c r="V267" s="3">
        <v>25.5</v>
      </c>
      <c r="AF267" s="1">
        <v>44.25513893633569</v>
      </c>
      <c r="AG267" s="22">
        <v>2511.6403337410752</v>
      </c>
    </row>
    <row r="268" spans="1:33" x14ac:dyDescent="0.25">
      <c r="A268" s="4">
        <v>3</v>
      </c>
      <c r="B268" s="1">
        <v>1</v>
      </c>
      <c r="C268" s="4" t="s">
        <v>31</v>
      </c>
      <c r="D268" s="1" t="s">
        <v>52</v>
      </c>
      <c r="E268" s="1" t="s">
        <v>27</v>
      </c>
      <c r="F268" s="4">
        <v>24</v>
      </c>
      <c r="G268" s="4" t="s">
        <v>34</v>
      </c>
      <c r="M268" s="2">
        <v>90</v>
      </c>
      <c r="N268" s="2">
        <f t="shared" si="6"/>
        <v>40.86</v>
      </c>
      <c r="R268" s="9">
        <v>158</v>
      </c>
      <c r="T268" s="1">
        <v>7.55</v>
      </c>
      <c r="U268">
        <v>179.1</v>
      </c>
      <c r="V268" s="3">
        <v>42</v>
      </c>
      <c r="AF268" s="1">
        <v>61.06452258513589</v>
      </c>
      <c r="AG268" s="22">
        <v>4009.9993867240719</v>
      </c>
    </row>
    <row r="269" spans="1:33" x14ac:dyDescent="0.25">
      <c r="A269" s="4">
        <v>6</v>
      </c>
      <c r="B269" s="1">
        <v>2</v>
      </c>
      <c r="C269" s="4" t="s">
        <v>35</v>
      </c>
      <c r="D269" s="1" t="s">
        <v>52</v>
      </c>
      <c r="E269" s="1" t="s">
        <v>27</v>
      </c>
      <c r="F269" s="4">
        <v>20</v>
      </c>
      <c r="G269" s="4" t="s">
        <v>34</v>
      </c>
      <c r="M269" s="2">
        <v>55</v>
      </c>
      <c r="N269" s="2">
        <f t="shared" si="6"/>
        <v>24.970000000000002</v>
      </c>
      <c r="R269" s="2">
        <v>150</v>
      </c>
      <c r="T269" s="1">
        <v>7.17</v>
      </c>
      <c r="U269">
        <v>237.6</v>
      </c>
      <c r="V269" s="3">
        <v>32.9</v>
      </c>
      <c r="AF269" s="1">
        <v>77.523310605211805</v>
      </c>
      <c r="AG269" s="22">
        <v>4615.7465809409741</v>
      </c>
    </row>
    <row r="270" spans="1:33" x14ac:dyDescent="0.25">
      <c r="A270" s="4">
        <v>7</v>
      </c>
      <c r="B270" s="1">
        <v>3</v>
      </c>
      <c r="C270" s="4" t="s">
        <v>36</v>
      </c>
      <c r="D270" s="1" t="s">
        <v>52</v>
      </c>
      <c r="E270" s="1" t="s">
        <v>27</v>
      </c>
      <c r="F270" s="4">
        <v>20</v>
      </c>
      <c r="G270" s="4" t="s">
        <v>37</v>
      </c>
      <c r="M270" s="2">
        <v>25</v>
      </c>
      <c r="N270" s="2">
        <f t="shared" si="6"/>
        <v>11.35</v>
      </c>
      <c r="R270" s="2">
        <v>135</v>
      </c>
      <c r="T270" s="1">
        <v>7.87</v>
      </c>
      <c r="U270">
        <v>166.7</v>
      </c>
      <c r="V270" s="3">
        <v>30.7</v>
      </c>
      <c r="AF270" s="1">
        <v>53.149998256563009</v>
      </c>
      <c r="AG270" s="22">
        <v>4258.2939659941103</v>
      </c>
    </row>
    <row r="271" spans="1:33" x14ac:dyDescent="0.25">
      <c r="A271" s="4">
        <v>8</v>
      </c>
      <c r="B271" s="1">
        <v>4</v>
      </c>
      <c r="C271" s="4" t="s">
        <v>38</v>
      </c>
      <c r="D271" s="1" t="s">
        <v>52</v>
      </c>
      <c r="E271" s="1" t="s">
        <v>27</v>
      </c>
      <c r="F271" s="4">
        <v>31</v>
      </c>
      <c r="G271" s="4" t="s">
        <v>34</v>
      </c>
      <c r="M271" s="2">
        <v>155</v>
      </c>
      <c r="N271" s="2">
        <f t="shared" si="6"/>
        <v>70.37</v>
      </c>
      <c r="R271" s="2">
        <v>119</v>
      </c>
      <c r="T271" s="1">
        <v>6.99</v>
      </c>
      <c r="U271">
        <v>160.1</v>
      </c>
      <c r="V271" s="3">
        <v>15.4</v>
      </c>
      <c r="AF271" s="1">
        <v>47.149806410520931</v>
      </c>
      <c r="AG271" s="22">
        <v>3032.1094387532125</v>
      </c>
    </row>
    <row r="272" spans="1:33" x14ac:dyDescent="0.25">
      <c r="A272" s="4">
        <v>10</v>
      </c>
      <c r="B272" s="1">
        <v>5</v>
      </c>
      <c r="C272" s="4" t="s">
        <v>39</v>
      </c>
      <c r="D272" s="1" t="s">
        <v>52</v>
      </c>
      <c r="E272" s="1" t="s">
        <v>27</v>
      </c>
      <c r="F272" s="4">
        <v>21</v>
      </c>
      <c r="G272" s="4" t="s">
        <v>37</v>
      </c>
      <c r="M272" s="2">
        <v>45</v>
      </c>
      <c r="N272" s="2">
        <f t="shared" si="6"/>
        <v>20.43</v>
      </c>
      <c r="R272" s="2">
        <v>127</v>
      </c>
      <c r="T272" s="1">
        <v>6.63</v>
      </c>
      <c r="U272">
        <v>166.2</v>
      </c>
      <c r="V272" s="3">
        <v>16.5</v>
      </c>
      <c r="AF272" s="1">
        <v>49.757873012618944</v>
      </c>
      <c r="AG272" s="22">
        <v>3418.6789618816547</v>
      </c>
    </row>
    <row r="273" spans="1:33" x14ac:dyDescent="0.25">
      <c r="A273" s="4">
        <v>13</v>
      </c>
      <c r="B273" s="1">
        <v>6</v>
      </c>
      <c r="C273" s="4" t="s">
        <v>40</v>
      </c>
      <c r="D273" s="1" t="s">
        <v>52</v>
      </c>
      <c r="E273" s="1" t="s">
        <v>27</v>
      </c>
      <c r="F273" s="4">
        <v>21</v>
      </c>
      <c r="G273" s="4" t="s">
        <v>37</v>
      </c>
      <c r="M273" s="2">
        <v>45</v>
      </c>
      <c r="N273" s="2">
        <f t="shared" si="6"/>
        <v>20.43</v>
      </c>
      <c r="R273" s="2">
        <v>118</v>
      </c>
      <c r="T273" s="1">
        <v>6.89</v>
      </c>
      <c r="U273">
        <v>182.1</v>
      </c>
      <c r="V273" s="3">
        <v>21.9</v>
      </c>
      <c r="AF273" s="1">
        <v>52.506436792428865</v>
      </c>
      <c r="AG273" s="22">
        <v>3981.5187513840892</v>
      </c>
    </row>
    <row r="274" spans="1:33" x14ac:dyDescent="0.25">
      <c r="A274" s="4">
        <v>14</v>
      </c>
      <c r="B274" s="1">
        <v>7</v>
      </c>
      <c r="C274" s="4" t="s">
        <v>41</v>
      </c>
      <c r="D274" s="1" t="s">
        <v>52</v>
      </c>
      <c r="E274" s="1" t="s">
        <v>27</v>
      </c>
      <c r="F274" s="4">
        <v>23</v>
      </c>
      <c r="G274" s="4" t="s">
        <v>34</v>
      </c>
      <c r="M274" s="2">
        <v>65</v>
      </c>
      <c r="N274" s="2">
        <f t="shared" si="6"/>
        <v>29.51</v>
      </c>
      <c r="R274" s="2">
        <v>112</v>
      </c>
      <c r="T274" s="1">
        <v>6.34</v>
      </c>
      <c r="U274">
        <v>201.8</v>
      </c>
      <c r="V274" s="3">
        <v>57</v>
      </c>
      <c r="AF274" s="1">
        <v>60.934256899113507</v>
      </c>
      <c r="AG274" s="22">
        <v>3313.3963170496077</v>
      </c>
    </row>
    <row r="275" spans="1:33" x14ac:dyDescent="0.25">
      <c r="A275" s="4">
        <v>16</v>
      </c>
      <c r="B275" s="1">
        <v>8</v>
      </c>
      <c r="C275" s="4" t="s">
        <v>42</v>
      </c>
      <c r="D275" s="1" t="s">
        <v>52</v>
      </c>
      <c r="E275" s="1" t="s">
        <v>27</v>
      </c>
      <c r="F275" s="1">
        <v>25</v>
      </c>
      <c r="G275" s="4" t="s">
        <v>34</v>
      </c>
      <c r="M275" s="2">
        <v>75</v>
      </c>
      <c r="N275" s="2">
        <f t="shared" si="6"/>
        <v>34.050000000000004</v>
      </c>
      <c r="R275" s="2">
        <v>114</v>
      </c>
      <c r="T275" s="1">
        <v>6.39</v>
      </c>
      <c r="U275">
        <v>151.4</v>
      </c>
      <c r="V275" s="3">
        <v>30.7</v>
      </c>
      <c r="AF275" s="1">
        <v>44.295248967140381</v>
      </c>
      <c r="AG275" s="22">
        <v>2742.3067507813439</v>
      </c>
    </row>
    <row r="276" spans="1:33" x14ac:dyDescent="0.25">
      <c r="A276" s="4">
        <v>17</v>
      </c>
      <c r="B276" s="1">
        <v>9</v>
      </c>
      <c r="C276" s="4" t="s">
        <v>43</v>
      </c>
      <c r="D276" s="1" t="s">
        <v>52</v>
      </c>
      <c r="E276" s="1" t="s">
        <v>27</v>
      </c>
      <c r="F276" s="1">
        <v>22</v>
      </c>
      <c r="G276" s="4" t="s">
        <v>37</v>
      </c>
      <c r="M276" s="2">
        <v>45</v>
      </c>
      <c r="N276" s="2">
        <f t="shared" si="6"/>
        <v>20.43</v>
      </c>
      <c r="R276" s="2">
        <v>78</v>
      </c>
      <c r="T276" s="1">
        <v>5.13</v>
      </c>
      <c r="U276">
        <v>89.6</v>
      </c>
      <c r="V276" s="3">
        <v>34.9</v>
      </c>
      <c r="AF276" s="1">
        <v>25.662379285553719</v>
      </c>
      <c r="AG276" s="22">
        <v>1394.2260832252045</v>
      </c>
    </row>
    <row r="277" spans="1:33" x14ac:dyDescent="0.25">
      <c r="A277" s="4">
        <v>18</v>
      </c>
      <c r="B277" s="1">
        <v>10</v>
      </c>
      <c r="C277" s="4" t="s">
        <v>44</v>
      </c>
      <c r="D277" s="1" t="s">
        <v>52</v>
      </c>
      <c r="E277" s="1" t="s">
        <v>27</v>
      </c>
      <c r="F277" s="1">
        <v>25</v>
      </c>
      <c r="G277" s="4" t="s">
        <v>37</v>
      </c>
      <c r="M277" s="2">
        <v>45</v>
      </c>
      <c r="N277" s="2">
        <f t="shared" si="6"/>
        <v>20.43</v>
      </c>
      <c r="R277" s="2">
        <v>89</v>
      </c>
      <c r="T277" s="1">
        <v>5.33</v>
      </c>
      <c r="U277">
        <v>87.3</v>
      </c>
      <c r="V277" s="3">
        <v>28.2</v>
      </c>
      <c r="AF277" s="1">
        <v>24.069840688628162</v>
      </c>
      <c r="AG277" s="22">
        <v>1510.3123012165697</v>
      </c>
    </row>
    <row r="278" spans="1:33" x14ac:dyDescent="0.25">
      <c r="A278" s="4">
        <v>19</v>
      </c>
      <c r="B278" s="1">
        <v>11</v>
      </c>
      <c r="C278" s="4" t="s">
        <v>45</v>
      </c>
      <c r="D278" s="1" t="s">
        <v>52</v>
      </c>
      <c r="E278" s="1" t="s">
        <v>27</v>
      </c>
      <c r="F278" s="1">
        <v>21</v>
      </c>
      <c r="G278" s="4" t="s">
        <v>34</v>
      </c>
      <c r="M278" s="2">
        <v>85</v>
      </c>
      <c r="N278" s="2">
        <f t="shared" si="6"/>
        <v>38.590000000000003</v>
      </c>
      <c r="R278" s="2">
        <v>92</v>
      </c>
      <c r="T278" s="1">
        <v>6.59</v>
      </c>
      <c r="U278">
        <v>206.2</v>
      </c>
      <c r="V278" s="3">
        <v>17.5</v>
      </c>
      <c r="AF278" s="1">
        <v>56.730766613112074</v>
      </c>
      <c r="AG278" s="22">
        <v>3681.7173169892135</v>
      </c>
    </row>
    <row r="279" spans="1:33" x14ac:dyDescent="0.25">
      <c r="A279" s="4">
        <v>20</v>
      </c>
      <c r="B279" s="1">
        <v>12</v>
      </c>
      <c r="C279" s="4" t="s">
        <v>46</v>
      </c>
      <c r="D279" s="1" t="s">
        <v>52</v>
      </c>
      <c r="E279" s="1" t="s">
        <v>27</v>
      </c>
      <c r="F279" s="1">
        <v>22</v>
      </c>
      <c r="G279" s="4" t="s">
        <v>37</v>
      </c>
      <c r="M279" s="2">
        <v>40</v>
      </c>
      <c r="N279" s="2">
        <f t="shared" si="6"/>
        <v>18.16</v>
      </c>
      <c r="R279" s="2">
        <v>63</v>
      </c>
      <c r="T279" s="1">
        <v>6.55</v>
      </c>
      <c r="U279">
        <v>153.6</v>
      </c>
      <c r="V279" s="3">
        <v>11</v>
      </c>
      <c r="AF279" s="1">
        <v>36.811106653658378</v>
      </c>
      <c r="AG279" s="22">
        <v>2983.5566226980045</v>
      </c>
    </row>
    <row r="280" spans="1:33" x14ac:dyDescent="0.25">
      <c r="A280" s="4">
        <v>21</v>
      </c>
      <c r="B280" s="1">
        <v>13</v>
      </c>
      <c r="C280" s="4" t="s">
        <v>47</v>
      </c>
      <c r="D280" s="1" t="s">
        <v>52</v>
      </c>
      <c r="E280" s="1" t="s">
        <v>27</v>
      </c>
      <c r="F280" s="1">
        <v>24</v>
      </c>
      <c r="G280" s="4" t="s">
        <v>34</v>
      </c>
      <c r="M280" s="2">
        <v>70</v>
      </c>
      <c r="N280" s="2">
        <f t="shared" si="6"/>
        <v>31.78</v>
      </c>
      <c r="R280" s="2">
        <v>91</v>
      </c>
      <c r="T280" s="1">
        <v>5.93</v>
      </c>
      <c r="U280">
        <v>234.7</v>
      </c>
      <c r="V280" s="3">
        <v>41.7</v>
      </c>
      <c r="AF280" s="1">
        <v>66.2361586558591</v>
      </c>
      <c r="AG280" s="22">
        <v>3945.0915181226669</v>
      </c>
    </row>
    <row r="281" spans="1:33" x14ac:dyDescent="0.25">
      <c r="A281" s="4">
        <v>22</v>
      </c>
      <c r="B281" s="1">
        <v>14</v>
      </c>
      <c r="C281" s="4" t="s">
        <v>48</v>
      </c>
      <c r="D281" s="1" t="s">
        <v>52</v>
      </c>
      <c r="E281" s="1" t="s">
        <v>27</v>
      </c>
      <c r="F281" s="1">
        <v>23</v>
      </c>
      <c r="G281" s="4" t="s">
        <v>37</v>
      </c>
      <c r="M281" s="2">
        <v>70</v>
      </c>
      <c r="N281" s="2">
        <f t="shared" si="6"/>
        <v>31.78</v>
      </c>
      <c r="R281" s="2">
        <v>77</v>
      </c>
      <c r="T281" s="1">
        <v>5.31</v>
      </c>
      <c r="U281">
        <v>197</v>
      </c>
      <c r="V281" s="3">
        <v>57.4</v>
      </c>
      <c r="AF281" s="1">
        <v>54.197486992275863</v>
      </c>
      <c r="AG281" s="22">
        <v>3245.4469815533653</v>
      </c>
    </row>
    <row r="282" spans="1:33" x14ac:dyDescent="0.25">
      <c r="T282" s="1"/>
    </row>
    <row r="283" spans="1:33" x14ac:dyDescent="0.25">
      <c r="T283" s="1"/>
    </row>
    <row r="284" spans="1:33" x14ac:dyDescent="0.25">
      <c r="B284" s="4"/>
      <c r="T284" s="1"/>
    </row>
    <row r="285" spans="1:33" x14ac:dyDescent="0.25">
      <c r="B285" s="4"/>
      <c r="T285" s="1"/>
    </row>
    <row r="286" spans="1:33" x14ac:dyDescent="0.25">
      <c r="B286" s="4"/>
      <c r="T286" s="1"/>
    </row>
    <row r="287" spans="1:33" x14ac:dyDescent="0.25">
      <c r="B287" s="4"/>
      <c r="T287" s="1"/>
    </row>
    <row r="288" spans="1:33" x14ac:dyDescent="0.25">
      <c r="B288" s="4"/>
      <c r="T288" s="1"/>
    </row>
    <row r="289" spans="2:20" x14ac:dyDescent="0.25">
      <c r="B289" s="4"/>
      <c r="T289" s="1"/>
    </row>
    <row r="290" spans="2:20" x14ac:dyDescent="0.25">
      <c r="B290" s="4"/>
      <c r="T290" s="1"/>
    </row>
    <row r="291" spans="2:20" x14ac:dyDescent="0.25">
      <c r="B291" s="4"/>
      <c r="T291" s="1"/>
    </row>
    <row r="292" spans="2:20" x14ac:dyDescent="0.25">
      <c r="T292" s="1"/>
    </row>
    <row r="293" spans="2:20" x14ac:dyDescent="0.25">
      <c r="T293" s="1"/>
    </row>
    <row r="294" spans="2:20" x14ac:dyDescent="0.25">
      <c r="T294" s="1"/>
    </row>
    <row r="295" spans="2:20" x14ac:dyDescent="0.25">
      <c r="T295" s="1"/>
    </row>
    <row r="296" spans="2:20" x14ac:dyDescent="0.25">
      <c r="T296" s="1"/>
    </row>
    <row r="297" spans="2:20" x14ac:dyDescent="0.25">
      <c r="T297" s="1"/>
    </row>
    <row r="298" spans="2:20" x14ac:dyDescent="0.25">
      <c r="T298" s="1"/>
    </row>
    <row r="299" spans="2:20" x14ac:dyDescent="0.25">
      <c r="T299" s="1"/>
    </row>
    <row r="300" spans="2:20" x14ac:dyDescent="0.25">
      <c r="T300" s="1"/>
    </row>
    <row r="301" spans="2:20" x14ac:dyDescent="0.25">
      <c r="T301" s="1"/>
    </row>
    <row r="302" spans="2:20" x14ac:dyDescent="0.25">
      <c r="T302" s="1"/>
    </row>
    <row r="303" spans="2:20" x14ac:dyDescent="0.25">
      <c r="T303" s="1"/>
    </row>
    <row r="304" spans="2:20" x14ac:dyDescent="0.25">
      <c r="T304" s="1"/>
    </row>
    <row r="305" spans="20:20" x14ac:dyDescent="0.25">
      <c r="T305" s="1"/>
    </row>
    <row r="306" spans="20:20" x14ac:dyDescent="0.25">
      <c r="T306" s="1"/>
    </row>
    <row r="307" spans="20:20" x14ac:dyDescent="0.25">
      <c r="T307" s="1"/>
    </row>
    <row r="308" spans="20:20" x14ac:dyDescent="0.25">
      <c r="T308" s="1"/>
    </row>
    <row r="309" spans="20:20" x14ac:dyDescent="0.25">
      <c r="T309" s="1"/>
    </row>
    <row r="310" spans="20:20" x14ac:dyDescent="0.25">
      <c r="T310" s="1"/>
    </row>
    <row r="311" spans="20:20" x14ac:dyDescent="0.25">
      <c r="T311" s="1"/>
    </row>
    <row r="312" spans="20:20" x14ac:dyDescent="0.25">
      <c r="T312" s="1"/>
    </row>
    <row r="313" spans="20:20" x14ac:dyDescent="0.25">
      <c r="T313" s="1"/>
    </row>
    <row r="314" spans="20:20" x14ac:dyDescent="0.25">
      <c r="T314" s="1"/>
    </row>
    <row r="315" spans="20:20" x14ac:dyDescent="0.25">
      <c r="T315" s="1"/>
    </row>
    <row r="316" spans="20:20" x14ac:dyDescent="0.25">
      <c r="T316" s="1"/>
    </row>
    <row r="317" spans="20:20" x14ac:dyDescent="0.25">
      <c r="T317" s="1"/>
    </row>
    <row r="318" spans="20:20" x14ac:dyDescent="0.25">
      <c r="T318" s="1"/>
    </row>
    <row r="319" spans="20:20" x14ac:dyDescent="0.25">
      <c r="T319" s="1"/>
    </row>
    <row r="320" spans="20:20" x14ac:dyDescent="0.25">
      <c r="T320" s="1"/>
    </row>
    <row r="321" spans="20:20" x14ac:dyDescent="0.25">
      <c r="T321" s="1"/>
    </row>
    <row r="322" spans="20:20" x14ac:dyDescent="0.25">
      <c r="T322" s="1"/>
    </row>
    <row r="323" spans="20:20" x14ac:dyDescent="0.25">
      <c r="T323" s="1"/>
    </row>
    <row r="324" spans="20:20" x14ac:dyDescent="0.25">
      <c r="T324" s="1"/>
    </row>
    <row r="325" spans="20:20" x14ac:dyDescent="0.25">
      <c r="T325" s="1"/>
    </row>
    <row r="326" spans="20:20" x14ac:dyDescent="0.25">
      <c r="T326" s="1"/>
    </row>
    <row r="327" spans="20:20" x14ac:dyDescent="0.25">
      <c r="T327" s="1"/>
    </row>
    <row r="328" spans="20:20" x14ac:dyDescent="0.25">
      <c r="T328" s="1"/>
    </row>
    <row r="329" spans="20:20" x14ac:dyDescent="0.25">
      <c r="T329" s="1"/>
    </row>
    <row r="330" spans="20:20" x14ac:dyDescent="0.25">
      <c r="T330" s="1"/>
    </row>
    <row r="331" spans="20:20" x14ac:dyDescent="0.25">
      <c r="T331" s="1"/>
    </row>
    <row r="332" spans="20:20" x14ac:dyDescent="0.25">
      <c r="T332" s="1"/>
    </row>
    <row r="333" spans="20:20" x14ac:dyDescent="0.25">
      <c r="T333" s="1"/>
    </row>
    <row r="334" spans="20:20" x14ac:dyDescent="0.25">
      <c r="T334" s="1"/>
    </row>
    <row r="335" spans="20:20" x14ac:dyDescent="0.25">
      <c r="T335" s="1"/>
    </row>
    <row r="336" spans="20:20" x14ac:dyDescent="0.25">
      <c r="T336" s="1"/>
    </row>
    <row r="337" spans="20:20" x14ac:dyDescent="0.25">
      <c r="T337" s="1"/>
    </row>
    <row r="338" spans="20:20" x14ac:dyDescent="0.25">
      <c r="T338" s="1"/>
    </row>
    <row r="339" spans="20:20" x14ac:dyDescent="0.25">
      <c r="T339" s="1"/>
    </row>
    <row r="340" spans="20:20" x14ac:dyDescent="0.25">
      <c r="T340" s="1"/>
    </row>
    <row r="341" spans="20:20" x14ac:dyDescent="0.25">
      <c r="T341" s="1"/>
    </row>
    <row r="342" spans="20:20" x14ac:dyDescent="0.25">
      <c r="T342" s="1"/>
    </row>
    <row r="343" spans="20:20" x14ac:dyDescent="0.25">
      <c r="T343" s="1"/>
    </row>
    <row r="344" spans="20:20" x14ac:dyDescent="0.25">
      <c r="T344" s="1"/>
    </row>
    <row r="345" spans="20:20" x14ac:dyDescent="0.25">
      <c r="T345" s="1"/>
    </row>
    <row r="346" spans="20:20" x14ac:dyDescent="0.25">
      <c r="T346" s="1"/>
    </row>
    <row r="347" spans="20:20" x14ac:dyDescent="0.25">
      <c r="T347" s="1"/>
    </row>
    <row r="348" spans="20:20" x14ac:dyDescent="0.25">
      <c r="T348" s="1"/>
    </row>
    <row r="349" spans="20:20" x14ac:dyDescent="0.25">
      <c r="T349" s="1"/>
    </row>
    <row r="350" spans="20:20" x14ac:dyDescent="0.25">
      <c r="T350" s="1"/>
    </row>
    <row r="351" spans="20:20" x14ac:dyDescent="0.25">
      <c r="T351" s="1"/>
    </row>
    <row r="352" spans="20:20" x14ac:dyDescent="0.25">
      <c r="T352" s="1"/>
    </row>
    <row r="353" spans="20:20" x14ac:dyDescent="0.25">
      <c r="T353" s="1"/>
    </row>
    <row r="354" spans="20:20" x14ac:dyDescent="0.25">
      <c r="T354" s="1"/>
    </row>
    <row r="355" spans="20:20" x14ac:dyDescent="0.25">
      <c r="T355" s="1"/>
    </row>
    <row r="356" spans="20:20" x14ac:dyDescent="0.25">
      <c r="T356" s="1"/>
    </row>
    <row r="357" spans="20:20" x14ac:dyDescent="0.25">
      <c r="T357" s="1"/>
    </row>
    <row r="358" spans="20:20" x14ac:dyDescent="0.25">
      <c r="T358" s="1"/>
    </row>
    <row r="359" spans="20:20" x14ac:dyDescent="0.25">
      <c r="T359" s="1"/>
    </row>
    <row r="360" spans="20:20" x14ac:dyDescent="0.25">
      <c r="T360" s="1"/>
    </row>
    <row r="361" spans="20:20" x14ac:dyDescent="0.25">
      <c r="T361" s="1"/>
    </row>
    <row r="362" spans="20:20" x14ac:dyDescent="0.25">
      <c r="T362" s="1"/>
    </row>
    <row r="363" spans="20:20" x14ac:dyDescent="0.25">
      <c r="T363" s="1"/>
    </row>
    <row r="364" spans="20:20" x14ac:dyDescent="0.25">
      <c r="T364" s="1"/>
    </row>
    <row r="365" spans="20:20" x14ac:dyDescent="0.25">
      <c r="T365" s="1"/>
    </row>
    <row r="366" spans="20:20" x14ac:dyDescent="0.25">
      <c r="T366" s="1"/>
    </row>
    <row r="367" spans="20:20" x14ac:dyDescent="0.25">
      <c r="T367" s="1"/>
    </row>
    <row r="368" spans="20:20" x14ac:dyDescent="0.25">
      <c r="T368" s="1"/>
    </row>
    <row r="369" spans="20:20" x14ac:dyDescent="0.25">
      <c r="T369" s="1"/>
    </row>
    <row r="370" spans="20:20" x14ac:dyDescent="0.25">
      <c r="T370" s="1"/>
    </row>
    <row r="371" spans="20:20" x14ac:dyDescent="0.25">
      <c r="T371" s="1"/>
    </row>
    <row r="372" spans="20:20" x14ac:dyDescent="0.25">
      <c r="T372" s="1"/>
    </row>
    <row r="373" spans="20:20" x14ac:dyDescent="0.25">
      <c r="T373" s="1"/>
    </row>
    <row r="374" spans="20:20" x14ac:dyDescent="0.25">
      <c r="T374" s="1"/>
    </row>
    <row r="375" spans="20:20" x14ac:dyDescent="0.25">
      <c r="T375" s="1"/>
    </row>
    <row r="376" spans="20:20" x14ac:dyDescent="0.25">
      <c r="T376" s="1"/>
    </row>
    <row r="377" spans="20:20" x14ac:dyDescent="0.25">
      <c r="T377" s="1"/>
    </row>
    <row r="378" spans="20:20" x14ac:dyDescent="0.25">
      <c r="T378" s="1"/>
    </row>
    <row r="379" spans="20:20" x14ac:dyDescent="0.25">
      <c r="T379" s="1"/>
    </row>
    <row r="380" spans="20:20" x14ac:dyDescent="0.25">
      <c r="T380" s="1"/>
    </row>
    <row r="381" spans="20:20" x14ac:dyDescent="0.25">
      <c r="T381" s="1"/>
    </row>
    <row r="382" spans="20:20" x14ac:dyDescent="0.25">
      <c r="T382" s="1"/>
    </row>
    <row r="383" spans="20:20" x14ac:dyDescent="0.25">
      <c r="T383" s="1"/>
    </row>
    <row r="384" spans="20:20" x14ac:dyDescent="0.25">
      <c r="T384" s="1"/>
    </row>
    <row r="385" spans="20:20" x14ac:dyDescent="0.25">
      <c r="T385" s="1"/>
    </row>
    <row r="386" spans="20:20" x14ac:dyDescent="0.25">
      <c r="T386" s="1"/>
    </row>
    <row r="387" spans="20:20" x14ac:dyDescent="0.25">
      <c r="T387" s="1"/>
    </row>
    <row r="388" spans="20:20" x14ac:dyDescent="0.25">
      <c r="T388" s="1"/>
    </row>
    <row r="389" spans="20:20" x14ac:dyDescent="0.25">
      <c r="T389" s="1"/>
    </row>
    <row r="390" spans="20:20" x14ac:dyDescent="0.25">
      <c r="T390" s="1"/>
    </row>
    <row r="391" spans="20:20" x14ac:dyDescent="0.25">
      <c r="T391" s="1"/>
    </row>
    <row r="392" spans="20:20" x14ac:dyDescent="0.25">
      <c r="T392" s="1"/>
    </row>
    <row r="393" spans="20:20" x14ac:dyDescent="0.25">
      <c r="T393" s="1"/>
    </row>
    <row r="394" spans="20:20" x14ac:dyDescent="0.25">
      <c r="T394" s="1"/>
    </row>
    <row r="395" spans="20:20" x14ac:dyDescent="0.25">
      <c r="T395" s="1"/>
    </row>
    <row r="396" spans="20:20" x14ac:dyDescent="0.25">
      <c r="T396" s="1"/>
    </row>
    <row r="397" spans="20:20" x14ac:dyDescent="0.25">
      <c r="T397" s="1"/>
    </row>
    <row r="398" spans="20:20" x14ac:dyDescent="0.25">
      <c r="T398" s="1"/>
    </row>
    <row r="399" spans="20:20" x14ac:dyDescent="0.25">
      <c r="T399" s="1"/>
    </row>
    <row r="400" spans="20:20" x14ac:dyDescent="0.25">
      <c r="T400" s="1"/>
    </row>
    <row r="401" spans="20:20" x14ac:dyDescent="0.25">
      <c r="T401" s="1"/>
    </row>
    <row r="402" spans="20:20" x14ac:dyDescent="0.25">
      <c r="T402" s="1"/>
    </row>
    <row r="403" spans="20:20" x14ac:dyDescent="0.25">
      <c r="T403" s="1"/>
    </row>
    <row r="404" spans="20:20" x14ac:dyDescent="0.25">
      <c r="T404" s="1"/>
    </row>
    <row r="405" spans="20:20" x14ac:dyDescent="0.25">
      <c r="T405" s="1"/>
    </row>
    <row r="406" spans="20:20" x14ac:dyDescent="0.25">
      <c r="T406" s="1"/>
    </row>
    <row r="407" spans="20:20" x14ac:dyDescent="0.25">
      <c r="T407" s="1"/>
    </row>
    <row r="408" spans="20:20" x14ac:dyDescent="0.25">
      <c r="T408" s="1"/>
    </row>
    <row r="409" spans="20:20" x14ac:dyDescent="0.25">
      <c r="T409" s="1"/>
    </row>
    <row r="410" spans="20:20" x14ac:dyDescent="0.25">
      <c r="T410" s="1"/>
    </row>
    <row r="411" spans="20:20" x14ac:dyDescent="0.25">
      <c r="T411" s="1"/>
    </row>
    <row r="412" spans="20:20" x14ac:dyDescent="0.25">
      <c r="T412" s="1"/>
    </row>
    <row r="413" spans="20:20" x14ac:dyDescent="0.25">
      <c r="T413" s="1"/>
    </row>
    <row r="414" spans="20:20" x14ac:dyDescent="0.25">
      <c r="T414" s="1"/>
    </row>
    <row r="415" spans="20:20" x14ac:dyDescent="0.25">
      <c r="T415" s="1"/>
    </row>
    <row r="416" spans="20:20" x14ac:dyDescent="0.25">
      <c r="T416" s="1"/>
    </row>
    <row r="417" spans="20:20" x14ac:dyDescent="0.25">
      <c r="T417" s="1"/>
    </row>
    <row r="418" spans="20:20" x14ac:dyDescent="0.25">
      <c r="T418" s="1"/>
    </row>
    <row r="419" spans="20:20" x14ac:dyDescent="0.25">
      <c r="T419" s="1"/>
    </row>
    <row r="420" spans="20:20" x14ac:dyDescent="0.25">
      <c r="T420" s="1"/>
    </row>
    <row r="421" spans="20:20" x14ac:dyDescent="0.25">
      <c r="T421" s="1"/>
    </row>
    <row r="422" spans="20:20" x14ac:dyDescent="0.25">
      <c r="T422" s="1"/>
    </row>
    <row r="423" spans="20:20" x14ac:dyDescent="0.25">
      <c r="T423" s="1"/>
    </row>
    <row r="424" spans="20:20" x14ac:dyDescent="0.25">
      <c r="T424" s="1"/>
    </row>
    <row r="425" spans="20:20" x14ac:dyDescent="0.25">
      <c r="T425" s="1"/>
    </row>
    <row r="426" spans="20:20" x14ac:dyDescent="0.25">
      <c r="T426" s="1"/>
    </row>
    <row r="427" spans="20:20" x14ac:dyDescent="0.25">
      <c r="T427" s="1"/>
    </row>
    <row r="428" spans="20:20" x14ac:dyDescent="0.25">
      <c r="T428" s="1"/>
    </row>
    <row r="429" spans="20:20" x14ac:dyDescent="0.25">
      <c r="T429" s="1"/>
    </row>
    <row r="430" spans="20:20" x14ac:dyDescent="0.25">
      <c r="T430" s="1"/>
    </row>
    <row r="431" spans="20:20" x14ac:dyDescent="0.25">
      <c r="T431" s="1"/>
    </row>
    <row r="432" spans="20:20" x14ac:dyDescent="0.25">
      <c r="T432" s="1"/>
    </row>
    <row r="433" spans="20:20" x14ac:dyDescent="0.25">
      <c r="T433" s="1"/>
    </row>
    <row r="434" spans="20:20" x14ac:dyDescent="0.25">
      <c r="T434" s="1"/>
    </row>
    <row r="435" spans="20:20" x14ac:dyDescent="0.25">
      <c r="T435" s="1"/>
    </row>
    <row r="436" spans="20:20" x14ac:dyDescent="0.25">
      <c r="T436" s="1"/>
    </row>
    <row r="437" spans="20:20" x14ac:dyDescent="0.25">
      <c r="T437" s="1"/>
    </row>
    <row r="438" spans="20:20" x14ac:dyDescent="0.25">
      <c r="T438" s="1"/>
    </row>
    <row r="439" spans="20:20" x14ac:dyDescent="0.25">
      <c r="T439" s="1"/>
    </row>
    <row r="440" spans="20:20" x14ac:dyDescent="0.25">
      <c r="T440" s="1"/>
    </row>
    <row r="441" spans="20:20" x14ac:dyDescent="0.25">
      <c r="T441" s="1"/>
    </row>
    <row r="442" spans="20:20" x14ac:dyDescent="0.25">
      <c r="T442" s="1"/>
    </row>
    <row r="443" spans="20:20" x14ac:dyDescent="0.25">
      <c r="T443" s="1"/>
    </row>
    <row r="444" spans="20:20" x14ac:dyDescent="0.25">
      <c r="T444" s="1"/>
    </row>
    <row r="445" spans="20:20" x14ac:dyDescent="0.25">
      <c r="T445" s="1"/>
    </row>
    <row r="446" spans="20:20" x14ac:dyDescent="0.25">
      <c r="T446" s="1"/>
    </row>
    <row r="447" spans="20:20" x14ac:dyDescent="0.25">
      <c r="T447" s="1"/>
    </row>
    <row r="448" spans="20:20" x14ac:dyDescent="0.25">
      <c r="T448" s="1"/>
    </row>
    <row r="449" spans="20:20" x14ac:dyDescent="0.25">
      <c r="T449" s="1"/>
    </row>
    <row r="450" spans="20:20" x14ac:dyDescent="0.25">
      <c r="T450" s="1"/>
    </row>
    <row r="451" spans="20:20" x14ac:dyDescent="0.25">
      <c r="T451" s="1"/>
    </row>
    <row r="452" spans="20:20" x14ac:dyDescent="0.25">
      <c r="T45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A682-51BE-4CB7-A69C-B99479703235}">
  <dimension ref="A1:K20"/>
  <sheetViews>
    <sheetView showGridLines="0" workbookViewId="0">
      <selection activeCell="G2" sqref="G2:K20"/>
    </sheetView>
  </sheetViews>
  <sheetFormatPr defaultRowHeight="15.75" x14ac:dyDescent="0.25"/>
  <cols>
    <col min="1" max="1" width="13.7109375" style="23" bestFit="1" customWidth="1"/>
    <col min="2" max="2" width="7.28515625" style="23" bestFit="1" customWidth="1"/>
    <col min="3" max="3" width="7.85546875" style="23" bestFit="1" customWidth="1"/>
    <col min="4" max="4" width="6.7109375" style="23" bestFit="1" customWidth="1"/>
    <col min="5" max="5" width="5.5703125" style="23" bestFit="1" customWidth="1"/>
    <col min="6" max="6" width="14.5703125" style="23" bestFit="1" customWidth="1"/>
    <col min="7" max="7" width="29.85546875" style="23" bestFit="1" customWidth="1"/>
    <col min="8" max="8" width="7.28515625" style="23" bestFit="1" customWidth="1"/>
    <col min="9" max="9" width="7.85546875" style="23" bestFit="1" customWidth="1"/>
    <col min="10" max="11" width="6.7109375" style="23" bestFit="1" customWidth="1"/>
    <col min="12" max="12" width="7" style="23" bestFit="1" customWidth="1"/>
    <col min="13" max="13" width="6" style="23" bestFit="1" customWidth="1"/>
    <col min="14" max="14" width="5" style="23" bestFit="1" customWidth="1"/>
    <col min="15" max="16384" width="9.140625" style="23"/>
  </cols>
  <sheetData>
    <row r="1" spans="1:11" x14ac:dyDescent="0.25">
      <c r="A1" s="25"/>
      <c r="B1" s="26" t="s">
        <v>86</v>
      </c>
      <c r="C1" s="25" t="s">
        <v>70</v>
      </c>
      <c r="D1" s="25" t="s">
        <v>71</v>
      </c>
      <c r="E1" s="25" t="s">
        <v>72</v>
      </c>
    </row>
    <row r="2" spans="1:11" x14ac:dyDescent="0.25">
      <c r="A2" s="24" t="s">
        <v>74</v>
      </c>
      <c r="B2" s="24" t="s">
        <v>73</v>
      </c>
      <c r="C2" s="28">
        <v>23</v>
      </c>
      <c r="D2" s="28">
        <v>2.86</v>
      </c>
      <c r="E2" s="28">
        <v>0.76</v>
      </c>
      <c r="G2" s="26"/>
      <c r="H2" s="26" t="s">
        <v>86</v>
      </c>
      <c r="I2" s="25" t="s">
        <v>70</v>
      </c>
      <c r="J2" s="25" t="s">
        <v>71</v>
      </c>
      <c r="K2" s="25" t="s">
        <v>72</v>
      </c>
    </row>
    <row r="3" spans="1:11" x14ac:dyDescent="0.25">
      <c r="A3" s="24"/>
      <c r="B3" s="24" t="s">
        <v>34</v>
      </c>
      <c r="C3" s="28">
        <v>24</v>
      </c>
      <c r="D3" s="28">
        <v>3.56</v>
      </c>
      <c r="E3" s="28">
        <v>1.35</v>
      </c>
      <c r="G3" s="23" t="s">
        <v>80</v>
      </c>
      <c r="H3" s="23" t="s">
        <v>73</v>
      </c>
      <c r="I3" s="27">
        <v>32</v>
      </c>
      <c r="J3" s="27">
        <v>9.18</v>
      </c>
      <c r="K3" s="27">
        <v>2.4500000000000002</v>
      </c>
    </row>
    <row r="4" spans="1:11" x14ac:dyDescent="0.25">
      <c r="A4" s="24"/>
      <c r="B4" s="24" t="s">
        <v>37</v>
      </c>
      <c r="C4" s="28">
        <v>22</v>
      </c>
      <c r="D4" s="28">
        <v>1.63</v>
      </c>
      <c r="E4" s="28">
        <v>0.62</v>
      </c>
      <c r="H4" s="23" t="s">
        <v>34</v>
      </c>
      <c r="I4" s="27">
        <v>34.590000000000003</v>
      </c>
      <c r="J4" s="27">
        <v>10.16</v>
      </c>
      <c r="K4" s="27">
        <v>3.84</v>
      </c>
    </row>
    <row r="5" spans="1:11" x14ac:dyDescent="0.25">
      <c r="A5" s="24" t="s">
        <v>75</v>
      </c>
      <c r="B5" s="24" t="s">
        <v>73</v>
      </c>
      <c r="C5" s="28">
        <v>1.66</v>
      </c>
      <c r="D5" s="28">
        <v>0.09</v>
      </c>
      <c r="E5" s="28">
        <v>0.03</v>
      </c>
      <c r="H5" s="23" t="s">
        <v>37</v>
      </c>
      <c r="I5" s="27">
        <v>29.41</v>
      </c>
      <c r="J5" s="27">
        <v>7.99</v>
      </c>
      <c r="K5" s="27">
        <v>3.02</v>
      </c>
    </row>
    <row r="6" spans="1:11" x14ac:dyDescent="0.25">
      <c r="A6" s="24"/>
      <c r="B6" s="24" t="s">
        <v>34</v>
      </c>
      <c r="C6" s="29">
        <v>1.73</v>
      </c>
      <c r="D6" s="28">
        <v>0.05</v>
      </c>
      <c r="E6" s="28">
        <v>0.02</v>
      </c>
      <c r="G6" s="23" t="s">
        <v>81</v>
      </c>
      <c r="H6" s="23" t="s">
        <v>73</v>
      </c>
      <c r="I6" s="27">
        <v>28.74</v>
      </c>
      <c r="J6" s="27">
        <v>9.4700000000000006</v>
      </c>
      <c r="K6" s="27">
        <v>2.5299999999999998</v>
      </c>
    </row>
    <row r="7" spans="1:11" x14ac:dyDescent="0.25">
      <c r="A7" s="24"/>
      <c r="B7" s="24" t="s">
        <v>37</v>
      </c>
      <c r="C7" s="28">
        <v>1.6</v>
      </c>
      <c r="D7" s="28">
        <v>0.08</v>
      </c>
      <c r="E7" s="28">
        <v>0.03</v>
      </c>
      <c r="H7" s="23" t="s">
        <v>34</v>
      </c>
      <c r="I7" s="27">
        <v>32.340000000000003</v>
      </c>
      <c r="J7" s="27">
        <v>10.43</v>
      </c>
      <c r="K7" s="27">
        <v>3.94</v>
      </c>
    </row>
    <row r="8" spans="1:11" x14ac:dyDescent="0.25">
      <c r="A8" s="24" t="s">
        <v>77</v>
      </c>
      <c r="B8" s="24" t="s">
        <v>73</v>
      </c>
      <c r="C8" s="28">
        <v>69.180000000000007</v>
      </c>
      <c r="D8" s="28">
        <v>11.03</v>
      </c>
      <c r="E8" s="28">
        <v>2.95</v>
      </c>
      <c r="H8" s="23" t="s">
        <v>37</v>
      </c>
      <c r="I8" s="27">
        <v>25.13</v>
      </c>
      <c r="J8" s="27">
        <v>7.43</v>
      </c>
      <c r="K8" s="27">
        <v>2.81</v>
      </c>
    </row>
    <row r="9" spans="1:11" x14ac:dyDescent="0.25">
      <c r="A9" s="24"/>
      <c r="B9" s="24" t="s">
        <v>34</v>
      </c>
      <c r="C9" s="28">
        <v>73.94</v>
      </c>
      <c r="D9" s="28">
        <v>7.6</v>
      </c>
      <c r="E9" s="28">
        <v>2.87</v>
      </c>
      <c r="G9" s="23" t="s">
        <v>82</v>
      </c>
      <c r="H9" s="23" t="s">
        <v>73</v>
      </c>
      <c r="I9" s="27">
        <v>43.26</v>
      </c>
      <c r="J9" s="27">
        <v>9.99</v>
      </c>
      <c r="K9" s="27">
        <v>2.67</v>
      </c>
    </row>
    <row r="10" spans="1:11" x14ac:dyDescent="0.25">
      <c r="A10" s="24"/>
      <c r="B10" s="24" t="s">
        <v>37</v>
      </c>
      <c r="C10" s="28">
        <v>64.41</v>
      </c>
      <c r="D10" s="28">
        <v>12.37</v>
      </c>
      <c r="E10" s="28">
        <v>4.68</v>
      </c>
      <c r="H10" s="23" t="s">
        <v>34</v>
      </c>
      <c r="I10" s="27">
        <v>50.6</v>
      </c>
      <c r="J10" s="27">
        <v>5.21</v>
      </c>
      <c r="K10" s="27">
        <v>1.97</v>
      </c>
    </row>
    <row r="11" spans="1:11" x14ac:dyDescent="0.25">
      <c r="A11" s="24" t="s">
        <v>76</v>
      </c>
      <c r="B11" s="24" t="s">
        <v>73</v>
      </c>
      <c r="C11" s="28">
        <v>24.97</v>
      </c>
      <c r="D11" s="28">
        <v>3.45</v>
      </c>
      <c r="E11" s="28">
        <v>0.92</v>
      </c>
      <c r="H11" s="23" t="s">
        <v>37</v>
      </c>
      <c r="I11" s="27">
        <v>35.909999999999997</v>
      </c>
      <c r="J11" s="27">
        <v>7.95</v>
      </c>
      <c r="K11" s="27">
        <v>3</v>
      </c>
    </row>
    <row r="12" spans="1:11" x14ac:dyDescent="0.25">
      <c r="A12" s="24"/>
      <c r="B12" s="24" t="s">
        <v>34</v>
      </c>
      <c r="C12" s="28">
        <v>24.73</v>
      </c>
      <c r="D12" s="28">
        <v>2.19</v>
      </c>
      <c r="E12" s="28">
        <v>0.83</v>
      </c>
      <c r="G12" s="23" t="s">
        <v>83</v>
      </c>
      <c r="H12" s="23" t="s">
        <v>73</v>
      </c>
      <c r="I12" s="27">
        <v>55.78</v>
      </c>
      <c r="J12" s="27">
        <v>24.97</v>
      </c>
      <c r="K12" s="27">
        <v>6.67</v>
      </c>
    </row>
    <row r="13" spans="1:11" x14ac:dyDescent="0.25">
      <c r="A13" s="24"/>
      <c r="B13" s="24" t="s">
        <v>37</v>
      </c>
      <c r="C13" s="28">
        <v>25.21</v>
      </c>
      <c r="D13" s="28">
        <v>4.57</v>
      </c>
      <c r="E13" s="28">
        <v>1.73</v>
      </c>
      <c r="H13" s="23" t="s">
        <v>34</v>
      </c>
      <c r="I13" s="27">
        <v>76.86</v>
      </c>
      <c r="J13" s="27">
        <v>16.18</v>
      </c>
      <c r="K13" s="27">
        <v>6.12</v>
      </c>
    </row>
    <row r="14" spans="1:11" x14ac:dyDescent="0.25">
      <c r="A14" s="24" t="s">
        <v>78</v>
      </c>
      <c r="B14" s="24" t="s">
        <v>73</v>
      </c>
      <c r="C14" s="28">
        <v>113.29</v>
      </c>
      <c r="D14" s="28">
        <v>8.91</v>
      </c>
      <c r="E14" s="28">
        <v>2.38</v>
      </c>
      <c r="H14" s="23" t="s">
        <v>37</v>
      </c>
      <c r="I14" s="27">
        <v>34.700000000000003</v>
      </c>
      <c r="J14" s="27">
        <v>7.26</v>
      </c>
      <c r="K14" s="27">
        <v>2.75</v>
      </c>
    </row>
    <row r="15" spans="1:11" x14ac:dyDescent="0.25">
      <c r="A15" s="24"/>
      <c r="B15" s="24" t="s">
        <v>34</v>
      </c>
      <c r="C15" s="28">
        <v>117</v>
      </c>
      <c r="D15" s="28">
        <v>9.07</v>
      </c>
      <c r="E15" s="28">
        <v>3.43</v>
      </c>
      <c r="G15" s="23" t="s">
        <v>84</v>
      </c>
      <c r="H15" s="23" t="s">
        <v>73</v>
      </c>
      <c r="I15" s="27">
        <v>83.34</v>
      </c>
      <c r="J15" s="27">
        <v>36.840000000000003</v>
      </c>
      <c r="K15" s="27">
        <v>9.85</v>
      </c>
    </row>
    <row r="16" spans="1:11" x14ac:dyDescent="0.25">
      <c r="A16" s="24"/>
      <c r="B16" s="24" t="s">
        <v>37</v>
      </c>
      <c r="C16" s="28">
        <v>109.57</v>
      </c>
      <c r="D16" s="28">
        <v>7.59</v>
      </c>
      <c r="E16" s="28">
        <v>2.87</v>
      </c>
      <c r="H16" s="23" t="s">
        <v>34</v>
      </c>
      <c r="I16" s="27">
        <v>101.83</v>
      </c>
      <c r="J16" s="27">
        <v>43.04</v>
      </c>
      <c r="K16" s="27">
        <v>16.27</v>
      </c>
    </row>
    <row r="17" spans="1:11" x14ac:dyDescent="0.25">
      <c r="A17" s="24" t="s">
        <v>79</v>
      </c>
      <c r="B17" s="24" t="s">
        <v>73</v>
      </c>
      <c r="C17" s="28">
        <v>74.069999999999993</v>
      </c>
      <c r="D17" s="28">
        <v>6.83</v>
      </c>
      <c r="E17" s="28">
        <v>1.83</v>
      </c>
      <c r="H17" s="23" t="s">
        <v>37</v>
      </c>
      <c r="I17" s="27">
        <v>64.86</v>
      </c>
      <c r="J17" s="27">
        <v>17.079999999999998</v>
      </c>
      <c r="K17" s="27">
        <v>6.46</v>
      </c>
    </row>
    <row r="18" spans="1:11" x14ac:dyDescent="0.25">
      <c r="A18" s="24"/>
      <c r="B18" s="24" t="s">
        <v>34</v>
      </c>
      <c r="C18" s="28">
        <v>75.14</v>
      </c>
      <c r="D18" s="28">
        <v>7.49</v>
      </c>
      <c r="E18" s="28">
        <v>2.83</v>
      </c>
      <c r="G18" s="23" t="s">
        <v>85</v>
      </c>
      <c r="H18" s="23" t="s">
        <v>73</v>
      </c>
      <c r="I18" s="27">
        <v>33.729999999999997</v>
      </c>
      <c r="J18" s="27">
        <v>20.28</v>
      </c>
      <c r="K18" s="27">
        <v>5.42</v>
      </c>
    </row>
    <row r="19" spans="1:11" x14ac:dyDescent="0.25">
      <c r="A19" s="24"/>
      <c r="B19" s="24" t="s">
        <v>37</v>
      </c>
      <c r="C19" s="28">
        <v>73</v>
      </c>
      <c r="D19" s="28">
        <v>6.51</v>
      </c>
      <c r="E19" s="28">
        <v>2.46</v>
      </c>
      <c r="H19" s="23" t="s">
        <v>34</v>
      </c>
      <c r="I19" s="27">
        <v>47.02</v>
      </c>
      <c r="J19" s="27">
        <v>21.36</v>
      </c>
      <c r="K19" s="27">
        <v>8.07</v>
      </c>
    </row>
    <row r="20" spans="1:11" x14ac:dyDescent="0.25">
      <c r="H20" s="23" t="s">
        <v>37</v>
      </c>
      <c r="I20" s="27">
        <v>20.43</v>
      </c>
      <c r="J20" s="27">
        <v>4.7300000000000004</v>
      </c>
      <c r="K20" s="27">
        <v>1.79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6140-9313-4270-AD0D-7EAB393A97E7}">
  <dimension ref="A1:S267"/>
  <sheetViews>
    <sheetView workbookViewId="0">
      <selection activeCell="P1" sqref="P1:P1048576"/>
    </sheetView>
  </sheetViews>
  <sheetFormatPr defaultRowHeight="13.5" customHeight="1" x14ac:dyDescent="0.25"/>
  <cols>
    <col min="1" max="2" width="9.7109375" style="9" bestFit="1" customWidth="1"/>
    <col min="3" max="3" width="7.5703125" style="9" bestFit="1" customWidth="1"/>
    <col min="4" max="4" width="4.5703125" style="3" bestFit="1" customWidth="1"/>
    <col min="5" max="5" width="9.28515625" bestFit="1" customWidth="1"/>
    <col min="6" max="6" width="8.28515625" bestFit="1" customWidth="1"/>
    <col min="7" max="7" width="8.5703125" bestFit="1" customWidth="1"/>
    <col min="8" max="8" width="5.5703125" bestFit="1" customWidth="1"/>
    <col min="9" max="9" width="24.7109375" bestFit="1" customWidth="1"/>
    <col min="10" max="10" width="53" bestFit="1" customWidth="1"/>
    <col min="11" max="11" width="26.140625" bestFit="1" customWidth="1"/>
    <col min="12" max="12" width="11.28515625" style="3" bestFit="1" customWidth="1"/>
    <col min="13" max="13" width="8.140625" style="21" bestFit="1" customWidth="1"/>
    <col min="14" max="14" width="10.5703125" bestFit="1" customWidth="1"/>
    <col min="15" max="15" width="9.28515625" bestFit="1" customWidth="1"/>
    <col min="16" max="16" width="8.5703125" style="21" bestFit="1" customWidth="1"/>
    <col min="17" max="17" width="13.28515625" bestFit="1" customWidth="1"/>
    <col min="18" max="18" width="6.5703125" style="12" bestFit="1" customWidth="1"/>
    <col min="19" max="19" width="7.28515625" bestFit="1" customWidth="1"/>
  </cols>
  <sheetData>
    <row r="1" spans="1:19" ht="13.5" customHeight="1" x14ac:dyDescent="0.25">
      <c r="A1" s="9" t="s">
        <v>3</v>
      </c>
      <c r="B1" s="9" t="s">
        <v>4</v>
      </c>
      <c r="C1" s="9" t="s">
        <v>0</v>
      </c>
      <c r="D1" s="10" t="s">
        <v>55</v>
      </c>
      <c r="E1" s="11" t="s">
        <v>19</v>
      </c>
      <c r="F1" s="11" t="s">
        <v>20</v>
      </c>
      <c r="G1" s="11" t="s">
        <v>56</v>
      </c>
      <c r="H1" s="11" t="s">
        <v>57</v>
      </c>
      <c r="I1" s="11" t="s">
        <v>58</v>
      </c>
      <c r="J1" s="11" t="s">
        <v>59</v>
      </c>
      <c r="K1" s="11" t="s">
        <v>60</v>
      </c>
      <c r="L1" s="17" t="s">
        <v>61</v>
      </c>
      <c r="M1" s="19" t="s">
        <v>62</v>
      </c>
      <c r="N1" s="11" t="s">
        <v>63</v>
      </c>
      <c r="O1" s="11" t="s">
        <v>64</v>
      </c>
      <c r="P1" s="19" t="s">
        <v>65</v>
      </c>
      <c r="Q1" s="11" t="s">
        <v>66</v>
      </c>
      <c r="R1" s="12" t="s">
        <v>17</v>
      </c>
      <c r="S1" s="11" t="s">
        <v>67</v>
      </c>
    </row>
    <row r="2" spans="1:19" ht="13.5" customHeight="1" x14ac:dyDescent="0.25">
      <c r="A2" s="1" t="s">
        <v>32</v>
      </c>
      <c r="B2" s="1" t="s">
        <v>33</v>
      </c>
      <c r="C2" s="1">
        <v>1</v>
      </c>
      <c r="D2" s="4">
        <v>0.48</v>
      </c>
      <c r="E2" s="1">
        <v>4.0999999999999996</v>
      </c>
      <c r="F2">
        <v>75</v>
      </c>
      <c r="G2" s="13">
        <f>2*(F2/(E2/10))</f>
        <v>365.85365853658539</v>
      </c>
      <c r="H2" s="13">
        <f>-0.0015*(L2^4) + 0.0179*(L2^3) + 0.0686*(L2^2) - 0.2029*L2 + 2.0524</f>
        <v>2.0108301882382471</v>
      </c>
      <c r="I2" s="14">
        <f>2.718^(-5.64+(1800/(37+273)))/(+IF(G2&lt;100,G2,100))</f>
        <v>1.1810860003315366E-2</v>
      </c>
      <c r="J2" s="13">
        <f>I2*2.718^(2.31*D2)</f>
        <v>3.5791286945120869E-2</v>
      </c>
      <c r="K2" s="13">
        <f>((1.09*D2)+(1.035*(1-D2)))*1000</f>
        <v>1061.3999999999999</v>
      </c>
      <c r="L2" s="18">
        <f>((E2/1000)/2)*(SQRT((R2/60)*6.283)/(J2/(K2/100)))</f>
        <v>1.8663143234412156</v>
      </c>
      <c r="M2" s="20">
        <f>S2*H2</f>
        <v>26.330561072614579</v>
      </c>
      <c r="N2" s="13">
        <f>(R2/60)*(E2/1000)/(F2/100)</f>
        <v>8.199999999999999E-3</v>
      </c>
      <c r="O2" s="14">
        <f>169*(L2^0.83)*(N2^-0.27)</f>
        <v>1037.7060278388135</v>
      </c>
      <c r="P2" s="22">
        <f>(F2/100)*(E2/1000)*K2/(J2/10)</f>
        <v>911.89931365262828</v>
      </c>
      <c r="Q2" s="15" t="str">
        <f>IF(O2-P2&gt;0,"NT","T")</f>
        <v>NT</v>
      </c>
      <c r="R2" s="2">
        <v>90</v>
      </c>
      <c r="S2" s="16">
        <f>J2*G2</f>
        <v>13.094373272605196</v>
      </c>
    </row>
    <row r="3" spans="1:19" ht="13.5" customHeight="1" x14ac:dyDescent="0.25">
      <c r="A3" s="1" t="s">
        <v>32</v>
      </c>
      <c r="B3" s="1" t="s">
        <v>33</v>
      </c>
      <c r="C3" s="1">
        <v>2</v>
      </c>
      <c r="D3" s="4">
        <v>0.52</v>
      </c>
      <c r="E3" s="1">
        <v>5.83</v>
      </c>
      <c r="F3">
        <v>93.7</v>
      </c>
      <c r="G3" s="13">
        <f t="shared" ref="G3:G66" si="0">2*(F3/(E3/10))</f>
        <v>321.44082332761582</v>
      </c>
      <c r="H3" s="13">
        <f t="shared" ref="H3:H66" si="1">-0.0015*(L3^4) + 0.0179*(L3^3) + 0.0686*(L3^2) - 0.2029*L3 + 2.0524</f>
        <v>2.1063562649565557</v>
      </c>
      <c r="I3" s="14">
        <f t="shared" ref="I3:I66" si="2">2.718^(-5.64+(1800/(37+273)))/(+IF(G3&lt;100,G3,100))</f>
        <v>1.1810860003315366E-2</v>
      </c>
      <c r="J3" s="13">
        <f t="shared" ref="J3:J66" si="3">I3*2.718^(2.31*D3)</f>
        <v>3.9255631118955733E-2</v>
      </c>
      <c r="K3" s="13">
        <f t="shared" ref="K3:K66" si="4">((1.09*D3)+(1.035*(1-D3)))*1000</f>
        <v>1063.6000000000001</v>
      </c>
      <c r="L3" s="18">
        <f>((E3/1000)/2)*(SQRT((R3/60)*6.283)/(J3/(K3/100)))</f>
        <v>2.2426845492464813</v>
      </c>
      <c r="M3" s="20">
        <f t="shared" ref="M3:M66" si="5">S3*H3</f>
        <v>26.57876666760723</v>
      </c>
      <c r="N3" s="13">
        <f t="shared" ref="N3:N66" si="6">(R3/60)*(E3/1000)/(F3/100)</f>
        <v>7.9848808253290653E-3</v>
      </c>
      <c r="O3" s="14">
        <f t="shared" ref="O3:O66" si="7">169*(L3^0.83)*(N3^-0.27)</f>
        <v>1217.3398099700603</v>
      </c>
      <c r="P3" s="22">
        <f t="shared" ref="P3:P66" si="8">(F3/100)*(E3/1000)*K3/(J3/10)</f>
        <v>1480.0776832229824</v>
      </c>
      <c r="Q3" s="15" t="str">
        <f t="shared" ref="Q3:Q66" si="9">IF(O3-P3&gt;0,"NT","T")</f>
        <v>T</v>
      </c>
      <c r="R3" s="2">
        <v>77</v>
      </c>
      <c r="S3" s="16">
        <f t="shared" ref="S3:S66" si="10">J3*G3</f>
        <v>12.618362387122307</v>
      </c>
    </row>
    <row r="4" spans="1:19" ht="13.5" customHeight="1" x14ac:dyDescent="0.25">
      <c r="A4" s="1" t="s">
        <v>32</v>
      </c>
      <c r="B4" s="1" t="s">
        <v>33</v>
      </c>
      <c r="C4" s="1">
        <v>3</v>
      </c>
      <c r="D4" s="4">
        <v>0.44</v>
      </c>
      <c r="E4" s="1">
        <v>5.57</v>
      </c>
      <c r="F4">
        <v>96.5</v>
      </c>
      <c r="G4" s="13">
        <f t="shared" si="0"/>
        <v>346.49910233393177</v>
      </c>
      <c r="H4" s="13">
        <f t="shared" si="1"/>
        <v>2.31122459116607</v>
      </c>
      <c r="I4" s="14">
        <f t="shared" si="2"/>
        <v>1.1810860003315366E-2</v>
      </c>
      <c r="J4" s="13">
        <f t="shared" si="3"/>
        <v>3.2632674209367205E-2</v>
      </c>
      <c r="K4" s="13">
        <f t="shared" si="4"/>
        <v>1059.2</v>
      </c>
      <c r="L4" s="18">
        <f t="shared" ref="L4:L66" si="11">((E4/1000)/2)*(SQRT((R4/60)*6.283)/(J4/(K4/100)))</f>
        <v>2.7751065713424716</v>
      </c>
      <c r="M4" s="20">
        <f t="shared" si="5"/>
        <v>26.133460947724689</v>
      </c>
      <c r="N4" s="13">
        <f t="shared" si="6"/>
        <v>8.6580310880829039E-3</v>
      </c>
      <c r="O4" s="14">
        <f t="shared" si="7"/>
        <v>1421.3651378835634</v>
      </c>
      <c r="P4" s="22">
        <f t="shared" si="8"/>
        <v>1744.6479940543006</v>
      </c>
      <c r="Q4" s="15" t="str">
        <f t="shared" si="9"/>
        <v>T</v>
      </c>
      <c r="R4" s="2">
        <v>90</v>
      </c>
      <c r="S4" s="16">
        <f t="shared" si="10"/>
        <v>11.307192320301382</v>
      </c>
    </row>
    <row r="5" spans="1:19" ht="13.5" customHeight="1" x14ac:dyDescent="0.25">
      <c r="A5" s="1" t="s">
        <v>32</v>
      </c>
      <c r="B5" s="1" t="s">
        <v>33</v>
      </c>
      <c r="C5" s="1">
        <v>4</v>
      </c>
      <c r="D5" s="4">
        <v>0.52</v>
      </c>
      <c r="E5" s="1">
        <v>5.41</v>
      </c>
      <c r="F5">
        <v>88.7</v>
      </c>
      <c r="G5" s="13">
        <f t="shared" si="0"/>
        <v>327.91127541589645</v>
      </c>
      <c r="H5" s="13">
        <f t="shared" si="1"/>
        <v>2.0639980505306976</v>
      </c>
      <c r="I5" s="14">
        <f t="shared" si="2"/>
        <v>1.1810860003315366E-2</v>
      </c>
      <c r="J5" s="13">
        <f t="shared" si="3"/>
        <v>3.9255631118955733E-2</v>
      </c>
      <c r="K5" s="13">
        <f t="shared" si="4"/>
        <v>1063.6000000000001</v>
      </c>
      <c r="L5" s="18">
        <f t="shared" si="11"/>
        <v>2.0945891046097689</v>
      </c>
      <c r="M5" s="20">
        <f t="shared" si="5"/>
        <v>26.568534340985114</v>
      </c>
      <c r="N5" s="13">
        <f t="shared" si="6"/>
        <v>7.928974069898535E-3</v>
      </c>
      <c r="O5" s="14">
        <f t="shared" si="7"/>
        <v>1152.4183171842549</v>
      </c>
      <c r="P5" s="22">
        <f t="shared" si="8"/>
        <v>1300.1613441225377</v>
      </c>
      <c r="Q5" s="15" t="str">
        <f t="shared" si="9"/>
        <v>T</v>
      </c>
      <c r="R5" s="2">
        <v>78</v>
      </c>
      <c r="S5" s="16">
        <f t="shared" si="10"/>
        <v>12.872364067472729</v>
      </c>
    </row>
    <row r="6" spans="1:19" ht="13.5" customHeight="1" x14ac:dyDescent="0.25">
      <c r="A6" s="1" t="s">
        <v>32</v>
      </c>
      <c r="B6" s="1" t="s">
        <v>33</v>
      </c>
      <c r="C6" s="1">
        <v>5</v>
      </c>
      <c r="D6" s="4">
        <v>0.46</v>
      </c>
      <c r="E6" s="1">
        <v>5.8</v>
      </c>
      <c r="F6">
        <v>66.400000000000006</v>
      </c>
      <c r="G6" s="13">
        <f t="shared" si="0"/>
        <v>228.96551724137936</v>
      </c>
      <c r="H6" s="13">
        <f t="shared" si="1"/>
        <v>2.2363664619405599</v>
      </c>
      <c r="I6" s="14">
        <f t="shared" si="2"/>
        <v>1.1810860003315366E-2</v>
      </c>
      <c r="J6" s="13">
        <f t="shared" si="3"/>
        <v>3.4175508868400289E-2</v>
      </c>
      <c r="K6" s="13">
        <f t="shared" si="4"/>
        <v>1060.3</v>
      </c>
      <c r="L6" s="18">
        <f t="shared" si="11"/>
        <v>2.6041420337135519</v>
      </c>
      <c r="M6" s="20">
        <f t="shared" si="5"/>
        <v>17.499596782903545</v>
      </c>
      <c r="N6" s="13">
        <f t="shared" si="6"/>
        <v>1.1646586345381524E-2</v>
      </c>
      <c r="O6" s="14">
        <f t="shared" si="7"/>
        <v>1244.5568600501883</v>
      </c>
      <c r="P6" s="22">
        <f t="shared" si="8"/>
        <v>1194.8402511646755</v>
      </c>
      <c r="Q6" s="15" t="str">
        <f t="shared" si="9"/>
        <v>NT</v>
      </c>
      <c r="R6" s="2">
        <v>80</v>
      </c>
      <c r="S6" s="16">
        <f t="shared" si="10"/>
        <v>7.8250130650406193</v>
      </c>
    </row>
    <row r="7" spans="1:19" ht="13.5" customHeight="1" x14ac:dyDescent="0.25">
      <c r="A7" s="1" t="s">
        <v>32</v>
      </c>
      <c r="B7" s="1" t="s">
        <v>33</v>
      </c>
      <c r="C7" s="1">
        <v>6</v>
      </c>
      <c r="D7" s="4">
        <v>0.45</v>
      </c>
      <c r="E7" s="1">
        <v>6.06</v>
      </c>
      <c r="F7">
        <v>96.7</v>
      </c>
      <c r="G7" s="13">
        <f t="shared" si="0"/>
        <v>319.14191419141918</v>
      </c>
      <c r="H7" s="13">
        <f t="shared" si="1"/>
        <v>2.1337594152079422</v>
      </c>
      <c r="I7" s="14">
        <f t="shared" si="2"/>
        <v>1.1810860003315366E-2</v>
      </c>
      <c r="J7" s="13">
        <f t="shared" si="3"/>
        <v>3.3395182988596527E-2</v>
      </c>
      <c r="K7" s="13">
        <f t="shared" si="4"/>
        <v>1059.7500000000002</v>
      </c>
      <c r="L7" s="18">
        <f t="shared" si="11"/>
        <v>2.3284351372974426</v>
      </c>
      <c r="M7" s="20">
        <f t="shared" si="5"/>
        <v>22.741186693861756</v>
      </c>
      <c r="N7" s="13">
        <f t="shared" si="6"/>
        <v>5.8490175801447766E-3</v>
      </c>
      <c r="O7" s="14">
        <f t="shared" si="7"/>
        <v>1365.9586549411663</v>
      </c>
      <c r="P7" s="22">
        <f t="shared" si="8"/>
        <v>1859.5963966182146</v>
      </c>
      <c r="Q7" s="15" t="str">
        <f t="shared" si="9"/>
        <v>T</v>
      </c>
      <c r="R7" s="2">
        <v>56</v>
      </c>
      <c r="S7" s="16">
        <f t="shared" si="10"/>
        <v>10.657802623753414</v>
      </c>
    </row>
    <row r="8" spans="1:19" ht="13.5" customHeight="1" x14ac:dyDescent="0.25">
      <c r="A8" s="1" t="s">
        <v>32</v>
      </c>
      <c r="B8" s="1" t="s">
        <v>33</v>
      </c>
      <c r="C8" s="1">
        <v>7</v>
      </c>
      <c r="D8" s="1">
        <v>0.54</v>
      </c>
      <c r="E8" s="1">
        <v>4.3899999999999997</v>
      </c>
      <c r="F8">
        <v>86.3</v>
      </c>
      <c r="G8" s="13">
        <f t="shared" si="0"/>
        <v>393.16628701594539</v>
      </c>
      <c r="H8" s="13">
        <f t="shared" si="1"/>
        <v>1.9546470186442038</v>
      </c>
      <c r="I8" s="14">
        <f t="shared" si="2"/>
        <v>1.1810860003315366E-2</v>
      </c>
      <c r="J8" s="13">
        <f t="shared" si="3"/>
        <v>4.1111591432351005E-2</v>
      </c>
      <c r="K8" s="13">
        <f t="shared" si="4"/>
        <v>1064.7</v>
      </c>
      <c r="L8" s="18">
        <f t="shared" si="11"/>
        <v>1.4944361428840929</v>
      </c>
      <c r="M8" s="20">
        <f t="shared" si="5"/>
        <v>31.594311902662184</v>
      </c>
      <c r="N8" s="13">
        <f t="shared" si="6"/>
        <v>5.5955967555040556E-3</v>
      </c>
      <c r="O8" s="14">
        <f t="shared" si="7"/>
        <v>956.71896885331989</v>
      </c>
      <c r="P8" s="22">
        <f t="shared" si="8"/>
        <v>981.15649101967381</v>
      </c>
      <c r="Q8" s="15" t="str">
        <f t="shared" si="9"/>
        <v>T</v>
      </c>
      <c r="R8" s="2">
        <v>66</v>
      </c>
      <c r="S8" s="16">
        <f t="shared" si="10"/>
        <v>16.163691756773996</v>
      </c>
    </row>
    <row r="9" spans="1:19" ht="13.5" customHeight="1" x14ac:dyDescent="0.25">
      <c r="A9" s="1" t="s">
        <v>32</v>
      </c>
      <c r="B9" s="1" t="s">
        <v>33</v>
      </c>
      <c r="C9" s="1">
        <v>8</v>
      </c>
      <c r="D9" s="1">
        <v>0.5</v>
      </c>
      <c r="E9" s="1">
        <v>5.46</v>
      </c>
      <c r="F9">
        <v>96.8</v>
      </c>
      <c r="G9" s="13">
        <f t="shared" si="0"/>
        <v>354.57875457875457</v>
      </c>
      <c r="H9" s="13">
        <f t="shared" si="1"/>
        <v>2.1011904112835986</v>
      </c>
      <c r="I9" s="14">
        <f t="shared" si="2"/>
        <v>1.1810860003315366E-2</v>
      </c>
      <c r="J9" s="13">
        <f t="shared" si="3"/>
        <v>3.748345711897931E-2</v>
      </c>
      <c r="K9" s="13">
        <f t="shared" si="4"/>
        <v>1062.5</v>
      </c>
      <c r="L9" s="18">
        <f t="shared" si="11"/>
        <v>2.2257347007334261</v>
      </c>
      <c r="M9" s="20">
        <f t="shared" si="5"/>
        <v>27.926580402342189</v>
      </c>
      <c r="N9" s="13">
        <f t="shared" si="6"/>
        <v>7.4266528925619833E-3</v>
      </c>
      <c r="O9" s="14">
        <f t="shared" si="7"/>
        <v>1233.6031789185649</v>
      </c>
      <c r="P9" s="22">
        <f t="shared" si="8"/>
        <v>1498.1569021702114</v>
      </c>
      <c r="Q9" s="15" t="str">
        <f t="shared" si="9"/>
        <v>T</v>
      </c>
      <c r="R9" s="2">
        <v>79</v>
      </c>
      <c r="S9" s="16">
        <f t="shared" si="10"/>
        <v>13.290837542553836</v>
      </c>
    </row>
    <row r="10" spans="1:19" ht="13.5" customHeight="1" x14ac:dyDescent="0.25">
      <c r="A10" s="1" t="s">
        <v>32</v>
      </c>
      <c r="B10" s="1" t="s">
        <v>33</v>
      </c>
      <c r="C10" s="1">
        <v>9</v>
      </c>
      <c r="D10" s="1">
        <v>0.47</v>
      </c>
      <c r="E10" s="1">
        <v>4.88</v>
      </c>
      <c r="F10">
        <v>84.7</v>
      </c>
      <c r="G10" s="13">
        <f t="shared" si="0"/>
        <v>347.13114754098365</v>
      </c>
      <c r="H10" s="13">
        <f t="shared" si="1"/>
        <v>2.0958977568950501</v>
      </c>
      <c r="I10" s="14">
        <f t="shared" si="2"/>
        <v>1.1810860003315366E-2</v>
      </c>
      <c r="J10" s="13">
        <f t="shared" si="3"/>
        <v>3.4974068170638049E-2</v>
      </c>
      <c r="K10" s="13">
        <f t="shared" si="4"/>
        <v>1060.8499999999999</v>
      </c>
      <c r="L10" s="18">
        <f t="shared" si="11"/>
        <v>2.2080811097990907</v>
      </c>
      <c r="M10" s="20">
        <f t="shared" si="5"/>
        <v>25.445432033196571</v>
      </c>
      <c r="N10" s="13">
        <f t="shared" si="6"/>
        <v>8.1621408894136174E-3</v>
      </c>
      <c r="O10" s="14">
        <f t="shared" si="7"/>
        <v>1194.6262946693432</v>
      </c>
      <c r="P10" s="22">
        <f t="shared" si="8"/>
        <v>1253.7503314187668</v>
      </c>
      <c r="Q10" s="15" t="str">
        <f t="shared" si="9"/>
        <v>T</v>
      </c>
      <c r="R10" s="2">
        <v>85</v>
      </c>
      <c r="S10" s="16">
        <f t="shared" si="10"/>
        <v>12.140588418250177</v>
      </c>
    </row>
    <row r="11" spans="1:19" ht="13.5" customHeight="1" x14ac:dyDescent="0.25">
      <c r="A11" s="1" t="s">
        <v>32</v>
      </c>
      <c r="B11" s="1" t="s">
        <v>33</v>
      </c>
      <c r="C11" s="1">
        <v>10</v>
      </c>
      <c r="D11" s="1">
        <v>0.44</v>
      </c>
      <c r="E11" s="1">
        <v>5.55</v>
      </c>
      <c r="F11">
        <v>56.8</v>
      </c>
      <c r="G11" s="13">
        <f t="shared" si="0"/>
        <v>204.6846846846847</v>
      </c>
      <c r="H11" s="13">
        <f t="shared" si="1"/>
        <v>2.2716694184436084</v>
      </c>
      <c r="I11" s="14">
        <f t="shared" si="2"/>
        <v>1.1810860003315366E-2</v>
      </c>
      <c r="J11" s="13">
        <f t="shared" si="3"/>
        <v>3.2632674209367205E-2</v>
      </c>
      <c r="K11" s="13">
        <f t="shared" si="4"/>
        <v>1059.2</v>
      </c>
      <c r="L11" s="18">
        <f t="shared" si="11"/>
        <v>2.6872350900403057</v>
      </c>
      <c r="M11" s="20">
        <f t="shared" si="5"/>
        <v>15.173408320245503</v>
      </c>
      <c r="N11" s="13">
        <f t="shared" si="6"/>
        <v>1.3842429577464793E-2</v>
      </c>
      <c r="O11" s="14">
        <f t="shared" si="7"/>
        <v>1219.2228036176048</v>
      </c>
      <c r="P11" s="22">
        <f t="shared" si="8"/>
        <v>1023.2143582769977</v>
      </c>
      <c r="Q11" s="15" t="str">
        <f t="shared" si="9"/>
        <v>NT</v>
      </c>
      <c r="R11" s="2">
        <v>85</v>
      </c>
      <c r="S11" s="16">
        <f t="shared" si="10"/>
        <v>6.679408630962369</v>
      </c>
    </row>
    <row r="12" spans="1:19" ht="13.5" customHeight="1" x14ac:dyDescent="0.25">
      <c r="A12" s="1" t="s">
        <v>32</v>
      </c>
      <c r="B12" s="1" t="s">
        <v>33</v>
      </c>
      <c r="C12" s="1">
        <v>11</v>
      </c>
      <c r="D12" s="1">
        <v>0.52</v>
      </c>
      <c r="E12" s="2">
        <v>6.5</v>
      </c>
      <c r="F12">
        <v>68.099999999999994</v>
      </c>
      <c r="G12" s="13">
        <f t="shared" si="0"/>
        <v>209.53846153846152</v>
      </c>
      <c r="H12" s="13">
        <f t="shared" si="1"/>
        <v>2.2787154399255085</v>
      </c>
      <c r="I12" s="14">
        <f t="shared" si="2"/>
        <v>1.1810860003315366E-2</v>
      </c>
      <c r="J12" s="13">
        <f t="shared" si="3"/>
        <v>3.9255631118955733E-2</v>
      </c>
      <c r="K12" s="13">
        <f t="shared" si="4"/>
        <v>1063.6000000000001</v>
      </c>
      <c r="L12" s="18">
        <f t="shared" si="11"/>
        <v>2.7032666404652366</v>
      </c>
      <c r="M12" s="20">
        <f t="shared" si="5"/>
        <v>18.743720945350269</v>
      </c>
      <c r="N12" s="13">
        <f t="shared" si="6"/>
        <v>1.431718061674009E-2</v>
      </c>
      <c r="O12" s="14">
        <f t="shared" si="7"/>
        <v>1214.1517025507696</v>
      </c>
      <c r="P12" s="22">
        <f t="shared" si="8"/>
        <v>1199.3248524608719</v>
      </c>
      <c r="Q12" s="15" t="str">
        <f t="shared" si="9"/>
        <v>NT</v>
      </c>
      <c r="R12" s="2">
        <v>90</v>
      </c>
      <c r="S12" s="16">
        <f t="shared" si="10"/>
        <v>8.2255645513873397</v>
      </c>
    </row>
    <row r="13" spans="1:19" ht="13.5" customHeight="1" x14ac:dyDescent="0.25">
      <c r="A13" s="1" t="s">
        <v>32</v>
      </c>
      <c r="B13" s="1" t="s">
        <v>33</v>
      </c>
      <c r="C13" s="1">
        <v>12</v>
      </c>
      <c r="D13" s="1">
        <v>0.48</v>
      </c>
      <c r="E13" s="1">
        <v>5.4</v>
      </c>
      <c r="F13">
        <v>133.9</v>
      </c>
      <c r="G13" s="13">
        <f t="shared" si="0"/>
        <v>495.92592592592592</v>
      </c>
      <c r="H13" s="13">
        <f t="shared" si="1"/>
        <v>2.0753849954431303</v>
      </c>
      <c r="I13" s="14">
        <f t="shared" si="2"/>
        <v>1.1810860003315366E-2</v>
      </c>
      <c r="J13" s="13">
        <f t="shared" si="3"/>
        <v>3.5791286945120869E-2</v>
      </c>
      <c r="K13" s="13">
        <f t="shared" si="4"/>
        <v>1061.3999999999999</v>
      </c>
      <c r="L13" s="18">
        <f t="shared" si="11"/>
        <v>2.1366229743644714</v>
      </c>
      <c r="M13" s="20">
        <f t="shared" si="5"/>
        <v>36.837724873111519</v>
      </c>
      <c r="N13" s="13">
        <f t="shared" si="6"/>
        <v>4.5705750560119498E-3</v>
      </c>
      <c r="O13" s="14">
        <f t="shared" si="7"/>
        <v>1359.4671830379007</v>
      </c>
      <c r="P13" s="22">
        <f t="shared" si="8"/>
        <v>2144.2533909907952</v>
      </c>
      <c r="Q13" s="15" t="str">
        <f t="shared" si="9"/>
        <v>T</v>
      </c>
      <c r="R13" s="2">
        <v>68</v>
      </c>
      <c r="S13" s="16">
        <f t="shared" si="10"/>
        <v>17.749827118339571</v>
      </c>
    </row>
    <row r="14" spans="1:19" ht="13.5" customHeight="1" x14ac:dyDescent="0.25">
      <c r="A14" s="1" t="s">
        <v>32</v>
      </c>
      <c r="B14" s="1" t="s">
        <v>33</v>
      </c>
      <c r="C14" s="1">
        <v>13</v>
      </c>
      <c r="D14" s="1">
        <v>0.5</v>
      </c>
      <c r="E14" s="1">
        <v>5.26</v>
      </c>
      <c r="F14">
        <v>98.7</v>
      </c>
      <c r="G14" s="13">
        <f t="shared" si="0"/>
        <v>375.28517110266159</v>
      </c>
      <c r="H14" s="13">
        <f t="shared" si="1"/>
        <v>1.9820542688339668</v>
      </c>
      <c r="I14" s="14">
        <f t="shared" si="2"/>
        <v>1.1810860003315366E-2</v>
      </c>
      <c r="J14" s="13">
        <f t="shared" si="3"/>
        <v>3.748345711897931E-2</v>
      </c>
      <c r="K14" s="13">
        <f t="shared" si="4"/>
        <v>1062.5</v>
      </c>
      <c r="L14" s="18">
        <f t="shared" si="11"/>
        <v>1.7058386679572768</v>
      </c>
      <c r="M14" s="20">
        <f t="shared" si="5"/>
        <v>27.881528894606323</v>
      </c>
      <c r="N14" s="13">
        <f t="shared" si="6"/>
        <v>4.4410672070246543E-3</v>
      </c>
      <c r="O14" s="14">
        <f t="shared" si="7"/>
        <v>1136.510948451848</v>
      </c>
      <c r="P14" s="22">
        <f t="shared" si="8"/>
        <v>1471.6081903787338</v>
      </c>
      <c r="Q14" s="15" t="str">
        <f t="shared" si="9"/>
        <v>T</v>
      </c>
      <c r="R14" s="2">
        <v>50</v>
      </c>
      <c r="S14" s="16">
        <f t="shared" si="10"/>
        <v>14.06698561841543</v>
      </c>
    </row>
    <row r="15" spans="1:19" ht="13.5" customHeight="1" x14ac:dyDescent="0.25">
      <c r="A15" s="1" t="s">
        <v>32</v>
      </c>
      <c r="B15" s="1" t="s">
        <v>33</v>
      </c>
      <c r="C15" s="1">
        <v>14</v>
      </c>
      <c r="D15" s="1">
        <v>0.46</v>
      </c>
      <c r="E15" s="1">
        <v>5.57</v>
      </c>
      <c r="F15">
        <v>65.8</v>
      </c>
      <c r="G15" s="13">
        <f t="shared" si="0"/>
        <v>236.26570915619385</v>
      </c>
      <c r="H15" s="13">
        <f t="shared" si="1"/>
        <v>2.2013193411909109</v>
      </c>
      <c r="I15" s="14">
        <f t="shared" si="2"/>
        <v>1.1810860003315366E-2</v>
      </c>
      <c r="J15" s="13">
        <f t="shared" si="3"/>
        <v>3.4175508868400289E-2</v>
      </c>
      <c r="K15" s="13">
        <f t="shared" si="4"/>
        <v>1060.3</v>
      </c>
      <c r="L15" s="18">
        <f t="shared" si="11"/>
        <v>2.5164562546703526</v>
      </c>
      <c r="M15" s="20">
        <f t="shared" si="5"/>
        <v>17.774554866398415</v>
      </c>
      <c r="N15" s="13">
        <f t="shared" si="6"/>
        <v>1.1427811550151979E-2</v>
      </c>
      <c r="O15" s="14">
        <f t="shared" si="7"/>
        <v>1215.8832211933609</v>
      </c>
      <c r="P15" s="22">
        <f t="shared" si="8"/>
        <v>1137.0900526936034</v>
      </c>
      <c r="Q15" s="15" t="str">
        <f t="shared" si="9"/>
        <v>NT</v>
      </c>
      <c r="R15" s="2">
        <v>81</v>
      </c>
      <c r="S15" s="16">
        <f t="shared" si="10"/>
        <v>8.0745008385663866</v>
      </c>
    </row>
    <row r="16" spans="1:19" ht="13.5" customHeight="1" x14ac:dyDescent="0.25">
      <c r="A16" s="1" t="s">
        <v>49</v>
      </c>
      <c r="B16" s="1" t="s">
        <v>50</v>
      </c>
      <c r="C16" s="1">
        <v>1</v>
      </c>
      <c r="D16" s="4">
        <v>0.48</v>
      </c>
      <c r="E16" s="1">
        <v>6.22</v>
      </c>
      <c r="F16">
        <v>193.2</v>
      </c>
      <c r="G16" s="13">
        <f t="shared" si="0"/>
        <v>621.22186495176845</v>
      </c>
      <c r="H16" s="13">
        <f t="shared" si="1"/>
        <v>2.7117944127621341</v>
      </c>
      <c r="I16" s="14">
        <f t="shared" si="2"/>
        <v>1.1810860003315366E-2</v>
      </c>
      <c r="J16" s="13">
        <f t="shared" si="3"/>
        <v>3.5791286945120869E-2</v>
      </c>
      <c r="K16" s="13">
        <f t="shared" si="4"/>
        <v>1061.3999999999999</v>
      </c>
      <c r="L16" s="18">
        <f t="shared" si="11"/>
        <v>3.4804829980574787</v>
      </c>
      <c r="M16" s="20">
        <f t="shared" si="5"/>
        <v>60.294931933499257</v>
      </c>
      <c r="N16" s="13">
        <f t="shared" si="6"/>
        <v>7.297446514837819E-3</v>
      </c>
      <c r="O16" s="14">
        <f t="shared" si="7"/>
        <v>1796.3516401046168</v>
      </c>
      <c r="P16" s="22">
        <f t="shared" si="8"/>
        <v>3563.6847245971317</v>
      </c>
      <c r="Q16" s="15" t="str">
        <f t="shared" si="9"/>
        <v>T</v>
      </c>
      <c r="R16" s="2">
        <v>136</v>
      </c>
      <c r="S16" s="16">
        <f t="shared" si="10"/>
        <v>22.23433002507187</v>
      </c>
    </row>
    <row r="17" spans="1:19" ht="13.5" customHeight="1" x14ac:dyDescent="0.25">
      <c r="A17" s="1" t="s">
        <v>49</v>
      </c>
      <c r="B17" s="1" t="s">
        <v>50</v>
      </c>
      <c r="C17" s="1">
        <v>2</v>
      </c>
      <c r="D17" s="4">
        <v>0.52</v>
      </c>
      <c r="E17" s="1">
        <v>6.59</v>
      </c>
      <c r="F17">
        <v>197.1</v>
      </c>
      <c r="G17" s="13">
        <f t="shared" si="0"/>
        <v>598.17905918057659</v>
      </c>
      <c r="H17" s="13">
        <f t="shared" si="1"/>
        <v>2.438909019688916</v>
      </c>
      <c r="I17" s="14">
        <f t="shared" si="2"/>
        <v>1.1810860003315366E-2</v>
      </c>
      <c r="J17" s="13">
        <f t="shared" si="3"/>
        <v>3.9255631118955733E-2</v>
      </c>
      <c r="K17" s="13">
        <f t="shared" si="4"/>
        <v>1063.6000000000001</v>
      </c>
      <c r="L17" s="18">
        <f t="shared" si="11"/>
        <v>3.0299539697191871</v>
      </c>
      <c r="M17" s="20">
        <f t="shared" si="5"/>
        <v>57.270209149537365</v>
      </c>
      <c r="N17" s="13">
        <f t="shared" si="6"/>
        <v>6.1297141890749194E-3</v>
      </c>
      <c r="O17" s="14">
        <f t="shared" si="7"/>
        <v>1678.3005985311815</v>
      </c>
      <c r="P17" s="22">
        <f t="shared" si="8"/>
        <v>3519.2360968893017</v>
      </c>
      <c r="Q17" s="15" t="str">
        <f t="shared" si="9"/>
        <v>T</v>
      </c>
      <c r="R17" s="2">
        <v>110</v>
      </c>
      <c r="S17" s="16">
        <f t="shared" si="10"/>
        <v>23.481896490276707</v>
      </c>
    </row>
    <row r="18" spans="1:19" ht="13.5" customHeight="1" x14ac:dyDescent="0.25">
      <c r="A18" s="1" t="s">
        <v>49</v>
      </c>
      <c r="B18" s="1" t="s">
        <v>50</v>
      </c>
      <c r="C18" s="1">
        <v>3</v>
      </c>
      <c r="D18" s="4">
        <v>0.44</v>
      </c>
      <c r="E18" s="1">
        <v>6.13</v>
      </c>
      <c r="F18">
        <v>161</v>
      </c>
      <c r="G18" s="13">
        <f t="shared" si="0"/>
        <v>525.2854812398042</v>
      </c>
      <c r="H18" s="13">
        <f t="shared" si="1"/>
        <v>2.4243738231247316</v>
      </c>
      <c r="I18" s="14">
        <f t="shared" si="2"/>
        <v>1.1810860003315366E-2</v>
      </c>
      <c r="J18" s="13">
        <f t="shared" si="3"/>
        <v>3.2632674209367205E-2</v>
      </c>
      <c r="K18" s="13">
        <f t="shared" si="4"/>
        <v>1059.2</v>
      </c>
      <c r="L18" s="18">
        <f t="shared" si="11"/>
        <v>3.0027786321594347</v>
      </c>
      <c r="M18" s="20">
        <f t="shared" si="5"/>
        <v>41.557331100200095</v>
      </c>
      <c r="N18" s="13">
        <f t="shared" si="6"/>
        <v>5.5208074534161492E-3</v>
      </c>
      <c r="O18" s="14">
        <f t="shared" si="7"/>
        <v>1713.5246458538134</v>
      </c>
      <c r="P18" s="22">
        <f t="shared" si="8"/>
        <v>3203.4035865192154</v>
      </c>
      <c r="Q18" s="15" t="str">
        <f t="shared" si="9"/>
        <v>T</v>
      </c>
      <c r="R18" s="2">
        <v>87</v>
      </c>
      <c r="S18" s="16">
        <f t="shared" si="10"/>
        <v>17.141469976209198</v>
      </c>
    </row>
    <row r="19" spans="1:19" ht="13.5" customHeight="1" x14ac:dyDescent="0.25">
      <c r="A19" s="1" t="s">
        <v>49</v>
      </c>
      <c r="B19" s="1" t="s">
        <v>50</v>
      </c>
      <c r="C19" s="1">
        <v>4</v>
      </c>
      <c r="D19" s="4">
        <v>0.52</v>
      </c>
      <c r="E19" s="1">
        <v>6.16</v>
      </c>
      <c r="F19">
        <v>124.3</v>
      </c>
      <c r="G19" s="13">
        <f t="shared" si="0"/>
        <v>403.57142857142856</v>
      </c>
      <c r="H19" s="13">
        <f t="shared" si="1"/>
        <v>2.3443670555233065</v>
      </c>
      <c r="I19" s="14">
        <f t="shared" si="2"/>
        <v>1.1810860003315366E-2</v>
      </c>
      <c r="J19" s="13">
        <f t="shared" si="3"/>
        <v>3.9255631118955733E-2</v>
      </c>
      <c r="K19" s="13">
        <f t="shared" si="4"/>
        <v>1063.6000000000001</v>
      </c>
      <c r="L19" s="18">
        <f t="shared" si="11"/>
        <v>2.8450930532404284</v>
      </c>
      <c r="M19" s="20">
        <f t="shared" si="5"/>
        <v>37.140520508261616</v>
      </c>
      <c r="N19" s="13">
        <f t="shared" si="6"/>
        <v>9.1681415929203564E-3</v>
      </c>
      <c r="O19" s="14">
        <f t="shared" si="7"/>
        <v>1428.7979711135611</v>
      </c>
      <c r="P19" s="22">
        <f t="shared" si="8"/>
        <v>2074.5705357078059</v>
      </c>
      <c r="Q19" s="15" t="str">
        <f t="shared" si="9"/>
        <v>T</v>
      </c>
      <c r="R19" s="2">
        <v>111</v>
      </c>
      <c r="S19" s="16">
        <f t="shared" si="10"/>
        <v>15.842451130149993</v>
      </c>
    </row>
    <row r="20" spans="1:19" ht="13.5" customHeight="1" x14ac:dyDescent="0.25">
      <c r="A20" s="1" t="s">
        <v>49</v>
      </c>
      <c r="B20" s="1" t="s">
        <v>50</v>
      </c>
      <c r="C20" s="1">
        <v>5</v>
      </c>
      <c r="D20" s="4">
        <v>0.46</v>
      </c>
      <c r="E20" s="1">
        <v>4.41</v>
      </c>
      <c r="F20">
        <v>268.7</v>
      </c>
      <c r="G20" s="13">
        <f t="shared" si="0"/>
        <v>1218.5941043083899</v>
      </c>
      <c r="H20" s="13">
        <f t="shared" si="1"/>
        <v>2.2702741081707853</v>
      </c>
      <c r="I20" s="14">
        <f t="shared" si="2"/>
        <v>1.1810860003315366E-2</v>
      </c>
      <c r="J20" s="13">
        <f t="shared" si="3"/>
        <v>3.4175508868400289E-2</v>
      </c>
      <c r="K20" s="13">
        <f t="shared" si="4"/>
        <v>1060.3</v>
      </c>
      <c r="L20" s="18">
        <f t="shared" si="11"/>
        <v>2.6840397131471145</v>
      </c>
      <c r="M20" s="20">
        <f t="shared" si="5"/>
        <v>94.548002643671765</v>
      </c>
      <c r="N20" s="13">
        <f t="shared" si="6"/>
        <v>4.0210271678451804E-3</v>
      </c>
      <c r="O20" s="14">
        <f t="shared" si="7"/>
        <v>1700.6327201557483</v>
      </c>
      <c r="P20" s="22">
        <f t="shared" si="8"/>
        <v>3676.3768900650498</v>
      </c>
      <c r="Q20" s="15" t="str">
        <f t="shared" si="9"/>
        <v>T</v>
      </c>
      <c r="R20" s="2">
        <v>147</v>
      </c>
      <c r="S20" s="16">
        <f t="shared" si="10"/>
        <v>41.646073618771688</v>
      </c>
    </row>
    <row r="21" spans="1:19" ht="13.5" customHeight="1" x14ac:dyDescent="0.25">
      <c r="A21" s="1" t="s">
        <v>49</v>
      </c>
      <c r="B21" s="1" t="s">
        <v>50</v>
      </c>
      <c r="C21" s="1">
        <v>6</v>
      </c>
      <c r="D21" s="4">
        <v>0.45</v>
      </c>
      <c r="E21" s="1">
        <v>8.08</v>
      </c>
      <c r="F21">
        <v>184.3</v>
      </c>
      <c r="G21" s="13">
        <f t="shared" si="0"/>
        <v>456.18811881188117</v>
      </c>
      <c r="H21" s="13">
        <f t="shared" si="1"/>
        <v>3.5691419217694937</v>
      </c>
      <c r="I21" s="14">
        <f t="shared" si="2"/>
        <v>1.1810860003315366E-2</v>
      </c>
      <c r="J21" s="13">
        <f t="shared" si="3"/>
        <v>3.3395182988596527E-2</v>
      </c>
      <c r="K21" s="13">
        <f t="shared" si="4"/>
        <v>1059.7500000000002</v>
      </c>
      <c r="L21" s="18">
        <f t="shared" si="11"/>
        <v>4.525664425282967</v>
      </c>
      <c r="M21" s="20">
        <f t="shared" si="5"/>
        <v>54.374041586122225</v>
      </c>
      <c r="N21" s="13">
        <f t="shared" si="6"/>
        <v>8.6952432627961668E-3</v>
      </c>
      <c r="O21" s="14">
        <f t="shared" si="7"/>
        <v>2130.5757751412061</v>
      </c>
      <c r="P21" s="22">
        <f t="shared" si="8"/>
        <v>4725.5927734813795</v>
      </c>
      <c r="Q21" s="15" t="str">
        <f t="shared" si="9"/>
        <v>T</v>
      </c>
      <c r="R21" s="2">
        <v>119</v>
      </c>
      <c r="S21" s="16">
        <f t="shared" si="10"/>
        <v>15.234485704946385</v>
      </c>
    </row>
    <row r="22" spans="1:19" ht="13.5" customHeight="1" x14ac:dyDescent="0.25">
      <c r="A22" s="1" t="s">
        <v>49</v>
      </c>
      <c r="B22" s="1" t="s">
        <v>50</v>
      </c>
      <c r="C22" s="1">
        <v>7</v>
      </c>
      <c r="D22" s="1">
        <v>0.54</v>
      </c>
      <c r="E22" s="1">
        <v>4.68</v>
      </c>
      <c r="F22">
        <v>266.39999999999998</v>
      </c>
      <c r="G22" s="13">
        <f t="shared" si="0"/>
        <v>1138.4615384615383</v>
      </c>
      <c r="H22" s="13">
        <f t="shared" si="1"/>
        <v>1.9899585825649146</v>
      </c>
      <c r="I22" s="14">
        <f t="shared" si="2"/>
        <v>1.1810860003315366E-2</v>
      </c>
      <c r="J22" s="13">
        <f t="shared" si="3"/>
        <v>4.1111591432351005E-2</v>
      </c>
      <c r="K22" s="13">
        <f t="shared" si="4"/>
        <v>1064.7</v>
      </c>
      <c r="L22" s="18">
        <f t="shared" si="11"/>
        <v>1.7540086103456825</v>
      </c>
      <c r="M22" s="20">
        <f t="shared" si="5"/>
        <v>93.137953104838033</v>
      </c>
      <c r="N22" s="13">
        <f t="shared" si="6"/>
        <v>2.3423423423423427E-3</v>
      </c>
      <c r="O22" s="14">
        <f t="shared" si="7"/>
        <v>1382.3799727605619</v>
      </c>
      <c r="P22" s="22">
        <f t="shared" si="8"/>
        <v>3228.8140841841655</v>
      </c>
      <c r="Q22" s="15" t="str">
        <f t="shared" si="9"/>
        <v>T</v>
      </c>
      <c r="R22" s="2">
        <v>80</v>
      </c>
      <c r="S22" s="16">
        <f t="shared" si="10"/>
        <v>46.803965630676522</v>
      </c>
    </row>
    <row r="23" spans="1:19" ht="13.5" customHeight="1" x14ac:dyDescent="0.25">
      <c r="A23" s="1" t="s">
        <v>49</v>
      </c>
      <c r="B23" s="1" t="s">
        <v>50</v>
      </c>
      <c r="C23" s="1">
        <v>8</v>
      </c>
      <c r="D23" s="1">
        <v>0.5</v>
      </c>
      <c r="E23" s="1">
        <v>6.52</v>
      </c>
      <c r="F23">
        <v>121.2</v>
      </c>
      <c r="G23" s="13">
        <f t="shared" si="0"/>
        <v>371.77914110429452</v>
      </c>
      <c r="H23" s="13">
        <f t="shared" si="1"/>
        <v>2.3787145046318954</v>
      </c>
      <c r="I23" s="14">
        <f t="shared" si="2"/>
        <v>1.1810860003315366E-2</v>
      </c>
      <c r="J23" s="13">
        <f t="shared" si="3"/>
        <v>3.748345711897931E-2</v>
      </c>
      <c r="K23" s="13">
        <f t="shared" si="4"/>
        <v>1062.5</v>
      </c>
      <c r="L23" s="18">
        <f t="shared" si="11"/>
        <v>2.914584203846974</v>
      </c>
      <c r="M23" s="20">
        <f t="shared" si="5"/>
        <v>33.148736526622237</v>
      </c>
      <c r="N23" s="13">
        <f t="shared" si="6"/>
        <v>8.5176017601760173E-3</v>
      </c>
      <c r="O23" s="14">
        <f t="shared" si="7"/>
        <v>1486.9611060181701</v>
      </c>
      <c r="P23" s="22">
        <f t="shared" si="8"/>
        <v>2239.9561420786658</v>
      </c>
      <c r="Q23" s="15" t="str">
        <f t="shared" si="9"/>
        <v>T</v>
      </c>
      <c r="R23" s="2">
        <v>95</v>
      </c>
      <c r="S23" s="16">
        <f t="shared" si="10"/>
        <v>13.935567493313782</v>
      </c>
    </row>
    <row r="24" spans="1:19" ht="13.5" customHeight="1" x14ac:dyDescent="0.25">
      <c r="A24" s="1" t="s">
        <v>49</v>
      </c>
      <c r="B24" s="1" t="s">
        <v>50</v>
      </c>
      <c r="C24" s="1">
        <v>9</v>
      </c>
      <c r="D24" s="1">
        <v>0.47</v>
      </c>
      <c r="E24" s="7">
        <v>5.77</v>
      </c>
      <c r="F24">
        <v>117.6</v>
      </c>
      <c r="G24" s="13">
        <f t="shared" si="0"/>
        <v>407.62564991334489</v>
      </c>
      <c r="H24" s="13">
        <f t="shared" si="1"/>
        <v>2.2391135981511887</v>
      </c>
      <c r="I24" s="14">
        <f t="shared" si="2"/>
        <v>1.1810860003315366E-2</v>
      </c>
      <c r="J24" s="13">
        <f t="shared" si="3"/>
        <v>3.4974068170638049E-2</v>
      </c>
      <c r="K24" s="13">
        <f t="shared" si="4"/>
        <v>1060.8499999999999</v>
      </c>
      <c r="L24" s="18">
        <f t="shared" si="11"/>
        <v>2.6107844269550724</v>
      </c>
      <c r="M24" s="20">
        <f t="shared" si="5"/>
        <v>31.921536245852952</v>
      </c>
      <c r="N24" s="13">
        <f t="shared" si="6"/>
        <v>6.9508219954648532E-3</v>
      </c>
      <c r="O24" s="14">
        <f t="shared" si="7"/>
        <v>1433.6953636703902</v>
      </c>
      <c r="P24" s="22">
        <f t="shared" si="8"/>
        <v>2058.2160636500744</v>
      </c>
      <c r="Q24" s="15" t="str">
        <f t="shared" si="9"/>
        <v>T</v>
      </c>
      <c r="R24" s="2">
        <v>85</v>
      </c>
      <c r="S24" s="16">
        <f t="shared" si="10"/>
        <v>14.256327268169963</v>
      </c>
    </row>
    <row r="25" spans="1:19" ht="13.5" customHeight="1" x14ac:dyDescent="0.25">
      <c r="A25" s="1" t="s">
        <v>49</v>
      </c>
      <c r="B25" s="1" t="s">
        <v>50</v>
      </c>
      <c r="C25" s="1">
        <v>10</v>
      </c>
      <c r="D25" s="1">
        <v>0.44</v>
      </c>
      <c r="E25" s="1">
        <v>5.85</v>
      </c>
      <c r="F25">
        <v>168.9</v>
      </c>
      <c r="G25" s="13">
        <f t="shared" si="0"/>
        <v>577.43589743589746</v>
      </c>
      <c r="H25" s="13">
        <f t="shared" si="1"/>
        <v>2.2987421590381922</v>
      </c>
      <c r="I25" s="14">
        <f t="shared" si="2"/>
        <v>1.1810860003315366E-2</v>
      </c>
      <c r="J25" s="13">
        <f t="shared" si="3"/>
        <v>3.2632674209367205E-2</v>
      </c>
      <c r="K25" s="13">
        <f t="shared" si="4"/>
        <v>1059.2</v>
      </c>
      <c r="L25" s="18">
        <f t="shared" si="11"/>
        <v>2.7479199400126686</v>
      </c>
      <c r="M25" s="20">
        <f t="shared" si="5"/>
        <v>43.315836444667575</v>
      </c>
      <c r="N25" s="13">
        <f t="shared" si="6"/>
        <v>4.618117229129662E-3</v>
      </c>
      <c r="O25" s="14">
        <f t="shared" si="7"/>
        <v>1670.5310411637552</v>
      </c>
      <c r="P25" s="22">
        <f t="shared" si="8"/>
        <v>3207.0875996414215</v>
      </c>
      <c r="Q25" s="15" t="str">
        <f t="shared" si="9"/>
        <v>T</v>
      </c>
      <c r="R25" s="2">
        <v>80</v>
      </c>
      <c r="S25" s="16">
        <f t="shared" si="10"/>
        <v>18.843277517819217</v>
      </c>
    </row>
    <row r="26" spans="1:19" ht="13.5" customHeight="1" x14ac:dyDescent="0.25">
      <c r="A26" s="1" t="s">
        <v>49</v>
      </c>
      <c r="B26" s="1" t="s">
        <v>50</v>
      </c>
      <c r="C26" s="1">
        <v>11</v>
      </c>
      <c r="D26" s="1">
        <v>0.52</v>
      </c>
      <c r="E26" s="1">
        <v>6.78</v>
      </c>
      <c r="F26">
        <v>142.6</v>
      </c>
      <c r="G26" s="13">
        <f t="shared" si="0"/>
        <v>420.64896755162238</v>
      </c>
      <c r="H26" s="13">
        <f t="shared" si="1"/>
        <v>2.4083021241528573</v>
      </c>
      <c r="I26" s="14">
        <f t="shared" si="2"/>
        <v>1.1810860003315366E-2</v>
      </c>
      <c r="J26" s="13">
        <f t="shared" si="3"/>
        <v>3.9255631118955733E-2</v>
      </c>
      <c r="K26" s="13">
        <f t="shared" si="4"/>
        <v>1063.6000000000001</v>
      </c>
      <c r="L26" s="18">
        <f t="shared" si="11"/>
        <v>2.9722406364561418</v>
      </c>
      <c r="M26" s="20">
        <f t="shared" si="5"/>
        <v>39.767909335476759</v>
      </c>
      <c r="N26" s="13">
        <f t="shared" si="6"/>
        <v>7.9242636746143062E-3</v>
      </c>
      <c r="O26" s="14">
        <f t="shared" si="7"/>
        <v>1541.0881813302706</v>
      </c>
      <c r="P26" s="22">
        <f t="shared" si="8"/>
        <v>2619.5433151587936</v>
      </c>
      <c r="Q26" s="15" t="str">
        <f t="shared" si="9"/>
        <v>T</v>
      </c>
      <c r="R26" s="2">
        <v>100</v>
      </c>
      <c r="S26" s="16">
        <f t="shared" si="10"/>
        <v>16.512840700776067</v>
      </c>
    </row>
    <row r="27" spans="1:19" ht="13.5" customHeight="1" x14ac:dyDescent="0.25">
      <c r="A27" s="1" t="s">
        <v>49</v>
      </c>
      <c r="B27" s="1" t="s">
        <v>50</v>
      </c>
      <c r="C27" s="1">
        <v>12</v>
      </c>
      <c r="D27" s="1">
        <v>0.48</v>
      </c>
      <c r="E27" s="1">
        <v>5.51</v>
      </c>
      <c r="F27">
        <v>133.9</v>
      </c>
      <c r="G27" s="13">
        <f t="shared" si="0"/>
        <v>486.0254083484574</v>
      </c>
      <c r="H27" s="13">
        <f t="shared" si="1"/>
        <v>2.2870343506686148</v>
      </c>
      <c r="I27" s="14">
        <f t="shared" si="2"/>
        <v>1.1810860003315366E-2</v>
      </c>
      <c r="J27" s="13">
        <f t="shared" si="3"/>
        <v>3.5791286945120869E-2</v>
      </c>
      <c r="K27" s="13">
        <f t="shared" si="4"/>
        <v>1061.3999999999999</v>
      </c>
      <c r="L27" s="18">
        <f t="shared" si="11"/>
        <v>2.7219754832559588</v>
      </c>
      <c r="M27" s="20">
        <f t="shared" si="5"/>
        <v>39.784048534589544</v>
      </c>
      <c r="N27" s="13">
        <f t="shared" si="6"/>
        <v>7.269853124222056E-3</v>
      </c>
      <c r="O27" s="14">
        <f t="shared" si="7"/>
        <v>1466.3197235876337</v>
      </c>
      <c r="P27" s="22">
        <f t="shared" si="8"/>
        <v>2187.9326267331999</v>
      </c>
      <c r="Q27" s="15" t="str">
        <f t="shared" si="9"/>
        <v>T</v>
      </c>
      <c r="R27" s="2">
        <v>106</v>
      </c>
      <c r="S27" s="16">
        <f t="shared" si="10"/>
        <v>17.395474852819184</v>
      </c>
    </row>
    <row r="28" spans="1:19" ht="13.5" customHeight="1" x14ac:dyDescent="0.25">
      <c r="A28" s="1" t="s">
        <v>49</v>
      </c>
      <c r="B28" s="1" t="s">
        <v>50</v>
      </c>
      <c r="C28" s="1">
        <v>13</v>
      </c>
      <c r="D28" s="1">
        <v>0.5</v>
      </c>
      <c r="E28" s="1">
        <v>5.51</v>
      </c>
      <c r="F28">
        <v>195.2</v>
      </c>
      <c r="G28" s="13">
        <f t="shared" si="0"/>
        <v>708.52994555353905</v>
      </c>
      <c r="H28" s="13">
        <f t="shared" si="1"/>
        <v>2.1433948529691218</v>
      </c>
      <c r="I28" s="14">
        <f t="shared" si="2"/>
        <v>1.1810860003315366E-2</v>
      </c>
      <c r="J28" s="13">
        <f t="shared" si="3"/>
        <v>3.748345711897931E-2</v>
      </c>
      <c r="K28" s="13">
        <f t="shared" si="4"/>
        <v>1062.5</v>
      </c>
      <c r="L28" s="18">
        <f t="shared" si="11"/>
        <v>2.3571023107232891</v>
      </c>
      <c r="M28" s="20">
        <f t="shared" si="5"/>
        <v>56.924605940371421</v>
      </c>
      <c r="N28" s="13">
        <f t="shared" si="6"/>
        <v>4.0929815573770489E-3</v>
      </c>
      <c r="O28" s="14">
        <f t="shared" si="7"/>
        <v>1519.5327398294178</v>
      </c>
      <c r="P28" s="22">
        <f t="shared" si="8"/>
        <v>3048.7422661485771</v>
      </c>
      <c r="Q28" s="15" t="str">
        <f t="shared" si="9"/>
        <v>T</v>
      </c>
      <c r="R28" s="2">
        <v>87</v>
      </c>
      <c r="S28" s="16">
        <f t="shared" si="10"/>
        <v>26.558151831668827</v>
      </c>
    </row>
    <row r="29" spans="1:19" ht="13.5" customHeight="1" x14ac:dyDescent="0.25">
      <c r="A29" s="1" t="s">
        <v>49</v>
      </c>
      <c r="B29" s="1" t="s">
        <v>50</v>
      </c>
      <c r="C29" s="1">
        <v>14</v>
      </c>
      <c r="D29" s="1">
        <v>0.46</v>
      </c>
      <c r="E29" s="1">
        <v>6.02</v>
      </c>
      <c r="F29">
        <v>202.7</v>
      </c>
      <c r="G29" s="13">
        <f t="shared" si="0"/>
        <v>673.42192691029902</v>
      </c>
      <c r="H29" s="13">
        <f t="shared" si="1"/>
        <v>2.5845937862698447</v>
      </c>
      <c r="I29" s="14">
        <f t="shared" si="2"/>
        <v>1.1810860003315366E-2</v>
      </c>
      <c r="J29" s="13">
        <f t="shared" si="3"/>
        <v>3.4175508868400289E-2</v>
      </c>
      <c r="K29" s="13">
        <f t="shared" si="4"/>
        <v>1060.3</v>
      </c>
      <c r="L29" s="18">
        <f t="shared" si="11"/>
        <v>3.2826847336795333</v>
      </c>
      <c r="M29" s="20">
        <f t="shared" si="5"/>
        <v>59.483229415308777</v>
      </c>
      <c r="N29" s="13">
        <f t="shared" si="6"/>
        <v>5.8408156553198488E-3</v>
      </c>
      <c r="O29" s="14">
        <f t="shared" si="7"/>
        <v>1817.2265586524763</v>
      </c>
      <c r="P29" s="22">
        <f t="shared" si="8"/>
        <v>3785.8553070333905</v>
      </c>
      <c r="Q29" s="15" t="str">
        <f t="shared" si="9"/>
        <v>T</v>
      </c>
      <c r="R29" s="2">
        <v>118</v>
      </c>
      <c r="S29" s="16">
        <f t="shared" si="10"/>
        <v>23.014537035298137</v>
      </c>
    </row>
    <row r="30" spans="1:19" ht="13.5" customHeight="1" x14ac:dyDescent="0.25">
      <c r="A30" s="1" t="s">
        <v>51</v>
      </c>
      <c r="B30" s="1" t="s">
        <v>50</v>
      </c>
      <c r="C30" s="1">
        <v>1</v>
      </c>
      <c r="D30" s="4">
        <v>0.48</v>
      </c>
      <c r="E30" s="1">
        <v>6.34</v>
      </c>
      <c r="F30">
        <v>218.3</v>
      </c>
      <c r="G30" s="13">
        <f t="shared" si="0"/>
        <v>688.64353312302842</v>
      </c>
      <c r="H30" s="13">
        <f t="shared" si="1"/>
        <v>3.0725455680113534</v>
      </c>
      <c r="I30" s="14">
        <f t="shared" si="2"/>
        <v>1.1810860003315366E-2</v>
      </c>
      <c r="J30" s="13">
        <f t="shared" si="3"/>
        <v>3.5791286945120869E-2</v>
      </c>
      <c r="K30" s="13">
        <f t="shared" si="4"/>
        <v>1061.3999999999999</v>
      </c>
      <c r="L30" s="18">
        <f t="shared" si="11"/>
        <v>3.9663715679836762</v>
      </c>
      <c r="M30" s="20">
        <f t="shared" si="5"/>
        <v>75.730377301998459</v>
      </c>
      <c r="N30" s="13">
        <f t="shared" si="6"/>
        <v>8.2287372117880592E-3</v>
      </c>
      <c r="O30" s="14">
        <f t="shared" si="7"/>
        <v>1938.2654810081858</v>
      </c>
      <c r="P30" s="22">
        <f t="shared" si="8"/>
        <v>4104.3535345695554</v>
      </c>
      <c r="Q30" s="15" t="str">
        <f t="shared" si="9"/>
        <v>T</v>
      </c>
      <c r="R30" s="2">
        <v>170</v>
      </c>
      <c r="S30" s="16">
        <f t="shared" si="10"/>
        <v>24.647438296908156</v>
      </c>
    </row>
    <row r="31" spans="1:19" ht="13.5" customHeight="1" x14ac:dyDescent="0.25">
      <c r="A31" s="1" t="s">
        <v>51</v>
      </c>
      <c r="B31" s="1" t="s">
        <v>50</v>
      </c>
      <c r="C31" s="1">
        <v>2</v>
      </c>
      <c r="D31" s="4">
        <v>0.52</v>
      </c>
      <c r="E31" s="1">
        <v>6.98</v>
      </c>
      <c r="F31">
        <v>252.3</v>
      </c>
      <c r="G31" s="13">
        <f t="shared" si="0"/>
        <v>722.92263610315183</v>
      </c>
      <c r="H31" s="13">
        <f t="shared" si="1"/>
        <v>2.6723911265274296</v>
      </c>
      <c r="I31" s="14">
        <f t="shared" si="2"/>
        <v>1.1810860003315366E-2</v>
      </c>
      <c r="J31" s="13">
        <f t="shared" si="3"/>
        <v>3.9255631118955733E-2</v>
      </c>
      <c r="K31" s="13">
        <f t="shared" si="4"/>
        <v>1063.6000000000001</v>
      </c>
      <c r="L31" s="18">
        <f t="shared" si="11"/>
        <v>3.4210916016261166</v>
      </c>
      <c r="M31" s="20">
        <f t="shared" si="5"/>
        <v>75.839211426219066</v>
      </c>
      <c r="N31" s="13">
        <f t="shared" si="6"/>
        <v>5.7636411679217866E-3</v>
      </c>
      <c r="O31" s="14">
        <f t="shared" si="7"/>
        <v>1887.3621252685064</v>
      </c>
      <c r="P31" s="22">
        <f t="shared" si="8"/>
        <v>4771.435284594214</v>
      </c>
      <c r="Q31" s="15" t="str">
        <f t="shared" si="9"/>
        <v>T</v>
      </c>
      <c r="R31" s="2">
        <v>125</v>
      </c>
      <c r="S31" s="16">
        <f t="shared" si="10"/>
        <v>28.378784330408397</v>
      </c>
    </row>
    <row r="32" spans="1:19" ht="13.5" customHeight="1" x14ac:dyDescent="0.25">
      <c r="A32" s="1" t="s">
        <v>51</v>
      </c>
      <c r="B32" s="1" t="s">
        <v>50</v>
      </c>
      <c r="C32" s="1">
        <v>3</v>
      </c>
      <c r="D32" s="4">
        <v>0.44</v>
      </c>
      <c r="E32" s="1">
        <v>7.43</v>
      </c>
      <c r="F32">
        <v>168</v>
      </c>
      <c r="G32" s="13">
        <f t="shared" si="0"/>
        <v>452.22072678331091</v>
      </c>
      <c r="H32" s="13">
        <f t="shared" si="1"/>
        <v>3.5769398904239535</v>
      </c>
      <c r="I32" s="14">
        <f t="shared" si="2"/>
        <v>1.1810860003315366E-2</v>
      </c>
      <c r="J32" s="13">
        <f t="shared" si="3"/>
        <v>3.2632674209367205E-2</v>
      </c>
      <c r="K32" s="13">
        <f t="shared" si="4"/>
        <v>1059.2</v>
      </c>
      <c r="L32" s="18">
        <f t="shared" si="11"/>
        <v>4.5337640445724858</v>
      </c>
      <c r="M32" s="20">
        <f t="shared" si="5"/>
        <v>52.785515937003169</v>
      </c>
      <c r="N32" s="13">
        <f t="shared" si="6"/>
        <v>9.9508928571428578E-3</v>
      </c>
      <c r="O32" s="14">
        <f t="shared" si="7"/>
        <v>2057.4289649684983</v>
      </c>
      <c r="P32" s="22">
        <f t="shared" si="8"/>
        <v>4051.5705195269625</v>
      </c>
      <c r="Q32" s="15" t="str">
        <f t="shared" si="9"/>
        <v>T</v>
      </c>
      <c r="R32" s="2">
        <v>135</v>
      </c>
      <c r="S32" s="16">
        <f t="shared" si="10"/>
        <v>14.757171647843043</v>
      </c>
    </row>
    <row r="33" spans="1:19" ht="13.5" customHeight="1" x14ac:dyDescent="0.25">
      <c r="A33" s="1" t="s">
        <v>51</v>
      </c>
      <c r="B33" s="1" t="s">
        <v>50</v>
      </c>
      <c r="C33" s="1">
        <v>4</v>
      </c>
      <c r="D33" s="4">
        <v>0.52</v>
      </c>
      <c r="E33" s="1">
        <v>6.27</v>
      </c>
      <c r="F33">
        <v>133</v>
      </c>
      <c r="G33" s="13">
        <f t="shared" si="0"/>
        <v>424.24242424242425</v>
      </c>
      <c r="H33" s="13">
        <f t="shared" si="1"/>
        <v>2.5450444687925273</v>
      </c>
      <c r="I33" s="14">
        <f t="shared" si="2"/>
        <v>1.1810860003315366E-2</v>
      </c>
      <c r="J33" s="13">
        <f t="shared" si="3"/>
        <v>3.9255631118955733E-2</v>
      </c>
      <c r="K33" s="13">
        <f t="shared" si="4"/>
        <v>1063.6000000000001</v>
      </c>
      <c r="L33" s="18">
        <f t="shared" si="11"/>
        <v>3.2172299136471576</v>
      </c>
      <c r="M33" s="20">
        <f t="shared" si="5"/>
        <v>42.384926541685253</v>
      </c>
      <c r="N33" s="13">
        <f t="shared" si="6"/>
        <v>1.0764285714285712E-2</v>
      </c>
      <c r="O33" s="14">
        <f t="shared" si="7"/>
        <v>1515.1681674171796</v>
      </c>
      <c r="P33" s="22">
        <f t="shared" si="8"/>
        <v>2259.4126007356735</v>
      </c>
      <c r="Q33" s="15" t="str">
        <f t="shared" si="9"/>
        <v>T</v>
      </c>
      <c r="R33" s="2">
        <v>137</v>
      </c>
      <c r="S33" s="16">
        <f t="shared" si="10"/>
        <v>16.65390411107213</v>
      </c>
    </row>
    <row r="34" spans="1:19" ht="13.5" customHeight="1" x14ac:dyDescent="0.25">
      <c r="A34" s="1" t="s">
        <v>51</v>
      </c>
      <c r="B34" s="1" t="s">
        <v>50</v>
      </c>
      <c r="C34" s="1">
        <v>5</v>
      </c>
      <c r="D34" s="4">
        <v>0.46</v>
      </c>
      <c r="E34" s="1">
        <v>4.8</v>
      </c>
      <c r="F34">
        <v>274.2</v>
      </c>
      <c r="G34" s="13">
        <f t="shared" si="0"/>
        <v>1142.5</v>
      </c>
      <c r="H34" s="13">
        <f t="shared" si="1"/>
        <v>2.4074840953378009</v>
      </c>
      <c r="I34" s="14">
        <f t="shared" si="2"/>
        <v>1.1810860003315366E-2</v>
      </c>
      <c r="J34" s="13">
        <f t="shared" si="3"/>
        <v>3.4175508868400289E-2</v>
      </c>
      <c r="K34" s="13">
        <f t="shared" si="4"/>
        <v>1060.3</v>
      </c>
      <c r="L34" s="18">
        <f t="shared" si="11"/>
        <v>2.9706720620751708</v>
      </c>
      <c r="M34" s="20">
        <f t="shared" si="5"/>
        <v>94.001465702981506</v>
      </c>
      <c r="N34" s="13">
        <f t="shared" si="6"/>
        <v>4.4347191830780451E-3</v>
      </c>
      <c r="O34" s="14">
        <f t="shared" si="7"/>
        <v>1801.7820743241323</v>
      </c>
      <c r="P34" s="22">
        <f t="shared" si="8"/>
        <v>4083.4050295307934</v>
      </c>
      <c r="Q34" s="15" t="str">
        <f t="shared" si="9"/>
        <v>T</v>
      </c>
      <c r="R34" s="2">
        <v>152</v>
      </c>
      <c r="S34" s="16">
        <f t="shared" si="10"/>
        <v>39.045518882147334</v>
      </c>
    </row>
    <row r="35" spans="1:19" ht="13.5" customHeight="1" x14ac:dyDescent="0.25">
      <c r="A35" s="1" t="s">
        <v>51</v>
      </c>
      <c r="B35" s="1" t="s">
        <v>50</v>
      </c>
      <c r="C35" s="1">
        <v>6</v>
      </c>
      <c r="D35" s="4">
        <v>0.45</v>
      </c>
      <c r="E35" s="1">
        <v>9.2100000000000009</v>
      </c>
      <c r="F35">
        <v>195.3</v>
      </c>
      <c r="G35" s="13">
        <f t="shared" si="0"/>
        <v>424.10423452768731</v>
      </c>
      <c r="H35" s="13">
        <f t="shared" si="1"/>
        <v>5.2038805903663672</v>
      </c>
      <c r="I35" s="14">
        <f t="shared" si="2"/>
        <v>1.1810860003315366E-2</v>
      </c>
      <c r="J35" s="13">
        <f t="shared" si="3"/>
        <v>3.3395182988596527E-2</v>
      </c>
      <c r="K35" s="13">
        <f t="shared" si="4"/>
        <v>1059.7500000000002</v>
      </c>
      <c r="L35" s="18">
        <f t="shared" si="11"/>
        <v>5.9815967028308688</v>
      </c>
      <c r="M35" s="20">
        <f t="shared" si="5"/>
        <v>73.702761245944586</v>
      </c>
      <c r="N35" s="13">
        <f t="shared" si="6"/>
        <v>1.257552483358935E-2</v>
      </c>
      <c r="O35" s="14">
        <f t="shared" si="7"/>
        <v>2430.9323263524975</v>
      </c>
      <c r="P35" s="22">
        <f t="shared" si="8"/>
        <v>5707.9672310851156</v>
      </c>
      <c r="Q35" s="15" t="str">
        <f t="shared" si="9"/>
        <v>T</v>
      </c>
      <c r="R35" s="2">
        <v>160</v>
      </c>
      <c r="S35" s="16">
        <f t="shared" si="10"/>
        <v>14.163038518290774</v>
      </c>
    </row>
    <row r="36" spans="1:19" ht="13.5" customHeight="1" x14ac:dyDescent="0.25">
      <c r="A36" s="1" t="s">
        <v>51</v>
      </c>
      <c r="B36" s="1" t="s">
        <v>50</v>
      </c>
      <c r="C36" s="1">
        <v>7</v>
      </c>
      <c r="D36" s="1">
        <v>0.54</v>
      </c>
      <c r="E36" s="1">
        <v>4.8</v>
      </c>
      <c r="F36">
        <v>270.60000000000002</v>
      </c>
      <c r="G36" s="13">
        <f t="shared" si="0"/>
        <v>1127.5000000000002</v>
      </c>
      <c r="H36" s="13">
        <f t="shared" si="1"/>
        <v>2.0972012803712223</v>
      </c>
      <c r="I36" s="14">
        <f t="shared" si="2"/>
        <v>1.1810860003315366E-2</v>
      </c>
      <c r="J36" s="13">
        <f t="shared" si="3"/>
        <v>4.1111591432351005E-2</v>
      </c>
      <c r="K36" s="13">
        <f t="shared" si="4"/>
        <v>1064.7</v>
      </c>
      <c r="L36" s="18">
        <f t="shared" si="11"/>
        <v>2.212456786891372</v>
      </c>
      <c r="M36" s="20">
        <f t="shared" si="5"/>
        <v>97.212240669253319</v>
      </c>
      <c r="N36" s="13">
        <f t="shared" si="6"/>
        <v>3.5772357723577227E-3</v>
      </c>
      <c r="O36" s="14">
        <f t="shared" si="7"/>
        <v>1495.116187224286</v>
      </c>
      <c r="P36" s="22">
        <f t="shared" si="8"/>
        <v>3363.8141648580704</v>
      </c>
      <c r="Q36" s="15" t="str">
        <f t="shared" si="9"/>
        <v>T</v>
      </c>
      <c r="R36" s="2">
        <v>121</v>
      </c>
      <c r="S36" s="16">
        <f t="shared" si="10"/>
        <v>46.353319339975769</v>
      </c>
    </row>
    <row r="37" spans="1:19" ht="13.5" customHeight="1" x14ac:dyDescent="0.25">
      <c r="A37" s="1" t="s">
        <v>51</v>
      </c>
      <c r="B37" s="1" t="s">
        <v>50</v>
      </c>
      <c r="C37" s="1">
        <v>8</v>
      </c>
      <c r="D37" s="1">
        <v>0.5</v>
      </c>
      <c r="E37" s="1">
        <v>6.59</v>
      </c>
      <c r="F37">
        <v>126.2</v>
      </c>
      <c r="G37" s="13">
        <f t="shared" si="0"/>
        <v>383.00455235204856</v>
      </c>
      <c r="H37" s="13">
        <f t="shared" si="1"/>
        <v>2.6020197786659702</v>
      </c>
      <c r="I37" s="14">
        <f t="shared" si="2"/>
        <v>1.1810860003315366E-2</v>
      </c>
      <c r="J37" s="13">
        <f t="shared" si="3"/>
        <v>3.748345711897931E-2</v>
      </c>
      <c r="K37" s="13">
        <f t="shared" si="4"/>
        <v>1062.5</v>
      </c>
      <c r="L37" s="18">
        <f t="shared" si="11"/>
        <v>3.3108785184606093</v>
      </c>
      <c r="M37" s="20">
        <f t="shared" si="5"/>
        <v>37.355466876178681</v>
      </c>
      <c r="N37" s="13">
        <f t="shared" si="6"/>
        <v>1.0443740095087162E-2</v>
      </c>
      <c r="O37" s="14">
        <f t="shared" si="7"/>
        <v>1564.4023652827896</v>
      </c>
      <c r="P37" s="22">
        <f t="shared" si="8"/>
        <v>2357.4042868969545</v>
      </c>
      <c r="Q37" s="15" t="str">
        <f t="shared" si="9"/>
        <v>T</v>
      </c>
      <c r="R37" s="2">
        <v>120</v>
      </c>
      <c r="S37" s="16">
        <f t="shared" si="10"/>
        <v>14.356334714461878</v>
      </c>
    </row>
    <row r="38" spans="1:19" ht="13.5" customHeight="1" x14ac:dyDescent="0.25">
      <c r="A38" s="1" t="s">
        <v>51</v>
      </c>
      <c r="B38" s="1" t="s">
        <v>50</v>
      </c>
      <c r="C38" s="1">
        <v>9</v>
      </c>
      <c r="D38" s="1">
        <v>0.47</v>
      </c>
      <c r="E38" s="7">
        <v>6.39</v>
      </c>
      <c r="F38">
        <v>143</v>
      </c>
      <c r="G38" s="13">
        <f t="shared" si="0"/>
        <v>447.57433489827855</v>
      </c>
      <c r="H38" s="13">
        <f t="shared" si="1"/>
        <v>2.662966840689327</v>
      </c>
      <c r="I38" s="14">
        <f t="shared" si="2"/>
        <v>1.1810860003315366E-2</v>
      </c>
      <c r="J38" s="13">
        <f t="shared" si="3"/>
        <v>3.4974068170638049E-2</v>
      </c>
      <c r="K38" s="13">
        <f t="shared" si="4"/>
        <v>1060.8499999999999</v>
      </c>
      <c r="L38" s="18">
        <f t="shared" si="11"/>
        <v>3.4066506507897785</v>
      </c>
      <c r="M38" s="20">
        <f t="shared" si="5"/>
        <v>41.68473892521331</v>
      </c>
      <c r="N38" s="13">
        <f t="shared" si="6"/>
        <v>8.7881118881118873E-3</v>
      </c>
      <c r="O38" s="14">
        <f t="shared" si="7"/>
        <v>1678.2892241227873</v>
      </c>
      <c r="P38" s="22">
        <f t="shared" si="8"/>
        <v>2771.6904415306831</v>
      </c>
      <c r="Q38" s="15" t="str">
        <f t="shared" si="9"/>
        <v>T</v>
      </c>
      <c r="R38" s="2">
        <v>118</v>
      </c>
      <c r="S38" s="16">
        <f t="shared" si="10"/>
        <v>15.653495300160378</v>
      </c>
    </row>
    <row r="39" spans="1:19" ht="13.5" customHeight="1" x14ac:dyDescent="0.25">
      <c r="A39" s="1" t="s">
        <v>51</v>
      </c>
      <c r="B39" s="1" t="s">
        <v>50</v>
      </c>
      <c r="C39" s="1">
        <v>10</v>
      </c>
      <c r="D39" s="1">
        <v>0.44</v>
      </c>
      <c r="E39" s="1">
        <v>5.8</v>
      </c>
      <c r="F39">
        <v>212.8</v>
      </c>
      <c r="G39" s="13">
        <f t="shared" si="0"/>
        <v>733.79310344827593</v>
      </c>
      <c r="H39" s="13">
        <f t="shared" si="1"/>
        <v>2.6357634955022342</v>
      </c>
      <c r="I39" s="14">
        <f t="shared" si="2"/>
        <v>1.1810860003315366E-2</v>
      </c>
      <c r="J39" s="13">
        <f t="shared" si="3"/>
        <v>3.2632674209367205E-2</v>
      </c>
      <c r="K39" s="13">
        <f t="shared" si="4"/>
        <v>1059.2</v>
      </c>
      <c r="L39" s="18">
        <f t="shared" si="11"/>
        <v>3.3644271180375642</v>
      </c>
      <c r="M39" s="20">
        <f t="shared" si="5"/>
        <v>63.115020809609675</v>
      </c>
      <c r="N39" s="13">
        <f t="shared" si="6"/>
        <v>5.5419799498746857E-3</v>
      </c>
      <c r="O39" s="14">
        <f t="shared" si="7"/>
        <v>1881.1932062295816</v>
      </c>
      <c r="P39" s="22">
        <f t="shared" si="8"/>
        <v>4006.1289479755164</v>
      </c>
      <c r="Q39" s="15" t="str">
        <f t="shared" si="9"/>
        <v>T</v>
      </c>
      <c r="R39" s="2">
        <v>122</v>
      </c>
      <c r="S39" s="16">
        <f t="shared" si="10"/>
        <v>23.945631281908074</v>
      </c>
    </row>
    <row r="40" spans="1:19" ht="13.5" customHeight="1" x14ac:dyDescent="0.25">
      <c r="A40" s="1" t="s">
        <v>51</v>
      </c>
      <c r="B40" s="1" t="s">
        <v>50</v>
      </c>
      <c r="C40" s="1">
        <v>11</v>
      </c>
      <c r="D40" s="1">
        <v>0.52</v>
      </c>
      <c r="E40" s="1">
        <v>6.41</v>
      </c>
      <c r="F40">
        <v>144.80000000000001</v>
      </c>
      <c r="G40" s="13">
        <f t="shared" si="0"/>
        <v>451.79407176287054</v>
      </c>
      <c r="H40" s="13">
        <f t="shared" si="1"/>
        <v>2.4440787014852443</v>
      </c>
      <c r="I40" s="14">
        <f t="shared" si="2"/>
        <v>1.1810860003315366E-2</v>
      </c>
      <c r="J40" s="13">
        <f t="shared" si="3"/>
        <v>3.9255631118955733E-2</v>
      </c>
      <c r="K40" s="13">
        <f t="shared" si="4"/>
        <v>1063.6000000000001</v>
      </c>
      <c r="L40" s="18">
        <f t="shared" si="11"/>
        <v>3.0395216006125567</v>
      </c>
      <c r="M40" s="20">
        <f t="shared" si="5"/>
        <v>43.346863524611287</v>
      </c>
      <c r="N40" s="13">
        <f t="shared" si="6"/>
        <v>8.6322513812154694E-3</v>
      </c>
      <c r="O40" s="14">
        <f t="shared" si="7"/>
        <v>1534.1278271646663</v>
      </c>
      <c r="P40" s="22">
        <f t="shared" si="8"/>
        <v>2514.7971301454936</v>
      </c>
      <c r="Q40" s="15" t="str">
        <f t="shared" si="9"/>
        <v>T</v>
      </c>
      <c r="R40" s="2">
        <v>117</v>
      </c>
      <c r="S40" s="16">
        <f t="shared" si="10"/>
        <v>17.735461422854261</v>
      </c>
    </row>
    <row r="41" spans="1:19" ht="13.5" customHeight="1" x14ac:dyDescent="0.25">
      <c r="A41" s="1" t="s">
        <v>51</v>
      </c>
      <c r="B41" s="1" t="s">
        <v>50</v>
      </c>
      <c r="C41" s="1">
        <v>12</v>
      </c>
      <c r="D41" s="1">
        <v>0.48</v>
      </c>
      <c r="E41" s="1">
        <v>5.9</v>
      </c>
      <c r="F41">
        <v>144.80000000000001</v>
      </c>
      <c r="G41" s="13">
        <f t="shared" si="0"/>
        <v>490.84745762711862</v>
      </c>
      <c r="H41" s="13">
        <f t="shared" si="1"/>
        <v>2.6187758237920993</v>
      </c>
      <c r="I41" s="14">
        <f t="shared" si="2"/>
        <v>1.1810860003315366E-2</v>
      </c>
      <c r="J41" s="13">
        <f t="shared" si="3"/>
        <v>3.5791286945120869E-2</v>
      </c>
      <c r="K41" s="13">
        <f t="shared" si="4"/>
        <v>1061.3999999999999</v>
      </c>
      <c r="L41" s="18">
        <f t="shared" si="11"/>
        <v>3.3376369098361236</v>
      </c>
      <c r="M41" s="20">
        <f t="shared" si="5"/>
        <v>46.006816566037109</v>
      </c>
      <c r="N41" s="13">
        <f t="shared" si="6"/>
        <v>9.4394567219152868E-3</v>
      </c>
      <c r="O41" s="14">
        <f t="shared" si="7"/>
        <v>1618.4730009655921</v>
      </c>
      <c r="P41" s="22">
        <f t="shared" si="8"/>
        <v>2533.5083630559793</v>
      </c>
      <c r="Q41" s="15" t="str">
        <f t="shared" si="9"/>
        <v>T</v>
      </c>
      <c r="R41" s="2">
        <v>139</v>
      </c>
      <c r="S41" s="16">
        <f t="shared" si="10"/>
        <v>17.568062202215259</v>
      </c>
    </row>
    <row r="42" spans="1:19" ht="13.5" customHeight="1" x14ac:dyDescent="0.25">
      <c r="A42" s="1" t="s">
        <v>51</v>
      </c>
      <c r="B42" s="1" t="s">
        <v>50</v>
      </c>
      <c r="C42" s="1">
        <v>13</v>
      </c>
      <c r="D42" s="1">
        <v>0.5</v>
      </c>
      <c r="E42" s="1">
        <v>5.34</v>
      </c>
      <c r="F42">
        <v>215</v>
      </c>
      <c r="G42" s="13">
        <f t="shared" si="0"/>
        <v>805.24344569288382</v>
      </c>
      <c r="H42" s="13">
        <f t="shared" si="1"/>
        <v>2.2079075649019546</v>
      </c>
      <c r="I42" s="14">
        <f t="shared" si="2"/>
        <v>1.1810860003315366E-2</v>
      </c>
      <c r="J42" s="13">
        <f t="shared" si="3"/>
        <v>3.748345711897931E-2</v>
      </c>
      <c r="K42" s="13">
        <f t="shared" si="4"/>
        <v>1062.5</v>
      </c>
      <c r="L42" s="18">
        <f t="shared" si="11"/>
        <v>2.5333800972710065</v>
      </c>
      <c r="M42" s="20">
        <f t="shared" si="5"/>
        <v>66.641954435616384</v>
      </c>
      <c r="N42" s="13">
        <f t="shared" si="6"/>
        <v>4.4293023255813956E-3</v>
      </c>
      <c r="O42" s="14">
        <f t="shared" si="7"/>
        <v>1579.2375475038193</v>
      </c>
      <c r="P42" s="22">
        <f t="shared" si="8"/>
        <v>3254.3856510565565</v>
      </c>
      <c r="Q42" s="15" t="str">
        <f t="shared" si="9"/>
        <v>T</v>
      </c>
      <c r="R42" s="2">
        <v>107</v>
      </c>
      <c r="S42" s="16">
        <f t="shared" si="10"/>
        <v>30.183308166968356</v>
      </c>
    </row>
    <row r="43" spans="1:19" ht="13.5" customHeight="1" x14ac:dyDescent="0.25">
      <c r="A43" s="1" t="s">
        <v>51</v>
      </c>
      <c r="B43" s="1" t="s">
        <v>50</v>
      </c>
      <c r="C43" s="1">
        <v>14</v>
      </c>
      <c r="D43" s="1">
        <v>0.46</v>
      </c>
      <c r="E43" s="1">
        <v>6.31</v>
      </c>
      <c r="F43">
        <v>215</v>
      </c>
      <c r="G43" s="13">
        <f t="shared" si="0"/>
        <v>681.45800316957207</v>
      </c>
      <c r="H43" s="13">
        <f t="shared" si="1"/>
        <v>2.8320793505154676</v>
      </c>
      <c r="I43" s="14">
        <f t="shared" si="2"/>
        <v>1.1810860003315366E-2</v>
      </c>
      <c r="J43" s="13">
        <f t="shared" si="3"/>
        <v>3.4175508868400289E-2</v>
      </c>
      <c r="K43" s="13">
        <f t="shared" si="4"/>
        <v>1060.3</v>
      </c>
      <c r="L43" s="18">
        <f t="shared" si="11"/>
        <v>3.652976347841181</v>
      </c>
      <c r="M43" s="20">
        <f t="shared" si="5"/>
        <v>65.956788863087979</v>
      </c>
      <c r="N43" s="13">
        <f t="shared" si="6"/>
        <v>6.5056589147286827E-3</v>
      </c>
      <c r="O43" s="14">
        <f t="shared" si="7"/>
        <v>1928.8344330870257</v>
      </c>
      <c r="P43" s="22">
        <f t="shared" si="8"/>
        <v>4209.0258276447776</v>
      </c>
      <c r="Q43" s="15" t="str">
        <f t="shared" si="9"/>
        <v>T</v>
      </c>
      <c r="R43" s="2">
        <v>133</v>
      </c>
      <c r="S43" s="16">
        <f t="shared" si="10"/>
        <v>23.289174030764062</v>
      </c>
    </row>
    <row r="44" spans="1:19" ht="13.5" customHeight="1" x14ac:dyDescent="0.25">
      <c r="A44" s="1" t="s">
        <v>52</v>
      </c>
      <c r="B44" s="1" t="s">
        <v>50</v>
      </c>
      <c r="C44" s="1">
        <v>1</v>
      </c>
      <c r="D44" s="4">
        <v>0.48</v>
      </c>
      <c r="E44" s="1">
        <v>6.88</v>
      </c>
      <c r="F44">
        <v>256.60000000000002</v>
      </c>
      <c r="G44" s="13">
        <f t="shared" si="0"/>
        <v>745.93023255813966</v>
      </c>
      <c r="H44" s="13">
        <f t="shared" si="1"/>
        <v>3.535080046202808</v>
      </c>
      <c r="I44" s="14">
        <f t="shared" si="2"/>
        <v>1.1810860003315366E-2</v>
      </c>
      <c r="J44" s="13">
        <f t="shared" si="3"/>
        <v>3.5791286945120869E-2</v>
      </c>
      <c r="K44" s="13">
        <f t="shared" si="4"/>
        <v>1061.3999999999999</v>
      </c>
      <c r="L44" s="18">
        <f t="shared" si="11"/>
        <v>4.4900789789503959</v>
      </c>
      <c r="M44" s="20">
        <f t="shared" si="5"/>
        <v>94.37887064341345</v>
      </c>
      <c r="N44" s="13">
        <f t="shared" si="6"/>
        <v>8.2670823590542987E-3</v>
      </c>
      <c r="O44" s="14">
        <f t="shared" si="7"/>
        <v>2145.7167765921226</v>
      </c>
      <c r="P44" s="22">
        <f t="shared" si="8"/>
        <v>5235.3637187540153</v>
      </c>
      <c r="Q44" s="15" t="str">
        <f t="shared" si="9"/>
        <v>T</v>
      </c>
      <c r="R44" s="5">
        <v>185</v>
      </c>
      <c r="S44" s="16">
        <f t="shared" si="10"/>
        <v>26.697802994529116</v>
      </c>
    </row>
    <row r="45" spans="1:19" ht="13.5" customHeight="1" x14ac:dyDescent="0.25">
      <c r="A45" s="1" t="s">
        <v>52</v>
      </c>
      <c r="B45" s="1" t="s">
        <v>50</v>
      </c>
      <c r="C45" s="1">
        <v>2</v>
      </c>
      <c r="D45" s="4">
        <v>0.52</v>
      </c>
      <c r="E45" s="1">
        <v>6.61</v>
      </c>
      <c r="F45">
        <v>263</v>
      </c>
      <c r="G45" s="13">
        <f t="shared" si="0"/>
        <v>795.76399394856276</v>
      </c>
      <c r="H45" s="13">
        <f t="shared" si="1"/>
        <v>2.6773305930076314</v>
      </c>
      <c r="I45" s="14">
        <f t="shared" si="2"/>
        <v>1.1810860003315366E-2</v>
      </c>
      <c r="J45" s="13">
        <f t="shared" si="3"/>
        <v>3.9255631118955733E-2</v>
      </c>
      <c r="K45" s="13">
        <f t="shared" si="4"/>
        <v>1063.6000000000001</v>
      </c>
      <c r="L45" s="18">
        <f t="shared" si="11"/>
        <v>3.4286231330494852</v>
      </c>
      <c r="M45" s="20">
        <f t="shared" si="5"/>
        <v>83.635036198198122</v>
      </c>
      <c r="N45" s="13">
        <f t="shared" si="6"/>
        <v>5.8643852978453748E-3</v>
      </c>
      <c r="O45" s="14">
        <f t="shared" si="7"/>
        <v>1881.9844206752473</v>
      </c>
      <c r="P45" s="22">
        <f t="shared" si="8"/>
        <v>4710.1373619418373</v>
      </c>
      <c r="Q45" s="15" t="str">
        <f t="shared" si="9"/>
        <v>T</v>
      </c>
      <c r="R45" s="5">
        <v>140</v>
      </c>
      <c r="S45" s="16">
        <f t="shared" si="10"/>
        <v>31.238217804191702</v>
      </c>
    </row>
    <row r="46" spans="1:19" ht="13.5" customHeight="1" x14ac:dyDescent="0.25">
      <c r="A46" s="1" t="s">
        <v>52</v>
      </c>
      <c r="B46" s="1" t="s">
        <v>50</v>
      </c>
      <c r="C46" s="1">
        <v>3</v>
      </c>
      <c r="D46" s="4">
        <v>0.44</v>
      </c>
      <c r="E46" s="1">
        <v>8.43</v>
      </c>
      <c r="F46">
        <v>174.3</v>
      </c>
      <c r="G46" s="13">
        <f t="shared" si="0"/>
        <v>413.52313167259791</v>
      </c>
      <c r="H46" s="13">
        <f t="shared" si="1"/>
        <v>5.3361562673866985</v>
      </c>
      <c r="I46" s="14">
        <f t="shared" si="2"/>
        <v>1.1810860003315366E-2</v>
      </c>
      <c r="J46" s="13">
        <f t="shared" si="3"/>
        <v>3.2632674209367205E-2</v>
      </c>
      <c r="K46" s="13">
        <f t="shared" si="4"/>
        <v>1059.2</v>
      </c>
      <c r="L46" s="18">
        <f t="shared" si="11"/>
        <v>6.0864168414496005</v>
      </c>
      <c r="M46" s="20">
        <f t="shared" si="5"/>
        <v>72.008043751791959</v>
      </c>
      <c r="N46" s="13">
        <f t="shared" si="6"/>
        <v>1.5234939759036142E-2</v>
      </c>
      <c r="O46" s="14">
        <f t="shared" si="7"/>
        <v>2341.7466593417066</v>
      </c>
      <c r="P46" s="22">
        <f t="shared" si="8"/>
        <v>4769.2519798247322</v>
      </c>
      <c r="Q46" s="15" t="str">
        <f t="shared" si="9"/>
        <v>T</v>
      </c>
      <c r="R46" s="5">
        <v>189</v>
      </c>
      <c r="S46" s="16">
        <f t="shared" si="10"/>
        <v>13.494365633909144</v>
      </c>
    </row>
    <row r="47" spans="1:19" ht="13.5" customHeight="1" x14ac:dyDescent="0.25">
      <c r="A47" s="1" t="s">
        <v>52</v>
      </c>
      <c r="B47" s="1" t="s">
        <v>50</v>
      </c>
      <c r="C47" s="1">
        <v>4</v>
      </c>
      <c r="D47" s="4">
        <v>0.52</v>
      </c>
      <c r="E47" s="1">
        <v>7.06</v>
      </c>
      <c r="F47">
        <v>138.4</v>
      </c>
      <c r="G47" s="13">
        <f t="shared" si="0"/>
        <v>392.0679886685553</v>
      </c>
      <c r="H47" s="13">
        <f t="shared" si="1"/>
        <v>3.2782017763011928</v>
      </c>
      <c r="I47" s="14">
        <f t="shared" si="2"/>
        <v>1.1810860003315366E-2</v>
      </c>
      <c r="J47" s="13">
        <f t="shared" si="3"/>
        <v>3.9255631118955733E-2</v>
      </c>
      <c r="K47" s="13">
        <f t="shared" si="4"/>
        <v>1063.6000000000001</v>
      </c>
      <c r="L47" s="18">
        <f t="shared" si="11"/>
        <v>4.2096388515200633</v>
      </c>
      <c r="M47" s="20">
        <f t="shared" si="5"/>
        <v>50.454398145879708</v>
      </c>
      <c r="N47" s="13">
        <f t="shared" si="6"/>
        <v>1.5728564547206166E-2</v>
      </c>
      <c r="O47" s="14">
        <f t="shared" si="7"/>
        <v>1709.63683722766</v>
      </c>
      <c r="P47" s="22">
        <f t="shared" si="8"/>
        <v>2647.3853171556038</v>
      </c>
      <c r="Q47" s="15" t="str">
        <f t="shared" si="9"/>
        <v>T</v>
      </c>
      <c r="R47" s="5">
        <v>185</v>
      </c>
      <c r="S47" s="16">
        <f t="shared" si="10"/>
        <v>15.390876336723723</v>
      </c>
    </row>
    <row r="48" spans="1:19" ht="13.5" customHeight="1" x14ac:dyDescent="0.25">
      <c r="A48" s="1" t="s">
        <v>52</v>
      </c>
      <c r="B48" s="1" t="s">
        <v>50</v>
      </c>
      <c r="C48" s="1">
        <v>5</v>
      </c>
      <c r="D48" s="4">
        <v>0.46</v>
      </c>
      <c r="E48" s="1">
        <v>4.91</v>
      </c>
      <c r="F48">
        <v>296.10000000000002</v>
      </c>
      <c r="G48" s="13">
        <f t="shared" si="0"/>
        <v>1206.1099796334013</v>
      </c>
      <c r="H48" s="13">
        <f t="shared" si="1"/>
        <v>2.5767464692427433</v>
      </c>
      <c r="I48" s="14">
        <f t="shared" si="2"/>
        <v>1.1810860003315366E-2</v>
      </c>
      <c r="J48" s="13">
        <f t="shared" si="3"/>
        <v>3.4175508868400289E-2</v>
      </c>
      <c r="K48" s="13">
        <f t="shared" si="4"/>
        <v>1060.3</v>
      </c>
      <c r="L48" s="18">
        <f t="shared" si="11"/>
        <v>3.2698626197961578</v>
      </c>
      <c r="M48" s="20">
        <f t="shared" si="5"/>
        <v>106.21200088922028</v>
      </c>
      <c r="N48" s="13">
        <f t="shared" si="6"/>
        <v>4.864122481143757E-3</v>
      </c>
      <c r="O48" s="14">
        <f t="shared" si="7"/>
        <v>1903.0709482144298</v>
      </c>
      <c r="P48" s="22">
        <f t="shared" si="8"/>
        <v>4510.5933059722029</v>
      </c>
      <c r="Q48" s="15" t="str">
        <f t="shared" si="9"/>
        <v>T</v>
      </c>
      <c r="R48" s="5">
        <v>176</v>
      </c>
      <c r="S48" s="16">
        <f t="shared" si="10"/>
        <v>41.219422305227397</v>
      </c>
    </row>
    <row r="49" spans="1:19" ht="13.5" customHeight="1" x14ac:dyDescent="0.25">
      <c r="A49" s="1" t="s">
        <v>52</v>
      </c>
      <c r="B49" s="1" t="s">
        <v>50</v>
      </c>
      <c r="C49" s="1">
        <v>6</v>
      </c>
      <c r="D49" s="4">
        <v>0.45</v>
      </c>
      <c r="E49" s="1">
        <v>9.18</v>
      </c>
      <c r="F49">
        <v>234.7</v>
      </c>
      <c r="G49" s="13">
        <f t="shared" si="0"/>
        <v>511.32897603485839</v>
      </c>
      <c r="H49" s="13">
        <f t="shared" si="1"/>
        <v>5.5721342030439196</v>
      </c>
      <c r="I49" s="14">
        <f t="shared" si="2"/>
        <v>1.1810860003315366E-2</v>
      </c>
      <c r="J49" s="13">
        <f t="shared" si="3"/>
        <v>3.3395182988596527E-2</v>
      </c>
      <c r="K49" s="13">
        <f t="shared" si="4"/>
        <v>1059.7500000000002</v>
      </c>
      <c r="L49" s="18">
        <f t="shared" si="11"/>
        <v>6.2708559000903197</v>
      </c>
      <c r="M49" s="20">
        <f t="shared" si="5"/>
        <v>95.149344192370279</v>
      </c>
      <c r="N49" s="13">
        <f t="shared" si="6"/>
        <v>1.1538559863655731E-2</v>
      </c>
      <c r="O49" s="14">
        <f t="shared" si="7"/>
        <v>2587.539761318616</v>
      </c>
      <c r="P49" s="22">
        <f t="shared" si="8"/>
        <v>6837.1541017747186</v>
      </c>
      <c r="Q49" s="15" t="str">
        <f t="shared" si="9"/>
        <v>T</v>
      </c>
      <c r="R49" s="2">
        <v>177</v>
      </c>
      <c r="S49" s="16">
        <f t="shared" si="10"/>
        <v>17.075924722055785</v>
      </c>
    </row>
    <row r="50" spans="1:19" ht="13.5" customHeight="1" x14ac:dyDescent="0.25">
      <c r="A50" s="1" t="s">
        <v>52</v>
      </c>
      <c r="B50" s="1" t="s">
        <v>50</v>
      </c>
      <c r="C50" s="1">
        <v>7</v>
      </c>
      <c r="D50" s="1">
        <v>0.54</v>
      </c>
      <c r="E50" s="1">
        <v>4.8899999999999997</v>
      </c>
      <c r="F50">
        <v>285.2</v>
      </c>
      <c r="G50" s="13">
        <f t="shared" si="0"/>
        <v>1166.4621676891616</v>
      </c>
      <c r="H50" s="13">
        <f t="shared" si="1"/>
        <v>2.1545947818931497</v>
      </c>
      <c r="I50" s="14">
        <f t="shared" si="2"/>
        <v>1.1810860003315366E-2</v>
      </c>
      <c r="J50" s="13">
        <f t="shared" si="3"/>
        <v>4.1111591432351005E-2</v>
      </c>
      <c r="K50" s="13">
        <f t="shared" si="4"/>
        <v>1064.7</v>
      </c>
      <c r="L50" s="18">
        <f t="shared" si="11"/>
        <v>2.389566866235656</v>
      </c>
      <c r="M50" s="20">
        <f t="shared" si="5"/>
        <v>103.32384282651564</v>
      </c>
      <c r="N50" s="13">
        <f t="shared" si="6"/>
        <v>3.8863955119214583E-3</v>
      </c>
      <c r="O50" s="14">
        <f t="shared" si="7"/>
        <v>1558.5256043430531</v>
      </c>
      <c r="P50" s="22">
        <f t="shared" si="8"/>
        <v>3611.7804732597938</v>
      </c>
      <c r="Q50" s="15" t="str">
        <f t="shared" si="9"/>
        <v>T</v>
      </c>
      <c r="R50" s="2">
        <v>136</v>
      </c>
      <c r="S50" s="16">
        <f t="shared" si="10"/>
        <v>47.955116059331317</v>
      </c>
    </row>
    <row r="51" spans="1:19" ht="13.5" customHeight="1" x14ac:dyDescent="0.25">
      <c r="A51" s="1" t="s">
        <v>52</v>
      </c>
      <c r="B51" s="1" t="s">
        <v>50</v>
      </c>
      <c r="C51" s="1">
        <v>8</v>
      </c>
      <c r="D51" s="1">
        <v>0.5</v>
      </c>
      <c r="E51" s="1">
        <v>7.73</v>
      </c>
      <c r="F51">
        <v>132.80000000000001</v>
      </c>
      <c r="G51" s="13">
        <f t="shared" si="0"/>
        <v>343.59637774902978</v>
      </c>
      <c r="H51" s="13">
        <f t="shared" si="1"/>
        <v>3.3440529519543358</v>
      </c>
      <c r="I51" s="14">
        <f t="shared" si="2"/>
        <v>1.1810860003315366E-2</v>
      </c>
      <c r="J51" s="13">
        <f t="shared" si="3"/>
        <v>3.748345711897931E-2</v>
      </c>
      <c r="K51" s="13">
        <f t="shared" si="4"/>
        <v>1062.5</v>
      </c>
      <c r="L51" s="18">
        <f t="shared" si="11"/>
        <v>4.2837402628187542</v>
      </c>
      <c r="M51" s="20">
        <f t="shared" si="5"/>
        <v>43.068660204040995</v>
      </c>
      <c r="N51" s="13">
        <f t="shared" si="6"/>
        <v>1.4163905622489958E-2</v>
      </c>
      <c r="O51" s="14">
        <f t="shared" si="7"/>
        <v>1784.35181180976</v>
      </c>
      <c r="P51" s="22">
        <f t="shared" si="8"/>
        <v>2909.8249836932346</v>
      </c>
      <c r="Q51" s="15" t="str">
        <f t="shared" si="9"/>
        <v>T</v>
      </c>
      <c r="R51" s="2">
        <v>146</v>
      </c>
      <c r="S51" s="16">
        <f t="shared" si="10"/>
        <v>12.879180091592374</v>
      </c>
    </row>
    <row r="52" spans="1:19" ht="13.5" customHeight="1" x14ac:dyDescent="0.25">
      <c r="A52" s="1" t="s">
        <v>52</v>
      </c>
      <c r="B52" s="1" t="s">
        <v>50</v>
      </c>
      <c r="C52" s="1">
        <v>9</v>
      </c>
      <c r="D52" s="1">
        <v>0.47</v>
      </c>
      <c r="E52" s="7">
        <v>5.66</v>
      </c>
      <c r="F52">
        <v>197.4</v>
      </c>
      <c r="G52" s="13">
        <f t="shared" si="0"/>
        <v>697.52650176678435</v>
      </c>
      <c r="H52" s="13">
        <f t="shared" si="1"/>
        <v>2.8708321093037203</v>
      </c>
      <c r="I52" s="14">
        <f t="shared" si="2"/>
        <v>1.1810860003315366E-2</v>
      </c>
      <c r="J52" s="13">
        <f t="shared" si="3"/>
        <v>3.4974068170638049E-2</v>
      </c>
      <c r="K52" s="13">
        <f t="shared" si="4"/>
        <v>1060.8499999999999</v>
      </c>
      <c r="L52" s="18">
        <f t="shared" si="11"/>
        <v>3.7060576422320457</v>
      </c>
      <c r="M52" s="20">
        <f t="shared" si="5"/>
        <v>70.034923734686032</v>
      </c>
      <c r="N52" s="13">
        <f t="shared" si="6"/>
        <v>8.506247889226614E-3</v>
      </c>
      <c r="O52" s="14">
        <f t="shared" si="7"/>
        <v>1815.7436590567686</v>
      </c>
      <c r="P52" s="22">
        <f t="shared" si="8"/>
        <v>3388.9987450618514</v>
      </c>
      <c r="Q52" s="15" t="str">
        <f t="shared" si="9"/>
        <v>T</v>
      </c>
      <c r="R52" s="2">
        <v>178</v>
      </c>
      <c r="S52" s="16">
        <f t="shared" si="10"/>
        <v>24.395339423618196</v>
      </c>
    </row>
    <row r="53" spans="1:19" ht="13.5" customHeight="1" x14ac:dyDescent="0.25">
      <c r="A53" s="1" t="s">
        <v>52</v>
      </c>
      <c r="B53" s="1" t="s">
        <v>50</v>
      </c>
      <c r="C53" s="1">
        <v>10</v>
      </c>
      <c r="D53" s="1">
        <v>0.44</v>
      </c>
      <c r="E53" s="1">
        <v>5.46</v>
      </c>
      <c r="F53">
        <v>272</v>
      </c>
      <c r="G53" s="13">
        <f t="shared" si="0"/>
        <v>996.33699633699621</v>
      </c>
      <c r="H53" s="13">
        <f t="shared" si="1"/>
        <v>2.6696892453367096</v>
      </c>
      <c r="I53" s="14">
        <f t="shared" si="2"/>
        <v>1.1810860003315366E-2</v>
      </c>
      <c r="J53" s="13">
        <f t="shared" si="3"/>
        <v>3.2632674209367205E-2</v>
      </c>
      <c r="K53" s="13">
        <f t="shared" si="4"/>
        <v>1059.2</v>
      </c>
      <c r="L53" s="18">
        <f t="shared" si="11"/>
        <v>3.4169610698908208</v>
      </c>
      <c r="M53" s="20">
        <f t="shared" si="5"/>
        <v>86.799981803165537</v>
      </c>
      <c r="N53" s="13">
        <f t="shared" si="6"/>
        <v>4.7507352941176468E-3</v>
      </c>
      <c r="O53" s="14">
        <f t="shared" si="7"/>
        <v>1986.4722628754012</v>
      </c>
      <c r="P53" s="22">
        <f t="shared" si="8"/>
        <v>4820.4419101774356</v>
      </c>
      <c r="Q53" s="15" t="str">
        <f t="shared" si="9"/>
        <v>T</v>
      </c>
      <c r="R53" s="2">
        <v>142</v>
      </c>
      <c r="S53" s="16">
        <f t="shared" si="10"/>
        <v>32.513140604204686</v>
      </c>
    </row>
    <row r="54" spans="1:19" ht="13.5" customHeight="1" x14ac:dyDescent="0.25">
      <c r="A54" s="1" t="s">
        <v>52</v>
      </c>
      <c r="B54" s="1" t="s">
        <v>50</v>
      </c>
      <c r="C54" s="1">
        <v>11</v>
      </c>
      <c r="D54" s="1">
        <v>0.52</v>
      </c>
      <c r="E54" s="1">
        <v>6.03</v>
      </c>
      <c r="F54">
        <v>151.4</v>
      </c>
      <c r="G54" s="13">
        <f t="shared" si="0"/>
        <v>502.15588723051411</v>
      </c>
      <c r="H54" s="13">
        <f t="shared" si="1"/>
        <v>2.609439368345897</v>
      </c>
      <c r="I54" s="14">
        <f t="shared" si="2"/>
        <v>1.1810860003315366E-2</v>
      </c>
      <c r="J54" s="13">
        <f t="shared" si="3"/>
        <v>3.9255631118955733E-2</v>
      </c>
      <c r="K54" s="13">
        <f t="shared" si="4"/>
        <v>1063.6000000000001</v>
      </c>
      <c r="L54" s="18">
        <f t="shared" si="11"/>
        <v>3.322768841430559</v>
      </c>
      <c r="M54" s="20">
        <f t="shared" si="5"/>
        <v>51.438433352038487</v>
      </c>
      <c r="N54" s="13">
        <f t="shared" si="6"/>
        <v>1.0488110964332893E-2</v>
      </c>
      <c r="O54" s="14">
        <f t="shared" si="7"/>
        <v>1567.2690165506222</v>
      </c>
      <c r="P54" s="22">
        <f t="shared" si="8"/>
        <v>2473.543498148274</v>
      </c>
      <c r="Q54" s="15" t="str">
        <f t="shared" si="9"/>
        <v>T</v>
      </c>
      <c r="R54" s="2">
        <v>158</v>
      </c>
      <c r="S54" s="16">
        <f t="shared" si="10"/>
        <v>19.712446273332997</v>
      </c>
    </row>
    <row r="55" spans="1:19" ht="13.5" customHeight="1" x14ac:dyDescent="0.25">
      <c r="A55" s="1" t="s">
        <v>52</v>
      </c>
      <c r="B55" s="1" t="s">
        <v>50</v>
      </c>
      <c r="C55" s="1">
        <v>12</v>
      </c>
      <c r="D55" s="1">
        <v>0.48</v>
      </c>
      <c r="E55" s="1">
        <v>5.33</v>
      </c>
      <c r="F55">
        <v>170.1</v>
      </c>
      <c r="G55" s="13">
        <f t="shared" si="0"/>
        <v>638.27392120075046</v>
      </c>
      <c r="H55" s="13">
        <f t="shared" si="1"/>
        <v>2.6790093907338153</v>
      </c>
      <c r="I55" s="14">
        <f t="shared" si="2"/>
        <v>1.1810860003315366E-2</v>
      </c>
      <c r="J55" s="13">
        <f t="shared" si="3"/>
        <v>3.5791286945120869E-2</v>
      </c>
      <c r="K55" s="13">
        <f t="shared" si="4"/>
        <v>1061.3999999999999</v>
      </c>
      <c r="L55" s="18">
        <f t="shared" si="11"/>
        <v>3.4311771362202546</v>
      </c>
      <c r="M55" s="20">
        <f t="shared" si="5"/>
        <v>61.201018652517462</v>
      </c>
      <c r="N55" s="13">
        <f t="shared" si="6"/>
        <v>9.4003527336860657E-3</v>
      </c>
      <c r="O55" s="14">
        <f t="shared" si="7"/>
        <v>1657.8895331482452</v>
      </c>
      <c r="P55" s="22">
        <f t="shared" si="8"/>
        <v>2688.6439363734089</v>
      </c>
      <c r="Q55" s="15" t="str">
        <f t="shared" si="9"/>
        <v>T</v>
      </c>
      <c r="R55" s="2">
        <v>180</v>
      </c>
      <c r="S55" s="16">
        <f t="shared" si="10"/>
        <v>22.844645063283526</v>
      </c>
    </row>
    <row r="56" spans="1:19" ht="13.5" customHeight="1" x14ac:dyDescent="0.25">
      <c r="A56" s="1" t="s">
        <v>52</v>
      </c>
      <c r="B56" s="1" t="s">
        <v>50</v>
      </c>
      <c r="C56" s="1">
        <v>13</v>
      </c>
      <c r="D56" s="1">
        <v>0.5</v>
      </c>
      <c r="E56" s="1">
        <v>5.53</v>
      </c>
      <c r="F56">
        <v>241.3</v>
      </c>
      <c r="G56" s="13">
        <f t="shared" si="0"/>
        <v>872.69439421338154</v>
      </c>
      <c r="H56" s="13">
        <f t="shared" si="1"/>
        <v>2.3073524085967616</v>
      </c>
      <c r="I56" s="14">
        <f t="shared" si="2"/>
        <v>1.1810860003315366E-2</v>
      </c>
      <c r="J56" s="13">
        <f t="shared" si="3"/>
        <v>3.748345711897931E-2</v>
      </c>
      <c r="K56" s="13">
        <f t="shared" si="4"/>
        <v>1062.5</v>
      </c>
      <c r="L56" s="18">
        <f t="shared" si="11"/>
        <v>2.766723892038399</v>
      </c>
      <c r="M56" s="20">
        <f t="shared" si="5"/>
        <v>75.477195748384432</v>
      </c>
      <c r="N56" s="13">
        <f t="shared" si="6"/>
        <v>4.5453101257079704E-3</v>
      </c>
      <c r="O56" s="14">
        <f t="shared" si="7"/>
        <v>1687.2373669476526</v>
      </c>
      <c r="P56" s="22">
        <f t="shared" si="8"/>
        <v>3782.4374309970458</v>
      </c>
      <c r="Q56" s="15" t="str">
        <f t="shared" si="9"/>
        <v>T</v>
      </c>
      <c r="R56" s="2">
        <v>119</v>
      </c>
      <c r="S56" s="16">
        <f t="shared" si="10"/>
        <v>32.711602903470911</v>
      </c>
    </row>
    <row r="57" spans="1:19" ht="13.5" customHeight="1" x14ac:dyDescent="0.25">
      <c r="A57" s="1" t="s">
        <v>52</v>
      </c>
      <c r="B57" s="1" t="s">
        <v>50</v>
      </c>
      <c r="C57" s="1">
        <v>14</v>
      </c>
      <c r="D57" s="1">
        <v>0.46</v>
      </c>
      <c r="E57" s="1">
        <v>6.34</v>
      </c>
      <c r="F57">
        <v>274.2</v>
      </c>
      <c r="G57" s="13">
        <f t="shared" si="0"/>
        <v>864.98422712933746</v>
      </c>
      <c r="H57" s="13">
        <f t="shared" si="1"/>
        <v>3.0899837848666558</v>
      </c>
      <c r="I57" s="14">
        <f t="shared" si="2"/>
        <v>1.1810860003315366E-2</v>
      </c>
      <c r="J57" s="13">
        <f t="shared" si="3"/>
        <v>3.4175508868400289E-2</v>
      </c>
      <c r="K57" s="13">
        <f t="shared" si="4"/>
        <v>1060.3</v>
      </c>
      <c r="L57" s="18">
        <f t="shared" si="11"/>
        <v>3.9877760857893669</v>
      </c>
      <c r="M57" s="20">
        <f t="shared" si="5"/>
        <v>91.343863887096589</v>
      </c>
      <c r="N57" s="13">
        <f t="shared" si="6"/>
        <v>6.0502066618040359E-3</v>
      </c>
      <c r="O57" s="14">
        <f t="shared" si="7"/>
        <v>2115.5109748198533</v>
      </c>
      <c r="P57" s="22">
        <f t="shared" si="8"/>
        <v>5393.4974765052575</v>
      </c>
      <c r="Q57" s="15" t="str">
        <f t="shared" si="9"/>
        <v>T</v>
      </c>
      <c r="R57" s="2">
        <v>157</v>
      </c>
      <c r="S57" s="16">
        <f t="shared" si="10"/>
        <v>29.561276125285044</v>
      </c>
    </row>
    <row r="58" spans="1:19" ht="13.5" customHeight="1" x14ac:dyDescent="0.25">
      <c r="A58" s="1" t="s">
        <v>49</v>
      </c>
      <c r="B58" s="1" t="s">
        <v>53</v>
      </c>
      <c r="C58" s="1">
        <v>1</v>
      </c>
      <c r="D58" s="4">
        <v>0.48</v>
      </c>
      <c r="E58" s="1">
        <v>4.95</v>
      </c>
      <c r="F58">
        <v>186.6</v>
      </c>
      <c r="G58" s="13">
        <f t="shared" si="0"/>
        <v>753.93939393939388</v>
      </c>
      <c r="H58" s="13">
        <f t="shared" si="1"/>
        <v>2.2176733430074611</v>
      </c>
      <c r="I58" s="14">
        <f t="shared" si="2"/>
        <v>1.1810860003315366E-2</v>
      </c>
      <c r="J58" s="13">
        <f t="shared" si="3"/>
        <v>3.5791286945120869E-2</v>
      </c>
      <c r="K58" s="13">
        <f t="shared" si="4"/>
        <v>1061.3999999999999</v>
      </c>
      <c r="L58" s="18">
        <f t="shared" si="11"/>
        <v>2.5580785217237052</v>
      </c>
      <c r="M58" s="20">
        <f t="shared" si="5"/>
        <v>59.842720251415827</v>
      </c>
      <c r="N58" s="13">
        <f t="shared" si="6"/>
        <v>5.1286173633440521E-3</v>
      </c>
      <c r="O58" s="14">
        <f t="shared" si="7"/>
        <v>1530.224451228481</v>
      </c>
      <c r="P58" s="22">
        <f t="shared" si="8"/>
        <v>2739.1676066391001</v>
      </c>
      <c r="Q58" s="15" t="str">
        <f t="shared" si="9"/>
        <v>T</v>
      </c>
      <c r="R58" s="2">
        <v>116</v>
      </c>
      <c r="S58" s="16">
        <f t="shared" si="10"/>
        <v>26.984461187715368</v>
      </c>
    </row>
    <row r="59" spans="1:19" ht="13.5" customHeight="1" x14ac:dyDescent="0.25">
      <c r="A59" s="1" t="s">
        <v>49</v>
      </c>
      <c r="B59" s="1" t="s">
        <v>53</v>
      </c>
      <c r="C59" s="1">
        <v>2</v>
      </c>
      <c r="D59" s="4">
        <v>0.52</v>
      </c>
      <c r="E59" s="1">
        <v>6.51</v>
      </c>
      <c r="F59">
        <v>155.4</v>
      </c>
      <c r="G59" s="13">
        <f t="shared" si="0"/>
        <v>477.41935483870969</v>
      </c>
      <c r="H59" s="13">
        <f t="shared" si="1"/>
        <v>2.3836584132141576</v>
      </c>
      <c r="I59" s="14">
        <f t="shared" si="2"/>
        <v>1.1810860003315366E-2</v>
      </c>
      <c r="J59" s="13">
        <f t="shared" si="3"/>
        <v>3.9255631118955733E-2</v>
      </c>
      <c r="K59" s="13">
        <f t="shared" si="4"/>
        <v>1063.6000000000001</v>
      </c>
      <c r="L59" s="18">
        <f t="shared" si="11"/>
        <v>2.9243537841584333</v>
      </c>
      <c r="M59" s="20">
        <f t="shared" si="5"/>
        <v>44.673091214980928</v>
      </c>
      <c r="N59" s="13">
        <f t="shared" si="6"/>
        <v>7.3310810810810808E-3</v>
      </c>
      <c r="O59" s="14">
        <f t="shared" si="7"/>
        <v>1552.7307910045379</v>
      </c>
      <c r="P59" s="22">
        <f t="shared" si="8"/>
        <v>2740.9957851382605</v>
      </c>
      <c r="Q59" s="15" t="str">
        <f t="shared" si="9"/>
        <v>T</v>
      </c>
      <c r="R59" s="2">
        <v>105</v>
      </c>
      <c r="S59" s="16">
        <f t="shared" si="10"/>
        <v>18.74139808259822</v>
      </c>
    </row>
    <row r="60" spans="1:19" ht="13.5" customHeight="1" x14ac:dyDescent="0.25">
      <c r="A60" s="1" t="s">
        <v>49</v>
      </c>
      <c r="B60" s="1" t="s">
        <v>53</v>
      </c>
      <c r="C60" s="1">
        <v>3</v>
      </c>
      <c r="D60" s="4">
        <v>0.44</v>
      </c>
      <c r="E60" s="1">
        <v>5.65</v>
      </c>
      <c r="F60">
        <v>154.4</v>
      </c>
      <c r="G60" s="13">
        <f t="shared" si="0"/>
        <v>546.54867256637169</v>
      </c>
      <c r="H60" s="13">
        <f t="shared" si="1"/>
        <v>2.698326982825638</v>
      </c>
      <c r="I60" s="14">
        <f t="shared" si="2"/>
        <v>1.1810860003315366E-2</v>
      </c>
      <c r="J60" s="13">
        <f t="shared" si="3"/>
        <v>3.2632674209367205E-2</v>
      </c>
      <c r="K60" s="13">
        <f t="shared" si="4"/>
        <v>1059.2</v>
      </c>
      <c r="L60" s="18">
        <f t="shared" si="11"/>
        <v>3.4603586835770002</v>
      </c>
      <c r="M60" s="20">
        <f t="shared" si="5"/>
        <v>48.125592044722147</v>
      </c>
      <c r="N60" s="13">
        <f t="shared" si="6"/>
        <v>8.2944732297063912E-3</v>
      </c>
      <c r="O60" s="14">
        <f t="shared" si="7"/>
        <v>1726.9678548765201</v>
      </c>
      <c r="P60" s="22">
        <f t="shared" si="8"/>
        <v>2831.5292399014147</v>
      </c>
      <c r="Q60" s="15" t="str">
        <f t="shared" si="9"/>
        <v>T</v>
      </c>
      <c r="R60" s="2">
        <v>136</v>
      </c>
      <c r="S60" s="16">
        <f t="shared" si="10"/>
        <v>17.83534477142052</v>
      </c>
    </row>
    <row r="61" spans="1:19" ht="13.5" customHeight="1" x14ac:dyDescent="0.25">
      <c r="A61" s="1" t="s">
        <v>49</v>
      </c>
      <c r="B61" s="1" t="s">
        <v>53</v>
      </c>
      <c r="C61" s="1">
        <v>4</v>
      </c>
      <c r="D61" s="4">
        <v>0.52</v>
      </c>
      <c r="E61" s="1">
        <v>5.83</v>
      </c>
      <c r="F61">
        <v>105.3</v>
      </c>
      <c r="G61" s="13">
        <f t="shared" si="0"/>
        <v>361.23499142367069</v>
      </c>
      <c r="H61" s="13">
        <f t="shared" si="1"/>
        <v>2.3063261865331341</v>
      </c>
      <c r="I61" s="14">
        <f t="shared" si="2"/>
        <v>1.1810860003315366E-2</v>
      </c>
      <c r="J61" s="13">
        <f t="shared" si="3"/>
        <v>3.9255631118955733E-2</v>
      </c>
      <c r="K61" s="13">
        <f t="shared" si="4"/>
        <v>1063.6000000000001</v>
      </c>
      <c r="L61" s="18">
        <f t="shared" si="11"/>
        <v>2.7644946851125125</v>
      </c>
      <c r="M61" s="20">
        <f t="shared" si="5"/>
        <v>32.704875948375587</v>
      </c>
      <c r="N61" s="13">
        <f t="shared" si="6"/>
        <v>1.0796296296296297E-2</v>
      </c>
      <c r="O61" s="14">
        <f t="shared" si="7"/>
        <v>1334.8841924312628</v>
      </c>
      <c r="P61" s="22">
        <f t="shared" si="8"/>
        <v>1663.3103526508005</v>
      </c>
      <c r="Q61" s="15" t="str">
        <f t="shared" si="9"/>
        <v>T</v>
      </c>
      <c r="R61" s="2">
        <v>117</v>
      </c>
      <c r="S61" s="16">
        <f t="shared" si="10"/>
        <v>14.180507570586755</v>
      </c>
    </row>
    <row r="62" spans="1:19" ht="13.5" customHeight="1" x14ac:dyDescent="0.25">
      <c r="A62" s="1" t="s">
        <v>49</v>
      </c>
      <c r="B62" s="1" t="s">
        <v>53</v>
      </c>
      <c r="C62" s="1">
        <v>5</v>
      </c>
      <c r="D62" s="4">
        <v>0.46</v>
      </c>
      <c r="E62" s="1">
        <v>5</v>
      </c>
      <c r="F62">
        <v>157.9</v>
      </c>
      <c r="G62" s="13">
        <f t="shared" si="0"/>
        <v>631.6</v>
      </c>
      <c r="H62" s="13">
        <f t="shared" si="1"/>
        <v>2.1425183042684552</v>
      </c>
      <c r="I62" s="14">
        <f t="shared" si="2"/>
        <v>1.1810860003315366E-2</v>
      </c>
      <c r="J62" s="13">
        <f t="shared" si="3"/>
        <v>3.4175508868400289E-2</v>
      </c>
      <c r="K62" s="13">
        <f t="shared" si="4"/>
        <v>1060.3</v>
      </c>
      <c r="L62" s="18">
        <f t="shared" si="11"/>
        <v>2.3545234541815403</v>
      </c>
      <c r="M62" s="20">
        <f t="shared" si="5"/>
        <v>46.2467962294822</v>
      </c>
      <c r="N62" s="13">
        <f t="shared" si="6"/>
        <v>4.6442896347899517E-3</v>
      </c>
      <c r="O62" s="14">
        <f t="shared" si="7"/>
        <v>1467.2293370006971</v>
      </c>
      <c r="P62" s="22">
        <f t="shared" si="8"/>
        <v>2449.4349249442021</v>
      </c>
      <c r="Q62" s="15" t="str">
        <f t="shared" si="9"/>
        <v>T</v>
      </c>
      <c r="R62" s="2">
        <v>88</v>
      </c>
      <c r="S62" s="16">
        <f t="shared" si="10"/>
        <v>21.585251401281624</v>
      </c>
    </row>
    <row r="63" spans="1:19" ht="13.5" customHeight="1" x14ac:dyDescent="0.25">
      <c r="A63" s="1" t="s">
        <v>49</v>
      </c>
      <c r="B63" s="1" t="s">
        <v>53</v>
      </c>
      <c r="C63" s="1">
        <v>6</v>
      </c>
      <c r="D63" s="4">
        <v>0.45</v>
      </c>
      <c r="E63" s="1">
        <v>6.16</v>
      </c>
      <c r="F63">
        <v>164.5</v>
      </c>
      <c r="G63" s="13">
        <f t="shared" si="0"/>
        <v>534.09090909090912</v>
      </c>
      <c r="H63" s="13">
        <f t="shared" si="1"/>
        <v>2.8479838109068663</v>
      </c>
      <c r="I63" s="14">
        <f t="shared" si="2"/>
        <v>1.1810860003315366E-2</v>
      </c>
      <c r="J63" s="13">
        <f t="shared" si="3"/>
        <v>3.3395182988596527E-2</v>
      </c>
      <c r="K63" s="13">
        <f t="shared" si="4"/>
        <v>1059.7500000000002</v>
      </c>
      <c r="L63" s="18">
        <f t="shared" si="11"/>
        <v>3.6748964241590927</v>
      </c>
      <c r="M63" s="20">
        <f t="shared" si="5"/>
        <v>50.796820501686128</v>
      </c>
      <c r="N63" s="13">
        <f t="shared" si="6"/>
        <v>8.4255319148936175E-3</v>
      </c>
      <c r="O63" s="14">
        <f t="shared" si="7"/>
        <v>1807.7104211198787</v>
      </c>
      <c r="P63" s="22">
        <f t="shared" si="8"/>
        <v>3215.631039861928</v>
      </c>
      <c r="Q63" s="15" t="str">
        <f t="shared" si="9"/>
        <v>T</v>
      </c>
      <c r="R63" s="2">
        <v>135</v>
      </c>
      <c r="S63" s="16">
        <f t="shared" si="10"/>
        <v>17.836063641636784</v>
      </c>
    </row>
    <row r="64" spans="1:19" ht="13.5" customHeight="1" x14ac:dyDescent="0.25">
      <c r="A64" s="1" t="s">
        <v>49</v>
      </c>
      <c r="B64" s="1" t="s">
        <v>53</v>
      </c>
      <c r="C64" s="1">
        <v>7</v>
      </c>
      <c r="D64" s="1">
        <v>0.54</v>
      </c>
      <c r="E64" s="1">
        <v>4.41</v>
      </c>
      <c r="F64">
        <v>96.3</v>
      </c>
      <c r="G64" s="13">
        <f t="shared" si="0"/>
        <v>436.73469387755102</v>
      </c>
      <c r="H64" s="13">
        <f t="shared" si="1"/>
        <v>2.0164096558389222</v>
      </c>
      <c r="I64" s="14">
        <f t="shared" si="2"/>
        <v>1.1810860003315366E-2</v>
      </c>
      <c r="J64" s="13">
        <f t="shared" si="3"/>
        <v>4.1111591432351005E-2</v>
      </c>
      <c r="K64" s="13">
        <f t="shared" si="4"/>
        <v>1064.7</v>
      </c>
      <c r="L64" s="18">
        <f t="shared" si="11"/>
        <v>1.8935383850920973</v>
      </c>
      <c r="M64" s="20">
        <f t="shared" si="5"/>
        <v>36.204349643377171</v>
      </c>
      <c r="N64" s="13">
        <f t="shared" si="6"/>
        <v>8.014018691588784E-3</v>
      </c>
      <c r="O64" s="14">
        <f t="shared" si="7"/>
        <v>1056.7800936246258</v>
      </c>
      <c r="P64" s="22">
        <f t="shared" si="8"/>
        <v>1099.8357746477118</v>
      </c>
      <c r="Q64" s="15" t="str">
        <f t="shared" si="9"/>
        <v>T</v>
      </c>
      <c r="R64" s="2">
        <v>105</v>
      </c>
      <c r="S64" s="16">
        <f t="shared" si="10"/>
        <v>17.954858299026764</v>
      </c>
    </row>
    <row r="65" spans="1:19" ht="13.5" customHeight="1" x14ac:dyDescent="0.25">
      <c r="A65" s="1" t="s">
        <v>49</v>
      </c>
      <c r="B65" s="1" t="s">
        <v>53</v>
      </c>
      <c r="C65" s="1">
        <v>8</v>
      </c>
      <c r="D65" s="1">
        <v>0.5</v>
      </c>
      <c r="E65" s="1">
        <v>6.04</v>
      </c>
      <c r="F65">
        <v>138.19999999999999</v>
      </c>
      <c r="G65" s="13">
        <f t="shared" si="0"/>
        <v>457.61589403973505</v>
      </c>
      <c r="H65" s="13">
        <f t="shared" si="1"/>
        <v>2.1193993483244293</v>
      </c>
      <c r="I65" s="14">
        <f t="shared" si="2"/>
        <v>1.1810860003315366E-2</v>
      </c>
      <c r="J65" s="13">
        <f t="shared" si="3"/>
        <v>3.748345711897931E-2</v>
      </c>
      <c r="K65" s="13">
        <f t="shared" si="4"/>
        <v>1062.5</v>
      </c>
      <c r="L65" s="18">
        <f t="shared" si="11"/>
        <v>2.2843287379423662</v>
      </c>
      <c r="M65" s="20">
        <f t="shared" si="5"/>
        <v>36.354111577695228</v>
      </c>
      <c r="N65" s="13">
        <f t="shared" si="6"/>
        <v>4.9532079112397497E-3</v>
      </c>
      <c r="O65" s="14">
        <f t="shared" si="7"/>
        <v>1406.1672368469515</v>
      </c>
      <c r="P65" s="22">
        <f t="shared" si="8"/>
        <v>2366.1064591369545</v>
      </c>
      <c r="Q65" s="15" t="str">
        <f t="shared" si="9"/>
        <v>T</v>
      </c>
      <c r="R65" s="2">
        <v>68</v>
      </c>
      <c r="S65" s="16">
        <f t="shared" si="10"/>
        <v>17.153025741201787</v>
      </c>
    </row>
    <row r="66" spans="1:19" ht="13.5" customHeight="1" x14ac:dyDescent="0.25">
      <c r="A66" s="1" t="s">
        <v>49</v>
      </c>
      <c r="B66" s="1" t="s">
        <v>53</v>
      </c>
      <c r="C66" s="1">
        <v>9</v>
      </c>
      <c r="D66" s="1">
        <v>0.47</v>
      </c>
      <c r="E66" s="1">
        <v>4.99</v>
      </c>
      <c r="F66">
        <v>97.2</v>
      </c>
      <c r="G66" s="13">
        <f t="shared" si="0"/>
        <v>389.57915831663325</v>
      </c>
      <c r="H66" s="13">
        <f t="shared" si="1"/>
        <v>2.1110493672010544</v>
      </c>
      <c r="I66" s="14">
        <f t="shared" si="2"/>
        <v>1.1810860003315366E-2</v>
      </c>
      <c r="J66" s="13">
        <f t="shared" si="3"/>
        <v>3.4974068170638049E-2</v>
      </c>
      <c r="K66" s="13">
        <f t="shared" si="4"/>
        <v>1060.8499999999999</v>
      </c>
      <c r="L66" s="18">
        <f t="shared" si="11"/>
        <v>2.2578534298970214</v>
      </c>
      <c r="M66" s="20">
        <f t="shared" si="5"/>
        <v>28.763402370593177</v>
      </c>
      <c r="N66" s="13">
        <f t="shared" si="6"/>
        <v>7.2728052126200295E-3</v>
      </c>
      <c r="O66" s="14">
        <f t="shared" si="7"/>
        <v>1255.4361955103939</v>
      </c>
      <c r="P66" s="22">
        <f t="shared" si="8"/>
        <v>1471.2099012604313</v>
      </c>
      <c r="Q66" s="15" t="str">
        <f t="shared" si="9"/>
        <v>T</v>
      </c>
      <c r="R66" s="2">
        <v>85</v>
      </c>
      <c r="S66" s="16">
        <f t="shared" si="10"/>
        <v>13.625168040825725</v>
      </c>
    </row>
    <row r="67" spans="1:19" ht="13.5" customHeight="1" x14ac:dyDescent="0.25">
      <c r="A67" s="1" t="s">
        <v>49</v>
      </c>
      <c r="B67" s="1" t="s">
        <v>53</v>
      </c>
      <c r="C67" s="1">
        <v>10</v>
      </c>
      <c r="D67" s="1">
        <v>0.44</v>
      </c>
      <c r="E67" s="1">
        <v>5.42</v>
      </c>
      <c r="F67">
        <v>127.7</v>
      </c>
      <c r="G67" s="13">
        <f t="shared" ref="G67:G130" si="12">2*(F67/(E67/10))</f>
        <v>471.21771217712177</v>
      </c>
      <c r="H67" s="13">
        <f t="shared" ref="H67:H130" si="13">-0.0015*(L67^4) + 0.0179*(L67^3) + 0.0686*(L67^2) - 0.2029*L67 + 2.0524</f>
        <v>2.4656419918062751</v>
      </c>
      <c r="I67" s="14">
        <f t="shared" ref="I67:I130" si="14">2.718^(-5.64+(1800/(37+273)))/(+IF(G67&lt;100,G67,100))</f>
        <v>1.1810860003315366E-2</v>
      </c>
      <c r="J67" s="13">
        <f t="shared" ref="J67:J130" si="15">I67*2.718^(2.31*D67)</f>
        <v>3.2632674209367205E-2</v>
      </c>
      <c r="K67" s="13">
        <f t="shared" ref="K67:K130" si="16">((1.09*D67)+(1.035*(1-D67)))*1000</f>
        <v>1059.2</v>
      </c>
      <c r="L67" s="18">
        <f t="shared" ref="L67:L130" si="17">((E67/1000)/2)*(SQRT((R67/60)*6.283)/(J67/(K67/100)))</f>
        <v>3.0788989345678481</v>
      </c>
      <c r="M67" s="20">
        <f t="shared" ref="M67:M130" si="18">S67*H67</f>
        <v>37.914408883393577</v>
      </c>
      <c r="N67" s="13">
        <f t="shared" ref="N67:N130" si="19">(R67/60)*(E67/1000)/(F67/100)</f>
        <v>8.2764291307752536E-3</v>
      </c>
      <c r="O67" s="14">
        <f t="shared" ref="O67:O130" si="20">169*(L67^0.83)*(N67^-0.27)</f>
        <v>1568.3294731954047</v>
      </c>
      <c r="P67" s="22">
        <f t="shared" ref="P67:P130" si="21">(F67/100)*(E67/1000)*K67/(J67/10)</f>
        <v>2246.5469060134874</v>
      </c>
      <c r="Q67" s="15" t="str">
        <f t="shared" ref="Q67:Q130" si="22">IF(O67-P67&gt;0,"NT","T")</f>
        <v>T</v>
      </c>
      <c r="R67" s="2">
        <v>117</v>
      </c>
      <c r="S67" s="16">
        <f t="shared" ref="S67:S130" si="23">J67*G67</f>
        <v>15.377094083159379</v>
      </c>
    </row>
    <row r="68" spans="1:19" ht="13.5" customHeight="1" x14ac:dyDescent="0.25">
      <c r="A68" s="1" t="s">
        <v>49</v>
      </c>
      <c r="B68" s="1" t="s">
        <v>53</v>
      </c>
      <c r="C68" s="1">
        <v>11</v>
      </c>
      <c r="D68" s="1">
        <v>0.52</v>
      </c>
      <c r="E68" s="1">
        <v>6.5</v>
      </c>
      <c r="F68" s="8">
        <v>68.099999999999994</v>
      </c>
      <c r="G68" s="13">
        <f t="shared" si="12"/>
        <v>209.53846153846152</v>
      </c>
      <c r="H68" s="13">
        <f t="shared" si="13"/>
        <v>2.2787154399255085</v>
      </c>
      <c r="I68" s="14">
        <f t="shared" si="14"/>
        <v>1.1810860003315366E-2</v>
      </c>
      <c r="J68" s="13">
        <f t="shared" si="15"/>
        <v>3.9255631118955733E-2</v>
      </c>
      <c r="K68" s="13">
        <f t="shared" si="16"/>
        <v>1063.6000000000001</v>
      </c>
      <c r="L68" s="18">
        <f t="shared" si="17"/>
        <v>2.7032666404652366</v>
      </c>
      <c r="M68" s="20">
        <f t="shared" si="18"/>
        <v>18.743720945350269</v>
      </c>
      <c r="N68" s="13">
        <f t="shared" si="19"/>
        <v>1.431718061674009E-2</v>
      </c>
      <c r="O68" s="14">
        <f t="shared" si="20"/>
        <v>1214.1517025507696</v>
      </c>
      <c r="P68" s="22">
        <f t="shared" si="21"/>
        <v>1199.3248524608719</v>
      </c>
      <c r="Q68" s="15" t="str">
        <f t="shared" si="22"/>
        <v>NT</v>
      </c>
      <c r="R68" s="2">
        <v>90</v>
      </c>
      <c r="S68" s="16">
        <f t="shared" si="23"/>
        <v>8.2255645513873397</v>
      </c>
    </row>
    <row r="69" spans="1:19" ht="13.5" customHeight="1" x14ac:dyDescent="0.25">
      <c r="A69" s="1" t="s">
        <v>49</v>
      </c>
      <c r="B69" s="1" t="s">
        <v>53</v>
      </c>
      <c r="C69" s="1">
        <v>12</v>
      </c>
      <c r="D69" s="1">
        <v>0.48</v>
      </c>
      <c r="E69" s="1">
        <v>5.42</v>
      </c>
      <c r="F69" s="8">
        <v>157.9</v>
      </c>
      <c r="G69" s="13">
        <f t="shared" si="12"/>
        <v>582.65682656826561</v>
      </c>
      <c r="H69" s="13">
        <f t="shared" si="13"/>
        <v>2.2951181469916344</v>
      </c>
      <c r="I69" s="14">
        <f t="shared" si="14"/>
        <v>1.1810860003315366E-2</v>
      </c>
      <c r="J69" s="13">
        <f t="shared" si="15"/>
        <v>3.5791286945120869E-2</v>
      </c>
      <c r="K69" s="13">
        <f t="shared" si="16"/>
        <v>1061.3999999999999</v>
      </c>
      <c r="L69" s="18">
        <f t="shared" si="17"/>
        <v>2.7399362211854479</v>
      </c>
      <c r="M69" s="20">
        <f t="shared" si="18"/>
        <v>47.86248029501111</v>
      </c>
      <c r="N69" s="13">
        <f t="shared" si="19"/>
        <v>6.350221659278025E-3</v>
      </c>
      <c r="O69" s="14">
        <f t="shared" si="20"/>
        <v>1529.1788483601501</v>
      </c>
      <c r="P69" s="22">
        <f t="shared" si="21"/>
        <v>2537.9507213384231</v>
      </c>
      <c r="Q69" s="15" t="str">
        <f t="shared" si="22"/>
        <v>T</v>
      </c>
      <c r="R69" s="2">
        <v>111</v>
      </c>
      <c r="S69" s="16">
        <f t="shared" si="23"/>
        <v>20.85403767023832</v>
      </c>
    </row>
    <row r="70" spans="1:19" ht="13.5" customHeight="1" x14ac:dyDescent="0.25">
      <c r="A70" s="1" t="s">
        <v>49</v>
      </c>
      <c r="B70" s="1" t="s">
        <v>53</v>
      </c>
      <c r="C70" s="1">
        <v>13</v>
      </c>
      <c r="D70" s="1">
        <v>0.5</v>
      </c>
      <c r="E70" s="1">
        <v>5.23</v>
      </c>
      <c r="F70">
        <v>103.2</v>
      </c>
      <c r="G70" s="13">
        <f t="shared" si="12"/>
        <v>394.64627151051627</v>
      </c>
      <c r="H70" s="13">
        <f t="shared" si="13"/>
        <v>2.2369736690043234</v>
      </c>
      <c r="I70" s="14">
        <f t="shared" si="14"/>
        <v>1.1810860003315366E-2</v>
      </c>
      <c r="J70" s="13">
        <f t="shared" si="15"/>
        <v>3.748345711897931E-2</v>
      </c>
      <c r="K70" s="13">
        <f t="shared" si="16"/>
        <v>1062.5</v>
      </c>
      <c r="L70" s="18">
        <f t="shared" si="17"/>
        <v>2.6056129317020273</v>
      </c>
      <c r="M70" s="20">
        <f t="shared" si="18"/>
        <v>33.090895147058689</v>
      </c>
      <c r="N70" s="13">
        <f t="shared" si="19"/>
        <v>9.9667312661498707E-3</v>
      </c>
      <c r="O70" s="14">
        <f t="shared" si="20"/>
        <v>1298.6217737324655</v>
      </c>
      <c r="P70" s="22">
        <f t="shared" si="21"/>
        <v>1529.9269173056891</v>
      </c>
      <c r="Q70" s="15" t="str">
        <f t="shared" si="22"/>
        <v>T</v>
      </c>
      <c r="R70" s="2">
        <v>118</v>
      </c>
      <c r="S70" s="16">
        <f t="shared" si="23"/>
        <v>14.792706595329502</v>
      </c>
    </row>
    <row r="71" spans="1:19" ht="13.5" customHeight="1" x14ac:dyDescent="0.25">
      <c r="A71" s="1" t="s">
        <v>49</v>
      </c>
      <c r="B71" s="1" t="s">
        <v>53</v>
      </c>
      <c r="C71" s="1">
        <v>14</v>
      </c>
      <c r="D71" s="1">
        <v>0.46</v>
      </c>
      <c r="E71" s="1">
        <v>5.9</v>
      </c>
      <c r="F71">
        <v>117.6</v>
      </c>
      <c r="G71" s="13">
        <f t="shared" si="12"/>
        <v>398.6440677966101</v>
      </c>
      <c r="H71" s="13">
        <f t="shared" si="13"/>
        <v>2.2481570374443747</v>
      </c>
      <c r="I71" s="14">
        <f t="shared" si="14"/>
        <v>1.1810860003315366E-2</v>
      </c>
      <c r="J71" s="13">
        <f t="shared" si="15"/>
        <v>3.4175508868400289E-2</v>
      </c>
      <c r="K71" s="13">
        <f t="shared" si="16"/>
        <v>1060.3</v>
      </c>
      <c r="L71" s="18">
        <f t="shared" si="17"/>
        <v>2.6324324628298736</v>
      </c>
      <c r="M71" s="20">
        <f t="shared" si="18"/>
        <v>30.628585446232677</v>
      </c>
      <c r="N71" s="13">
        <f t="shared" si="19"/>
        <v>6.6057256235827677E-3</v>
      </c>
      <c r="O71" s="14">
        <f t="shared" si="20"/>
        <v>1463.5402428378575</v>
      </c>
      <c r="P71" s="22">
        <f t="shared" si="21"/>
        <v>2152.6484209287978</v>
      </c>
      <c r="Q71" s="15" t="str">
        <f t="shared" si="22"/>
        <v>T</v>
      </c>
      <c r="R71" s="2">
        <v>79</v>
      </c>
      <c r="S71" s="16">
        <f t="shared" si="23"/>
        <v>13.623863874318214</v>
      </c>
    </row>
    <row r="72" spans="1:19" ht="13.5" customHeight="1" x14ac:dyDescent="0.25">
      <c r="A72" s="1" t="s">
        <v>51</v>
      </c>
      <c r="B72" s="1" t="s">
        <v>53</v>
      </c>
      <c r="C72" s="1">
        <v>1</v>
      </c>
      <c r="D72" s="4">
        <v>0.48</v>
      </c>
      <c r="E72" s="1">
        <v>5.81</v>
      </c>
      <c r="F72">
        <v>140</v>
      </c>
      <c r="G72" s="13">
        <f t="shared" si="12"/>
        <v>481.92771084337352</v>
      </c>
      <c r="H72" s="13">
        <f t="shared" si="13"/>
        <v>2.9195105405196675</v>
      </c>
      <c r="I72" s="14">
        <f t="shared" si="14"/>
        <v>1.1810860003315366E-2</v>
      </c>
      <c r="J72" s="13">
        <f t="shared" si="15"/>
        <v>3.5791286945120869E-2</v>
      </c>
      <c r="K72" s="13">
        <f t="shared" si="16"/>
        <v>1061.3999999999999</v>
      </c>
      <c r="L72" s="18">
        <f t="shared" si="17"/>
        <v>3.7712155417752347</v>
      </c>
      <c r="M72" s="20">
        <f t="shared" si="18"/>
        <v>50.358091322912941</v>
      </c>
      <c r="N72" s="13">
        <f t="shared" si="19"/>
        <v>1.2657499999999999E-2</v>
      </c>
      <c r="O72" s="14">
        <f t="shared" si="20"/>
        <v>1654.7496066005956</v>
      </c>
      <c r="P72" s="22">
        <f t="shared" si="21"/>
        <v>2412.1590300001553</v>
      </c>
      <c r="Q72" s="15" t="str">
        <f t="shared" si="22"/>
        <v>T</v>
      </c>
      <c r="R72" s="2">
        <v>183</v>
      </c>
      <c r="S72" s="16">
        <f t="shared" si="23"/>
        <v>17.24881298560042</v>
      </c>
    </row>
    <row r="73" spans="1:19" ht="13.5" customHeight="1" x14ac:dyDescent="0.25">
      <c r="A73" s="1" t="s">
        <v>51</v>
      </c>
      <c r="B73" s="1" t="s">
        <v>53</v>
      </c>
      <c r="C73" s="1">
        <v>2</v>
      </c>
      <c r="D73" s="4">
        <v>0.52</v>
      </c>
      <c r="E73" s="1">
        <v>6.62</v>
      </c>
      <c r="F73">
        <v>193.8</v>
      </c>
      <c r="G73" s="13">
        <f t="shared" si="12"/>
        <v>585.49848942598192</v>
      </c>
      <c r="H73" s="13">
        <f t="shared" si="13"/>
        <v>3.0399140350698146</v>
      </c>
      <c r="I73" s="14">
        <f t="shared" si="14"/>
        <v>1.1810860003315366E-2</v>
      </c>
      <c r="J73" s="13">
        <f t="shared" si="15"/>
        <v>3.9255631118955733E-2</v>
      </c>
      <c r="K73" s="13">
        <f t="shared" si="16"/>
        <v>1063.6000000000001</v>
      </c>
      <c r="L73" s="18">
        <f t="shared" si="17"/>
        <v>3.9258871173401562</v>
      </c>
      <c r="M73" s="20">
        <f t="shared" si="18"/>
        <v>69.869726846055443</v>
      </c>
      <c r="N73" s="13">
        <f t="shared" si="19"/>
        <v>1.0418472652218781E-2</v>
      </c>
      <c r="O73" s="14">
        <f t="shared" si="20"/>
        <v>1803.2169876916034</v>
      </c>
      <c r="P73" s="22">
        <f t="shared" si="21"/>
        <v>3476.0669048091963</v>
      </c>
      <c r="Q73" s="15" t="str">
        <f t="shared" si="22"/>
        <v>T</v>
      </c>
      <c r="R73" s="2">
        <v>183</v>
      </c>
      <c r="S73" s="16">
        <f t="shared" si="23"/>
        <v>22.984112721612149</v>
      </c>
    </row>
    <row r="74" spans="1:19" ht="13.5" customHeight="1" x14ac:dyDescent="0.25">
      <c r="A74" s="1" t="s">
        <v>51</v>
      </c>
      <c r="B74" s="1" t="s">
        <v>53</v>
      </c>
      <c r="C74" s="1">
        <v>3</v>
      </c>
      <c r="D74" s="4">
        <v>0.44</v>
      </c>
      <c r="E74" s="1">
        <v>5.51</v>
      </c>
      <c r="F74">
        <v>172.6</v>
      </c>
      <c r="G74" s="13">
        <f t="shared" si="12"/>
        <v>626.49727767695106</v>
      </c>
      <c r="H74" s="13">
        <f t="shared" si="13"/>
        <v>2.9376310950938307</v>
      </c>
      <c r="I74" s="14">
        <f t="shared" si="14"/>
        <v>1.1810860003315366E-2</v>
      </c>
      <c r="J74" s="13">
        <f t="shared" si="15"/>
        <v>3.2632674209367205E-2</v>
      </c>
      <c r="K74" s="13">
        <f t="shared" si="16"/>
        <v>1059.2</v>
      </c>
      <c r="L74" s="18">
        <f t="shared" si="17"/>
        <v>3.7950634232074831</v>
      </c>
      <c r="M74" s="20">
        <f t="shared" si="18"/>
        <v>60.057757214253066</v>
      </c>
      <c r="N74" s="13">
        <f t="shared" si="19"/>
        <v>9.1514098107377383E-3</v>
      </c>
      <c r="O74" s="14">
        <f t="shared" si="20"/>
        <v>1815.6692784323902</v>
      </c>
      <c r="P74" s="22">
        <f t="shared" si="21"/>
        <v>3086.8654304489914</v>
      </c>
      <c r="Q74" s="15" t="str">
        <f t="shared" si="22"/>
        <v>T</v>
      </c>
      <c r="R74" s="2">
        <v>172</v>
      </c>
      <c r="S74" s="16">
        <f t="shared" si="23"/>
        <v>20.444281555487404</v>
      </c>
    </row>
    <row r="75" spans="1:19" ht="13.5" customHeight="1" x14ac:dyDescent="0.25">
      <c r="A75" s="1" t="s">
        <v>51</v>
      </c>
      <c r="B75" s="1" t="s">
        <v>53</v>
      </c>
      <c r="C75" s="1">
        <v>4</v>
      </c>
      <c r="D75" s="4">
        <v>0.52</v>
      </c>
      <c r="E75" s="1">
        <v>6.06</v>
      </c>
      <c r="F75">
        <v>122.8</v>
      </c>
      <c r="G75" s="13">
        <f t="shared" si="12"/>
        <v>405.28052805280527</v>
      </c>
      <c r="H75" s="13">
        <f t="shared" si="13"/>
        <v>2.5212715694795844</v>
      </c>
      <c r="I75" s="14">
        <f t="shared" si="14"/>
        <v>1.1810860003315366E-2</v>
      </c>
      <c r="J75" s="13">
        <f t="shared" si="15"/>
        <v>3.9255631118955733E-2</v>
      </c>
      <c r="K75" s="13">
        <f t="shared" si="16"/>
        <v>1063.6000000000001</v>
      </c>
      <c r="L75" s="18">
        <f t="shared" si="17"/>
        <v>3.1768368855932767</v>
      </c>
      <c r="M75" s="20">
        <f t="shared" si="18"/>
        <v>40.112278219717155</v>
      </c>
      <c r="N75" s="13">
        <f t="shared" si="19"/>
        <v>1.1761400651465798E-2</v>
      </c>
      <c r="O75" s="14">
        <f t="shared" si="20"/>
        <v>1463.9240424288164</v>
      </c>
      <c r="P75" s="22">
        <f t="shared" si="21"/>
        <v>2016.26381295855</v>
      </c>
      <c r="Q75" s="15" t="str">
        <f t="shared" si="22"/>
        <v>T</v>
      </c>
      <c r="R75" s="2">
        <v>143</v>
      </c>
      <c r="S75" s="16">
        <f t="shared" si="23"/>
        <v>15.909542908936514</v>
      </c>
    </row>
    <row r="76" spans="1:19" ht="13.5" customHeight="1" x14ac:dyDescent="0.25">
      <c r="A76" s="1" t="s">
        <v>51</v>
      </c>
      <c r="B76" s="1" t="s">
        <v>53</v>
      </c>
      <c r="C76" s="1">
        <v>5</v>
      </c>
      <c r="D76" s="4">
        <v>0.46</v>
      </c>
      <c r="E76" s="1">
        <v>9.1999999999999993</v>
      </c>
      <c r="F76">
        <v>173.3</v>
      </c>
      <c r="G76" s="13">
        <f t="shared" si="12"/>
        <v>376.73913043478268</v>
      </c>
      <c r="H76" s="13">
        <f t="shared" si="13"/>
        <v>4.231575608329857</v>
      </c>
      <c r="I76" s="14">
        <f t="shared" si="14"/>
        <v>1.1810860003315366E-2</v>
      </c>
      <c r="J76" s="13">
        <f t="shared" si="15"/>
        <v>3.4175508868400289E-2</v>
      </c>
      <c r="K76" s="13">
        <f t="shared" si="16"/>
        <v>1060.3</v>
      </c>
      <c r="L76" s="18">
        <f t="shared" si="17"/>
        <v>5.1633850668458372</v>
      </c>
      <c r="M76" s="20">
        <f t="shared" si="18"/>
        <v>54.482600169937967</v>
      </c>
      <c r="N76" s="13">
        <f t="shared" si="19"/>
        <v>1.1059819195999231E-2</v>
      </c>
      <c r="O76" s="14">
        <f t="shared" si="20"/>
        <v>2227.4624123198323</v>
      </c>
      <c r="P76" s="22">
        <f t="shared" si="21"/>
        <v>4946.5244673008738</v>
      </c>
      <c r="Q76" s="15" t="str">
        <f t="shared" si="22"/>
        <v>T</v>
      </c>
      <c r="R76" s="2">
        <v>125</v>
      </c>
      <c r="S76" s="16">
        <f t="shared" si="23"/>
        <v>12.87525149324733</v>
      </c>
    </row>
    <row r="77" spans="1:19" ht="13.5" customHeight="1" x14ac:dyDescent="0.25">
      <c r="A77" s="1" t="s">
        <v>51</v>
      </c>
      <c r="B77" s="1" t="s">
        <v>53</v>
      </c>
      <c r="C77" s="1">
        <v>6</v>
      </c>
      <c r="D77" s="4">
        <v>0.45</v>
      </c>
      <c r="E77" s="1">
        <v>9.0399999999999991</v>
      </c>
      <c r="F77">
        <v>171.1</v>
      </c>
      <c r="G77" s="13">
        <f t="shared" si="12"/>
        <v>378.53982300884957</v>
      </c>
      <c r="H77" s="13">
        <f t="shared" si="13"/>
        <v>5.2473595117822747</v>
      </c>
      <c r="I77" s="14">
        <f t="shared" si="14"/>
        <v>1.1810860003315366E-2</v>
      </c>
      <c r="J77" s="13">
        <f t="shared" si="15"/>
        <v>3.3395182988596527E-2</v>
      </c>
      <c r="K77" s="13">
        <f t="shared" si="16"/>
        <v>1059.7500000000002</v>
      </c>
      <c r="L77" s="18">
        <f t="shared" si="17"/>
        <v>6.0161766266909549</v>
      </c>
      <c r="M77" s="20">
        <f t="shared" si="18"/>
        <v>66.334005468384703</v>
      </c>
      <c r="N77" s="13">
        <f t="shared" si="19"/>
        <v>1.4793687901811806E-2</v>
      </c>
      <c r="O77" s="14">
        <f t="shared" si="20"/>
        <v>2337.7719440168776</v>
      </c>
      <c r="P77" s="22">
        <f t="shared" si="21"/>
        <v>4908.378416610939</v>
      </c>
      <c r="Q77" s="15" t="str">
        <f t="shared" si="22"/>
        <v>T</v>
      </c>
      <c r="R77" s="2">
        <v>168</v>
      </c>
      <c r="S77" s="16">
        <f t="shared" si="23"/>
        <v>12.641406657851473</v>
      </c>
    </row>
    <row r="78" spans="1:19" ht="13.5" customHeight="1" x14ac:dyDescent="0.25">
      <c r="A78" s="1" t="s">
        <v>51</v>
      </c>
      <c r="B78" s="1" t="s">
        <v>53</v>
      </c>
      <c r="C78" s="1">
        <v>7</v>
      </c>
      <c r="D78" s="1">
        <v>0.54</v>
      </c>
      <c r="E78" s="1">
        <v>4.79</v>
      </c>
      <c r="F78">
        <v>96.3</v>
      </c>
      <c r="G78" s="13">
        <f t="shared" si="12"/>
        <v>402.08768267223383</v>
      </c>
      <c r="H78" s="13">
        <f t="shared" si="13"/>
        <v>2.1095413146084852</v>
      </c>
      <c r="I78" s="14">
        <f t="shared" si="14"/>
        <v>1.1810860003315366E-2</v>
      </c>
      <c r="J78" s="13">
        <f t="shared" si="15"/>
        <v>4.1111591432351005E-2</v>
      </c>
      <c r="K78" s="13">
        <f t="shared" si="16"/>
        <v>1064.7</v>
      </c>
      <c r="L78" s="18">
        <f t="shared" si="17"/>
        <v>2.2530024312066628</v>
      </c>
      <c r="M78" s="20">
        <f t="shared" si="18"/>
        <v>34.871697875708669</v>
      </c>
      <c r="N78" s="13">
        <f t="shared" si="19"/>
        <v>1.0445482866043614E-2</v>
      </c>
      <c r="O78" s="14">
        <f t="shared" si="20"/>
        <v>1136.496707915338</v>
      </c>
      <c r="P78" s="22">
        <f t="shared" si="21"/>
        <v>1194.6062042091926</v>
      </c>
      <c r="Q78" s="15" t="str">
        <f t="shared" si="22"/>
        <v>T</v>
      </c>
      <c r="R78" s="2">
        <v>126</v>
      </c>
      <c r="S78" s="16">
        <f t="shared" si="23"/>
        <v>16.530464530001677</v>
      </c>
    </row>
    <row r="79" spans="1:19" ht="13.5" customHeight="1" x14ac:dyDescent="0.25">
      <c r="A79" s="1" t="s">
        <v>51</v>
      </c>
      <c r="B79" s="1" t="s">
        <v>53</v>
      </c>
      <c r="C79" s="1">
        <v>8</v>
      </c>
      <c r="D79" s="1">
        <v>0.5</v>
      </c>
      <c r="E79" s="1">
        <v>6.55</v>
      </c>
      <c r="F79">
        <v>155.80000000000001</v>
      </c>
      <c r="G79" s="13">
        <f t="shared" si="12"/>
        <v>475.72519083969468</v>
      </c>
      <c r="H79" s="13">
        <f t="shared" si="13"/>
        <v>2.6065160270265708</v>
      </c>
      <c r="I79" s="14">
        <f t="shared" si="14"/>
        <v>1.1810860003315366E-2</v>
      </c>
      <c r="J79" s="13">
        <f t="shared" si="15"/>
        <v>3.748345711897931E-2</v>
      </c>
      <c r="K79" s="13">
        <f t="shared" si="16"/>
        <v>1062.5</v>
      </c>
      <c r="L79" s="18">
        <f t="shared" si="17"/>
        <v>3.3180920025982301</v>
      </c>
      <c r="M79" s="20">
        <f t="shared" si="18"/>
        <v>46.478937109543565</v>
      </c>
      <c r="N79" s="13">
        <f t="shared" si="19"/>
        <v>8.5483525887890439E-3</v>
      </c>
      <c r="O79" s="14">
        <f t="shared" si="20"/>
        <v>1654.3059854765811</v>
      </c>
      <c r="P79" s="22">
        <f t="shared" si="21"/>
        <v>2892.6644134193061</v>
      </c>
      <c r="Q79" s="15" t="str">
        <f t="shared" si="22"/>
        <v>T</v>
      </c>
      <c r="R79" s="2">
        <v>122</v>
      </c>
      <c r="S79" s="16">
        <f t="shared" si="23"/>
        <v>17.831824791257944</v>
      </c>
    </row>
    <row r="80" spans="1:19" ht="13.5" customHeight="1" x14ac:dyDescent="0.25">
      <c r="A80" s="1" t="s">
        <v>51</v>
      </c>
      <c r="B80" s="1" t="s">
        <v>53</v>
      </c>
      <c r="C80" s="1">
        <v>9</v>
      </c>
      <c r="D80" s="1">
        <v>0.47</v>
      </c>
      <c r="E80" s="1">
        <v>5.84</v>
      </c>
      <c r="F80">
        <v>117.9</v>
      </c>
      <c r="G80" s="13">
        <f t="shared" si="12"/>
        <v>403.76712328767127</v>
      </c>
      <c r="H80" s="13">
        <f t="shared" si="13"/>
        <v>2.7961203521000404</v>
      </c>
      <c r="I80" s="14">
        <f t="shared" si="14"/>
        <v>1.1810860003315366E-2</v>
      </c>
      <c r="J80" s="13">
        <f t="shared" si="15"/>
        <v>3.4974068170638049E-2</v>
      </c>
      <c r="K80" s="13">
        <f t="shared" si="16"/>
        <v>1060.8499999999999</v>
      </c>
      <c r="L80" s="18">
        <f t="shared" si="17"/>
        <v>3.6026919412785556</v>
      </c>
      <c r="M80" s="20">
        <f t="shared" si="18"/>
        <v>39.485074927816981</v>
      </c>
      <c r="N80" s="13">
        <f t="shared" si="19"/>
        <v>1.30438224484026E-2</v>
      </c>
      <c r="O80" s="14">
        <f t="shared" si="20"/>
        <v>1580.2576583393138</v>
      </c>
      <c r="P80" s="22">
        <f t="shared" si="21"/>
        <v>2088.5000053074305</v>
      </c>
      <c r="Q80" s="15" t="str">
        <f t="shared" si="22"/>
        <v>T</v>
      </c>
      <c r="R80" s="2">
        <v>158</v>
      </c>
      <c r="S80" s="16">
        <f t="shared" si="23"/>
        <v>14.121378894925433</v>
      </c>
    </row>
    <row r="81" spans="1:19" ht="13.5" customHeight="1" x14ac:dyDescent="0.25">
      <c r="A81" s="1" t="s">
        <v>51</v>
      </c>
      <c r="B81" s="1" t="s">
        <v>53</v>
      </c>
      <c r="C81" s="1">
        <v>10</v>
      </c>
      <c r="D81" s="1">
        <v>0.44</v>
      </c>
      <c r="E81" s="7">
        <v>4.82</v>
      </c>
      <c r="F81">
        <v>162.30000000000001</v>
      </c>
      <c r="G81" s="13">
        <f t="shared" si="12"/>
        <v>673.44398340248961</v>
      </c>
      <c r="H81" s="13">
        <f t="shared" si="13"/>
        <v>2.320945405477838</v>
      </c>
      <c r="I81" s="14">
        <f t="shared" si="14"/>
        <v>1.1810860003315366E-2</v>
      </c>
      <c r="J81" s="13">
        <f t="shared" si="15"/>
        <v>3.2632674209367205E-2</v>
      </c>
      <c r="K81" s="13">
        <f t="shared" si="16"/>
        <v>1059.2</v>
      </c>
      <c r="L81" s="18">
        <f t="shared" si="17"/>
        <v>2.7959549498174243</v>
      </c>
      <c r="M81" s="20">
        <f t="shared" si="18"/>
        <v>51.00574170573249</v>
      </c>
      <c r="N81" s="13">
        <f t="shared" si="19"/>
        <v>6.0386116245635651E-3</v>
      </c>
      <c r="O81" s="14">
        <f t="shared" si="20"/>
        <v>1576.3539112005528</v>
      </c>
      <c r="P81" s="22">
        <f t="shared" si="21"/>
        <v>2539.1646601924872</v>
      </c>
      <c r="Q81" s="15" t="str">
        <f t="shared" si="22"/>
        <v>T</v>
      </c>
      <c r="R81" s="2">
        <v>122</v>
      </c>
      <c r="S81" s="16">
        <f t="shared" si="23"/>
        <v>21.976278108631938</v>
      </c>
    </row>
    <row r="82" spans="1:19" ht="13.5" customHeight="1" x14ac:dyDescent="0.25">
      <c r="A82" s="1" t="s">
        <v>51</v>
      </c>
      <c r="B82" s="1" t="s">
        <v>53</v>
      </c>
      <c r="C82" s="1">
        <v>11</v>
      </c>
      <c r="D82" s="1">
        <v>0.52</v>
      </c>
      <c r="E82" s="1">
        <v>6.49</v>
      </c>
      <c r="F82" s="8">
        <v>74.900000000000006</v>
      </c>
      <c r="G82" s="13">
        <f t="shared" si="12"/>
        <v>230.81664098613251</v>
      </c>
      <c r="H82" s="13">
        <f t="shared" si="13"/>
        <v>2.8734241422781244</v>
      </c>
      <c r="I82" s="14">
        <f t="shared" si="14"/>
        <v>1.1810860003315366E-2</v>
      </c>
      <c r="J82" s="13">
        <f t="shared" si="15"/>
        <v>3.9255631118955733E-2</v>
      </c>
      <c r="K82" s="13">
        <f t="shared" si="16"/>
        <v>1063.6000000000001</v>
      </c>
      <c r="L82" s="18">
        <f t="shared" si="17"/>
        <v>3.709568808439772</v>
      </c>
      <c r="M82" s="20">
        <f t="shared" si="18"/>
        <v>26.035673514638304</v>
      </c>
      <c r="N82" s="13">
        <f t="shared" si="19"/>
        <v>2.4550511793502445E-2</v>
      </c>
      <c r="O82" s="14">
        <f t="shared" si="20"/>
        <v>1364.9250489634287</v>
      </c>
      <c r="P82" s="22">
        <f t="shared" si="21"/>
        <v>1317.0518696624476</v>
      </c>
      <c r="Q82" s="15" t="str">
        <f t="shared" si="22"/>
        <v>NT</v>
      </c>
      <c r="R82" s="2">
        <v>170</v>
      </c>
      <c r="S82" s="16">
        <f t="shared" si="23"/>
        <v>9.0608529146680574</v>
      </c>
    </row>
    <row r="83" spans="1:19" ht="13.5" customHeight="1" x14ac:dyDescent="0.25">
      <c r="A83" s="1" t="s">
        <v>51</v>
      </c>
      <c r="B83" s="1" t="s">
        <v>53</v>
      </c>
      <c r="C83" s="1">
        <v>12</v>
      </c>
      <c r="D83" s="1">
        <v>0.48</v>
      </c>
      <c r="E83" s="1">
        <v>5.7</v>
      </c>
      <c r="F83" s="8">
        <v>142.6</v>
      </c>
      <c r="G83" s="13">
        <f t="shared" si="12"/>
        <v>500.35087719298241</v>
      </c>
      <c r="H83" s="13">
        <f t="shared" si="13"/>
        <v>2.514959180805028</v>
      </c>
      <c r="I83" s="14">
        <f t="shared" si="14"/>
        <v>1.1810860003315366E-2</v>
      </c>
      <c r="J83" s="13">
        <f t="shared" si="15"/>
        <v>3.5791286945120869E-2</v>
      </c>
      <c r="K83" s="13">
        <f t="shared" si="16"/>
        <v>1061.3999999999999</v>
      </c>
      <c r="L83" s="18">
        <f t="shared" si="17"/>
        <v>3.1659710009622617</v>
      </c>
      <c r="M83" s="20">
        <f t="shared" si="18"/>
        <v>45.038396576043631</v>
      </c>
      <c r="N83" s="13">
        <f t="shared" si="19"/>
        <v>8.9270687237026653E-3</v>
      </c>
      <c r="O83" s="14">
        <f t="shared" si="20"/>
        <v>1572.5919983328706</v>
      </c>
      <c r="P83" s="22">
        <f t="shared" si="21"/>
        <v>2410.4390247906649</v>
      </c>
      <c r="Q83" s="15" t="str">
        <f t="shared" si="22"/>
        <v>T</v>
      </c>
      <c r="R83" s="2">
        <v>134</v>
      </c>
      <c r="S83" s="16">
        <f t="shared" si="23"/>
        <v>17.908201818856966</v>
      </c>
    </row>
    <row r="84" spans="1:19" ht="13.5" customHeight="1" x14ac:dyDescent="0.25">
      <c r="A84" s="1" t="s">
        <v>51</v>
      </c>
      <c r="B84" s="1" t="s">
        <v>53</v>
      </c>
      <c r="C84" s="1">
        <v>13</v>
      </c>
      <c r="D84" s="1">
        <v>0.5</v>
      </c>
      <c r="E84" s="1">
        <v>5.33</v>
      </c>
      <c r="F84">
        <v>141.19999999999999</v>
      </c>
      <c r="G84" s="13">
        <f t="shared" si="12"/>
        <v>529.83114446529078</v>
      </c>
      <c r="H84" s="13">
        <f t="shared" si="13"/>
        <v>2.3168414847612628</v>
      </c>
      <c r="I84" s="14">
        <f t="shared" si="14"/>
        <v>1.1810860003315366E-2</v>
      </c>
      <c r="J84" s="13">
        <f t="shared" si="15"/>
        <v>3.748345711897931E-2</v>
      </c>
      <c r="K84" s="13">
        <f t="shared" si="16"/>
        <v>1062.5</v>
      </c>
      <c r="L84" s="18">
        <f t="shared" si="17"/>
        <v>2.7871869097489537</v>
      </c>
      <c r="M84" s="20">
        <f t="shared" si="18"/>
        <v>46.012247116351169</v>
      </c>
      <c r="N84" s="13">
        <f t="shared" si="19"/>
        <v>8.1787063267233229E-3</v>
      </c>
      <c r="O84" s="14">
        <f t="shared" si="20"/>
        <v>1448.6041214505094</v>
      </c>
      <c r="P84" s="22">
        <f t="shared" si="21"/>
        <v>2133.2964231709434</v>
      </c>
      <c r="Q84" s="15" t="str">
        <f t="shared" si="22"/>
        <v>T</v>
      </c>
      <c r="R84" s="2">
        <v>130</v>
      </c>
      <c r="S84" s="16">
        <f t="shared" si="23"/>
        <v>19.859902983864458</v>
      </c>
    </row>
    <row r="85" spans="1:19" ht="13.5" customHeight="1" x14ac:dyDescent="0.25">
      <c r="A85" s="1" t="s">
        <v>51</v>
      </c>
      <c r="B85" s="1" t="s">
        <v>53</v>
      </c>
      <c r="C85" s="1">
        <v>14</v>
      </c>
      <c r="D85" s="1">
        <v>0.46</v>
      </c>
      <c r="E85" s="1">
        <v>6.3</v>
      </c>
      <c r="F85">
        <v>133.9</v>
      </c>
      <c r="G85" s="13">
        <f t="shared" si="12"/>
        <v>425.07936507936512</v>
      </c>
      <c r="H85" s="13">
        <f t="shared" si="13"/>
        <v>2.6817681137815659</v>
      </c>
      <c r="I85" s="14">
        <f t="shared" si="14"/>
        <v>1.1810860003315366E-2</v>
      </c>
      <c r="J85" s="13">
        <f t="shared" si="15"/>
        <v>3.4175508868400289E-2</v>
      </c>
      <c r="K85" s="13">
        <f t="shared" si="16"/>
        <v>1060.3</v>
      </c>
      <c r="L85" s="18">
        <f t="shared" si="17"/>
        <v>3.4353677445483495</v>
      </c>
      <c r="M85" s="20">
        <f t="shared" si="18"/>
        <v>38.958859603321081</v>
      </c>
      <c r="N85" s="13">
        <f t="shared" si="19"/>
        <v>9.2531740104555647E-3</v>
      </c>
      <c r="O85" s="14">
        <f t="shared" si="20"/>
        <v>1666.656082465149</v>
      </c>
      <c r="P85" s="22">
        <f t="shared" si="21"/>
        <v>2617.1878652757196</v>
      </c>
      <c r="Q85" s="15" t="str">
        <f t="shared" si="22"/>
        <v>T</v>
      </c>
      <c r="R85" s="2">
        <v>118</v>
      </c>
      <c r="S85" s="16">
        <f t="shared" si="23"/>
        <v>14.527303611043807</v>
      </c>
    </row>
    <row r="86" spans="1:19" ht="13.5" customHeight="1" x14ac:dyDescent="0.25">
      <c r="A86" s="1" t="s">
        <v>52</v>
      </c>
      <c r="B86" s="1" t="s">
        <v>53</v>
      </c>
      <c r="C86" s="1">
        <v>1</v>
      </c>
      <c r="D86" s="4">
        <v>0.48</v>
      </c>
      <c r="E86" s="1">
        <v>7.09</v>
      </c>
      <c r="F86">
        <v>256.7</v>
      </c>
      <c r="G86" s="13">
        <f t="shared" si="12"/>
        <v>724.11847672778561</v>
      </c>
      <c r="H86" s="13">
        <f t="shared" si="13"/>
        <v>3.6433438414299792</v>
      </c>
      <c r="I86" s="14">
        <f t="shared" si="14"/>
        <v>1.1810860003315366E-2</v>
      </c>
      <c r="J86" s="13">
        <f t="shared" si="15"/>
        <v>3.5791286945120869E-2</v>
      </c>
      <c r="K86" s="13">
        <f t="shared" si="16"/>
        <v>1061.3999999999999</v>
      </c>
      <c r="L86" s="18">
        <f t="shared" si="17"/>
        <v>4.6020513237842371</v>
      </c>
      <c r="M86" s="20">
        <f t="shared" si="18"/>
        <v>94.425023925833116</v>
      </c>
      <c r="N86" s="13">
        <f t="shared" si="19"/>
        <v>8.4240358395013641E-3</v>
      </c>
      <c r="O86" s="14">
        <f t="shared" si="20"/>
        <v>2178.9434490555996</v>
      </c>
      <c r="P86" s="22">
        <f t="shared" si="21"/>
        <v>5397.2666229129245</v>
      </c>
      <c r="Q86" s="15" t="str">
        <f t="shared" si="22"/>
        <v>T</v>
      </c>
      <c r="R86" s="2">
        <v>183</v>
      </c>
      <c r="S86" s="16">
        <f t="shared" si="23"/>
        <v>25.917132182828002</v>
      </c>
    </row>
    <row r="87" spans="1:19" ht="13.5" customHeight="1" x14ac:dyDescent="0.25">
      <c r="A87" s="1" t="s">
        <v>52</v>
      </c>
      <c r="B87" s="1" t="s">
        <v>53</v>
      </c>
      <c r="C87" s="1">
        <v>2</v>
      </c>
      <c r="D87" s="4">
        <v>0.52</v>
      </c>
      <c r="E87" s="1">
        <v>6.12</v>
      </c>
      <c r="F87">
        <v>234</v>
      </c>
      <c r="G87" s="13">
        <f t="shared" si="12"/>
        <v>764.70588235294122</v>
      </c>
      <c r="H87" s="13">
        <f t="shared" si="13"/>
        <v>2.8649948003004821</v>
      </c>
      <c r="I87" s="14">
        <f t="shared" si="14"/>
        <v>1.1810860003315366E-2</v>
      </c>
      <c r="J87" s="13">
        <f t="shared" si="15"/>
        <v>3.9255631118955733E-2</v>
      </c>
      <c r="K87" s="13">
        <f t="shared" si="16"/>
        <v>1063.6000000000001</v>
      </c>
      <c r="L87" s="18">
        <f t="shared" si="17"/>
        <v>3.6981327462453297</v>
      </c>
      <c r="M87" s="20">
        <f t="shared" si="18"/>
        <v>86.004313382246224</v>
      </c>
      <c r="N87" s="13">
        <f t="shared" si="19"/>
        <v>8.2820512820512837E-3</v>
      </c>
      <c r="O87" s="14">
        <f t="shared" si="20"/>
        <v>1825.6391457898194</v>
      </c>
      <c r="P87" s="22">
        <f t="shared" si="21"/>
        <v>3880.1064830275968</v>
      </c>
      <c r="Q87" s="15" t="str">
        <f t="shared" si="22"/>
        <v>T</v>
      </c>
      <c r="R87" s="2">
        <v>190</v>
      </c>
      <c r="S87" s="16">
        <f t="shared" si="23"/>
        <v>30.019012032142623</v>
      </c>
    </row>
    <row r="88" spans="1:19" ht="13.5" customHeight="1" x14ac:dyDescent="0.25">
      <c r="A88" s="1" t="s">
        <v>52</v>
      </c>
      <c r="B88" s="1" t="s">
        <v>53</v>
      </c>
      <c r="C88" s="1">
        <v>3</v>
      </c>
      <c r="D88" s="4">
        <v>0.44</v>
      </c>
      <c r="E88" s="1">
        <v>6.15</v>
      </c>
      <c r="F88">
        <v>211.7</v>
      </c>
      <c r="G88" s="13">
        <f t="shared" si="12"/>
        <v>688.45528455284546</v>
      </c>
      <c r="H88" s="13">
        <f t="shared" si="13"/>
        <v>3.3998546677591328</v>
      </c>
      <c r="I88" s="14">
        <f t="shared" si="14"/>
        <v>1.1810860003315366E-2</v>
      </c>
      <c r="J88" s="13">
        <f t="shared" si="15"/>
        <v>3.2632674209367205E-2</v>
      </c>
      <c r="K88" s="13">
        <f t="shared" si="16"/>
        <v>1059.2</v>
      </c>
      <c r="L88" s="18">
        <f t="shared" si="17"/>
        <v>4.3452785242001086</v>
      </c>
      <c r="M88" s="20">
        <f t="shared" si="18"/>
        <v>76.381600774967609</v>
      </c>
      <c r="N88" s="13">
        <f t="shared" si="19"/>
        <v>8.7635805384978747E-3</v>
      </c>
      <c r="O88" s="14">
        <f t="shared" si="20"/>
        <v>2055.4991489038152</v>
      </c>
      <c r="P88" s="22">
        <f t="shared" si="21"/>
        <v>4225.920092090244</v>
      </c>
      <c r="Q88" s="15" t="str">
        <f t="shared" si="22"/>
        <v>T</v>
      </c>
      <c r="R88" s="2">
        <v>181</v>
      </c>
      <c r="S88" s="16">
        <f t="shared" si="23"/>
        <v>22.4661370085302</v>
      </c>
    </row>
    <row r="89" spans="1:19" ht="13.5" customHeight="1" x14ac:dyDescent="0.25">
      <c r="A89" s="1" t="s">
        <v>52</v>
      </c>
      <c r="B89" s="1" t="s">
        <v>53</v>
      </c>
      <c r="C89" s="1">
        <v>4</v>
      </c>
      <c r="D89" s="4">
        <v>0.52</v>
      </c>
      <c r="E89" s="1">
        <v>6.23</v>
      </c>
      <c r="F89">
        <v>133.80000000000001</v>
      </c>
      <c r="G89" s="13">
        <f t="shared" si="12"/>
        <v>429.53451043338686</v>
      </c>
      <c r="H89" s="13">
        <f t="shared" si="13"/>
        <v>2.8107351773435352</v>
      </c>
      <c r="I89" s="14">
        <f t="shared" si="14"/>
        <v>1.1810860003315366E-2</v>
      </c>
      <c r="J89" s="13">
        <f t="shared" si="15"/>
        <v>3.9255631118955733E-2</v>
      </c>
      <c r="K89" s="13">
        <f t="shared" si="16"/>
        <v>1063.6000000000001</v>
      </c>
      <c r="L89" s="18">
        <f t="shared" si="17"/>
        <v>3.6232529481723006</v>
      </c>
      <c r="M89" s="20">
        <f t="shared" si="18"/>
        <v>47.393628009161048</v>
      </c>
      <c r="N89" s="13">
        <f t="shared" si="19"/>
        <v>1.3658196312904831E-2</v>
      </c>
      <c r="O89" s="14">
        <f t="shared" si="20"/>
        <v>1568.1311538325999</v>
      </c>
      <c r="P89" s="22">
        <f t="shared" si="21"/>
        <v>2258.5022355477668</v>
      </c>
      <c r="Q89" s="15" t="str">
        <f t="shared" si="22"/>
        <v>T</v>
      </c>
      <c r="R89" s="2">
        <v>176</v>
      </c>
      <c r="S89" s="16">
        <f t="shared" si="23"/>
        <v>16.861648294434278</v>
      </c>
    </row>
    <row r="90" spans="1:19" ht="13.5" customHeight="1" x14ac:dyDescent="0.25">
      <c r="A90" s="1" t="s">
        <v>52</v>
      </c>
      <c r="B90" s="1" t="s">
        <v>53</v>
      </c>
      <c r="C90" s="1">
        <v>5</v>
      </c>
      <c r="D90" s="4">
        <v>0.46</v>
      </c>
      <c r="E90" s="1">
        <v>9.0399999999999991</v>
      </c>
      <c r="F90">
        <v>182.1</v>
      </c>
      <c r="G90" s="13">
        <f t="shared" si="12"/>
        <v>402.87610619469029</v>
      </c>
      <c r="H90" s="13">
        <f t="shared" si="13"/>
        <v>4.8831308804776139</v>
      </c>
      <c r="I90" s="14">
        <f t="shared" si="14"/>
        <v>1.1810860003315366E-2</v>
      </c>
      <c r="J90" s="13">
        <f t="shared" si="15"/>
        <v>3.4175508868400289E-2</v>
      </c>
      <c r="K90" s="13">
        <f t="shared" si="16"/>
        <v>1060.3</v>
      </c>
      <c r="L90" s="18">
        <f t="shared" si="17"/>
        <v>5.7221425556362728</v>
      </c>
      <c r="M90" s="20">
        <f t="shared" si="18"/>
        <v>67.233367702946325</v>
      </c>
      <c r="N90" s="13">
        <f t="shared" si="19"/>
        <v>1.31554091158704E-2</v>
      </c>
      <c r="O90" s="14">
        <f t="shared" si="20"/>
        <v>2314.740053093507</v>
      </c>
      <c r="P90" s="22">
        <f t="shared" si="21"/>
        <v>5107.3091608414779</v>
      </c>
      <c r="Q90" s="15" t="str">
        <f t="shared" si="22"/>
        <v>T</v>
      </c>
      <c r="R90" s="2">
        <v>159</v>
      </c>
      <c r="S90" s="16">
        <f t="shared" si="23"/>
        <v>13.768495940123215</v>
      </c>
    </row>
    <row r="91" spans="1:19" ht="13.5" customHeight="1" x14ac:dyDescent="0.25">
      <c r="A91" s="1" t="s">
        <v>52</v>
      </c>
      <c r="B91" s="1" t="s">
        <v>53</v>
      </c>
      <c r="C91" s="1">
        <v>6</v>
      </c>
      <c r="D91" s="4">
        <v>0.45</v>
      </c>
      <c r="E91" s="1">
        <v>9.36</v>
      </c>
      <c r="F91">
        <v>201.8</v>
      </c>
      <c r="G91" s="13">
        <f t="shared" si="12"/>
        <v>431.19658119658123</v>
      </c>
      <c r="H91" s="13">
        <f t="shared" si="13"/>
        <v>5.7783715537278777</v>
      </c>
      <c r="I91" s="14">
        <f t="shared" si="14"/>
        <v>1.1810860003315366E-2</v>
      </c>
      <c r="J91" s="13">
        <f t="shared" si="15"/>
        <v>3.3395182988596527E-2</v>
      </c>
      <c r="K91" s="13">
        <f t="shared" si="16"/>
        <v>1059.7500000000002</v>
      </c>
      <c r="L91" s="18">
        <f t="shared" si="17"/>
        <v>6.4298356304744413</v>
      </c>
      <c r="M91" s="20">
        <f t="shared" si="18"/>
        <v>83.207907432290128</v>
      </c>
      <c r="N91" s="13">
        <f t="shared" si="19"/>
        <v>1.3837462834489592E-2</v>
      </c>
      <c r="O91" s="14">
        <f t="shared" si="20"/>
        <v>2515.4017069667461</v>
      </c>
      <c r="P91" s="22">
        <f t="shared" si="21"/>
        <v>5993.9982023261391</v>
      </c>
      <c r="Q91" s="15" t="str">
        <f t="shared" si="22"/>
        <v>T</v>
      </c>
      <c r="R91" s="2">
        <v>179</v>
      </c>
      <c r="S91" s="16">
        <f t="shared" si="23"/>
        <v>14.39988873311705</v>
      </c>
    </row>
    <row r="92" spans="1:19" ht="13.5" customHeight="1" x14ac:dyDescent="0.25">
      <c r="A92" s="1" t="s">
        <v>52</v>
      </c>
      <c r="B92" s="1" t="s">
        <v>53</v>
      </c>
      <c r="C92" s="1">
        <v>7</v>
      </c>
      <c r="D92" s="1">
        <v>0.54</v>
      </c>
      <c r="E92" s="1">
        <v>6.67</v>
      </c>
      <c r="F92">
        <v>101.7</v>
      </c>
      <c r="G92" s="13">
        <f t="shared" si="12"/>
        <v>304.94752623688157</v>
      </c>
      <c r="H92" s="13">
        <f t="shared" si="13"/>
        <v>2.4701748481900418</v>
      </c>
      <c r="I92" s="14">
        <f t="shared" si="14"/>
        <v>1.1810860003315366E-2</v>
      </c>
      <c r="J92" s="13">
        <f t="shared" si="15"/>
        <v>4.1111591432351005E-2</v>
      </c>
      <c r="K92" s="13">
        <f t="shared" si="16"/>
        <v>1064.7</v>
      </c>
      <c r="L92" s="18">
        <f t="shared" si="17"/>
        <v>3.0870710401659616</v>
      </c>
      <c r="M92" s="20">
        <f t="shared" si="18"/>
        <v>30.968280974629106</v>
      </c>
      <c r="N92" s="13">
        <f t="shared" si="19"/>
        <v>1.3335627663061289E-2</v>
      </c>
      <c r="O92" s="14">
        <f t="shared" si="20"/>
        <v>1381.8368426444181</v>
      </c>
      <c r="P92" s="22">
        <f t="shared" si="21"/>
        <v>1756.74915063413</v>
      </c>
      <c r="Q92" s="15" t="str">
        <f t="shared" si="22"/>
        <v>T</v>
      </c>
      <c r="R92" s="2">
        <v>122</v>
      </c>
      <c r="S92" s="16">
        <f t="shared" si="23"/>
        <v>12.536878106956813</v>
      </c>
    </row>
    <row r="93" spans="1:19" ht="13.5" customHeight="1" x14ac:dyDescent="0.25">
      <c r="A93" s="1" t="s">
        <v>52</v>
      </c>
      <c r="B93" s="1" t="s">
        <v>53</v>
      </c>
      <c r="C93" s="1">
        <v>8</v>
      </c>
      <c r="D93" s="1">
        <v>0.5</v>
      </c>
      <c r="E93" s="1">
        <v>6.95</v>
      </c>
      <c r="F93">
        <v>165.5</v>
      </c>
      <c r="G93" s="13">
        <f t="shared" si="12"/>
        <v>476.25899280575533</v>
      </c>
      <c r="H93" s="13">
        <f t="shared" si="13"/>
        <v>3.0742106007481342</v>
      </c>
      <c r="I93" s="14">
        <f t="shared" si="14"/>
        <v>1.1810860003315366E-2</v>
      </c>
      <c r="J93" s="13">
        <f t="shared" si="15"/>
        <v>3.748345711897931E-2</v>
      </c>
      <c r="K93" s="13">
        <f t="shared" si="16"/>
        <v>1062.5</v>
      </c>
      <c r="L93" s="18">
        <f t="shared" si="17"/>
        <v>3.9684221236636477</v>
      </c>
      <c r="M93" s="20">
        <f t="shared" si="18"/>
        <v>54.880295894129176</v>
      </c>
      <c r="N93" s="13">
        <f t="shared" si="19"/>
        <v>1.0848439073514604E-2</v>
      </c>
      <c r="O93" s="14">
        <f t="shared" si="20"/>
        <v>1799.6596170063697</v>
      </c>
      <c r="P93" s="22">
        <f t="shared" si="21"/>
        <v>3260.4091416135598</v>
      </c>
      <c r="Q93" s="15" t="str">
        <f t="shared" si="22"/>
        <v>T</v>
      </c>
      <c r="R93" s="2">
        <v>155</v>
      </c>
      <c r="S93" s="16">
        <f t="shared" si="23"/>
        <v>17.851833534362807</v>
      </c>
    </row>
    <row r="94" spans="1:19" ht="13.5" customHeight="1" x14ac:dyDescent="0.25">
      <c r="A94" s="1" t="s">
        <v>52</v>
      </c>
      <c r="B94" s="1" t="s">
        <v>53</v>
      </c>
      <c r="C94" s="1">
        <v>9</v>
      </c>
      <c r="D94" s="1">
        <v>0.47</v>
      </c>
      <c r="E94" s="1">
        <v>4.8499999999999996</v>
      </c>
      <c r="F94">
        <v>137.80000000000001</v>
      </c>
      <c r="G94" s="13">
        <f t="shared" si="12"/>
        <v>568.24742268041246</v>
      </c>
      <c r="H94" s="13">
        <f t="shared" si="13"/>
        <v>2.4947477176088606</v>
      </c>
      <c r="I94" s="14">
        <f t="shared" si="14"/>
        <v>1.1810860003315366E-2</v>
      </c>
      <c r="J94" s="13">
        <f t="shared" si="15"/>
        <v>3.4974068170638049E-2</v>
      </c>
      <c r="K94" s="13">
        <f t="shared" si="16"/>
        <v>1060.8499999999999</v>
      </c>
      <c r="L94" s="18">
        <f t="shared" si="17"/>
        <v>3.1307654154648468</v>
      </c>
      <c r="M94" s="20">
        <f t="shared" si="18"/>
        <v>49.580426784949303</v>
      </c>
      <c r="N94" s="13">
        <f t="shared" si="19"/>
        <v>1.0148161586840829E-2</v>
      </c>
      <c r="O94" s="14">
        <f t="shared" si="20"/>
        <v>1505.0538937737731</v>
      </c>
      <c r="P94" s="22">
        <f t="shared" si="21"/>
        <v>2027.2102091206777</v>
      </c>
      <c r="Q94" s="15" t="str">
        <f t="shared" si="22"/>
        <v>T</v>
      </c>
      <c r="R94" s="2">
        <v>173</v>
      </c>
      <c r="S94" s="16">
        <f t="shared" si="23"/>
        <v>19.873924098614118</v>
      </c>
    </row>
    <row r="95" spans="1:19" ht="13.5" customHeight="1" x14ac:dyDescent="0.25">
      <c r="A95" s="1" t="s">
        <v>52</v>
      </c>
      <c r="B95" s="1" t="s">
        <v>53</v>
      </c>
      <c r="C95" s="1">
        <v>10</v>
      </c>
      <c r="D95" s="1">
        <v>0.44</v>
      </c>
      <c r="E95" s="1">
        <v>5.33</v>
      </c>
      <c r="F95">
        <v>168.9</v>
      </c>
      <c r="G95" s="13">
        <f t="shared" si="12"/>
        <v>633.77110694183864</v>
      </c>
      <c r="H95" s="13">
        <f t="shared" si="13"/>
        <v>2.6174959370613102</v>
      </c>
      <c r="I95" s="14">
        <f t="shared" si="14"/>
        <v>1.1810860003315366E-2</v>
      </c>
      <c r="J95" s="13">
        <f t="shared" si="15"/>
        <v>3.2632674209367205E-2</v>
      </c>
      <c r="K95" s="13">
        <f t="shared" si="16"/>
        <v>1059.2</v>
      </c>
      <c r="L95" s="18">
        <f t="shared" si="17"/>
        <v>3.3356048539410392</v>
      </c>
      <c r="M95" s="20">
        <f t="shared" si="18"/>
        <v>54.134124523694481</v>
      </c>
      <c r="N95" s="13">
        <f t="shared" si="19"/>
        <v>7.4685218077758042E-3</v>
      </c>
      <c r="O95" s="14">
        <f t="shared" si="20"/>
        <v>1723.2499073333649</v>
      </c>
      <c r="P95" s="22">
        <f t="shared" si="21"/>
        <v>2922.0131463399616</v>
      </c>
      <c r="Q95" s="15" t="str">
        <f t="shared" si="22"/>
        <v>T</v>
      </c>
      <c r="R95" s="2">
        <v>142</v>
      </c>
      <c r="S95" s="16">
        <f t="shared" si="23"/>
        <v>20.681646056143041</v>
      </c>
    </row>
    <row r="96" spans="1:19" ht="13.5" customHeight="1" x14ac:dyDescent="0.25">
      <c r="A96" s="1" t="s">
        <v>52</v>
      </c>
      <c r="B96" s="1" t="s">
        <v>53</v>
      </c>
      <c r="C96" s="1">
        <v>11</v>
      </c>
      <c r="D96" s="1">
        <v>0.52</v>
      </c>
      <c r="E96" s="1">
        <v>6.23</v>
      </c>
      <c r="F96" s="8">
        <v>73.8</v>
      </c>
      <c r="G96" s="13">
        <f t="shared" si="12"/>
        <v>236.91813804173353</v>
      </c>
      <c r="H96" s="13">
        <f t="shared" si="13"/>
        <v>2.7522822131731473</v>
      </c>
      <c r="I96" s="14">
        <f t="shared" si="14"/>
        <v>1.1810860003315366E-2</v>
      </c>
      <c r="J96" s="13">
        <f t="shared" si="15"/>
        <v>3.9255631118955733E-2</v>
      </c>
      <c r="K96" s="13">
        <f t="shared" si="16"/>
        <v>1063.6000000000001</v>
      </c>
      <c r="L96" s="18">
        <f t="shared" si="17"/>
        <v>3.5399486414817369</v>
      </c>
      <c r="M96" s="20">
        <f t="shared" si="18"/>
        <v>25.597245768264543</v>
      </c>
      <c r="N96" s="13">
        <f t="shared" si="19"/>
        <v>2.3636856368563688E-2</v>
      </c>
      <c r="O96" s="14">
        <f t="shared" si="20"/>
        <v>1326.4319035487283</v>
      </c>
      <c r="P96" s="22">
        <f t="shared" si="21"/>
        <v>1245.7209640016831</v>
      </c>
      <c r="Q96" s="15" t="str">
        <f t="shared" si="22"/>
        <v>NT</v>
      </c>
      <c r="R96" s="2">
        <v>168</v>
      </c>
      <c r="S96" s="16">
        <f t="shared" si="23"/>
        <v>9.3003710323561251</v>
      </c>
    </row>
    <row r="97" spans="1:19" ht="13.5" customHeight="1" x14ac:dyDescent="0.25">
      <c r="A97" s="1" t="s">
        <v>52</v>
      </c>
      <c r="B97" s="1" t="s">
        <v>53</v>
      </c>
      <c r="C97" s="1">
        <v>12</v>
      </c>
      <c r="D97" s="1">
        <v>0.48</v>
      </c>
      <c r="E97" s="1">
        <v>6.5</v>
      </c>
      <c r="F97" s="8">
        <v>131.6</v>
      </c>
      <c r="G97" s="13">
        <f t="shared" si="12"/>
        <v>404.92307692307691</v>
      </c>
      <c r="H97" s="13">
        <f t="shared" si="13"/>
        <v>2.9272231279967658</v>
      </c>
      <c r="I97" s="14">
        <f t="shared" si="14"/>
        <v>1.1810860003315366E-2</v>
      </c>
      <c r="J97" s="13">
        <f t="shared" si="15"/>
        <v>3.5791286945120869E-2</v>
      </c>
      <c r="K97" s="13">
        <f t="shared" si="16"/>
        <v>1061.3999999999999</v>
      </c>
      <c r="L97" s="18">
        <f t="shared" si="17"/>
        <v>3.7813920059057291</v>
      </c>
      <c r="M97" s="20">
        <f t="shared" si="18"/>
        <v>42.423419425018125</v>
      </c>
      <c r="N97" s="13">
        <f t="shared" si="19"/>
        <v>1.2101063829787238E-2</v>
      </c>
      <c r="O97" s="14">
        <f t="shared" si="20"/>
        <v>1678.7083787975944</v>
      </c>
      <c r="P97" s="22">
        <f t="shared" si="21"/>
        <v>2536.7111313770997</v>
      </c>
      <c r="Q97" s="15" t="str">
        <f t="shared" si="22"/>
        <v>T</v>
      </c>
      <c r="R97" s="2">
        <v>147</v>
      </c>
      <c r="S97" s="16">
        <f t="shared" si="23"/>
        <v>14.492718036855097</v>
      </c>
    </row>
    <row r="98" spans="1:19" ht="13.5" customHeight="1" x14ac:dyDescent="0.25">
      <c r="A98" s="1" t="s">
        <v>52</v>
      </c>
      <c r="B98" s="1" t="s">
        <v>53</v>
      </c>
      <c r="C98" s="1">
        <v>13</v>
      </c>
      <c r="D98" s="1">
        <v>0.5</v>
      </c>
      <c r="E98" s="1">
        <v>5.87</v>
      </c>
      <c r="F98">
        <v>150.19999999999999</v>
      </c>
      <c r="G98" s="13">
        <f t="shared" si="12"/>
        <v>511.75468483816013</v>
      </c>
      <c r="H98" s="13">
        <f t="shared" si="13"/>
        <v>2.4866245826532363</v>
      </c>
      <c r="I98" s="14">
        <f t="shared" si="14"/>
        <v>1.1810860003315366E-2</v>
      </c>
      <c r="J98" s="13">
        <f t="shared" si="15"/>
        <v>3.748345711897931E-2</v>
      </c>
      <c r="K98" s="13">
        <f t="shared" si="16"/>
        <v>1062.5</v>
      </c>
      <c r="L98" s="18">
        <f t="shared" si="17"/>
        <v>3.1164323859239835</v>
      </c>
      <c r="M98" s="20">
        <f t="shared" si="18"/>
        <v>47.699265227990928</v>
      </c>
      <c r="N98" s="13">
        <f t="shared" si="19"/>
        <v>8.7281402574345326E-3</v>
      </c>
      <c r="O98" s="14">
        <f t="shared" si="20"/>
        <v>1561.6141642850935</v>
      </c>
      <c r="P98" s="22">
        <f t="shared" si="21"/>
        <v>2499.1788298141605</v>
      </c>
      <c r="Q98" s="15" t="str">
        <f t="shared" si="22"/>
        <v>T</v>
      </c>
      <c r="R98" s="2">
        <v>134</v>
      </c>
      <c r="S98" s="16">
        <f t="shared" si="23"/>
        <v>19.182334784567946</v>
      </c>
    </row>
    <row r="99" spans="1:19" ht="13.5" customHeight="1" x14ac:dyDescent="0.25">
      <c r="A99" s="1" t="s">
        <v>52</v>
      </c>
      <c r="B99" s="1" t="s">
        <v>53</v>
      </c>
      <c r="C99" s="1">
        <v>14</v>
      </c>
      <c r="D99" s="1">
        <v>0.46</v>
      </c>
      <c r="E99" s="1">
        <v>6.34</v>
      </c>
      <c r="F99">
        <v>153.80000000000001</v>
      </c>
      <c r="G99" s="13">
        <f t="shared" si="12"/>
        <v>485.17350157728708</v>
      </c>
      <c r="H99" s="13">
        <f t="shared" si="13"/>
        <v>2.9662866506711092</v>
      </c>
      <c r="I99" s="14">
        <f t="shared" si="14"/>
        <v>1.1810860003315366E-2</v>
      </c>
      <c r="J99" s="13">
        <f t="shared" si="15"/>
        <v>3.4175508868400289E-2</v>
      </c>
      <c r="K99" s="13">
        <f t="shared" si="16"/>
        <v>1060.3</v>
      </c>
      <c r="L99" s="18">
        <f t="shared" si="17"/>
        <v>3.8323480072212464</v>
      </c>
      <c r="M99" s="20">
        <f t="shared" si="18"/>
        <v>49.184151142687227</v>
      </c>
      <c r="N99" s="13">
        <f t="shared" si="19"/>
        <v>9.9620719549198076E-3</v>
      </c>
      <c r="O99" s="14">
        <f t="shared" si="20"/>
        <v>1788.9911509334138</v>
      </c>
      <c r="P99" s="22">
        <f t="shared" si="21"/>
        <v>3025.2367318982801</v>
      </c>
      <c r="Q99" s="15" t="str">
        <f t="shared" si="22"/>
        <v>T</v>
      </c>
      <c r="R99" s="2">
        <v>145</v>
      </c>
      <c r="S99" s="16">
        <f t="shared" si="23"/>
        <v>16.581051305867398</v>
      </c>
    </row>
    <row r="100" spans="1:19" ht="13.5" customHeight="1" x14ac:dyDescent="0.25">
      <c r="A100" s="1" t="s">
        <v>49</v>
      </c>
      <c r="B100" s="1" t="s">
        <v>54</v>
      </c>
      <c r="C100" s="1">
        <v>1</v>
      </c>
      <c r="D100" s="4">
        <v>0.48</v>
      </c>
      <c r="E100" s="1">
        <v>5.23</v>
      </c>
      <c r="F100">
        <v>144</v>
      </c>
      <c r="G100" s="13">
        <f t="shared" si="12"/>
        <v>550.66921606118547</v>
      </c>
      <c r="H100" s="13">
        <f t="shared" si="13"/>
        <v>2.5545896072060126</v>
      </c>
      <c r="I100" s="14">
        <f t="shared" si="14"/>
        <v>1.1810860003315366E-2</v>
      </c>
      <c r="J100" s="13">
        <f t="shared" si="15"/>
        <v>3.5791286945120869E-2</v>
      </c>
      <c r="K100" s="13">
        <f t="shared" si="16"/>
        <v>1061.3999999999999</v>
      </c>
      <c r="L100" s="18">
        <f t="shared" si="17"/>
        <v>3.2332211466820922</v>
      </c>
      <c r="M100" s="20">
        <f t="shared" si="18"/>
        <v>50.348815108332296</v>
      </c>
      <c r="N100" s="13">
        <f t="shared" si="19"/>
        <v>1.0048379629629631E-2</v>
      </c>
      <c r="O100" s="14">
        <f t="shared" si="20"/>
        <v>1549.9517047925506</v>
      </c>
      <c r="P100" s="22">
        <f t="shared" si="21"/>
        <v>2233.3971092620077</v>
      </c>
      <c r="Q100" s="15" t="str">
        <f t="shared" si="22"/>
        <v>T</v>
      </c>
      <c r="R100" s="2">
        <v>166</v>
      </c>
      <c r="S100" s="16">
        <f t="shared" si="23"/>
        <v>19.709159923890649</v>
      </c>
    </row>
    <row r="101" spans="1:19" ht="13.5" customHeight="1" x14ac:dyDescent="0.25">
      <c r="A101" s="1" t="s">
        <v>49</v>
      </c>
      <c r="B101" s="1" t="s">
        <v>54</v>
      </c>
      <c r="C101" s="1">
        <v>2</v>
      </c>
      <c r="D101" s="4">
        <v>0.52</v>
      </c>
      <c r="E101" s="1">
        <v>6.19</v>
      </c>
      <c r="F101">
        <v>104.5</v>
      </c>
      <c r="G101" s="13">
        <f t="shared" si="12"/>
        <v>337.64135702746364</v>
      </c>
      <c r="H101" s="13">
        <f t="shared" si="13"/>
        <v>2.5685068968300819</v>
      </c>
      <c r="I101" s="14">
        <f t="shared" si="14"/>
        <v>1.1810860003315366E-2</v>
      </c>
      <c r="J101" s="13">
        <f t="shared" si="15"/>
        <v>3.9255631118955733E-2</v>
      </c>
      <c r="K101" s="13">
        <f t="shared" si="16"/>
        <v>1063.6000000000001</v>
      </c>
      <c r="L101" s="18">
        <f t="shared" si="17"/>
        <v>3.2563131928607989</v>
      </c>
      <c r="M101" s="20">
        <f t="shared" si="18"/>
        <v>34.043824050253917</v>
      </c>
      <c r="N101" s="13">
        <f t="shared" si="19"/>
        <v>1.4216267942583733E-2</v>
      </c>
      <c r="O101" s="14">
        <f t="shared" si="20"/>
        <v>1419.702387243228</v>
      </c>
      <c r="P101" s="22">
        <f t="shared" si="21"/>
        <v>1752.6020048313055</v>
      </c>
      <c r="Q101" s="15" t="str">
        <f t="shared" si="22"/>
        <v>T</v>
      </c>
      <c r="R101" s="2">
        <v>144</v>
      </c>
      <c r="S101" s="16">
        <f t="shared" si="23"/>
        <v>13.254324561973744</v>
      </c>
    </row>
    <row r="102" spans="1:19" ht="13.5" customHeight="1" x14ac:dyDescent="0.25">
      <c r="A102" s="1" t="s">
        <v>49</v>
      </c>
      <c r="B102" s="1" t="s">
        <v>54</v>
      </c>
      <c r="C102" s="1">
        <v>3</v>
      </c>
      <c r="D102" s="4">
        <v>0.44</v>
      </c>
      <c r="E102" s="1">
        <v>6.51</v>
      </c>
      <c r="F102">
        <v>157.4</v>
      </c>
      <c r="G102" s="13">
        <f t="shared" si="12"/>
        <v>483.56374807987709</v>
      </c>
      <c r="H102" s="13">
        <f t="shared" si="13"/>
        <v>2.9586231323799974</v>
      </c>
      <c r="I102" s="14">
        <f t="shared" si="14"/>
        <v>1.1810860003315366E-2</v>
      </c>
      <c r="J102" s="13">
        <f t="shared" si="15"/>
        <v>3.2632674209367205E-2</v>
      </c>
      <c r="K102" s="13">
        <f t="shared" si="16"/>
        <v>1059.2</v>
      </c>
      <c r="L102" s="18">
        <f t="shared" si="17"/>
        <v>3.8224270960432647</v>
      </c>
      <c r="M102" s="20">
        <f t="shared" si="18"/>
        <v>46.687008680533864</v>
      </c>
      <c r="N102" s="13">
        <f t="shared" si="19"/>
        <v>8.6165819567979671E-3</v>
      </c>
      <c r="O102" s="14">
        <f t="shared" si="20"/>
        <v>1856.4693927320711</v>
      </c>
      <c r="P102" s="22">
        <f t="shared" si="21"/>
        <v>3325.9140634219152</v>
      </c>
      <c r="Q102" s="15" t="str">
        <f t="shared" si="22"/>
        <v>T</v>
      </c>
      <c r="R102" s="2">
        <v>125</v>
      </c>
      <c r="S102" s="16">
        <f t="shared" si="23"/>
        <v>15.779978250551146</v>
      </c>
    </row>
    <row r="103" spans="1:19" ht="13.5" customHeight="1" x14ac:dyDescent="0.25">
      <c r="A103" s="1" t="s">
        <v>49</v>
      </c>
      <c r="B103" s="1" t="s">
        <v>54</v>
      </c>
      <c r="C103" s="1">
        <v>4</v>
      </c>
      <c r="D103" s="4">
        <v>0.52</v>
      </c>
      <c r="E103" s="1">
        <v>5.77</v>
      </c>
      <c r="F103">
        <v>171.1</v>
      </c>
      <c r="G103" s="13">
        <f t="shared" si="12"/>
        <v>593.06759098786836</v>
      </c>
      <c r="H103" s="13">
        <f t="shared" si="13"/>
        <v>2.4878175104367855</v>
      </c>
      <c r="I103" s="14">
        <f t="shared" si="14"/>
        <v>1.1810860003315366E-2</v>
      </c>
      <c r="J103" s="13">
        <f t="shared" si="15"/>
        <v>3.9255631118955733E-2</v>
      </c>
      <c r="K103" s="13">
        <f t="shared" si="16"/>
        <v>1063.6000000000001</v>
      </c>
      <c r="L103" s="18">
        <f t="shared" si="17"/>
        <v>3.118544034910983</v>
      </c>
      <c r="M103" s="20">
        <f t="shared" si="18"/>
        <v>57.919482956313971</v>
      </c>
      <c r="N103" s="13">
        <f t="shared" si="19"/>
        <v>8.543152152737191E-3</v>
      </c>
      <c r="O103" s="14">
        <f t="shared" si="20"/>
        <v>1571.5560236087151</v>
      </c>
      <c r="P103" s="22">
        <f t="shared" si="21"/>
        <v>2674.8669662655334</v>
      </c>
      <c r="Q103" s="15" t="str">
        <f t="shared" si="22"/>
        <v>T</v>
      </c>
      <c r="R103" s="2">
        <v>152</v>
      </c>
      <c r="S103" s="16">
        <f t="shared" si="23"/>
        <v>23.281242580427477</v>
      </c>
    </row>
    <row r="104" spans="1:19" ht="13.5" customHeight="1" x14ac:dyDescent="0.25">
      <c r="A104" s="1" t="s">
        <v>49</v>
      </c>
      <c r="B104" s="1" t="s">
        <v>54</v>
      </c>
      <c r="C104" s="1">
        <v>5</v>
      </c>
      <c r="D104" s="4">
        <v>0.46</v>
      </c>
      <c r="E104" s="1">
        <v>5.77</v>
      </c>
      <c r="F104">
        <v>133.80000000000001</v>
      </c>
      <c r="G104" s="13">
        <f t="shared" si="12"/>
        <v>463.77816291161184</v>
      </c>
      <c r="H104" s="13">
        <f t="shared" si="13"/>
        <v>2.5889360612929542</v>
      </c>
      <c r="I104" s="14">
        <f t="shared" si="14"/>
        <v>1.1810860003315366E-2</v>
      </c>
      <c r="J104" s="13">
        <f t="shared" si="15"/>
        <v>3.4175508868400289E-2</v>
      </c>
      <c r="K104" s="13">
        <f t="shared" si="16"/>
        <v>1060.3</v>
      </c>
      <c r="L104" s="18">
        <f t="shared" si="17"/>
        <v>3.289745858401762</v>
      </c>
      <c r="M104" s="20">
        <f t="shared" si="18"/>
        <v>41.034260449713329</v>
      </c>
      <c r="N104" s="13">
        <f t="shared" si="19"/>
        <v>9.2716741405082202E-3</v>
      </c>
      <c r="O104" s="14">
        <f t="shared" si="20"/>
        <v>1606.9366317631877</v>
      </c>
      <c r="P104" s="22">
        <f t="shared" si="21"/>
        <v>2395.2215926092122</v>
      </c>
      <c r="Q104" s="15" t="str">
        <f t="shared" si="22"/>
        <v>T</v>
      </c>
      <c r="R104" s="2">
        <v>129</v>
      </c>
      <c r="S104" s="16">
        <f t="shared" si="23"/>
        <v>15.849854719556184</v>
      </c>
    </row>
    <row r="105" spans="1:19" ht="13.5" customHeight="1" x14ac:dyDescent="0.25">
      <c r="A105" s="1" t="s">
        <v>49</v>
      </c>
      <c r="B105" s="1" t="s">
        <v>54</v>
      </c>
      <c r="C105" s="1">
        <v>6</v>
      </c>
      <c r="D105" s="4">
        <v>0.45</v>
      </c>
      <c r="E105" s="1">
        <v>6.03</v>
      </c>
      <c r="F105">
        <v>179.9</v>
      </c>
      <c r="G105" s="13">
        <f t="shared" si="12"/>
        <v>596.68325041459377</v>
      </c>
      <c r="H105" s="13">
        <f t="shared" si="13"/>
        <v>2.59881941420816</v>
      </c>
      <c r="I105" s="14">
        <f t="shared" si="14"/>
        <v>1.1810860003315366E-2</v>
      </c>
      <c r="J105" s="13">
        <f t="shared" si="15"/>
        <v>3.3395182988596527E-2</v>
      </c>
      <c r="K105" s="13">
        <f t="shared" si="16"/>
        <v>1059.7500000000002</v>
      </c>
      <c r="L105" s="18">
        <f t="shared" si="17"/>
        <v>3.3057289757687287</v>
      </c>
      <c r="M105" s="20">
        <f t="shared" si="18"/>
        <v>51.784975706582401</v>
      </c>
      <c r="N105" s="13">
        <f t="shared" si="19"/>
        <v>6.3685380767092821E-3</v>
      </c>
      <c r="O105" s="14">
        <f t="shared" si="20"/>
        <v>1785.6148338664143</v>
      </c>
      <c r="P105" s="22">
        <f t="shared" si="21"/>
        <v>3442.4534255211588</v>
      </c>
      <c r="Q105" s="15" t="str">
        <f t="shared" si="22"/>
        <v>T</v>
      </c>
      <c r="R105" s="2">
        <v>114</v>
      </c>
      <c r="S105" s="16">
        <f t="shared" si="23"/>
        <v>19.926346333825922</v>
      </c>
    </row>
    <row r="106" spans="1:19" ht="13.5" customHeight="1" x14ac:dyDescent="0.25">
      <c r="A106" s="1" t="s">
        <v>49</v>
      </c>
      <c r="B106" s="1" t="s">
        <v>54</v>
      </c>
      <c r="C106" s="1">
        <v>7</v>
      </c>
      <c r="D106" s="1">
        <v>0.54</v>
      </c>
      <c r="E106" s="1">
        <v>5.64</v>
      </c>
      <c r="F106">
        <v>243.5</v>
      </c>
      <c r="G106" s="13">
        <f t="shared" si="12"/>
        <v>863.47517730496463</v>
      </c>
      <c r="H106" s="13">
        <f t="shared" si="13"/>
        <v>2.4123676665282558</v>
      </c>
      <c r="I106" s="14">
        <f t="shared" si="14"/>
        <v>1.1810860003315366E-2</v>
      </c>
      <c r="J106" s="13">
        <f t="shared" si="15"/>
        <v>4.1111591432351005E-2</v>
      </c>
      <c r="K106" s="13">
        <f t="shared" si="16"/>
        <v>1064.7</v>
      </c>
      <c r="L106" s="18">
        <f t="shared" si="17"/>
        <v>2.9800156204596058</v>
      </c>
      <c r="M106" s="20">
        <f t="shared" si="18"/>
        <v>85.636250682411017</v>
      </c>
      <c r="N106" s="13">
        <f t="shared" si="19"/>
        <v>6.1379876796714573E-3</v>
      </c>
      <c r="O106" s="14">
        <f t="shared" si="20"/>
        <v>1654.7068696841309</v>
      </c>
      <c r="P106" s="22">
        <f t="shared" si="21"/>
        <v>3556.649224844622</v>
      </c>
      <c r="Q106" s="15" t="str">
        <f t="shared" si="22"/>
        <v>T</v>
      </c>
      <c r="R106" s="2">
        <v>159</v>
      </c>
      <c r="S106" s="16">
        <f t="shared" si="23"/>
        <v>35.498838701338549</v>
      </c>
    </row>
    <row r="107" spans="1:19" ht="13.5" customHeight="1" x14ac:dyDescent="0.25">
      <c r="A107" s="1" t="s">
        <v>49</v>
      </c>
      <c r="B107" s="1" t="s">
        <v>54</v>
      </c>
      <c r="C107" s="1">
        <v>8</v>
      </c>
      <c r="D107" s="1">
        <v>0.5</v>
      </c>
      <c r="E107" s="1">
        <v>6.05</v>
      </c>
      <c r="F107">
        <v>166.7</v>
      </c>
      <c r="G107" s="13">
        <f t="shared" si="12"/>
        <v>551.0743801652892</v>
      </c>
      <c r="H107" s="13">
        <f t="shared" si="13"/>
        <v>2.4441089290174109</v>
      </c>
      <c r="I107" s="14">
        <f t="shared" si="14"/>
        <v>1.1810860003315366E-2</v>
      </c>
      <c r="J107" s="13">
        <f t="shared" si="15"/>
        <v>3.748345711897931E-2</v>
      </c>
      <c r="K107" s="13">
        <f t="shared" si="16"/>
        <v>1062.5</v>
      </c>
      <c r="L107" s="18">
        <f t="shared" si="17"/>
        <v>3.0395773955518495</v>
      </c>
      <c r="M107" s="20">
        <f t="shared" si="18"/>
        <v>50.485936620047141</v>
      </c>
      <c r="N107" s="13">
        <f t="shared" si="19"/>
        <v>7.258548290341932E-3</v>
      </c>
      <c r="O107" s="14">
        <f t="shared" si="20"/>
        <v>1607.6526756918079</v>
      </c>
      <c r="P107" s="22">
        <f t="shared" si="21"/>
        <v>2858.7769641915547</v>
      </c>
      <c r="Q107" s="15" t="str">
        <f t="shared" si="22"/>
        <v>T</v>
      </c>
      <c r="R107" s="2">
        <v>120</v>
      </c>
      <c r="S107" s="16">
        <f t="shared" si="23"/>
        <v>20.656172898293722</v>
      </c>
    </row>
    <row r="108" spans="1:19" ht="13.5" customHeight="1" x14ac:dyDescent="0.25">
      <c r="A108" s="1" t="s">
        <v>49</v>
      </c>
      <c r="B108" s="1" t="s">
        <v>54</v>
      </c>
      <c r="C108" s="1">
        <v>9</v>
      </c>
      <c r="D108" s="1">
        <v>0.47</v>
      </c>
      <c r="E108" s="1">
        <v>6.05</v>
      </c>
      <c r="F108">
        <v>133.30000000000001</v>
      </c>
      <c r="G108" s="13">
        <f t="shared" si="12"/>
        <v>440.66115702479345</v>
      </c>
      <c r="H108" s="13">
        <f t="shared" si="13"/>
        <v>3.0415235217085419</v>
      </c>
      <c r="I108" s="14">
        <f t="shared" si="14"/>
        <v>1.1810860003315366E-2</v>
      </c>
      <c r="J108" s="13">
        <f t="shared" si="15"/>
        <v>3.4974068170638049E-2</v>
      </c>
      <c r="K108" s="13">
        <f t="shared" si="16"/>
        <v>1060.8499999999999</v>
      </c>
      <c r="L108" s="18">
        <f t="shared" si="17"/>
        <v>3.9278974123994086</v>
      </c>
      <c r="M108" s="20">
        <f t="shared" si="18"/>
        <v>46.875088651497947</v>
      </c>
      <c r="N108" s="13">
        <f t="shared" si="19"/>
        <v>1.3237684421105273E-2</v>
      </c>
      <c r="O108" s="14">
        <f t="shared" si="20"/>
        <v>1691.0263368064971</v>
      </c>
      <c r="P108" s="22">
        <f t="shared" si="21"/>
        <v>2446.20783340342</v>
      </c>
      <c r="Q108" s="15" t="str">
        <f t="shared" si="22"/>
        <v>T</v>
      </c>
      <c r="R108" s="2">
        <v>175</v>
      </c>
      <c r="S108" s="16">
        <f t="shared" si="23"/>
        <v>15.411713345937365</v>
      </c>
    </row>
    <row r="109" spans="1:19" ht="13.5" customHeight="1" x14ac:dyDescent="0.25">
      <c r="A109" s="1" t="s">
        <v>49</v>
      </c>
      <c r="B109" s="1" t="s">
        <v>54</v>
      </c>
      <c r="C109" s="1">
        <v>10</v>
      </c>
      <c r="D109" s="1">
        <v>0.44</v>
      </c>
      <c r="E109" s="1">
        <v>5.75</v>
      </c>
      <c r="F109">
        <v>109.7</v>
      </c>
      <c r="G109" s="13">
        <f t="shared" si="12"/>
        <v>381.56521739130437</v>
      </c>
      <c r="H109" s="13">
        <f t="shared" si="13"/>
        <v>2.8110547268172033</v>
      </c>
      <c r="I109" s="14">
        <f t="shared" si="14"/>
        <v>1.1810860003315366E-2</v>
      </c>
      <c r="J109" s="13">
        <f t="shared" si="15"/>
        <v>3.2632674209367205E-2</v>
      </c>
      <c r="K109" s="13">
        <f t="shared" si="16"/>
        <v>1059.2</v>
      </c>
      <c r="L109" s="18">
        <f t="shared" si="17"/>
        <v>3.6237005897357917</v>
      </c>
      <c r="M109" s="20">
        <f t="shared" si="18"/>
        <v>35.00182945884017</v>
      </c>
      <c r="N109" s="13">
        <f t="shared" si="19"/>
        <v>1.2579762989972652E-2</v>
      </c>
      <c r="O109" s="14">
        <f t="shared" si="20"/>
        <v>1603.509566500549</v>
      </c>
      <c r="P109" s="22">
        <f t="shared" si="21"/>
        <v>2047.3862353831153</v>
      </c>
      <c r="Q109" s="15" t="str">
        <f t="shared" si="22"/>
        <v>T</v>
      </c>
      <c r="R109" s="2">
        <v>144</v>
      </c>
      <c r="S109" s="16">
        <f t="shared" si="23"/>
        <v>12.451493428756809</v>
      </c>
    </row>
    <row r="110" spans="1:19" ht="13.5" customHeight="1" x14ac:dyDescent="0.25">
      <c r="A110" s="1" t="s">
        <v>49</v>
      </c>
      <c r="B110" s="1" t="s">
        <v>54</v>
      </c>
      <c r="C110" s="1">
        <v>11</v>
      </c>
      <c r="D110" s="1">
        <v>0.52</v>
      </c>
      <c r="E110" s="1">
        <v>5.03</v>
      </c>
      <c r="F110" s="8">
        <v>106.2</v>
      </c>
      <c r="G110" s="13">
        <f t="shared" si="12"/>
        <v>422.26640159045729</v>
      </c>
      <c r="H110" s="13">
        <f t="shared" si="13"/>
        <v>2.2192640495153393</v>
      </c>
      <c r="I110" s="14">
        <f t="shared" si="14"/>
        <v>1.1810860003315366E-2</v>
      </c>
      <c r="J110" s="13">
        <f t="shared" si="15"/>
        <v>3.9255631118955733E-2</v>
      </c>
      <c r="K110" s="13">
        <f t="shared" si="16"/>
        <v>1063.6000000000001</v>
      </c>
      <c r="L110" s="18">
        <f t="shared" si="17"/>
        <v>2.5620590966440404</v>
      </c>
      <c r="M110" s="20">
        <f t="shared" si="18"/>
        <v>36.787262329264735</v>
      </c>
      <c r="N110" s="13">
        <f t="shared" si="19"/>
        <v>1.0656779661016949E-2</v>
      </c>
      <c r="O110" s="14">
        <f t="shared" si="20"/>
        <v>1257.6409702470007</v>
      </c>
      <c r="P110" s="22">
        <f t="shared" si="21"/>
        <v>1447.3343400805684</v>
      </c>
      <c r="Q110" s="15" t="str">
        <f t="shared" si="22"/>
        <v>T</v>
      </c>
      <c r="R110" s="2">
        <v>135</v>
      </c>
      <c r="S110" s="16">
        <f t="shared" si="23"/>
        <v>16.576334094763816</v>
      </c>
    </row>
    <row r="111" spans="1:19" ht="13.5" customHeight="1" x14ac:dyDescent="0.25">
      <c r="A111" s="1" t="s">
        <v>49</v>
      </c>
      <c r="B111" s="1" t="s">
        <v>54</v>
      </c>
      <c r="C111" s="1">
        <v>12</v>
      </c>
      <c r="D111" s="1">
        <v>0.48</v>
      </c>
      <c r="E111" s="1">
        <v>6.16</v>
      </c>
      <c r="F111" s="8">
        <v>154.80000000000001</v>
      </c>
      <c r="G111" s="13">
        <f t="shared" si="12"/>
        <v>502.59740259740266</v>
      </c>
      <c r="H111" s="13">
        <f t="shared" si="13"/>
        <v>2.6977939168692497</v>
      </c>
      <c r="I111" s="14">
        <f t="shared" si="14"/>
        <v>1.1810860003315366E-2</v>
      </c>
      <c r="J111" s="13">
        <f t="shared" si="15"/>
        <v>3.5791286945120869E-2</v>
      </c>
      <c r="K111" s="13">
        <f t="shared" si="16"/>
        <v>1061.3999999999999</v>
      </c>
      <c r="L111" s="18">
        <f t="shared" si="17"/>
        <v>3.4595584576874363</v>
      </c>
      <c r="M111" s="20">
        <f t="shared" si="18"/>
        <v>48.52955684210449</v>
      </c>
      <c r="N111" s="13">
        <f t="shared" si="19"/>
        <v>9.0861326442721792E-3</v>
      </c>
      <c r="O111" s="14">
        <f t="shared" si="20"/>
        <v>1684.6570897206566</v>
      </c>
      <c r="P111" s="22">
        <f t="shared" si="21"/>
        <v>2827.8309096621451</v>
      </c>
      <c r="Q111" s="15" t="str">
        <f t="shared" si="22"/>
        <v>T</v>
      </c>
      <c r="R111" s="2">
        <v>137</v>
      </c>
      <c r="S111" s="16">
        <f t="shared" si="23"/>
        <v>17.988607854236076</v>
      </c>
    </row>
    <row r="112" spans="1:19" ht="13.5" customHeight="1" x14ac:dyDescent="0.25">
      <c r="A112" s="1" t="s">
        <v>49</v>
      </c>
      <c r="B112" s="1" t="s">
        <v>54</v>
      </c>
      <c r="C112" s="1">
        <v>13</v>
      </c>
      <c r="D112" s="1">
        <v>0.5</v>
      </c>
      <c r="E112" s="1">
        <v>5.93</v>
      </c>
      <c r="F112" s="8">
        <v>138.19999999999999</v>
      </c>
      <c r="G112" s="13">
        <f t="shared" si="12"/>
        <v>466.10455311973016</v>
      </c>
      <c r="H112" s="13">
        <f t="shared" si="13"/>
        <v>2.1921946811021593</v>
      </c>
      <c r="I112" s="14">
        <f t="shared" si="14"/>
        <v>1.1810860003315366E-2</v>
      </c>
      <c r="J112" s="13">
        <f t="shared" si="15"/>
        <v>3.748345711897931E-2</v>
      </c>
      <c r="K112" s="13">
        <f t="shared" si="16"/>
        <v>1062.5</v>
      </c>
      <c r="L112" s="18">
        <f t="shared" si="17"/>
        <v>2.4926513922611049</v>
      </c>
      <c r="M112" s="20">
        <f t="shared" si="18"/>
        <v>38.300293699799788</v>
      </c>
      <c r="N112" s="13">
        <f t="shared" si="19"/>
        <v>6.0072358900144715E-3</v>
      </c>
      <c r="O112" s="14">
        <f t="shared" si="20"/>
        <v>1435.0717710327926</v>
      </c>
      <c r="P112" s="22">
        <f t="shared" si="21"/>
        <v>2323.0151163381024</v>
      </c>
      <c r="Q112" s="15" t="str">
        <f t="shared" si="22"/>
        <v>T</v>
      </c>
      <c r="R112" s="2">
        <v>84</v>
      </c>
      <c r="S112" s="16">
        <f t="shared" si="23"/>
        <v>17.47121002982442</v>
      </c>
    </row>
    <row r="113" spans="1:19" ht="13.5" customHeight="1" x14ac:dyDescent="0.25">
      <c r="A113" s="1" t="s">
        <v>49</v>
      </c>
      <c r="B113" s="1" t="s">
        <v>54</v>
      </c>
      <c r="C113" s="1">
        <v>14</v>
      </c>
      <c r="D113" s="1">
        <v>0.46</v>
      </c>
      <c r="E113" s="1">
        <v>6.51</v>
      </c>
      <c r="F113">
        <v>164.5</v>
      </c>
      <c r="G113" s="13">
        <f t="shared" si="12"/>
        <v>505.3763440860215</v>
      </c>
      <c r="H113" s="13">
        <f t="shared" si="13"/>
        <v>2.3829335719532292</v>
      </c>
      <c r="I113" s="14">
        <f t="shared" si="14"/>
        <v>1.1810860003315366E-2</v>
      </c>
      <c r="J113" s="13">
        <f t="shared" si="15"/>
        <v>3.4175508868400289E-2</v>
      </c>
      <c r="K113" s="13">
        <f t="shared" si="16"/>
        <v>1060.3</v>
      </c>
      <c r="L113" s="18">
        <f t="shared" si="17"/>
        <v>2.9229249378405564</v>
      </c>
      <c r="M113" s="20">
        <f t="shared" si="18"/>
        <v>41.156822245070202</v>
      </c>
      <c r="N113" s="13">
        <f t="shared" si="19"/>
        <v>5.2765957446808511E-3</v>
      </c>
      <c r="O113" s="14">
        <f t="shared" si="20"/>
        <v>1696.2108324219641</v>
      </c>
      <c r="P113" s="22">
        <f t="shared" si="21"/>
        <v>3322.466895437773</v>
      </c>
      <c r="Q113" s="15" t="str">
        <f t="shared" si="22"/>
        <v>T</v>
      </c>
      <c r="R113" s="2">
        <v>80</v>
      </c>
      <c r="S113" s="16">
        <f t="shared" si="23"/>
        <v>17.271493729191544</v>
      </c>
    </row>
    <row r="114" spans="1:19" ht="13.5" customHeight="1" x14ac:dyDescent="0.25">
      <c r="A114" s="1" t="s">
        <v>51</v>
      </c>
      <c r="B114" s="1" t="s">
        <v>54</v>
      </c>
      <c r="C114" s="1">
        <v>1</v>
      </c>
      <c r="D114" s="4">
        <v>0.48</v>
      </c>
      <c r="E114" s="1">
        <v>5.26</v>
      </c>
      <c r="F114">
        <v>270.60000000000002</v>
      </c>
      <c r="G114" s="13">
        <f t="shared" si="12"/>
        <v>1028.8973384030419</v>
      </c>
      <c r="H114" s="13">
        <f t="shared" si="13"/>
        <v>2.7292177557384196</v>
      </c>
      <c r="I114" s="14">
        <f t="shared" si="14"/>
        <v>1.1810860003315366E-2</v>
      </c>
      <c r="J114" s="13">
        <f t="shared" si="15"/>
        <v>3.5791286945120869E-2</v>
      </c>
      <c r="K114" s="13">
        <f t="shared" si="16"/>
        <v>1061.3999999999999</v>
      </c>
      <c r="L114" s="18">
        <f t="shared" si="17"/>
        <v>3.5062596702330193</v>
      </c>
      <c r="M114" s="20">
        <f t="shared" si="18"/>
        <v>100.50497187819015</v>
      </c>
      <c r="N114" s="13">
        <f t="shared" si="19"/>
        <v>6.2526484355752638E-3</v>
      </c>
      <c r="O114" s="14">
        <f t="shared" si="20"/>
        <v>1884.3865908519315</v>
      </c>
      <c r="P114" s="22">
        <f t="shared" si="21"/>
        <v>4220.9995430352865</v>
      </c>
      <c r="Q114" s="15" t="str">
        <f t="shared" si="22"/>
        <v>T</v>
      </c>
      <c r="R114" s="2">
        <v>193</v>
      </c>
      <c r="S114" s="16">
        <f t="shared" si="23"/>
        <v>36.825559875854402</v>
      </c>
    </row>
    <row r="115" spans="1:19" ht="13.5" customHeight="1" x14ac:dyDescent="0.25">
      <c r="A115" s="1" t="s">
        <v>51</v>
      </c>
      <c r="B115" s="1" t="s">
        <v>54</v>
      </c>
      <c r="C115" s="1">
        <v>2</v>
      </c>
      <c r="D115" s="4">
        <v>0.52</v>
      </c>
      <c r="E115" s="1">
        <v>6.15</v>
      </c>
      <c r="F115">
        <v>255.5</v>
      </c>
      <c r="G115" s="13">
        <f t="shared" si="12"/>
        <v>830.89430894308941</v>
      </c>
      <c r="H115" s="13">
        <f t="shared" si="13"/>
        <v>2.7565376509585158</v>
      </c>
      <c r="I115" s="14">
        <f t="shared" si="14"/>
        <v>1.1810860003315366E-2</v>
      </c>
      <c r="J115" s="13">
        <f t="shared" si="15"/>
        <v>3.9255631118955733E-2</v>
      </c>
      <c r="K115" s="13">
        <f t="shared" si="16"/>
        <v>1063.6000000000001</v>
      </c>
      <c r="L115" s="18">
        <f t="shared" si="17"/>
        <v>3.54611194153581</v>
      </c>
      <c r="M115" s="20">
        <f t="shared" si="18"/>
        <v>89.910761744515554</v>
      </c>
      <c r="N115" s="13">
        <f t="shared" si="19"/>
        <v>6.9403131115459886E-3</v>
      </c>
      <c r="O115" s="14">
        <f t="shared" si="20"/>
        <v>1849.3064456468373</v>
      </c>
      <c r="P115" s="22">
        <f t="shared" si="21"/>
        <v>4257.3796990694227</v>
      </c>
      <c r="Q115" s="15" t="str">
        <f t="shared" si="22"/>
        <v>T</v>
      </c>
      <c r="R115" s="2">
        <v>173</v>
      </c>
      <c r="S115" s="16">
        <f t="shared" si="23"/>
        <v>32.617280490709561</v>
      </c>
    </row>
    <row r="116" spans="1:19" ht="13.5" customHeight="1" x14ac:dyDescent="0.25">
      <c r="A116" s="1" t="s">
        <v>51</v>
      </c>
      <c r="B116" s="1" t="s">
        <v>54</v>
      </c>
      <c r="C116" s="1">
        <v>3</v>
      </c>
      <c r="D116" s="4">
        <v>0.44</v>
      </c>
      <c r="E116" s="1">
        <v>6.2</v>
      </c>
      <c r="F116">
        <v>193</v>
      </c>
      <c r="G116" s="13">
        <f t="shared" si="12"/>
        <v>622.58064516129036</v>
      </c>
      <c r="H116" s="13">
        <f t="shared" si="13"/>
        <v>3.2765698799262846</v>
      </c>
      <c r="I116" s="14">
        <f t="shared" si="14"/>
        <v>1.1810860003315366E-2</v>
      </c>
      <c r="J116" s="13">
        <f t="shared" si="15"/>
        <v>3.2632674209367205E-2</v>
      </c>
      <c r="K116" s="13">
        <f t="shared" si="16"/>
        <v>1059.2</v>
      </c>
      <c r="L116" s="18">
        <f t="shared" si="17"/>
        <v>4.2077811234924996</v>
      </c>
      <c r="M116" s="20">
        <f t="shared" si="18"/>
        <v>66.568338133099857</v>
      </c>
      <c r="N116" s="13">
        <f t="shared" si="19"/>
        <v>8.9412780656303974E-3</v>
      </c>
      <c r="O116" s="14">
        <f t="shared" si="20"/>
        <v>1990.5492132186901</v>
      </c>
      <c r="P116" s="22">
        <f t="shared" si="21"/>
        <v>3883.9560370329127</v>
      </c>
      <c r="Q116" s="15" t="str">
        <f t="shared" si="22"/>
        <v>T</v>
      </c>
      <c r="R116" s="2">
        <v>167</v>
      </c>
      <c r="S116" s="16">
        <f t="shared" si="23"/>
        <v>20.316471362606034</v>
      </c>
    </row>
    <row r="117" spans="1:19" ht="13.5" customHeight="1" x14ac:dyDescent="0.25">
      <c r="A117" s="1" t="s">
        <v>51</v>
      </c>
      <c r="B117" s="1" t="s">
        <v>54</v>
      </c>
      <c r="C117" s="1">
        <v>4</v>
      </c>
      <c r="D117" s="4">
        <v>0.52</v>
      </c>
      <c r="E117" s="1">
        <v>6.05</v>
      </c>
      <c r="F117">
        <v>186.8</v>
      </c>
      <c r="G117" s="13">
        <f t="shared" si="12"/>
        <v>617.52066115702485</v>
      </c>
      <c r="H117" s="13">
        <f t="shared" si="13"/>
        <v>2.7787604597782463</v>
      </c>
      <c r="I117" s="14">
        <f t="shared" si="14"/>
        <v>1.1810860003315366E-2</v>
      </c>
      <c r="J117" s="13">
        <f t="shared" si="15"/>
        <v>3.9255631118955733E-2</v>
      </c>
      <c r="K117" s="13">
        <f t="shared" si="16"/>
        <v>1063.6000000000001</v>
      </c>
      <c r="L117" s="18">
        <f t="shared" si="17"/>
        <v>3.5780412437652154</v>
      </c>
      <c r="M117" s="20">
        <f t="shared" si="18"/>
        <v>67.360386029033407</v>
      </c>
      <c r="N117" s="13">
        <f t="shared" si="19"/>
        <v>9.8242326909350457E-3</v>
      </c>
      <c r="O117" s="14">
        <f t="shared" si="20"/>
        <v>1696.2572068697452</v>
      </c>
      <c r="P117" s="22">
        <f t="shared" si="21"/>
        <v>3062.0241472046309</v>
      </c>
      <c r="Q117" s="15" t="str">
        <f t="shared" si="22"/>
        <v>T</v>
      </c>
      <c r="R117" s="2">
        <v>182</v>
      </c>
      <c r="S117" s="16">
        <f t="shared" si="23"/>
        <v>24.241163282713824</v>
      </c>
    </row>
    <row r="118" spans="1:19" ht="13.5" customHeight="1" x14ac:dyDescent="0.25">
      <c r="A118" s="1" t="s">
        <v>51</v>
      </c>
      <c r="B118" s="1" t="s">
        <v>54</v>
      </c>
      <c r="C118" s="1">
        <v>5</v>
      </c>
      <c r="D118" s="4">
        <v>0.46</v>
      </c>
      <c r="E118" s="1">
        <v>6.17</v>
      </c>
      <c r="F118">
        <v>138.19999999999999</v>
      </c>
      <c r="G118" s="13">
        <f t="shared" si="12"/>
        <v>447.97406807131279</v>
      </c>
      <c r="H118" s="13">
        <f t="shared" si="13"/>
        <v>3.2909293499100203</v>
      </c>
      <c r="I118" s="14">
        <f t="shared" si="14"/>
        <v>1.1810860003315366E-2</v>
      </c>
      <c r="J118" s="13">
        <f t="shared" si="15"/>
        <v>3.4175508868400289E-2</v>
      </c>
      <c r="K118" s="13">
        <f t="shared" si="16"/>
        <v>1060.3</v>
      </c>
      <c r="L118" s="18">
        <f t="shared" si="17"/>
        <v>4.2240914961100247</v>
      </c>
      <c r="M118" s="20">
        <f t="shared" si="18"/>
        <v>50.383278419151978</v>
      </c>
      <c r="N118" s="13">
        <f t="shared" si="19"/>
        <v>1.3840086830680175E-2</v>
      </c>
      <c r="O118" s="14">
        <f t="shared" si="20"/>
        <v>1774.752830358264</v>
      </c>
      <c r="P118" s="22">
        <f t="shared" si="21"/>
        <v>2645.4952044209904</v>
      </c>
      <c r="Q118" s="15" t="str">
        <f t="shared" si="22"/>
        <v>T</v>
      </c>
      <c r="R118" s="2">
        <v>186</v>
      </c>
      <c r="S118" s="16">
        <f t="shared" si="23"/>
        <v>15.309741736184504</v>
      </c>
    </row>
    <row r="119" spans="1:19" ht="13.5" customHeight="1" x14ac:dyDescent="0.25">
      <c r="A119" s="1" t="s">
        <v>51</v>
      </c>
      <c r="B119" s="1" t="s">
        <v>54</v>
      </c>
      <c r="C119" s="1">
        <v>6</v>
      </c>
      <c r="D119" s="4">
        <v>0.45</v>
      </c>
      <c r="E119" s="1">
        <v>4.08</v>
      </c>
      <c r="F119">
        <v>217.2</v>
      </c>
      <c r="G119" s="13">
        <f t="shared" si="12"/>
        <v>1064.705882352941</v>
      </c>
      <c r="H119" s="13">
        <f t="shared" si="13"/>
        <v>2.2449813454542715</v>
      </c>
      <c r="I119" s="14">
        <f t="shared" si="14"/>
        <v>1.1810860003315366E-2</v>
      </c>
      <c r="J119" s="13">
        <f t="shared" si="15"/>
        <v>3.3395182988596527E-2</v>
      </c>
      <c r="K119" s="13">
        <f t="shared" si="16"/>
        <v>1059.7500000000002</v>
      </c>
      <c r="L119" s="18">
        <f t="shared" si="17"/>
        <v>2.6248681670098239</v>
      </c>
      <c r="M119" s="20">
        <f t="shared" si="18"/>
        <v>79.822663962205965</v>
      </c>
      <c r="N119" s="13">
        <f t="shared" si="19"/>
        <v>4.9152854511970547E-3</v>
      </c>
      <c r="O119" s="14">
        <f t="shared" si="20"/>
        <v>1581.3491350677921</v>
      </c>
      <c r="P119" s="22">
        <f t="shared" si="21"/>
        <v>2812.1571195483007</v>
      </c>
      <c r="Q119" s="15" t="str">
        <f t="shared" si="22"/>
        <v>T</v>
      </c>
      <c r="R119" s="2">
        <v>157</v>
      </c>
      <c r="S119" s="16">
        <f t="shared" si="23"/>
        <v>35.556047770211592</v>
      </c>
    </row>
    <row r="120" spans="1:19" ht="13.5" customHeight="1" x14ac:dyDescent="0.25">
      <c r="A120" s="1" t="s">
        <v>51</v>
      </c>
      <c r="B120" s="1" t="s">
        <v>54</v>
      </c>
      <c r="C120" s="1">
        <v>7</v>
      </c>
      <c r="D120" s="1">
        <v>0.54</v>
      </c>
      <c r="E120" s="1">
        <v>5.67</v>
      </c>
      <c r="F120">
        <v>252.3</v>
      </c>
      <c r="G120" s="13">
        <f t="shared" si="12"/>
        <v>889.94708994709003</v>
      </c>
      <c r="H120" s="13">
        <f t="shared" si="13"/>
        <v>2.5120244450892506</v>
      </c>
      <c r="I120" s="14">
        <f t="shared" si="14"/>
        <v>1.1810860003315366E-2</v>
      </c>
      <c r="J120" s="13">
        <f t="shared" si="15"/>
        <v>4.1111591432351005E-2</v>
      </c>
      <c r="K120" s="13">
        <f t="shared" si="16"/>
        <v>1064.7</v>
      </c>
      <c r="L120" s="18">
        <f t="shared" si="17"/>
        <v>3.1608986171076179</v>
      </c>
      <c r="M120" s="20">
        <f t="shared" si="18"/>
        <v>91.907792965617048</v>
      </c>
      <c r="N120" s="13">
        <f t="shared" si="19"/>
        <v>6.6296076099881095E-3</v>
      </c>
      <c r="O120" s="14">
        <f t="shared" si="20"/>
        <v>1701.8754056823552</v>
      </c>
      <c r="P120" s="22">
        <f t="shared" si="21"/>
        <v>3704.7872622645887</v>
      </c>
      <c r="Q120" s="15" t="str">
        <f t="shared" si="22"/>
        <v>T</v>
      </c>
      <c r="R120" s="2">
        <v>177</v>
      </c>
      <c r="S120" s="16">
        <f t="shared" si="23"/>
        <v>36.587141158314495</v>
      </c>
    </row>
    <row r="121" spans="1:19" ht="13.5" customHeight="1" x14ac:dyDescent="0.25">
      <c r="A121" s="1" t="s">
        <v>51</v>
      </c>
      <c r="B121" s="1" t="s">
        <v>54</v>
      </c>
      <c r="C121" s="1">
        <v>8</v>
      </c>
      <c r="D121" s="1">
        <v>0.5</v>
      </c>
      <c r="E121" s="1">
        <v>6.55</v>
      </c>
      <c r="F121">
        <v>173.3</v>
      </c>
      <c r="G121" s="13">
        <f t="shared" si="12"/>
        <v>529.16030534351148</v>
      </c>
      <c r="H121" s="13">
        <f t="shared" si="13"/>
        <v>2.9959865436530682</v>
      </c>
      <c r="I121" s="14">
        <f t="shared" si="14"/>
        <v>1.1810860003315366E-2</v>
      </c>
      <c r="J121" s="13">
        <f t="shared" si="15"/>
        <v>3.748345711897931E-2</v>
      </c>
      <c r="K121" s="13">
        <f t="shared" si="16"/>
        <v>1062.5</v>
      </c>
      <c r="L121" s="18">
        <f t="shared" si="17"/>
        <v>3.8704597232548652</v>
      </c>
      <c r="M121" s="20">
        <f t="shared" si="18"/>
        <v>59.424666909391128</v>
      </c>
      <c r="N121" s="13">
        <f t="shared" si="19"/>
        <v>1.0456818618965184E-2</v>
      </c>
      <c r="O121" s="14">
        <f t="shared" si="20"/>
        <v>1780.2940399935649</v>
      </c>
      <c r="P121" s="22">
        <f t="shared" si="21"/>
        <v>3217.5785805235287</v>
      </c>
      <c r="Q121" s="15" t="str">
        <f t="shared" si="22"/>
        <v>T</v>
      </c>
      <c r="R121" s="2">
        <v>166</v>
      </c>
      <c r="S121" s="16">
        <f t="shared" si="23"/>
        <v>19.834757614409511</v>
      </c>
    </row>
    <row r="122" spans="1:19" ht="13.5" customHeight="1" x14ac:dyDescent="0.25">
      <c r="A122" s="1" t="s">
        <v>51</v>
      </c>
      <c r="B122" s="1" t="s">
        <v>54</v>
      </c>
      <c r="C122" s="1">
        <v>9</v>
      </c>
      <c r="D122" s="1">
        <v>0.47</v>
      </c>
      <c r="E122" s="1">
        <v>6.28</v>
      </c>
      <c r="F122">
        <v>184.6</v>
      </c>
      <c r="G122" s="13">
        <f t="shared" si="12"/>
        <v>587.89808917197445</v>
      </c>
      <c r="H122" s="13">
        <f t="shared" si="13"/>
        <v>3.0860315326409848</v>
      </c>
      <c r="I122" s="14">
        <f t="shared" si="14"/>
        <v>1.1810860003315366E-2</v>
      </c>
      <c r="J122" s="13">
        <f t="shared" si="15"/>
        <v>3.4974068170638049E-2</v>
      </c>
      <c r="K122" s="13">
        <f t="shared" si="16"/>
        <v>1060.8499999999999</v>
      </c>
      <c r="L122" s="18">
        <f t="shared" si="17"/>
        <v>3.9829386488473077</v>
      </c>
      <c r="M122" s="20">
        <f t="shared" si="18"/>
        <v>63.452474047755686</v>
      </c>
      <c r="N122" s="13">
        <f t="shared" si="19"/>
        <v>9.468761285662694E-3</v>
      </c>
      <c r="O122" s="14">
        <f t="shared" si="20"/>
        <v>1872.6497254765352</v>
      </c>
      <c r="P122" s="22">
        <f t="shared" si="21"/>
        <v>3516.4072672348871</v>
      </c>
      <c r="Q122" s="15" t="str">
        <f t="shared" si="22"/>
        <v>T</v>
      </c>
      <c r="R122" s="2">
        <v>167</v>
      </c>
      <c r="S122" s="16">
        <f t="shared" si="23"/>
        <v>20.56118784808848</v>
      </c>
    </row>
    <row r="123" spans="1:19" ht="13.5" customHeight="1" x14ac:dyDescent="0.25">
      <c r="A123" s="1" t="s">
        <v>51</v>
      </c>
      <c r="B123" s="1" t="s">
        <v>54</v>
      </c>
      <c r="C123" s="1">
        <v>10</v>
      </c>
      <c r="D123" s="1">
        <v>0.44</v>
      </c>
      <c r="E123" s="1">
        <v>5.72</v>
      </c>
      <c r="F123">
        <v>127.2</v>
      </c>
      <c r="G123" s="13">
        <f t="shared" si="12"/>
        <v>444.7552447552448</v>
      </c>
      <c r="H123" s="13">
        <f t="shared" si="13"/>
        <v>2.9412394241208446</v>
      </c>
      <c r="I123" s="14">
        <f t="shared" si="14"/>
        <v>1.1810860003315366E-2</v>
      </c>
      <c r="J123" s="13">
        <f t="shared" si="15"/>
        <v>3.2632674209367205E-2</v>
      </c>
      <c r="K123" s="13">
        <f t="shared" si="16"/>
        <v>1059.2</v>
      </c>
      <c r="L123" s="18">
        <f t="shared" si="17"/>
        <v>3.7997868553151255</v>
      </c>
      <c r="M123" s="20">
        <f t="shared" si="18"/>
        <v>42.687834282389069</v>
      </c>
      <c r="N123" s="13">
        <f t="shared" si="19"/>
        <v>1.1991614255765197E-2</v>
      </c>
      <c r="O123" s="14">
        <f t="shared" si="20"/>
        <v>1689.6233593730185</v>
      </c>
      <c r="P123" s="22">
        <f t="shared" si="21"/>
        <v>2361.6114568348275</v>
      </c>
      <c r="Q123" s="15" t="str">
        <f t="shared" si="22"/>
        <v>T</v>
      </c>
      <c r="R123" s="2">
        <v>160</v>
      </c>
      <c r="S123" s="16">
        <f t="shared" si="23"/>
        <v>14.513553005005276</v>
      </c>
    </row>
    <row r="124" spans="1:19" ht="13.5" customHeight="1" x14ac:dyDescent="0.25">
      <c r="A124" s="1" t="s">
        <v>51</v>
      </c>
      <c r="B124" s="1" t="s">
        <v>54</v>
      </c>
      <c r="C124" s="1">
        <v>11</v>
      </c>
      <c r="D124" s="1">
        <v>0.52</v>
      </c>
      <c r="E124" s="1">
        <v>5.6</v>
      </c>
      <c r="F124" s="8">
        <v>112.9</v>
      </c>
      <c r="G124" s="13">
        <f t="shared" si="12"/>
        <v>403.21428571428578</v>
      </c>
      <c r="H124" s="13">
        <f t="shared" si="13"/>
        <v>2.5688362927725255</v>
      </c>
      <c r="I124" s="14">
        <f t="shared" si="14"/>
        <v>1.1810860003315366E-2</v>
      </c>
      <c r="J124" s="13">
        <f t="shared" si="15"/>
        <v>3.9255631118955733E-2</v>
      </c>
      <c r="K124" s="13">
        <f t="shared" si="16"/>
        <v>1063.6000000000001</v>
      </c>
      <c r="L124" s="18">
        <f t="shared" si="17"/>
        <v>3.2568565826267872</v>
      </c>
      <c r="M124" s="20">
        <f t="shared" si="18"/>
        <v>40.660648683206539</v>
      </c>
      <c r="N124" s="13">
        <f t="shared" si="19"/>
        <v>1.4549749040448774E-2</v>
      </c>
      <c r="O124" s="14">
        <f t="shared" si="20"/>
        <v>1411.0375970014707</v>
      </c>
      <c r="P124" s="22">
        <f t="shared" si="21"/>
        <v>1713.0038285775706</v>
      </c>
      <c r="Q124" s="15" t="str">
        <f t="shared" si="22"/>
        <v>T</v>
      </c>
      <c r="R124" s="2">
        <v>176</v>
      </c>
      <c r="S124" s="16">
        <f t="shared" si="23"/>
        <v>15.828431261893225</v>
      </c>
    </row>
    <row r="125" spans="1:19" ht="13.5" customHeight="1" x14ac:dyDescent="0.25">
      <c r="A125" s="1" t="s">
        <v>51</v>
      </c>
      <c r="B125" s="1" t="s">
        <v>54</v>
      </c>
      <c r="C125" s="1">
        <v>12</v>
      </c>
      <c r="D125" s="1">
        <v>0.48</v>
      </c>
      <c r="E125" s="1">
        <v>6.35</v>
      </c>
      <c r="F125" s="8">
        <v>176</v>
      </c>
      <c r="G125" s="13">
        <f t="shared" si="12"/>
        <v>554.33070866141736</v>
      </c>
      <c r="H125" s="13">
        <f t="shared" si="13"/>
        <v>2.899068976832833</v>
      </c>
      <c r="I125" s="14">
        <f t="shared" si="14"/>
        <v>1.1810860003315366E-2</v>
      </c>
      <c r="J125" s="13">
        <f t="shared" si="15"/>
        <v>3.5791286945120869E-2</v>
      </c>
      <c r="K125" s="13">
        <f t="shared" si="16"/>
        <v>1061.3999999999999</v>
      </c>
      <c r="L125" s="18">
        <f t="shared" si="17"/>
        <v>3.7440520411321732</v>
      </c>
      <c r="M125" s="20">
        <f t="shared" si="18"/>
        <v>57.518135728314505</v>
      </c>
      <c r="N125" s="13">
        <f t="shared" si="19"/>
        <v>9.0800189393939398E-3</v>
      </c>
      <c r="O125" s="14">
        <f t="shared" si="20"/>
        <v>1799.1900412562131</v>
      </c>
      <c r="P125" s="22">
        <f t="shared" si="21"/>
        <v>3314.272107116024</v>
      </c>
      <c r="Q125" s="15" t="str">
        <f t="shared" si="22"/>
        <v>T</v>
      </c>
      <c r="R125" s="2">
        <v>151</v>
      </c>
      <c r="S125" s="16">
        <f t="shared" si="23"/>
        <v>19.840209456192987</v>
      </c>
    </row>
    <row r="126" spans="1:19" ht="13.5" customHeight="1" x14ac:dyDescent="0.25">
      <c r="A126" s="1" t="s">
        <v>51</v>
      </c>
      <c r="B126" s="1" t="s">
        <v>54</v>
      </c>
      <c r="C126" s="1">
        <v>13</v>
      </c>
      <c r="D126" s="1">
        <v>0.5</v>
      </c>
      <c r="E126" s="1">
        <v>5.75</v>
      </c>
      <c r="F126" s="8">
        <v>197.4</v>
      </c>
      <c r="G126" s="13">
        <f t="shared" si="12"/>
        <v>686.60869565217399</v>
      </c>
      <c r="H126" s="13">
        <f t="shared" si="13"/>
        <v>2.5078002992275779</v>
      </c>
      <c r="I126" s="14">
        <f t="shared" si="14"/>
        <v>1.1810860003315366E-2</v>
      </c>
      <c r="J126" s="13">
        <f t="shared" si="15"/>
        <v>3.748345711897931E-2</v>
      </c>
      <c r="K126" s="13">
        <f t="shared" si="16"/>
        <v>1062.5</v>
      </c>
      <c r="L126" s="18">
        <f t="shared" si="17"/>
        <v>3.1535743305028454</v>
      </c>
      <c r="M126" s="20">
        <f t="shared" si="18"/>
        <v>64.541921150840082</v>
      </c>
      <c r="N126" s="13">
        <f t="shared" si="19"/>
        <v>6.9423336710570755E-3</v>
      </c>
      <c r="O126" s="14">
        <f t="shared" si="20"/>
        <v>1677.5936506404</v>
      </c>
      <c r="P126" s="22">
        <f t="shared" si="21"/>
        <v>3217.3943325770788</v>
      </c>
      <c r="Q126" s="15" t="str">
        <f t="shared" si="22"/>
        <v>T</v>
      </c>
      <c r="R126" s="2">
        <v>143</v>
      </c>
      <c r="S126" s="16">
        <f t="shared" si="23"/>
        <v>25.73646760099658</v>
      </c>
    </row>
    <row r="127" spans="1:19" ht="13.5" customHeight="1" x14ac:dyDescent="0.25">
      <c r="A127" s="1" t="s">
        <v>51</v>
      </c>
      <c r="B127" s="1" t="s">
        <v>54</v>
      </c>
      <c r="C127" s="1">
        <v>14</v>
      </c>
      <c r="D127" s="1">
        <v>0.46</v>
      </c>
      <c r="E127" s="1">
        <v>6.33</v>
      </c>
      <c r="F127">
        <v>188.7</v>
      </c>
      <c r="G127" s="13">
        <f t="shared" si="12"/>
        <v>596.20853080568713</v>
      </c>
      <c r="H127" s="13">
        <f t="shared" si="13"/>
        <v>3.325616299535942</v>
      </c>
      <c r="I127" s="14">
        <f t="shared" si="14"/>
        <v>1.1810860003315366E-2</v>
      </c>
      <c r="J127" s="13">
        <f t="shared" si="15"/>
        <v>3.4175508868400289E-2</v>
      </c>
      <c r="K127" s="13">
        <f t="shared" si="16"/>
        <v>1060.3</v>
      </c>
      <c r="L127" s="18">
        <f t="shared" si="17"/>
        <v>4.2631601051914103</v>
      </c>
      <c r="M127" s="20">
        <f t="shared" si="18"/>
        <v>67.761859576687399</v>
      </c>
      <c r="N127" s="13">
        <f t="shared" si="19"/>
        <v>1.0063593004769476E-2</v>
      </c>
      <c r="O127" s="14">
        <f t="shared" si="20"/>
        <v>1949.0395007613677</v>
      </c>
      <c r="P127" s="22">
        <f t="shared" si="21"/>
        <v>3705.8631845890136</v>
      </c>
      <c r="Q127" s="15" t="str">
        <f t="shared" si="22"/>
        <v>T</v>
      </c>
      <c r="R127" s="2">
        <v>180</v>
      </c>
      <c r="S127" s="16">
        <f t="shared" si="23"/>
        <v>20.375729931965669</v>
      </c>
    </row>
    <row r="128" spans="1:19" ht="13.5" customHeight="1" x14ac:dyDescent="0.25">
      <c r="A128" s="1" t="s">
        <v>52</v>
      </c>
      <c r="B128" s="1" t="s">
        <v>54</v>
      </c>
      <c r="C128" s="1">
        <v>1</v>
      </c>
      <c r="D128" s="4">
        <v>0.48</v>
      </c>
      <c r="E128" s="1">
        <v>6.94</v>
      </c>
      <c r="F128">
        <v>274.2</v>
      </c>
      <c r="G128" s="13">
        <f t="shared" si="12"/>
        <v>790.20172910662814</v>
      </c>
      <c r="H128" s="13">
        <f t="shared" si="13"/>
        <v>3.6907057487898971</v>
      </c>
      <c r="I128" s="14">
        <f t="shared" si="14"/>
        <v>1.1810860003315366E-2</v>
      </c>
      <c r="J128" s="13">
        <f t="shared" si="15"/>
        <v>3.5791286945120869E-2</v>
      </c>
      <c r="K128" s="13">
        <f t="shared" si="16"/>
        <v>1061.3999999999999</v>
      </c>
      <c r="L128" s="18">
        <f t="shared" si="17"/>
        <v>4.6500374851172648</v>
      </c>
      <c r="M128" s="20">
        <f t="shared" si="18"/>
        <v>104.38178313133226</v>
      </c>
      <c r="N128" s="13">
        <f t="shared" si="19"/>
        <v>8.2257476294675409E-3</v>
      </c>
      <c r="O128" s="14">
        <f t="shared" si="20"/>
        <v>2211.9647841650326</v>
      </c>
      <c r="P128" s="22">
        <f t="shared" si="21"/>
        <v>5643.2421955012751</v>
      </c>
      <c r="Q128" s="15" t="str">
        <f t="shared" si="22"/>
        <v>T</v>
      </c>
      <c r="R128" s="2">
        <v>195</v>
      </c>
      <c r="S128" s="16">
        <f t="shared" si="23"/>
        <v>28.282336830985997</v>
      </c>
    </row>
    <row r="129" spans="1:19" ht="13.5" customHeight="1" x14ac:dyDescent="0.25">
      <c r="A129" s="1" t="s">
        <v>52</v>
      </c>
      <c r="B129" s="1" t="s">
        <v>54</v>
      </c>
      <c r="C129" s="1">
        <v>2</v>
      </c>
      <c r="D129" s="4">
        <v>0.52</v>
      </c>
      <c r="E129" s="1">
        <v>6.19</v>
      </c>
      <c r="F129">
        <v>269.7</v>
      </c>
      <c r="G129" s="13">
        <f t="shared" si="12"/>
        <v>871.40549273020997</v>
      </c>
      <c r="H129" s="13">
        <f t="shared" si="13"/>
        <v>2.7942087082597307</v>
      </c>
      <c r="I129" s="14">
        <f t="shared" si="14"/>
        <v>1.1810860003315366E-2</v>
      </c>
      <c r="J129" s="13">
        <f t="shared" si="15"/>
        <v>3.9255631118955733E-2</v>
      </c>
      <c r="K129" s="13">
        <f t="shared" si="16"/>
        <v>1063.6000000000001</v>
      </c>
      <c r="L129" s="18">
        <f t="shared" si="17"/>
        <v>3.5999896868678238</v>
      </c>
      <c r="M129" s="20">
        <f t="shared" si="18"/>
        <v>95.583097184893546</v>
      </c>
      <c r="N129" s="13">
        <f t="shared" si="19"/>
        <v>6.7324187368681242E-3</v>
      </c>
      <c r="O129" s="14">
        <f t="shared" si="20"/>
        <v>1888.0371924127949</v>
      </c>
      <c r="P129" s="22">
        <f t="shared" si="21"/>
        <v>4523.2225904593606</v>
      </c>
      <c r="Q129" s="15" t="str">
        <f t="shared" si="22"/>
        <v>T</v>
      </c>
      <c r="R129" s="2">
        <v>176</v>
      </c>
      <c r="S129" s="16">
        <f t="shared" si="23"/>
        <v>34.207572577648982</v>
      </c>
    </row>
    <row r="130" spans="1:19" ht="13.5" customHeight="1" x14ac:dyDescent="0.25">
      <c r="A130" s="1" t="s">
        <v>52</v>
      </c>
      <c r="B130" s="1" t="s">
        <v>54</v>
      </c>
      <c r="C130" s="1">
        <v>3</v>
      </c>
      <c r="D130" s="4">
        <v>0.44</v>
      </c>
      <c r="E130" s="1">
        <v>7.01</v>
      </c>
      <c r="F130">
        <v>247.9</v>
      </c>
      <c r="G130" s="13">
        <f t="shared" si="12"/>
        <v>707.27532097004291</v>
      </c>
      <c r="H130" s="13">
        <f t="shared" si="13"/>
        <v>3.9005738741143916</v>
      </c>
      <c r="I130" s="14">
        <f t="shared" si="14"/>
        <v>1.1810860003315366E-2</v>
      </c>
      <c r="J130" s="13">
        <f t="shared" si="15"/>
        <v>3.2632674209367205E-2</v>
      </c>
      <c r="K130" s="13">
        <f t="shared" si="16"/>
        <v>1059.2</v>
      </c>
      <c r="L130" s="18">
        <f t="shared" si="17"/>
        <v>4.8561920991014782</v>
      </c>
      <c r="M130" s="20">
        <f t="shared" si="18"/>
        <v>90.026357167796348</v>
      </c>
      <c r="N130" s="13">
        <f t="shared" si="19"/>
        <v>8.2004840661557069E-3</v>
      </c>
      <c r="O130" s="14">
        <f t="shared" si="20"/>
        <v>2294.9625593279188</v>
      </c>
      <c r="P130" s="22">
        <f t="shared" si="21"/>
        <v>5640.5291977929292</v>
      </c>
      <c r="Q130" s="15" t="str">
        <f t="shared" si="22"/>
        <v>T</v>
      </c>
      <c r="R130" s="2">
        <v>174</v>
      </c>
      <c r="S130" s="16">
        <f t="shared" si="23"/>
        <v>23.080285125541032</v>
      </c>
    </row>
    <row r="131" spans="1:19" ht="13.5" customHeight="1" x14ac:dyDescent="0.25">
      <c r="A131" s="1" t="s">
        <v>52</v>
      </c>
      <c r="B131" s="1" t="s">
        <v>54</v>
      </c>
      <c r="C131" s="1">
        <v>4</v>
      </c>
      <c r="D131" s="4">
        <v>0.52</v>
      </c>
      <c r="E131" s="1">
        <v>6.19</v>
      </c>
      <c r="F131">
        <v>245</v>
      </c>
      <c r="G131" s="13">
        <f t="shared" ref="G131:G194" si="24">2*(F131/(E131/10))</f>
        <v>791.59935379644594</v>
      </c>
      <c r="H131" s="13">
        <f t="shared" ref="H131:H194" si="25">-0.0015*(L131^4) + 0.0179*(L131^3) + 0.0686*(L131^2) - 0.2029*L131 + 2.0524</f>
        <v>2.9406623913018457</v>
      </c>
      <c r="I131" s="14">
        <f t="shared" ref="I131:I194" si="26">2.718^(-5.64+(1800/(37+273)))/(+IF(G131&lt;100,G131,100))</f>
        <v>1.1810860003315366E-2</v>
      </c>
      <c r="J131" s="13">
        <f t="shared" ref="J131:J194" si="27">I131*2.718^(2.31*D131)</f>
        <v>3.9255631118955733E-2</v>
      </c>
      <c r="K131" s="13">
        <f t="shared" ref="K131:K194" si="28">((1.09*D131)+(1.035*(1-D131)))*1000</f>
        <v>1063.6000000000001</v>
      </c>
      <c r="L131" s="18">
        <f t="shared" ref="L131:L194" si="29">((E131/1000)/2)*(SQRT((R131/60)*6.283)/(J131/(K131/100)))</f>
        <v>3.7990320583375992</v>
      </c>
      <c r="M131" s="20">
        <f t="shared" ref="M131:M194" si="30">S131*H131</f>
        <v>91.380296378646932</v>
      </c>
      <c r="N131" s="13">
        <f t="shared" ref="N131:N194" si="31">(R131/60)*(E131/1000)/(F131/100)</f>
        <v>8.253333333333333E-3</v>
      </c>
      <c r="O131" s="14">
        <f t="shared" ref="O131:O194" si="32">169*(L131^0.83)*(N131^-0.27)</f>
        <v>1868.6386440554718</v>
      </c>
      <c r="P131" s="22">
        <f t="shared" ref="P131:P194" si="33">(F131/100)*(E131/1000)*K131/(J131/10)</f>
        <v>4108.971207499234</v>
      </c>
      <c r="Q131" s="15" t="str">
        <f t="shared" ref="Q131:Q194" si="34">IF(O131-P131&gt;0,"NT","T")</f>
        <v>T</v>
      </c>
      <c r="R131" s="2">
        <v>196</v>
      </c>
      <c r="S131" s="16">
        <f t="shared" ref="S131:S194" si="35">J131*G131</f>
        <v>31.074732226637014</v>
      </c>
    </row>
    <row r="132" spans="1:19" ht="13.5" customHeight="1" x14ac:dyDescent="0.25">
      <c r="A132" s="1" t="s">
        <v>52</v>
      </c>
      <c r="B132" s="1" t="s">
        <v>54</v>
      </c>
      <c r="C132" s="1">
        <v>5</v>
      </c>
      <c r="D132" s="4">
        <v>0.46</v>
      </c>
      <c r="E132" s="1">
        <v>6.44</v>
      </c>
      <c r="F132">
        <v>199.6</v>
      </c>
      <c r="G132" s="13">
        <f t="shared" si="24"/>
        <v>619.87577639751544</v>
      </c>
      <c r="H132" s="13">
        <f t="shared" si="25"/>
        <v>3.5804820844690104</v>
      </c>
      <c r="I132" s="14">
        <f t="shared" si="26"/>
        <v>1.1810860003315366E-2</v>
      </c>
      <c r="J132" s="13">
        <f t="shared" si="27"/>
        <v>3.4175508868400289E-2</v>
      </c>
      <c r="K132" s="13">
        <f t="shared" si="28"/>
        <v>1060.3</v>
      </c>
      <c r="L132" s="18">
        <f t="shared" si="29"/>
        <v>4.5374375521814265</v>
      </c>
      <c r="M132" s="20">
        <f t="shared" si="30"/>
        <v>75.850973687240483</v>
      </c>
      <c r="N132" s="13">
        <f t="shared" si="31"/>
        <v>1.0593520374081495E-2</v>
      </c>
      <c r="O132" s="14">
        <f t="shared" si="32"/>
        <v>2024.3176911236428</v>
      </c>
      <c r="P132" s="22">
        <f t="shared" si="33"/>
        <v>3988.0461544793884</v>
      </c>
      <c r="Q132" s="15" t="str">
        <f t="shared" si="34"/>
        <v>T</v>
      </c>
      <c r="R132" s="2">
        <v>197</v>
      </c>
      <c r="S132" s="16">
        <f t="shared" si="35"/>
        <v>21.184570093579804</v>
      </c>
    </row>
    <row r="133" spans="1:19" ht="13.5" customHeight="1" x14ac:dyDescent="0.25">
      <c r="A133" s="1" t="s">
        <v>52</v>
      </c>
      <c r="B133" s="1" t="s">
        <v>54</v>
      </c>
      <c r="C133" s="1">
        <v>6</v>
      </c>
      <c r="D133" s="4">
        <v>0.45</v>
      </c>
      <c r="E133" s="1">
        <v>5.04</v>
      </c>
      <c r="F133">
        <v>219.4</v>
      </c>
      <c r="G133" s="13">
        <f t="shared" si="24"/>
        <v>870.6349206349206</v>
      </c>
      <c r="H133" s="13">
        <f t="shared" si="25"/>
        <v>2.6995670717335667</v>
      </c>
      <c r="I133" s="14">
        <f t="shared" si="26"/>
        <v>1.1810860003315366E-2</v>
      </c>
      <c r="J133" s="13">
        <f t="shared" si="27"/>
        <v>3.3395182988596527E-2</v>
      </c>
      <c r="K133" s="13">
        <f t="shared" si="28"/>
        <v>1059.7500000000002</v>
      </c>
      <c r="L133" s="18">
        <f t="shared" si="29"/>
        <v>3.4622191856400839</v>
      </c>
      <c r="M133" s="20">
        <f t="shared" si="30"/>
        <v>78.489946330582342</v>
      </c>
      <c r="N133" s="13">
        <f t="shared" si="31"/>
        <v>6.8532360984503195E-3</v>
      </c>
      <c r="O133" s="14">
        <f t="shared" si="32"/>
        <v>1819.1107946123389</v>
      </c>
      <c r="P133" s="22">
        <f t="shared" si="33"/>
        <v>3509.0273839797528</v>
      </c>
      <c r="Q133" s="15" t="str">
        <f t="shared" si="34"/>
        <v>T</v>
      </c>
      <c r="R133" s="2">
        <v>179</v>
      </c>
      <c r="S133" s="16">
        <f t="shared" si="35"/>
        <v>29.075012490865387</v>
      </c>
    </row>
    <row r="134" spans="1:19" ht="13.5" customHeight="1" x14ac:dyDescent="0.25">
      <c r="A134" s="1" t="s">
        <v>52</v>
      </c>
      <c r="B134" s="1" t="s">
        <v>54</v>
      </c>
      <c r="C134" s="1">
        <v>7</v>
      </c>
      <c r="D134" s="1">
        <v>0.54</v>
      </c>
      <c r="E134" s="1">
        <v>6.31</v>
      </c>
      <c r="F134">
        <v>219.4</v>
      </c>
      <c r="G134" s="13">
        <f t="shared" si="24"/>
        <v>695.40412044374011</v>
      </c>
      <c r="H134" s="13">
        <f t="shared" si="25"/>
        <v>2.7984692324632885</v>
      </c>
      <c r="I134" s="14">
        <f t="shared" si="26"/>
        <v>1.1810860003315366E-2</v>
      </c>
      <c r="J134" s="13">
        <f t="shared" si="27"/>
        <v>4.1111591432351005E-2</v>
      </c>
      <c r="K134" s="13">
        <f t="shared" si="28"/>
        <v>1064.7</v>
      </c>
      <c r="L134" s="18">
        <f t="shared" si="29"/>
        <v>3.6060081649923115</v>
      </c>
      <c r="M134" s="20">
        <f t="shared" si="30"/>
        <v>80.005912850697996</v>
      </c>
      <c r="N134" s="13">
        <f t="shared" si="31"/>
        <v>8.9156791248860522E-3</v>
      </c>
      <c r="O134" s="14">
        <f t="shared" si="32"/>
        <v>1752.5772680021043</v>
      </c>
      <c r="P134" s="22">
        <f t="shared" si="33"/>
        <v>3585.3284546900568</v>
      </c>
      <c r="Q134" s="15" t="str">
        <f t="shared" si="34"/>
        <v>T</v>
      </c>
      <c r="R134" s="2">
        <v>186</v>
      </c>
      <c r="S134" s="16">
        <f t="shared" si="35"/>
        <v>28.589170080056451</v>
      </c>
    </row>
    <row r="135" spans="1:19" ht="13.5" customHeight="1" x14ac:dyDescent="0.25">
      <c r="A135" s="1" t="s">
        <v>52</v>
      </c>
      <c r="B135" s="1" t="s">
        <v>54</v>
      </c>
      <c r="C135" s="1">
        <v>8</v>
      </c>
      <c r="D135" s="1">
        <v>0.5</v>
      </c>
      <c r="E135" s="1">
        <v>6.29</v>
      </c>
      <c r="F135">
        <v>228.1</v>
      </c>
      <c r="G135" s="13">
        <f t="shared" si="24"/>
        <v>725.27821939586647</v>
      </c>
      <c r="H135" s="13">
        <f t="shared" si="25"/>
        <v>3.012817990498295</v>
      </c>
      <c r="I135" s="14">
        <f t="shared" si="26"/>
        <v>1.1810860003315366E-2</v>
      </c>
      <c r="J135" s="13">
        <f t="shared" si="27"/>
        <v>3.748345711897931E-2</v>
      </c>
      <c r="K135" s="13">
        <f t="shared" si="28"/>
        <v>1062.5</v>
      </c>
      <c r="L135" s="18">
        <f t="shared" si="29"/>
        <v>3.891827189800185</v>
      </c>
      <c r="M135" s="20">
        <f t="shared" si="30"/>
        <v>81.906274165143302</v>
      </c>
      <c r="N135" s="13">
        <f t="shared" si="31"/>
        <v>8.3646061668858698E-3</v>
      </c>
      <c r="O135" s="14">
        <f t="shared" si="32"/>
        <v>1899.5637139608746</v>
      </c>
      <c r="P135" s="22">
        <f t="shared" si="33"/>
        <v>4066.9162603150812</v>
      </c>
      <c r="Q135" s="15" t="str">
        <f t="shared" si="34"/>
        <v>T</v>
      </c>
      <c r="R135" s="2">
        <v>182</v>
      </c>
      <c r="S135" s="16">
        <f t="shared" si="35"/>
        <v>27.18593503605463</v>
      </c>
    </row>
    <row r="136" spans="1:19" ht="13.5" customHeight="1" x14ac:dyDescent="0.25">
      <c r="A136" s="1" t="s">
        <v>52</v>
      </c>
      <c r="B136" s="1" t="s">
        <v>54</v>
      </c>
      <c r="C136" s="1">
        <v>9</v>
      </c>
      <c r="D136" s="1">
        <v>0.47</v>
      </c>
      <c r="E136" s="1">
        <v>6.36</v>
      </c>
      <c r="F136">
        <v>208.1</v>
      </c>
      <c r="G136" s="13">
        <f t="shared" si="24"/>
        <v>654.40251572327043</v>
      </c>
      <c r="H136" s="13">
        <f t="shared" si="25"/>
        <v>3.2488711991671124</v>
      </c>
      <c r="I136" s="14">
        <f t="shared" si="26"/>
        <v>1.1810860003315366E-2</v>
      </c>
      <c r="J136" s="13">
        <f t="shared" si="27"/>
        <v>3.4974068170638049E-2</v>
      </c>
      <c r="K136" s="13">
        <f t="shared" si="28"/>
        <v>1060.8499999999999</v>
      </c>
      <c r="L136" s="18">
        <f t="shared" si="29"/>
        <v>4.1760853743170712</v>
      </c>
      <c r="M136" s="20">
        <f t="shared" si="30"/>
        <v>74.35729913873179</v>
      </c>
      <c r="N136" s="13">
        <f t="shared" si="31"/>
        <v>9.1177318596828462E-3</v>
      </c>
      <c r="O136" s="14">
        <f t="shared" si="32"/>
        <v>1967.686202107212</v>
      </c>
      <c r="P136" s="22">
        <f t="shared" si="33"/>
        <v>4014.5514149216147</v>
      </c>
      <c r="Q136" s="15" t="str">
        <f t="shared" si="34"/>
        <v>T</v>
      </c>
      <c r="R136" s="2">
        <v>179</v>
      </c>
      <c r="S136" s="16">
        <f t="shared" si="35"/>
        <v>22.887118195942698</v>
      </c>
    </row>
    <row r="137" spans="1:19" ht="13.5" customHeight="1" x14ac:dyDescent="0.25">
      <c r="A137" s="1" t="s">
        <v>52</v>
      </c>
      <c r="B137" s="1" t="s">
        <v>54</v>
      </c>
      <c r="C137" s="1">
        <v>10</v>
      </c>
      <c r="D137" s="1">
        <v>0.44</v>
      </c>
      <c r="E137" s="1">
        <v>5.79</v>
      </c>
      <c r="F137">
        <v>269.8</v>
      </c>
      <c r="G137" s="13">
        <f t="shared" si="24"/>
        <v>931.95164075993102</v>
      </c>
      <c r="H137" s="13">
        <f t="shared" si="25"/>
        <v>3.0806234682133304</v>
      </c>
      <c r="I137" s="14">
        <f t="shared" si="26"/>
        <v>1.1810860003315366E-2</v>
      </c>
      <c r="J137" s="13">
        <f t="shared" si="27"/>
        <v>3.2632674209367205E-2</v>
      </c>
      <c r="K137" s="13">
        <f t="shared" si="28"/>
        <v>1059.2</v>
      </c>
      <c r="L137" s="18">
        <f t="shared" si="29"/>
        <v>3.9763063327242558</v>
      </c>
      <c r="M137" s="20">
        <f t="shared" si="30"/>
        <v>93.688149718766397</v>
      </c>
      <c r="N137" s="13">
        <f t="shared" si="31"/>
        <v>6.1161971830985913E-3</v>
      </c>
      <c r="O137" s="14">
        <f t="shared" si="32"/>
        <v>2104.2869815457379</v>
      </c>
      <c r="P137" s="22">
        <f t="shared" si="33"/>
        <v>5070.4419618942584</v>
      </c>
      <c r="Q137" s="15" t="str">
        <f t="shared" si="34"/>
        <v>T</v>
      </c>
      <c r="R137" s="2">
        <v>171</v>
      </c>
      <c r="S137" s="16">
        <f t="shared" si="35"/>
        <v>30.412074271804052</v>
      </c>
    </row>
    <row r="138" spans="1:19" ht="13.5" customHeight="1" x14ac:dyDescent="0.25">
      <c r="A138" s="1" t="s">
        <v>52</v>
      </c>
      <c r="B138" s="1" t="s">
        <v>54</v>
      </c>
      <c r="C138" s="1">
        <v>11</v>
      </c>
      <c r="D138" s="1">
        <v>0.52</v>
      </c>
      <c r="E138" s="1">
        <v>5.78</v>
      </c>
      <c r="F138" s="8">
        <v>245</v>
      </c>
      <c r="G138" s="13">
        <f t="shared" si="24"/>
        <v>847.75086505190302</v>
      </c>
      <c r="H138" s="13">
        <f t="shared" si="25"/>
        <v>2.7076103691588682</v>
      </c>
      <c r="I138" s="14">
        <f t="shared" si="26"/>
        <v>1.1810860003315366E-2</v>
      </c>
      <c r="J138" s="13">
        <f t="shared" si="27"/>
        <v>3.9255631118955733E-2</v>
      </c>
      <c r="K138" s="13">
        <f t="shared" si="28"/>
        <v>1063.6000000000001</v>
      </c>
      <c r="L138" s="18">
        <f t="shared" si="29"/>
        <v>3.4742497644394259</v>
      </c>
      <c r="M138" s="20">
        <f t="shared" si="30"/>
        <v>90.106552584990382</v>
      </c>
      <c r="N138" s="13">
        <f t="shared" si="31"/>
        <v>7.3921088435374149E-3</v>
      </c>
      <c r="O138" s="14">
        <f t="shared" si="32"/>
        <v>1787.4500313238875</v>
      </c>
      <c r="P138" s="22">
        <f t="shared" si="33"/>
        <v>3836.8099481979916</v>
      </c>
      <c r="Q138" s="15" t="str">
        <f t="shared" si="34"/>
        <v>T</v>
      </c>
      <c r="R138" s="2">
        <v>188</v>
      </c>
      <c r="S138" s="16">
        <f t="shared" si="35"/>
        <v>33.278995239253128</v>
      </c>
    </row>
    <row r="139" spans="1:19" ht="13.5" customHeight="1" x14ac:dyDescent="0.25">
      <c r="A139" s="1" t="s">
        <v>52</v>
      </c>
      <c r="B139" s="1" t="s">
        <v>54</v>
      </c>
      <c r="C139" s="1">
        <v>12</v>
      </c>
      <c r="D139" s="1">
        <v>0.48</v>
      </c>
      <c r="E139" s="1">
        <v>6.65</v>
      </c>
      <c r="F139" s="8">
        <v>243.5</v>
      </c>
      <c r="G139" s="13">
        <f t="shared" si="24"/>
        <v>732.33082706766913</v>
      </c>
      <c r="H139" s="13">
        <f t="shared" si="25"/>
        <v>3.2457804424452554</v>
      </c>
      <c r="I139" s="14">
        <f t="shared" si="26"/>
        <v>1.1810860003315366E-2</v>
      </c>
      <c r="J139" s="13">
        <f t="shared" si="27"/>
        <v>3.5791286945120869E-2</v>
      </c>
      <c r="K139" s="13">
        <f t="shared" si="28"/>
        <v>1061.3999999999999</v>
      </c>
      <c r="L139" s="18">
        <f t="shared" si="29"/>
        <v>4.1725291385342134</v>
      </c>
      <c r="M139" s="20">
        <f t="shared" si="30"/>
        <v>85.07535491566361</v>
      </c>
      <c r="N139" s="13">
        <f t="shared" si="31"/>
        <v>7.7833675564681721E-3</v>
      </c>
      <c r="O139" s="14">
        <f t="shared" si="32"/>
        <v>2052.1209439430982</v>
      </c>
      <c r="P139" s="22">
        <f t="shared" si="33"/>
        <v>4802.0024751702767</v>
      </c>
      <c r="Q139" s="15" t="str">
        <f t="shared" si="34"/>
        <v>T</v>
      </c>
      <c r="R139" s="2">
        <v>171</v>
      </c>
      <c r="S139" s="16">
        <f t="shared" si="35"/>
        <v>26.211062770336635</v>
      </c>
    </row>
    <row r="140" spans="1:19" ht="13.5" customHeight="1" x14ac:dyDescent="0.25">
      <c r="A140" s="1" t="s">
        <v>52</v>
      </c>
      <c r="B140" s="1" t="s">
        <v>54</v>
      </c>
      <c r="C140" s="1">
        <v>13</v>
      </c>
      <c r="D140" s="1">
        <v>0.5</v>
      </c>
      <c r="E140" s="1">
        <v>5.77</v>
      </c>
      <c r="F140" s="8">
        <v>215</v>
      </c>
      <c r="G140" s="13">
        <f t="shared" si="24"/>
        <v>745.23396880415953</v>
      </c>
      <c r="H140" s="13">
        <f t="shared" si="25"/>
        <v>2.5919586239713412</v>
      </c>
      <c r="I140" s="14">
        <f t="shared" si="26"/>
        <v>1.1810860003315366E-2</v>
      </c>
      <c r="J140" s="13">
        <f t="shared" si="27"/>
        <v>3.748345711897931E-2</v>
      </c>
      <c r="K140" s="13">
        <f t="shared" si="28"/>
        <v>1062.5</v>
      </c>
      <c r="L140" s="18">
        <f t="shared" si="29"/>
        <v>3.2946468566243521</v>
      </c>
      <c r="M140" s="20">
        <f t="shared" si="30"/>
        <v>72.403630974685115</v>
      </c>
      <c r="N140" s="13">
        <f t="shared" si="31"/>
        <v>6.9329457364341093E-3</v>
      </c>
      <c r="O140" s="14">
        <f t="shared" si="32"/>
        <v>1740.2845356256432</v>
      </c>
      <c r="P140" s="22">
        <f t="shared" si="33"/>
        <v>3516.4429225835825</v>
      </c>
      <c r="Q140" s="15" t="str">
        <f t="shared" si="34"/>
        <v>T</v>
      </c>
      <c r="R140" s="2">
        <v>155</v>
      </c>
      <c r="S140" s="16">
        <f t="shared" si="35"/>
        <v>27.933945513277479</v>
      </c>
    </row>
    <row r="141" spans="1:19" ht="13.5" customHeight="1" x14ac:dyDescent="0.25">
      <c r="A141" s="1" t="s">
        <v>52</v>
      </c>
      <c r="B141" s="1" t="s">
        <v>54</v>
      </c>
      <c r="C141" s="1">
        <v>14</v>
      </c>
      <c r="D141" s="1">
        <v>0.46</v>
      </c>
      <c r="E141" s="1">
        <v>6.7</v>
      </c>
      <c r="F141">
        <v>193.6</v>
      </c>
      <c r="G141" s="13">
        <f t="shared" si="24"/>
        <v>577.91044776119395</v>
      </c>
      <c r="H141" s="13">
        <f t="shared" si="25"/>
        <v>3.6767901177013833</v>
      </c>
      <c r="I141" s="14">
        <f t="shared" si="26"/>
        <v>1.1810860003315366E-2</v>
      </c>
      <c r="J141" s="13">
        <f t="shared" si="27"/>
        <v>3.4175508868400289E-2</v>
      </c>
      <c r="K141" s="13">
        <f t="shared" si="28"/>
        <v>1060.3</v>
      </c>
      <c r="L141" s="18">
        <f t="shared" si="29"/>
        <v>4.6359984673665675</v>
      </c>
      <c r="M141" s="20">
        <f t="shared" si="30"/>
        <v>72.618015361169043</v>
      </c>
      <c r="N141" s="13">
        <f t="shared" si="31"/>
        <v>1.0959022038567492E-2</v>
      </c>
      <c r="O141" s="14">
        <f t="shared" si="32"/>
        <v>2041.960063887962</v>
      </c>
      <c r="P141" s="22">
        <f t="shared" si="33"/>
        <v>4024.333160029923</v>
      </c>
      <c r="Q141" s="15" t="str">
        <f t="shared" si="34"/>
        <v>T</v>
      </c>
      <c r="R141" s="2">
        <v>190</v>
      </c>
      <c r="S141" s="16">
        <f t="shared" si="35"/>
        <v>19.750383632603867</v>
      </c>
    </row>
    <row r="142" spans="1:19" ht="13.5" customHeight="1" x14ac:dyDescent="0.25">
      <c r="A142" s="1" t="s">
        <v>49</v>
      </c>
      <c r="B142" s="1" t="s">
        <v>26</v>
      </c>
      <c r="C142" s="1">
        <v>1</v>
      </c>
      <c r="D142" s="4">
        <v>0.48</v>
      </c>
      <c r="E142" s="1">
        <v>4.25</v>
      </c>
      <c r="F142">
        <v>230.3</v>
      </c>
      <c r="G142" s="13">
        <f t="shared" si="24"/>
        <v>1083.7647058823529</v>
      </c>
      <c r="H142" s="13">
        <f t="shared" si="25"/>
        <v>2.1720844095232366</v>
      </c>
      <c r="I142" s="14">
        <f t="shared" si="26"/>
        <v>1.1810860003315366E-2</v>
      </c>
      <c r="J142" s="13">
        <f t="shared" si="27"/>
        <v>3.5791286945120869E-2</v>
      </c>
      <c r="K142" s="13">
        <f t="shared" si="28"/>
        <v>1061.3999999999999</v>
      </c>
      <c r="L142" s="18">
        <f t="shared" si="29"/>
        <v>2.4385778600608075</v>
      </c>
      <c r="M142" s="20">
        <f t="shared" si="30"/>
        <v>84.2537067015204</v>
      </c>
      <c r="N142" s="13">
        <f t="shared" si="31"/>
        <v>4.3982486611665941E-3</v>
      </c>
      <c r="O142" s="14">
        <f t="shared" si="32"/>
        <v>1532.9379087982049</v>
      </c>
      <c r="P142" s="22">
        <f t="shared" si="33"/>
        <v>2902.5829291718742</v>
      </c>
      <c r="Q142" s="15" t="str">
        <f t="shared" si="34"/>
        <v>T</v>
      </c>
      <c r="R142" s="2">
        <v>143</v>
      </c>
      <c r="S142" s="16">
        <f t="shared" si="35"/>
        <v>38.789333569229818</v>
      </c>
    </row>
    <row r="143" spans="1:19" ht="13.5" customHeight="1" x14ac:dyDescent="0.25">
      <c r="A143" s="1" t="s">
        <v>49</v>
      </c>
      <c r="B143" s="1" t="s">
        <v>26</v>
      </c>
      <c r="C143" s="1">
        <v>2</v>
      </c>
      <c r="D143" s="4">
        <v>0.52</v>
      </c>
      <c r="E143" s="1">
        <v>6.76</v>
      </c>
      <c r="F143">
        <v>126.1</v>
      </c>
      <c r="G143" s="13">
        <f t="shared" si="24"/>
        <v>373.07692307692309</v>
      </c>
      <c r="H143" s="13">
        <f t="shared" si="25"/>
        <v>2.6200540639006467</v>
      </c>
      <c r="I143" s="14">
        <f t="shared" si="26"/>
        <v>1.1810860003315366E-2</v>
      </c>
      <c r="J143" s="13">
        <f t="shared" si="27"/>
        <v>3.9255631118955733E-2</v>
      </c>
      <c r="K143" s="13">
        <f t="shared" si="28"/>
        <v>1063.6000000000001</v>
      </c>
      <c r="L143" s="18">
        <f t="shared" si="29"/>
        <v>3.3396644229410728</v>
      </c>
      <c r="M143" s="20">
        <f t="shared" si="30"/>
        <v>38.371661372645583</v>
      </c>
      <c r="N143" s="13">
        <f t="shared" si="31"/>
        <v>1.1347079037800687E-2</v>
      </c>
      <c r="O143" s="14">
        <f t="shared" si="32"/>
        <v>1540.7825527547445</v>
      </c>
      <c r="P143" s="22">
        <f t="shared" si="33"/>
        <v>2309.6073193998322</v>
      </c>
      <c r="Q143" s="15" t="str">
        <f t="shared" si="34"/>
        <v>T</v>
      </c>
      <c r="R143" s="2">
        <v>127</v>
      </c>
      <c r="S143" s="16">
        <f t="shared" si="35"/>
        <v>14.645370071302716</v>
      </c>
    </row>
    <row r="144" spans="1:19" ht="13.5" customHeight="1" x14ac:dyDescent="0.25">
      <c r="A144" s="1" t="s">
        <v>49</v>
      </c>
      <c r="B144" s="1" t="s">
        <v>26</v>
      </c>
      <c r="C144" s="1">
        <v>3</v>
      </c>
      <c r="D144" s="4">
        <v>0.44</v>
      </c>
      <c r="E144" s="1">
        <v>7.3</v>
      </c>
      <c r="F144">
        <v>157.9</v>
      </c>
      <c r="G144" s="13">
        <f t="shared" si="24"/>
        <v>432.60273972602744</v>
      </c>
      <c r="H144" s="13">
        <f t="shared" si="25"/>
        <v>3.4081432322252723</v>
      </c>
      <c r="I144" s="14">
        <f t="shared" si="26"/>
        <v>1.1810860003315366E-2</v>
      </c>
      <c r="J144" s="13">
        <f t="shared" si="27"/>
        <v>3.2632674209367205E-2</v>
      </c>
      <c r="K144" s="13">
        <f t="shared" si="28"/>
        <v>1059.2</v>
      </c>
      <c r="L144" s="18">
        <f t="shared" si="29"/>
        <v>4.3543259045983564</v>
      </c>
      <c r="M144" s="20">
        <f t="shared" si="30"/>
        <v>48.112704390912285</v>
      </c>
      <c r="N144" s="13">
        <f t="shared" si="31"/>
        <v>9.9398353388220392E-3</v>
      </c>
      <c r="O144" s="14">
        <f t="shared" si="32"/>
        <v>1990.2090474467277</v>
      </c>
      <c r="P144" s="22">
        <f t="shared" si="33"/>
        <v>3741.3668771575526</v>
      </c>
      <c r="Q144" s="15" t="str">
        <f t="shared" si="34"/>
        <v>T</v>
      </c>
      <c r="R144" s="2">
        <v>129</v>
      </c>
      <c r="S144" s="16">
        <f t="shared" si="35"/>
        <v>14.116984267559129</v>
      </c>
    </row>
    <row r="145" spans="1:19" ht="13.5" customHeight="1" x14ac:dyDescent="0.25">
      <c r="A145" s="1" t="s">
        <v>49</v>
      </c>
      <c r="B145" s="1" t="s">
        <v>26</v>
      </c>
      <c r="C145" s="1">
        <v>4</v>
      </c>
      <c r="D145" s="4">
        <v>0.52</v>
      </c>
      <c r="E145" s="1">
        <v>6.7</v>
      </c>
      <c r="F145">
        <v>160.1</v>
      </c>
      <c r="G145" s="13">
        <f t="shared" si="24"/>
        <v>477.91044776119401</v>
      </c>
      <c r="H145" s="13">
        <f t="shared" si="25"/>
        <v>2.5134874105974001</v>
      </c>
      <c r="I145" s="14">
        <f t="shared" si="26"/>
        <v>1.1810860003315366E-2</v>
      </c>
      <c r="J145" s="13">
        <f t="shared" si="27"/>
        <v>3.9255631118955733E-2</v>
      </c>
      <c r="K145" s="13">
        <f t="shared" si="28"/>
        <v>1063.6000000000001</v>
      </c>
      <c r="L145" s="18">
        <f t="shared" si="29"/>
        <v>3.1634288499798555</v>
      </c>
      <c r="M145" s="20">
        <f t="shared" si="30"/>
        <v>47.154723556625001</v>
      </c>
      <c r="N145" s="13">
        <f t="shared" si="31"/>
        <v>8.0907765979596098E-3</v>
      </c>
      <c r="O145" s="14">
        <f t="shared" si="32"/>
        <v>1613.8402654444474</v>
      </c>
      <c r="P145" s="22">
        <f t="shared" si="33"/>
        <v>2906.3137681897747</v>
      </c>
      <c r="Q145" s="15" t="str">
        <f t="shared" si="34"/>
        <v>T</v>
      </c>
      <c r="R145" s="2">
        <v>116</v>
      </c>
      <c r="S145" s="16">
        <f t="shared" si="35"/>
        <v>18.760676245208394</v>
      </c>
    </row>
    <row r="146" spans="1:19" ht="13.5" customHeight="1" x14ac:dyDescent="0.25">
      <c r="A146" s="1" t="s">
        <v>49</v>
      </c>
      <c r="B146" s="1" t="s">
        <v>26</v>
      </c>
      <c r="C146" s="1">
        <v>5</v>
      </c>
      <c r="D146" s="4">
        <v>0.46</v>
      </c>
      <c r="E146" s="1">
        <v>6.57</v>
      </c>
      <c r="F146">
        <v>160.9</v>
      </c>
      <c r="G146" s="13">
        <f t="shared" si="24"/>
        <v>489.80213089802129</v>
      </c>
      <c r="H146" s="13">
        <f t="shared" si="25"/>
        <v>2.8462757692776761</v>
      </c>
      <c r="I146" s="14">
        <f t="shared" si="26"/>
        <v>1.1810860003315366E-2</v>
      </c>
      <c r="J146" s="13">
        <f t="shared" si="27"/>
        <v>3.4175508868400289E-2</v>
      </c>
      <c r="K146" s="13">
        <f t="shared" si="28"/>
        <v>1060.3</v>
      </c>
      <c r="L146" s="18">
        <f t="shared" si="29"/>
        <v>3.6725514838144488</v>
      </c>
      <c r="M146" s="20">
        <f t="shared" si="30"/>
        <v>47.644484863602152</v>
      </c>
      <c r="N146" s="13">
        <f t="shared" si="31"/>
        <v>8.4387818520820397E-3</v>
      </c>
      <c r="O146" s="14">
        <f t="shared" si="32"/>
        <v>1805.9865860608766</v>
      </c>
      <c r="P146" s="22">
        <f t="shared" si="33"/>
        <v>3279.7080453610397</v>
      </c>
      <c r="Q146" s="15" t="str">
        <f t="shared" si="34"/>
        <v>T</v>
      </c>
      <c r="R146" s="2">
        <v>124</v>
      </c>
      <c r="S146" s="16">
        <f t="shared" si="35"/>
        <v>16.739237068266686</v>
      </c>
    </row>
    <row r="147" spans="1:19" ht="13.5" customHeight="1" x14ac:dyDescent="0.25">
      <c r="A147" s="1" t="s">
        <v>49</v>
      </c>
      <c r="B147" s="1" t="s">
        <v>26</v>
      </c>
      <c r="C147" s="1">
        <v>6</v>
      </c>
      <c r="D147" s="4">
        <v>0.45</v>
      </c>
      <c r="E147" s="1">
        <v>5.26</v>
      </c>
      <c r="F147">
        <v>110.2</v>
      </c>
      <c r="G147" s="13">
        <f t="shared" si="24"/>
        <v>419.01140684410643</v>
      </c>
      <c r="H147" s="13">
        <f t="shared" si="25"/>
        <v>2.2539705304569622</v>
      </c>
      <c r="I147" s="14">
        <f t="shared" si="26"/>
        <v>1.1810860003315366E-2</v>
      </c>
      <c r="J147" s="13">
        <f t="shared" si="27"/>
        <v>3.3395182988596527E-2</v>
      </c>
      <c r="K147" s="13">
        <f t="shared" si="28"/>
        <v>1059.7500000000002</v>
      </c>
      <c r="L147" s="18">
        <f t="shared" si="29"/>
        <v>2.6461768602942879</v>
      </c>
      <c r="M147" s="20">
        <f t="shared" si="30"/>
        <v>31.539725347413189</v>
      </c>
      <c r="N147" s="13">
        <f t="shared" si="31"/>
        <v>7.6370235934664242E-3</v>
      </c>
      <c r="O147" s="14">
        <f t="shared" si="32"/>
        <v>1413.4187519282784</v>
      </c>
      <c r="P147" s="22">
        <f t="shared" si="33"/>
        <v>1839.4455488079248</v>
      </c>
      <c r="Q147" s="15" t="str">
        <f t="shared" si="34"/>
        <v>T</v>
      </c>
      <c r="R147" s="2">
        <v>96</v>
      </c>
      <c r="S147" s="16">
        <f t="shared" si="35"/>
        <v>13.992962605868202</v>
      </c>
    </row>
    <row r="148" spans="1:19" ht="13.5" customHeight="1" x14ac:dyDescent="0.25">
      <c r="A148" s="1" t="s">
        <v>49</v>
      </c>
      <c r="B148" s="1" t="s">
        <v>26</v>
      </c>
      <c r="C148" s="1">
        <v>7</v>
      </c>
      <c r="D148" s="1">
        <v>0.54</v>
      </c>
      <c r="E148" s="1">
        <v>7.33</v>
      </c>
      <c r="F148">
        <v>188.7</v>
      </c>
      <c r="G148" s="13">
        <f t="shared" si="24"/>
        <v>514.87039563437929</v>
      </c>
      <c r="H148" s="13">
        <f t="shared" si="25"/>
        <v>2.2828703308867202</v>
      </c>
      <c r="I148" s="14">
        <f t="shared" si="26"/>
        <v>1.1810860003315366E-2</v>
      </c>
      <c r="J148" s="13">
        <f t="shared" si="27"/>
        <v>4.1111591432351005E-2</v>
      </c>
      <c r="K148" s="13">
        <f t="shared" si="28"/>
        <v>1064.7</v>
      </c>
      <c r="L148" s="18">
        <f t="shared" si="29"/>
        <v>2.7126399307026619</v>
      </c>
      <c r="M148" s="20">
        <f t="shared" si="30"/>
        <v>48.32183896831723</v>
      </c>
      <c r="N148" s="13">
        <f t="shared" si="31"/>
        <v>5.0498145204027562E-3</v>
      </c>
      <c r="O148" s="14">
        <f t="shared" si="32"/>
        <v>1613.3099942015911</v>
      </c>
      <c r="P148" s="22">
        <f t="shared" si="33"/>
        <v>3582.109357462507</v>
      </c>
      <c r="Q148" s="15" t="str">
        <f t="shared" si="34"/>
        <v>T</v>
      </c>
      <c r="R148" s="2">
        <v>78</v>
      </c>
      <c r="S148" s="16">
        <f t="shared" si="35"/>
        <v>21.167141345933519</v>
      </c>
    </row>
    <row r="149" spans="1:19" ht="13.5" customHeight="1" x14ac:dyDescent="0.25">
      <c r="A149" s="1" t="s">
        <v>49</v>
      </c>
      <c r="B149" s="1" t="s">
        <v>26</v>
      </c>
      <c r="C149" s="1">
        <v>8</v>
      </c>
      <c r="D149" s="1">
        <v>0.5</v>
      </c>
      <c r="E149" s="1">
        <v>6.07</v>
      </c>
      <c r="F149">
        <v>109.7</v>
      </c>
      <c r="G149" s="13">
        <f t="shared" si="24"/>
        <v>361.44975288303129</v>
      </c>
      <c r="H149" s="13">
        <f t="shared" si="25"/>
        <v>2.3612946358395472</v>
      </c>
      <c r="I149" s="14">
        <f t="shared" si="26"/>
        <v>1.1810860003315366E-2</v>
      </c>
      <c r="J149" s="13">
        <f t="shared" si="27"/>
        <v>3.748345711897931E-2</v>
      </c>
      <c r="K149" s="13">
        <f t="shared" si="28"/>
        <v>1062.5</v>
      </c>
      <c r="L149" s="18">
        <f t="shared" si="29"/>
        <v>2.8797035937144213</v>
      </c>
      <c r="M149" s="20">
        <f t="shared" si="30"/>
        <v>31.991731924830638</v>
      </c>
      <c r="N149" s="13">
        <f t="shared" si="31"/>
        <v>9.8676694013977526E-3</v>
      </c>
      <c r="O149" s="14">
        <f t="shared" si="32"/>
        <v>1414.8403253370518</v>
      </c>
      <c r="P149" s="22">
        <f t="shared" si="33"/>
        <v>1887.4898205207635</v>
      </c>
      <c r="Q149" s="15" t="str">
        <f t="shared" si="34"/>
        <v>T</v>
      </c>
      <c r="R149" s="2">
        <v>107</v>
      </c>
      <c r="S149" s="16">
        <f t="shared" si="35"/>
        <v>13.548386312856772</v>
      </c>
    </row>
    <row r="150" spans="1:19" ht="13.5" customHeight="1" x14ac:dyDescent="0.25">
      <c r="A150" s="1" t="s">
        <v>49</v>
      </c>
      <c r="B150" s="1" t="s">
        <v>26</v>
      </c>
      <c r="C150" s="1">
        <v>9</v>
      </c>
      <c r="D150" s="1">
        <v>0.47</v>
      </c>
      <c r="E150" s="1">
        <v>5.85</v>
      </c>
      <c r="F150">
        <v>107.9</v>
      </c>
      <c r="G150" s="13">
        <f t="shared" si="24"/>
        <v>368.88888888888891</v>
      </c>
      <c r="H150" s="13">
        <f t="shared" si="25"/>
        <v>2.44349272633408</v>
      </c>
      <c r="I150" s="14">
        <f t="shared" si="26"/>
        <v>1.1810860003315366E-2</v>
      </c>
      <c r="J150" s="13">
        <f t="shared" si="27"/>
        <v>3.4974068170638049E-2</v>
      </c>
      <c r="K150" s="13">
        <f t="shared" si="28"/>
        <v>1060.8499999999999</v>
      </c>
      <c r="L150" s="18">
        <f t="shared" si="29"/>
        <v>3.0384396512445018</v>
      </c>
      <c r="M150" s="20">
        <f t="shared" si="30"/>
        <v>31.524831726120475</v>
      </c>
      <c r="N150" s="13">
        <f t="shared" si="31"/>
        <v>1.0120481927710843E-2</v>
      </c>
      <c r="O150" s="14">
        <f t="shared" si="32"/>
        <v>1469.2049831940722</v>
      </c>
      <c r="P150" s="22">
        <f t="shared" si="33"/>
        <v>1914.631233298084</v>
      </c>
      <c r="Q150" s="15" t="str">
        <f t="shared" si="34"/>
        <v>T</v>
      </c>
      <c r="R150" s="2">
        <v>112</v>
      </c>
      <c r="S150" s="16">
        <f t="shared" si="35"/>
        <v>12.901545147390927</v>
      </c>
    </row>
    <row r="151" spans="1:19" ht="13.5" customHeight="1" x14ac:dyDescent="0.25">
      <c r="A151" s="1" t="s">
        <v>49</v>
      </c>
      <c r="B151" s="1" t="s">
        <v>26</v>
      </c>
      <c r="C151" s="1">
        <v>10</v>
      </c>
      <c r="D151" s="1">
        <v>0.44</v>
      </c>
      <c r="E151" s="1">
        <v>5.51</v>
      </c>
      <c r="F151">
        <v>78</v>
      </c>
      <c r="G151" s="13">
        <f t="shared" si="24"/>
        <v>283.12159709618879</v>
      </c>
      <c r="H151" s="13">
        <f t="shared" si="25"/>
        <v>2.3899946802556782</v>
      </c>
      <c r="I151" s="14">
        <f t="shared" si="26"/>
        <v>1.1810860003315366E-2</v>
      </c>
      <c r="J151" s="13">
        <f t="shared" si="27"/>
        <v>3.2632674209367205E-2</v>
      </c>
      <c r="K151" s="13">
        <f t="shared" si="28"/>
        <v>1059.2</v>
      </c>
      <c r="L151" s="18">
        <f t="shared" si="29"/>
        <v>2.9367936140034341</v>
      </c>
      <c r="M151" s="20">
        <f t="shared" si="30"/>
        <v>22.081196317628077</v>
      </c>
      <c r="N151" s="13">
        <f t="shared" si="31"/>
        <v>1.2126709401709401E-2</v>
      </c>
      <c r="O151" s="14">
        <f t="shared" si="32"/>
        <v>1360.225922340431</v>
      </c>
      <c r="P151" s="22">
        <f t="shared" si="33"/>
        <v>1394.9913300986173</v>
      </c>
      <c r="Q151" s="15" t="str">
        <f t="shared" si="34"/>
        <v>T</v>
      </c>
      <c r="R151" s="2">
        <v>103</v>
      </c>
      <c r="S151" s="16">
        <f t="shared" si="35"/>
        <v>9.2390148396756526</v>
      </c>
    </row>
    <row r="152" spans="1:19" ht="13.5" customHeight="1" x14ac:dyDescent="0.25">
      <c r="A152" s="1" t="s">
        <v>49</v>
      </c>
      <c r="B152" s="1" t="s">
        <v>26</v>
      </c>
      <c r="C152" s="1">
        <v>11</v>
      </c>
      <c r="D152" s="1">
        <v>0.52</v>
      </c>
      <c r="E152" s="1">
        <v>6.19</v>
      </c>
      <c r="F152">
        <v>177</v>
      </c>
      <c r="G152" s="13">
        <f t="shared" si="24"/>
        <v>571.89014539579966</v>
      </c>
      <c r="H152" s="13">
        <f t="shared" si="25"/>
        <v>2.1844888607152648</v>
      </c>
      <c r="I152" s="14">
        <f t="shared" si="26"/>
        <v>1.1810860003315366E-2</v>
      </c>
      <c r="J152" s="13">
        <f t="shared" si="27"/>
        <v>3.9255631118955733E-2</v>
      </c>
      <c r="K152" s="13">
        <f t="shared" si="28"/>
        <v>1063.6000000000001</v>
      </c>
      <c r="L152" s="18">
        <f t="shared" si="29"/>
        <v>2.4722020880374673</v>
      </c>
      <c r="M152" s="20">
        <f t="shared" si="30"/>
        <v>49.041575235050132</v>
      </c>
      <c r="N152" s="13">
        <f t="shared" si="31"/>
        <v>4.8377589453860639E-3</v>
      </c>
      <c r="O152" s="14">
        <f t="shared" si="32"/>
        <v>1511.0973993514758</v>
      </c>
      <c r="P152" s="22">
        <f t="shared" si="33"/>
        <v>2968.5220560300586</v>
      </c>
      <c r="Q152" s="15" t="str">
        <f t="shared" si="34"/>
        <v>T</v>
      </c>
      <c r="R152" s="2">
        <v>83</v>
      </c>
      <c r="S152" s="16">
        <f t="shared" si="35"/>
        <v>22.449908588223472</v>
      </c>
    </row>
    <row r="153" spans="1:19" ht="13.5" customHeight="1" x14ac:dyDescent="0.25">
      <c r="A153" s="1" t="s">
        <v>49</v>
      </c>
      <c r="B153" s="1" t="s">
        <v>26</v>
      </c>
      <c r="C153" s="1">
        <v>12</v>
      </c>
      <c r="D153" s="1">
        <v>0.48</v>
      </c>
      <c r="E153" s="7">
        <v>6.44</v>
      </c>
      <c r="F153" s="1">
        <v>184.3</v>
      </c>
      <c r="G153" s="13">
        <f t="shared" si="24"/>
        <v>572.36024844720498</v>
      </c>
      <c r="H153" s="13">
        <f t="shared" si="25"/>
        <v>2.2286533817865566</v>
      </c>
      <c r="I153" s="14">
        <f t="shared" si="26"/>
        <v>1.1810860003315366E-2</v>
      </c>
      <c r="J153" s="13">
        <f t="shared" si="27"/>
        <v>3.5791286945120869E-2</v>
      </c>
      <c r="K153" s="13">
        <f t="shared" si="28"/>
        <v>1061.3999999999999</v>
      </c>
      <c r="L153" s="18">
        <f t="shared" si="29"/>
        <v>2.5853215429743694</v>
      </c>
      <c r="M153" s="20">
        <f t="shared" si="30"/>
        <v>45.655100889857657</v>
      </c>
      <c r="N153" s="13">
        <f t="shared" si="31"/>
        <v>4.076686561765238E-3</v>
      </c>
      <c r="O153" s="14">
        <f t="shared" si="32"/>
        <v>1642.444929500042</v>
      </c>
      <c r="P153" s="22">
        <f t="shared" si="33"/>
        <v>3519.7593501781967</v>
      </c>
      <c r="Q153" s="15" t="str">
        <f t="shared" si="34"/>
        <v>T</v>
      </c>
      <c r="R153" s="2">
        <v>70</v>
      </c>
      <c r="S153" s="16">
        <f t="shared" si="35"/>
        <v>20.485509888154585</v>
      </c>
    </row>
    <row r="154" spans="1:19" ht="13.5" customHeight="1" x14ac:dyDescent="0.25">
      <c r="A154" s="1" t="s">
        <v>49</v>
      </c>
      <c r="B154" s="1" t="s">
        <v>26</v>
      </c>
      <c r="C154" s="1">
        <v>13</v>
      </c>
      <c r="D154" s="1">
        <v>0.5</v>
      </c>
      <c r="E154" s="1">
        <v>5.72</v>
      </c>
      <c r="F154">
        <v>155.80000000000001</v>
      </c>
      <c r="G154" s="13">
        <f t="shared" si="24"/>
        <v>544.7552447552448</v>
      </c>
      <c r="H154" s="13">
        <f t="shared" si="25"/>
        <v>2.1202595774240605</v>
      </c>
      <c r="I154" s="14">
        <f t="shared" si="26"/>
        <v>1.1810860003315366E-2</v>
      </c>
      <c r="J154" s="13">
        <f t="shared" si="27"/>
        <v>3.748345711897931E-2</v>
      </c>
      <c r="K154" s="13">
        <f t="shared" si="28"/>
        <v>1062.5</v>
      </c>
      <c r="L154" s="18">
        <f t="shared" si="29"/>
        <v>2.2870203731305474</v>
      </c>
      <c r="M154" s="20">
        <f t="shared" si="30"/>
        <v>43.29423728895307</v>
      </c>
      <c r="N154" s="13">
        <f t="shared" si="31"/>
        <v>4.6504065040650399E-3</v>
      </c>
      <c r="O154" s="14">
        <f t="shared" si="32"/>
        <v>1431.7206358776029</v>
      </c>
      <c r="P154" s="22">
        <f t="shared" si="33"/>
        <v>2526.1130450012874</v>
      </c>
      <c r="Q154" s="15" t="str">
        <f t="shared" si="34"/>
        <v>T</v>
      </c>
      <c r="R154" s="2">
        <v>76</v>
      </c>
      <c r="S154" s="16">
        <f t="shared" si="35"/>
        <v>20.419309857122297</v>
      </c>
    </row>
    <row r="155" spans="1:19" ht="13.5" customHeight="1" x14ac:dyDescent="0.25">
      <c r="A155" s="1" t="s">
        <v>49</v>
      </c>
      <c r="B155" s="1" t="s">
        <v>26</v>
      </c>
      <c r="C155" s="1">
        <v>14</v>
      </c>
      <c r="D155" s="1">
        <v>0.46</v>
      </c>
      <c r="E155" s="1">
        <v>5.49</v>
      </c>
      <c r="F155">
        <v>160.1</v>
      </c>
      <c r="G155" s="13">
        <f t="shared" si="24"/>
        <v>583.24225865209462</v>
      </c>
      <c r="H155" s="13">
        <f t="shared" si="25"/>
        <v>2.4061958709230242</v>
      </c>
      <c r="I155" s="14">
        <f t="shared" si="26"/>
        <v>1.1810860003315366E-2</v>
      </c>
      <c r="J155" s="13">
        <f t="shared" si="27"/>
        <v>3.4175508868400289E-2</v>
      </c>
      <c r="K155" s="13">
        <f t="shared" si="28"/>
        <v>1060.3</v>
      </c>
      <c r="L155" s="18">
        <f t="shared" si="29"/>
        <v>2.9681990353393224</v>
      </c>
      <c r="M155" s="20">
        <f t="shared" si="30"/>
        <v>47.961742182027898</v>
      </c>
      <c r="N155" s="13">
        <f t="shared" si="31"/>
        <v>6.6296064959400379E-3</v>
      </c>
      <c r="O155" s="14">
        <f t="shared" si="32"/>
        <v>1615.3038121321258</v>
      </c>
      <c r="P155" s="22">
        <f t="shared" si="33"/>
        <v>2726.9517135462725</v>
      </c>
      <c r="Q155" s="15" t="str">
        <f t="shared" si="34"/>
        <v>T</v>
      </c>
      <c r="R155" s="2">
        <v>116</v>
      </c>
      <c r="S155" s="16">
        <f t="shared" si="35"/>
        <v>19.932600982990476</v>
      </c>
    </row>
    <row r="156" spans="1:19" ht="13.5" customHeight="1" x14ac:dyDescent="0.25">
      <c r="A156" s="1" t="s">
        <v>51</v>
      </c>
      <c r="B156" s="1" t="s">
        <v>26</v>
      </c>
      <c r="C156" s="1">
        <v>1</v>
      </c>
      <c r="D156" s="4">
        <v>0.48</v>
      </c>
      <c r="E156" s="1">
        <v>6.93</v>
      </c>
      <c r="F156">
        <v>201.1</v>
      </c>
      <c r="G156" s="13">
        <f t="shared" si="24"/>
        <v>580.37518037518043</v>
      </c>
      <c r="H156" s="13">
        <f t="shared" si="25"/>
        <v>3.1831039549527484</v>
      </c>
      <c r="I156" s="14">
        <f t="shared" si="26"/>
        <v>1.1810860003315366E-2</v>
      </c>
      <c r="J156" s="13">
        <f t="shared" si="27"/>
        <v>3.5791286945120869E-2</v>
      </c>
      <c r="K156" s="13">
        <f t="shared" si="28"/>
        <v>1061.3999999999999</v>
      </c>
      <c r="L156" s="18">
        <f t="shared" si="29"/>
        <v>4.0995360169409745</v>
      </c>
      <c r="M156" s="20">
        <f t="shared" si="30"/>
        <v>66.120627795968929</v>
      </c>
      <c r="N156" s="13">
        <f t="shared" si="31"/>
        <v>8.7299850820487315E-3</v>
      </c>
      <c r="O156" s="14">
        <f t="shared" si="32"/>
        <v>1960.5723136366773</v>
      </c>
      <c r="P156" s="22">
        <f t="shared" si="33"/>
        <v>4132.8255518390788</v>
      </c>
      <c r="Q156" s="15" t="str">
        <f t="shared" si="34"/>
        <v>T</v>
      </c>
      <c r="R156" s="2">
        <v>152</v>
      </c>
      <c r="S156" s="16">
        <f t="shared" si="35"/>
        <v>20.772374616634366</v>
      </c>
    </row>
    <row r="157" spans="1:19" ht="13.5" customHeight="1" x14ac:dyDescent="0.25">
      <c r="A157" s="1" t="s">
        <v>51</v>
      </c>
      <c r="B157" s="1" t="s">
        <v>26</v>
      </c>
      <c r="C157" s="1">
        <v>2</v>
      </c>
      <c r="D157" s="4">
        <v>0.52</v>
      </c>
      <c r="E157" s="1">
        <v>6.9</v>
      </c>
      <c r="F157">
        <v>260.10000000000002</v>
      </c>
      <c r="G157" s="13">
        <f t="shared" si="24"/>
        <v>753.91304347826087</v>
      </c>
      <c r="H157" s="13">
        <f t="shared" si="25"/>
        <v>2.7705133179030317</v>
      </c>
      <c r="I157" s="14">
        <f t="shared" si="26"/>
        <v>1.1810860003315366E-2</v>
      </c>
      <c r="J157" s="13">
        <f t="shared" si="27"/>
        <v>3.9255631118955733E-2</v>
      </c>
      <c r="K157" s="13">
        <f t="shared" si="28"/>
        <v>1063.6000000000001</v>
      </c>
      <c r="L157" s="18">
        <f t="shared" si="29"/>
        <v>3.5662416232681422</v>
      </c>
      <c r="M157" s="20">
        <f t="shared" si="30"/>
        <v>81.994262369560047</v>
      </c>
      <c r="N157" s="13">
        <f t="shared" si="31"/>
        <v>6.1457131872356789E-3</v>
      </c>
      <c r="O157" s="14">
        <f t="shared" si="32"/>
        <v>1920.0260512270193</v>
      </c>
      <c r="P157" s="22">
        <f t="shared" si="33"/>
        <v>4862.5693425121499</v>
      </c>
      <c r="Q157" s="15" t="str">
        <f t="shared" si="34"/>
        <v>T</v>
      </c>
      <c r="R157" s="2">
        <v>139</v>
      </c>
      <c r="S157" s="16">
        <f t="shared" si="35"/>
        <v>29.595332330551845</v>
      </c>
    </row>
    <row r="158" spans="1:19" ht="13.5" customHeight="1" x14ac:dyDescent="0.25">
      <c r="A158" s="1" t="s">
        <v>51</v>
      </c>
      <c r="B158" s="1" t="s">
        <v>26</v>
      </c>
      <c r="C158" s="1">
        <v>3</v>
      </c>
      <c r="D158" s="4">
        <v>0.44</v>
      </c>
      <c r="E158" s="1">
        <v>6.11</v>
      </c>
      <c r="F158">
        <v>177.7</v>
      </c>
      <c r="G158" s="13">
        <f t="shared" si="24"/>
        <v>581.66939443535182</v>
      </c>
      <c r="H158" s="13">
        <f t="shared" si="25"/>
        <v>2.6756574913814921</v>
      </c>
      <c r="I158" s="14">
        <f t="shared" si="26"/>
        <v>1.1810860003315366E-2</v>
      </c>
      <c r="J158" s="13">
        <f t="shared" si="27"/>
        <v>3.2632674209367205E-2</v>
      </c>
      <c r="K158" s="13">
        <f t="shared" si="28"/>
        <v>1059.2</v>
      </c>
      <c r="L158" s="18">
        <f t="shared" si="29"/>
        <v>3.4260748894882007</v>
      </c>
      <c r="M158" s="20">
        <f t="shared" si="30"/>
        <v>50.787799613718668</v>
      </c>
      <c r="N158" s="13">
        <f t="shared" si="31"/>
        <v>6.532920652785594E-3</v>
      </c>
      <c r="O158" s="14">
        <f t="shared" si="32"/>
        <v>1826.7919876955386</v>
      </c>
      <c r="P158" s="22">
        <f t="shared" si="33"/>
        <v>3524.1464276620209</v>
      </c>
      <c r="Q158" s="15" t="str">
        <f t="shared" si="34"/>
        <v>T</v>
      </c>
      <c r="R158" s="2">
        <v>114</v>
      </c>
      <c r="S158" s="16">
        <f t="shared" si="35"/>
        <v>18.981427846168746</v>
      </c>
    </row>
    <row r="159" spans="1:19" ht="13.5" customHeight="1" x14ac:dyDescent="0.25">
      <c r="A159" s="1" t="s">
        <v>51</v>
      </c>
      <c r="B159" s="1" t="s">
        <v>26</v>
      </c>
      <c r="C159" s="1">
        <v>4</v>
      </c>
      <c r="D159" s="4">
        <v>0.52</v>
      </c>
      <c r="E159" s="1">
        <v>6.83</v>
      </c>
      <c r="F159">
        <v>164.5</v>
      </c>
      <c r="G159" s="13">
        <f t="shared" si="24"/>
        <v>481.69838945827229</v>
      </c>
      <c r="H159" s="13">
        <f t="shared" si="25"/>
        <v>2.6934543961944026</v>
      </c>
      <c r="I159" s="14">
        <f t="shared" si="26"/>
        <v>1.1810860003315366E-2</v>
      </c>
      <c r="J159" s="13">
        <f t="shared" si="27"/>
        <v>3.9255631118955733E-2</v>
      </c>
      <c r="K159" s="13">
        <f t="shared" si="28"/>
        <v>1063.6000000000001</v>
      </c>
      <c r="L159" s="18">
        <f t="shared" si="29"/>
        <v>3.4530335487138939</v>
      </c>
      <c r="M159" s="20">
        <f t="shared" si="30"/>
        <v>50.931537303060772</v>
      </c>
      <c r="N159" s="13">
        <f t="shared" si="31"/>
        <v>9.2035460992907804E-3</v>
      </c>
      <c r="O159" s="14">
        <f t="shared" si="32"/>
        <v>1676.1985668526547</v>
      </c>
      <c r="P159" s="22">
        <f t="shared" si="33"/>
        <v>3044.1284267697415</v>
      </c>
      <c r="Q159" s="15" t="str">
        <f t="shared" si="34"/>
        <v>T</v>
      </c>
      <c r="R159" s="2">
        <v>133</v>
      </c>
      <c r="S159" s="16">
        <f t="shared" si="35"/>
        <v>18.909374287169012</v>
      </c>
    </row>
    <row r="160" spans="1:19" ht="13.5" customHeight="1" x14ac:dyDescent="0.25">
      <c r="A160" s="1" t="s">
        <v>51</v>
      </c>
      <c r="B160" s="1" t="s">
        <v>26</v>
      </c>
      <c r="C160" s="1">
        <v>5</v>
      </c>
      <c r="D160" s="4">
        <v>0.46</v>
      </c>
      <c r="E160" s="1">
        <v>6.47</v>
      </c>
      <c r="F160">
        <v>175.5</v>
      </c>
      <c r="G160" s="13">
        <f t="shared" si="24"/>
        <v>542.50386398763521</v>
      </c>
      <c r="H160" s="13">
        <f t="shared" si="25"/>
        <v>2.7032627816637476</v>
      </c>
      <c r="I160" s="14">
        <f t="shared" si="26"/>
        <v>1.1810860003315366E-2</v>
      </c>
      <c r="J160" s="13">
        <f t="shared" si="27"/>
        <v>3.4175508868400289E-2</v>
      </c>
      <c r="K160" s="13">
        <f t="shared" si="28"/>
        <v>1060.3</v>
      </c>
      <c r="L160" s="18">
        <f t="shared" si="29"/>
        <v>3.4677548425607529</v>
      </c>
      <c r="M160" s="20">
        <f t="shared" si="30"/>
        <v>50.119426259808982</v>
      </c>
      <c r="N160" s="13">
        <f t="shared" si="31"/>
        <v>7.0045584045584051E-3</v>
      </c>
      <c r="O160" s="14">
        <f t="shared" si="32"/>
        <v>1810.8149039157124</v>
      </c>
      <c r="P160" s="22">
        <f t="shared" si="33"/>
        <v>3522.8582846741833</v>
      </c>
      <c r="Q160" s="15" t="str">
        <f t="shared" si="34"/>
        <v>T</v>
      </c>
      <c r="R160" s="2">
        <v>114</v>
      </c>
      <c r="S160" s="16">
        <f t="shared" si="35"/>
        <v>18.540345614850853</v>
      </c>
    </row>
    <row r="161" spans="1:19" ht="13.5" customHeight="1" x14ac:dyDescent="0.25">
      <c r="A161" s="1" t="s">
        <v>51</v>
      </c>
      <c r="B161" s="1" t="s">
        <v>26</v>
      </c>
      <c r="C161" s="1">
        <v>6</v>
      </c>
      <c r="D161" s="4">
        <v>0.45</v>
      </c>
      <c r="E161" s="1">
        <v>6.86</v>
      </c>
      <c r="F161">
        <v>153.6</v>
      </c>
      <c r="G161" s="13">
        <f t="shared" si="24"/>
        <v>447.81341107871714</v>
      </c>
      <c r="H161" s="13">
        <f t="shared" si="25"/>
        <v>2.7041123502850133</v>
      </c>
      <c r="I161" s="14">
        <f t="shared" si="26"/>
        <v>1.1810860003315366E-2</v>
      </c>
      <c r="J161" s="13">
        <f t="shared" si="27"/>
        <v>3.3395182988596527E-2</v>
      </c>
      <c r="K161" s="13">
        <f t="shared" si="28"/>
        <v>1059.7500000000002</v>
      </c>
      <c r="L161" s="18">
        <f t="shared" si="29"/>
        <v>3.4690254785198738</v>
      </c>
      <c r="M161" s="20">
        <f t="shared" si="30"/>
        <v>40.439488601335121</v>
      </c>
      <c r="N161" s="13">
        <f t="shared" si="31"/>
        <v>7.2202690972222221E-3</v>
      </c>
      <c r="O161" s="14">
        <f t="shared" si="32"/>
        <v>1796.5921895027934</v>
      </c>
      <c r="P161" s="22">
        <f t="shared" si="33"/>
        <v>3343.7586983167753</v>
      </c>
      <c r="Q161" s="15" t="str">
        <f t="shared" si="34"/>
        <v>T</v>
      </c>
      <c r="R161" s="2">
        <v>97</v>
      </c>
      <c r="S161" s="16">
        <f t="shared" si="35"/>
        <v>14.954810807721358</v>
      </c>
    </row>
    <row r="162" spans="1:19" ht="13.5" customHeight="1" x14ac:dyDescent="0.25">
      <c r="A162" s="1" t="s">
        <v>51</v>
      </c>
      <c r="B162" s="1" t="s">
        <v>26</v>
      </c>
      <c r="C162" s="1">
        <v>7</v>
      </c>
      <c r="D162" s="1">
        <v>0.54</v>
      </c>
      <c r="E162" s="1">
        <v>6.68</v>
      </c>
      <c r="F162">
        <v>162.30000000000001</v>
      </c>
      <c r="G162" s="13">
        <f t="shared" si="24"/>
        <v>485.92814371257492</v>
      </c>
      <c r="H162" s="13">
        <f t="shared" si="25"/>
        <v>2.2267494769692604</v>
      </c>
      <c r="I162" s="14">
        <f t="shared" si="26"/>
        <v>1.1810860003315366E-2</v>
      </c>
      <c r="J162" s="13">
        <f t="shared" si="27"/>
        <v>4.1111591432351005E-2</v>
      </c>
      <c r="K162" s="13">
        <f t="shared" si="28"/>
        <v>1064.7</v>
      </c>
      <c r="L162" s="18">
        <f t="shared" si="29"/>
        <v>2.5806362871209023</v>
      </c>
      <c r="M162" s="20">
        <f t="shared" si="30"/>
        <v>44.484396254348439</v>
      </c>
      <c r="N162" s="13">
        <f t="shared" si="31"/>
        <v>5.8307660710618181E-3</v>
      </c>
      <c r="O162" s="14">
        <f t="shared" si="32"/>
        <v>1488.9291465405202</v>
      </c>
      <c r="P162" s="22">
        <f t="shared" si="33"/>
        <v>2807.7468436107915</v>
      </c>
      <c r="Q162" s="15" t="str">
        <f t="shared" si="34"/>
        <v>T</v>
      </c>
      <c r="R162" s="2">
        <v>85</v>
      </c>
      <c r="S162" s="16">
        <f t="shared" si="35"/>
        <v>19.977279309792124</v>
      </c>
    </row>
    <row r="163" spans="1:19" ht="13.5" customHeight="1" x14ac:dyDescent="0.25">
      <c r="A163" s="1" t="s">
        <v>51</v>
      </c>
      <c r="B163" s="1" t="s">
        <v>26</v>
      </c>
      <c r="C163" s="1">
        <v>8</v>
      </c>
      <c r="D163" s="1">
        <v>0.5</v>
      </c>
      <c r="E163" s="1">
        <v>6.05</v>
      </c>
      <c r="F163">
        <v>177.7</v>
      </c>
      <c r="G163" s="13">
        <f t="shared" si="24"/>
        <v>587.43801652892557</v>
      </c>
      <c r="H163" s="13">
        <f t="shared" si="25"/>
        <v>2.3174924878361254</v>
      </c>
      <c r="I163" s="14">
        <f t="shared" si="26"/>
        <v>1.1810860003315366E-2</v>
      </c>
      <c r="J163" s="13">
        <f t="shared" si="27"/>
        <v>3.748345711897931E-2</v>
      </c>
      <c r="K163" s="13">
        <f t="shared" si="28"/>
        <v>1062.5</v>
      </c>
      <c r="L163" s="18">
        <f t="shared" si="29"/>
        <v>2.788581038656468</v>
      </c>
      <c r="M163" s="20">
        <f t="shared" si="30"/>
        <v>51.029348438925759</v>
      </c>
      <c r="N163" s="13">
        <f t="shared" si="31"/>
        <v>5.7311011067341959E-3</v>
      </c>
      <c r="O163" s="14">
        <f t="shared" si="32"/>
        <v>1595.2565619995851</v>
      </c>
      <c r="P163" s="22">
        <f t="shared" si="33"/>
        <v>3047.4185155179321</v>
      </c>
      <c r="Q163" s="15" t="str">
        <f t="shared" si="34"/>
        <v>T</v>
      </c>
      <c r="R163" s="2">
        <v>101</v>
      </c>
      <c r="S163" s="16">
        <f t="shared" si="35"/>
        <v>22.019207702620243</v>
      </c>
    </row>
    <row r="164" spans="1:19" ht="13.5" customHeight="1" x14ac:dyDescent="0.25">
      <c r="A164" s="1" t="s">
        <v>51</v>
      </c>
      <c r="B164" s="1" t="s">
        <v>26</v>
      </c>
      <c r="C164" s="1">
        <v>9</v>
      </c>
      <c r="D164" s="1">
        <v>0.47</v>
      </c>
      <c r="E164" s="1">
        <v>6.36</v>
      </c>
      <c r="F164">
        <v>66.400000000000006</v>
      </c>
      <c r="G164" s="13">
        <f t="shared" si="24"/>
        <v>208.80503144654091</v>
      </c>
      <c r="H164" s="13">
        <f t="shared" si="25"/>
        <v>2.3190084827131505</v>
      </c>
      <c r="I164" s="14">
        <f t="shared" si="26"/>
        <v>1.1810860003315366E-2</v>
      </c>
      <c r="J164" s="13">
        <f t="shared" si="27"/>
        <v>3.4974068170638049E-2</v>
      </c>
      <c r="K164" s="13">
        <f t="shared" si="28"/>
        <v>1060.8499999999999</v>
      </c>
      <c r="L164" s="18">
        <f t="shared" si="29"/>
        <v>2.7918227804351052</v>
      </c>
      <c r="M164" s="20">
        <f t="shared" si="30"/>
        <v>16.935165643531835</v>
      </c>
      <c r="N164" s="13">
        <f t="shared" si="31"/>
        <v>1.2771084337349397E-2</v>
      </c>
      <c r="O164" s="14">
        <f t="shared" si="32"/>
        <v>1286.151470611753</v>
      </c>
      <c r="P164" s="22">
        <f t="shared" si="33"/>
        <v>1280.9524937568249</v>
      </c>
      <c r="Q164" s="15" t="str">
        <f t="shared" si="34"/>
        <v>NT</v>
      </c>
      <c r="R164" s="2">
        <v>80</v>
      </c>
      <c r="S164" s="16">
        <f t="shared" si="35"/>
        <v>7.3027614041835438</v>
      </c>
    </row>
    <row r="165" spans="1:19" ht="13.5" customHeight="1" x14ac:dyDescent="0.25">
      <c r="A165" s="1" t="s">
        <v>51</v>
      </c>
      <c r="B165" s="1" t="s">
        <v>26</v>
      </c>
      <c r="C165" s="1">
        <v>10</v>
      </c>
      <c r="D165" s="1">
        <v>0.44</v>
      </c>
      <c r="E165" s="1">
        <v>6.38</v>
      </c>
      <c r="F165">
        <v>81.3</v>
      </c>
      <c r="G165" s="13">
        <f t="shared" si="24"/>
        <v>254.858934169279</v>
      </c>
      <c r="H165" s="13">
        <f t="shared" si="25"/>
        <v>2.6696919883433252</v>
      </c>
      <c r="I165" s="14">
        <f t="shared" si="26"/>
        <v>1.1810860003315366E-2</v>
      </c>
      <c r="J165" s="13">
        <f t="shared" si="27"/>
        <v>3.2632674209367205E-2</v>
      </c>
      <c r="K165" s="13">
        <f t="shared" si="28"/>
        <v>1059.2</v>
      </c>
      <c r="L165" s="18">
        <f t="shared" si="29"/>
        <v>3.4169652671856658</v>
      </c>
      <c r="M165" s="20">
        <f t="shared" si="30"/>
        <v>22.203103627462987</v>
      </c>
      <c r="N165" s="13">
        <f t="shared" si="31"/>
        <v>1.3602296022960233E-2</v>
      </c>
      <c r="O165" s="14">
        <f t="shared" si="32"/>
        <v>1495.3163192025293</v>
      </c>
      <c r="P165" s="22">
        <f t="shared" si="33"/>
        <v>1683.5907510218535</v>
      </c>
      <c r="Q165" s="15" t="str">
        <f t="shared" si="34"/>
        <v>T</v>
      </c>
      <c r="R165" s="2">
        <v>104</v>
      </c>
      <c r="S165" s="16">
        <f t="shared" si="35"/>
        <v>8.3167285680926444</v>
      </c>
    </row>
    <row r="166" spans="1:19" ht="13.5" customHeight="1" x14ac:dyDescent="0.25">
      <c r="A166" s="1" t="s">
        <v>51</v>
      </c>
      <c r="B166" s="1" t="s">
        <v>26</v>
      </c>
      <c r="C166" s="1">
        <v>11</v>
      </c>
      <c r="D166" s="1">
        <v>0.52</v>
      </c>
      <c r="E166" s="1">
        <v>6.15</v>
      </c>
      <c r="F166">
        <v>184.3</v>
      </c>
      <c r="G166" s="13">
        <f t="shared" si="24"/>
        <v>599.34959349593498</v>
      </c>
      <c r="H166" s="13">
        <f t="shared" si="25"/>
        <v>2.2062441783795919</v>
      </c>
      <c r="I166" s="14">
        <f t="shared" si="26"/>
        <v>1.1810860003315366E-2</v>
      </c>
      <c r="J166" s="13">
        <f t="shared" si="27"/>
        <v>3.9255631118955733E-2</v>
      </c>
      <c r="K166" s="13">
        <f t="shared" si="28"/>
        <v>1063.6000000000001</v>
      </c>
      <c r="L166" s="18">
        <f t="shared" si="29"/>
        <v>2.5291275099649635</v>
      </c>
      <c r="M166" s="20">
        <f t="shared" si="30"/>
        <v>51.908174488627658</v>
      </c>
      <c r="N166" s="13">
        <f t="shared" si="31"/>
        <v>4.8941942485078672E-3</v>
      </c>
      <c r="O166" s="14">
        <f t="shared" si="32"/>
        <v>1535.1063995591783</v>
      </c>
      <c r="P166" s="22">
        <f t="shared" si="33"/>
        <v>3070.9787809725817</v>
      </c>
      <c r="Q166" s="15" t="str">
        <f t="shared" si="34"/>
        <v>T</v>
      </c>
      <c r="R166" s="2">
        <v>88</v>
      </c>
      <c r="S166" s="16">
        <f t="shared" si="35"/>
        <v>23.527846553572495</v>
      </c>
    </row>
    <row r="167" spans="1:19" ht="13.5" customHeight="1" x14ac:dyDescent="0.25">
      <c r="A167" s="1" t="s">
        <v>51</v>
      </c>
      <c r="B167" s="1" t="s">
        <v>26</v>
      </c>
      <c r="C167" s="1">
        <v>12</v>
      </c>
      <c r="D167" s="1">
        <v>0.48</v>
      </c>
      <c r="E167" s="7">
        <v>6.2</v>
      </c>
      <c r="F167">
        <v>162.30000000000001</v>
      </c>
      <c r="G167" s="13">
        <f t="shared" si="24"/>
        <v>523.54838709677426</v>
      </c>
      <c r="H167" s="13">
        <f t="shared" si="25"/>
        <v>2.1384345788253221</v>
      </c>
      <c r="I167" s="14">
        <f t="shared" si="26"/>
        <v>1.1810860003315366E-2</v>
      </c>
      <c r="J167" s="13">
        <f t="shared" si="27"/>
        <v>3.5791286945120869E-2</v>
      </c>
      <c r="K167" s="13">
        <f t="shared" si="28"/>
        <v>1061.3999999999999</v>
      </c>
      <c r="L167" s="18">
        <f t="shared" si="29"/>
        <v>2.3424331847124344</v>
      </c>
      <c r="M167" s="20">
        <f t="shared" si="30"/>
        <v>40.070993383201198</v>
      </c>
      <c r="N167" s="13">
        <f t="shared" si="31"/>
        <v>3.9474224686793999E-3</v>
      </c>
      <c r="O167" s="14">
        <f t="shared" si="32"/>
        <v>1526.5316609076683</v>
      </c>
      <c r="P167" s="22">
        <f t="shared" si="33"/>
        <v>2984.0904174181915</v>
      </c>
      <c r="Q167" s="15" t="str">
        <f t="shared" si="34"/>
        <v>T</v>
      </c>
      <c r="R167" s="2">
        <v>62</v>
      </c>
      <c r="S167" s="16">
        <f t="shared" si="35"/>
        <v>18.738470552235864</v>
      </c>
    </row>
    <row r="168" spans="1:19" ht="13.5" customHeight="1" x14ac:dyDescent="0.25">
      <c r="A168" s="1" t="s">
        <v>51</v>
      </c>
      <c r="B168" s="1" t="s">
        <v>26</v>
      </c>
      <c r="C168" s="1">
        <v>13</v>
      </c>
      <c r="D168" s="1">
        <v>0.5</v>
      </c>
      <c r="E168" s="1">
        <v>5.99</v>
      </c>
      <c r="F168">
        <v>195.2</v>
      </c>
      <c r="G168" s="13">
        <f t="shared" si="24"/>
        <v>651.75292153589317</v>
      </c>
      <c r="H168" s="13">
        <f t="shared" si="25"/>
        <v>2.2018673063097136</v>
      </c>
      <c r="I168" s="14">
        <f t="shared" si="26"/>
        <v>1.1810860003315366E-2</v>
      </c>
      <c r="J168" s="13">
        <f t="shared" si="27"/>
        <v>3.748345711897931E-2</v>
      </c>
      <c r="K168" s="13">
        <f t="shared" si="28"/>
        <v>1062.5</v>
      </c>
      <c r="L168" s="18">
        <f t="shared" si="29"/>
        <v>2.5178721483379465</v>
      </c>
      <c r="M168" s="20">
        <f t="shared" si="30"/>
        <v>53.791514115229923</v>
      </c>
      <c r="N168" s="13">
        <f t="shared" si="31"/>
        <v>4.2961065573770491E-3</v>
      </c>
      <c r="O168" s="14">
        <f t="shared" si="32"/>
        <v>1584.2159878112946</v>
      </c>
      <c r="P168" s="22">
        <f t="shared" si="33"/>
        <v>3314.3314290798512</v>
      </c>
      <c r="Q168" s="15" t="str">
        <f t="shared" si="34"/>
        <v>T</v>
      </c>
      <c r="R168" s="2">
        <v>84</v>
      </c>
      <c r="S168" s="16">
        <f t="shared" si="35"/>
        <v>24.429952686560139</v>
      </c>
    </row>
    <row r="169" spans="1:19" ht="13.5" customHeight="1" x14ac:dyDescent="0.25">
      <c r="A169" s="1" t="s">
        <v>51</v>
      </c>
      <c r="B169" s="1" t="s">
        <v>26</v>
      </c>
      <c r="C169" s="1">
        <v>14</v>
      </c>
      <c r="D169" s="1">
        <v>0.46</v>
      </c>
      <c r="E169" s="1">
        <v>5.41</v>
      </c>
      <c r="F169">
        <v>215</v>
      </c>
      <c r="G169" s="13">
        <f t="shared" si="24"/>
        <v>794.82439926062841</v>
      </c>
      <c r="H169" s="13">
        <f t="shared" si="25"/>
        <v>2.2842523284563101</v>
      </c>
      <c r="I169" s="14">
        <f t="shared" si="26"/>
        <v>1.1810860003315366E-2</v>
      </c>
      <c r="J169" s="13">
        <f t="shared" si="27"/>
        <v>3.4175508868400289E-2</v>
      </c>
      <c r="K169" s="13">
        <f t="shared" si="28"/>
        <v>1060.3</v>
      </c>
      <c r="L169" s="18">
        <f t="shared" si="29"/>
        <v>2.7157447312520659</v>
      </c>
      <c r="M169" s="20">
        <f t="shared" si="30"/>
        <v>62.048352781504128</v>
      </c>
      <c r="N169" s="13">
        <f t="shared" si="31"/>
        <v>4.193798449612404E-3</v>
      </c>
      <c r="O169" s="14">
        <f t="shared" si="32"/>
        <v>1697.8936718878763</v>
      </c>
      <c r="P169" s="22">
        <f t="shared" si="33"/>
        <v>3608.68933875725</v>
      </c>
      <c r="Q169" s="15" t="str">
        <f t="shared" si="34"/>
        <v>T</v>
      </c>
      <c r="R169" s="2">
        <v>100</v>
      </c>
      <c r="S169" s="16">
        <f t="shared" si="35"/>
        <v>27.163528305752539</v>
      </c>
    </row>
    <row r="170" spans="1:19" ht="13.5" customHeight="1" x14ac:dyDescent="0.25">
      <c r="A170" s="1" t="s">
        <v>52</v>
      </c>
      <c r="B170" s="1" t="s">
        <v>26</v>
      </c>
      <c r="C170" s="1">
        <v>1</v>
      </c>
      <c r="D170" s="4">
        <v>0.48</v>
      </c>
      <c r="E170" s="1">
        <v>7.01</v>
      </c>
      <c r="F170">
        <v>241.3</v>
      </c>
      <c r="G170" s="13">
        <f t="shared" si="24"/>
        <v>688.4450784593439</v>
      </c>
      <c r="H170" s="13">
        <f t="shared" si="25"/>
        <v>3.2588883838433476</v>
      </c>
      <c r="I170" s="14">
        <f t="shared" si="26"/>
        <v>1.1810860003315366E-2</v>
      </c>
      <c r="J170" s="13">
        <f t="shared" si="27"/>
        <v>3.5791286945120869E-2</v>
      </c>
      <c r="K170" s="13">
        <f t="shared" si="28"/>
        <v>1061.3999999999999</v>
      </c>
      <c r="L170" s="18">
        <f t="shared" si="29"/>
        <v>4.1875841253610444</v>
      </c>
      <c r="M170" s="20">
        <f t="shared" si="30"/>
        <v>80.300102643169097</v>
      </c>
      <c r="N170" s="13">
        <f t="shared" si="31"/>
        <v>7.5048349219505447E-3</v>
      </c>
      <c r="O170" s="14">
        <f t="shared" si="32"/>
        <v>2078.6163447292888</v>
      </c>
      <c r="P170" s="22">
        <f t="shared" si="33"/>
        <v>5016.2261584861735</v>
      </c>
      <c r="Q170" s="15" t="str">
        <f t="shared" si="34"/>
        <v>T</v>
      </c>
      <c r="R170" s="2">
        <v>155</v>
      </c>
      <c r="S170" s="16">
        <f t="shared" si="35"/>
        <v>24.640335349094627</v>
      </c>
    </row>
    <row r="171" spans="1:19" ht="13.5" customHeight="1" x14ac:dyDescent="0.25">
      <c r="A171" s="1" t="s">
        <v>52</v>
      </c>
      <c r="B171" s="1" t="s">
        <v>26</v>
      </c>
      <c r="C171" s="1">
        <v>2</v>
      </c>
      <c r="D171" s="4">
        <v>0.52</v>
      </c>
      <c r="E171" s="1">
        <v>6.58</v>
      </c>
      <c r="F171">
        <v>259.60000000000002</v>
      </c>
      <c r="G171" s="13">
        <f t="shared" si="24"/>
        <v>789.05775075987845</v>
      </c>
      <c r="H171" s="13">
        <f t="shared" si="25"/>
        <v>2.5962182845634896</v>
      </c>
      <c r="I171" s="14">
        <f t="shared" si="26"/>
        <v>1.1810860003315366E-2</v>
      </c>
      <c r="J171" s="13">
        <f t="shared" si="27"/>
        <v>3.9255631118955733E-2</v>
      </c>
      <c r="K171" s="13">
        <f t="shared" si="28"/>
        <v>1063.6000000000001</v>
      </c>
      <c r="L171" s="18">
        <f t="shared" si="29"/>
        <v>3.3015343119043417</v>
      </c>
      <c r="M171" s="20">
        <f t="shared" si="30"/>
        <v>80.417757503635187</v>
      </c>
      <c r="N171" s="13">
        <f t="shared" si="31"/>
        <v>5.5340267077555209E-3</v>
      </c>
      <c r="O171" s="14">
        <f t="shared" si="32"/>
        <v>1852.6769294224955</v>
      </c>
      <c r="P171" s="22">
        <f t="shared" si="33"/>
        <v>4628.1448877857974</v>
      </c>
      <c r="Q171" s="15" t="str">
        <f t="shared" si="34"/>
        <v>T</v>
      </c>
      <c r="R171" s="2">
        <v>131</v>
      </c>
      <c r="S171" s="16">
        <f t="shared" si="35"/>
        <v>30.974959995382701</v>
      </c>
    </row>
    <row r="172" spans="1:19" ht="13.5" customHeight="1" x14ac:dyDescent="0.25">
      <c r="A172" s="1" t="s">
        <v>52</v>
      </c>
      <c r="B172" s="1" t="s">
        <v>26</v>
      </c>
      <c r="C172" s="1">
        <v>3</v>
      </c>
      <c r="D172" s="4">
        <v>0.44</v>
      </c>
      <c r="E172" s="1">
        <v>7.78</v>
      </c>
      <c r="F172">
        <v>175.5</v>
      </c>
      <c r="G172" s="13">
        <f t="shared" si="24"/>
        <v>451.15681233933162</v>
      </c>
      <c r="H172" s="13">
        <f t="shared" si="25"/>
        <v>3.6279807750972863</v>
      </c>
      <c r="I172" s="14">
        <f t="shared" si="26"/>
        <v>1.1810860003315366E-2</v>
      </c>
      <c r="J172" s="13">
        <f t="shared" si="27"/>
        <v>3.2632674209367205E-2</v>
      </c>
      <c r="K172" s="13">
        <f t="shared" si="28"/>
        <v>1059.2</v>
      </c>
      <c r="L172" s="18">
        <f t="shared" si="29"/>
        <v>4.5863594128237768</v>
      </c>
      <c r="M172" s="20">
        <f t="shared" si="30"/>
        <v>53.412777441813155</v>
      </c>
      <c r="N172" s="13">
        <f t="shared" si="31"/>
        <v>9.3094017094017111E-3</v>
      </c>
      <c r="O172" s="14">
        <f t="shared" si="32"/>
        <v>2114.9316545170727</v>
      </c>
      <c r="P172" s="22">
        <f t="shared" si="33"/>
        <v>4431.8190986163872</v>
      </c>
      <c r="Q172" s="15" t="str">
        <f t="shared" si="34"/>
        <v>T</v>
      </c>
      <c r="R172" s="2">
        <v>126</v>
      </c>
      <c r="S172" s="16">
        <f t="shared" si="35"/>
        <v>14.722453274406027</v>
      </c>
    </row>
    <row r="173" spans="1:19" ht="13.5" customHeight="1" x14ac:dyDescent="0.25">
      <c r="A173" s="1" t="s">
        <v>52</v>
      </c>
      <c r="B173" s="1" t="s">
        <v>26</v>
      </c>
      <c r="C173" s="1">
        <v>4</v>
      </c>
      <c r="D173" s="4">
        <v>0.52</v>
      </c>
      <c r="E173" s="1">
        <v>7</v>
      </c>
      <c r="F173">
        <v>166.7</v>
      </c>
      <c r="G173" s="13">
        <f t="shared" si="24"/>
        <v>476.28571428571428</v>
      </c>
      <c r="H173" s="13">
        <f t="shared" si="25"/>
        <v>2.6250308015868731</v>
      </c>
      <c r="I173" s="14">
        <f t="shared" si="26"/>
        <v>1.1810860003315366E-2</v>
      </c>
      <c r="J173" s="13">
        <f t="shared" si="27"/>
        <v>3.9255631118955733E-2</v>
      </c>
      <c r="K173" s="13">
        <f t="shared" si="28"/>
        <v>1063.6000000000001</v>
      </c>
      <c r="L173" s="18">
        <f t="shared" si="29"/>
        <v>3.3475401485199372</v>
      </c>
      <c r="M173" s="20">
        <f t="shared" si="30"/>
        <v>49.079928700550262</v>
      </c>
      <c r="N173" s="13">
        <f t="shared" si="31"/>
        <v>8.3283343331333748E-3</v>
      </c>
      <c r="O173" s="14">
        <f t="shared" si="32"/>
        <v>1678.2567907172149</v>
      </c>
      <c r="P173" s="22">
        <f t="shared" si="33"/>
        <v>3161.6224338339352</v>
      </c>
      <c r="Q173" s="15" t="str">
        <f t="shared" si="34"/>
        <v>T</v>
      </c>
      <c r="R173" s="2">
        <v>119</v>
      </c>
      <c r="S173" s="16">
        <f t="shared" si="35"/>
        <v>18.696896307228343</v>
      </c>
    </row>
    <row r="174" spans="1:19" ht="13.5" customHeight="1" x14ac:dyDescent="0.25">
      <c r="A174" s="1" t="s">
        <v>52</v>
      </c>
      <c r="B174" s="1" t="s">
        <v>26</v>
      </c>
      <c r="C174" s="1">
        <v>5</v>
      </c>
      <c r="D174" s="4">
        <v>0.46</v>
      </c>
      <c r="E174" s="1">
        <v>6.72</v>
      </c>
      <c r="F174">
        <v>197.4</v>
      </c>
      <c r="G174" s="13">
        <f t="shared" si="24"/>
        <v>587.50000000000011</v>
      </c>
      <c r="H174" s="13">
        <f t="shared" si="25"/>
        <v>3.1280249076531801</v>
      </c>
      <c r="I174" s="14">
        <f t="shared" si="26"/>
        <v>1.1810860003315366E-2</v>
      </c>
      <c r="J174" s="13">
        <f t="shared" si="27"/>
        <v>3.4175508868400289E-2</v>
      </c>
      <c r="K174" s="13">
        <f t="shared" si="28"/>
        <v>1060.3</v>
      </c>
      <c r="L174" s="18">
        <f t="shared" si="29"/>
        <v>4.0339357087960765</v>
      </c>
      <c r="M174" s="20">
        <f t="shared" si="30"/>
        <v>62.804832746095983</v>
      </c>
      <c r="N174" s="13">
        <f t="shared" si="31"/>
        <v>8.1134751773049643E-3</v>
      </c>
      <c r="O174" s="14">
        <f t="shared" si="32"/>
        <v>1973.1308436819702</v>
      </c>
      <c r="P174" s="22">
        <f t="shared" si="33"/>
        <v>4115.5718962842093</v>
      </c>
      <c r="Q174" s="15" t="str">
        <f t="shared" si="34"/>
        <v>T</v>
      </c>
      <c r="R174" s="2">
        <v>143</v>
      </c>
      <c r="S174" s="16">
        <f t="shared" si="35"/>
        <v>20.078111460185173</v>
      </c>
    </row>
    <row r="175" spans="1:19" ht="13.5" customHeight="1" x14ac:dyDescent="0.25">
      <c r="A175" s="1" t="s">
        <v>52</v>
      </c>
      <c r="B175" s="1" t="s">
        <v>26</v>
      </c>
      <c r="C175" s="1">
        <v>6</v>
      </c>
      <c r="D175" s="4">
        <v>0.45</v>
      </c>
      <c r="E175" s="1">
        <v>5.89</v>
      </c>
      <c r="F175">
        <v>155.80000000000001</v>
      </c>
      <c r="G175" s="13">
        <f t="shared" si="24"/>
        <v>529.03225806451621</v>
      </c>
      <c r="H175" s="13">
        <f t="shared" si="25"/>
        <v>2.7521480258100164</v>
      </c>
      <c r="I175" s="14">
        <f t="shared" si="26"/>
        <v>1.1810860003315366E-2</v>
      </c>
      <c r="J175" s="13">
        <f t="shared" si="27"/>
        <v>3.3395182988596527E-2</v>
      </c>
      <c r="K175" s="13">
        <f t="shared" si="28"/>
        <v>1059.7500000000002</v>
      </c>
      <c r="L175" s="18">
        <f t="shared" si="29"/>
        <v>3.5397540317609444</v>
      </c>
      <c r="M175" s="20">
        <f t="shared" si="30"/>
        <v>48.62255437779146</v>
      </c>
      <c r="N175" s="13">
        <f t="shared" si="31"/>
        <v>8.6321138211382098E-3</v>
      </c>
      <c r="O175" s="14">
        <f t="shared" si="32"/>
        <v>1740.9357056330191</v>
      </c>
      <c r="P175" s="22">
        <f t="shared" si="33"/>
        <v>2912.0735910687408</v>
      </c>
      <c r="Q175" s="15" t="str">
        <f t="shared" si="34"/>
        <v>T</v>
      </c>
      <c r="R175" s="2">
        <v>137</v>
      </c>
      <c r="S175" s="16">
        <f t="shared" si="35"/>
        <v>17.66712906493494</v>
      </c>
    </row>
    <row r="176" spans="1:19" ht="13.5" customHeight="1" x14ac:dyDescent="0.25">
      <c r="A176" s="1" t="s">
        <v>52</v>
      </c>
      <c r="B176" s="1" t="s">
        <v>26</v>
      </c>
      <c r="C176" s="1">
        <v>7</v>
      </c>
      <c r="D176" s="1">
        <v>0.54</v>
      </c>
      <c r="E176" s="1">
        <v>6.54</v>
      </c>
      <c r="F176">
        <v>195.2</v>
      </c>
      <c r="G176" s="13">
        <f t="shared" si="24"/>
        <v>596.94189602446477</v>
      </c>
      <c r="H176" s="13">
        <f t="shared" si="25"/>
        <v>2.301559270806468</v>
      </c>
      <c r="I176" s="14">
        <f t="shared" si="26"/>
        <v>1.1810860003315366E-2</v>
      </c>
      <c r="J176" s="13">
        <f t="shared" si="27"/>
        <v>4.1111591432351005E-2</v>
      </c>
      <c r="K176" s="13">
        <f t="shared" si="28"/>
        <v>1064.7</v>
      </c>
      <c r="L176" s="18">
        <f t="shared" si="29"/>
        <v>2.7540974912097425</v>
      </c>
      <c r="M176" s="20">
        <f t="shared" si="30"/>
        <v>56.483098503465179</v>
      </c>
      <c r="N176" s="13">
        <f t="shared" si="31"/>
        <v>5.6398565573770494E-3</v>
      </c>
      <c r="O176" s="14">
        <f t="shared" si="32"/>
        <v>1585.7223807327255</v>
      </c>
      <c r="P176" s="22">
        <f t="shared" si="33"/>
        <v>3306.1345723786121</v>
      </c>
      <c r="Q176" s="15" t="str">
        <f t="shared" si="34"/>
        <v>T</v>
      </c>
      <c r="R176" s="2">
        <v>101</v>
      </c>
      <c r="S176" s="16">
        <f t="shared" si="35"/>
        <v>24.54123133821075</v>
      </c>
    </row>
    <row r="177" spans="1:19" ht="13.5" customHeight="1" x14ac:dyDescent="0.25">
      <c r="A177" s="1" t="s">
        <v>52</v>
      </c>
      <c r="B177" s="1" t="s">
        <v>26</v>
      </c>
      <c r="C177" s="1">
        <v>8</v>
      </c>
      <c r="D177" s="1">
        <v>0.5</v>
      </c>
      <c r="E177" s="1">
        <v>6.66</v>
      </c>
      <c r="F177">
        <v>230.3</v>
      </c>
      <c r="G177" s="13">
        <f t="shared" si="24"/>
        <v>691.59159159159162</v>
      </c>
      <c r="H177" s="13">
        <f t="shared" si="25"/>
        <v>2.5715473183583972</v>
      </c>
      <c r="I177" s="14">
        <f t="shared" si="26"/>
        <v>1.1810860003315366E-2</v>
      </c>
      <c r="J177" s="13">
        <f t="shared" si="27"/>
        <v>3.748345711897931E-2</v>
      </c>
      <c r="K177" s="13">
        <f t="shared" si="28"/>
        <v>1062.5</v>
      </c>
      <c r="L177" s="18">
        <f t="shared" si="29"/>
        <v>3.2613233756258238</v>
      </c>
      <c r="M177" s="20">
        <f t="shared" si="30"/>
        <v>66.662847992874404</v>
      </c>
      <c r="N177" s="13">
        <f t="shared" si="31"/>
        <v>5.4945722970039081E-3</v>
      </c>
      <c r="O177" s="14">
        <f t="shared" si="32"/>
        <v>1837.4750901827438</v>
      </c>
      <c r="P177" s="22">
        <f t="shared" si="33"/>
        <v>4347.6789502824176</v>
      </c>
      <c r="Q177" s="15" t="str">
        <f t="shared" si="34"/>
        <v>T</v>
      </c>
      <c r="R177" s="2">
        <v>114</v>
      </c>
      <c r="S177" s="16">
        <f t="shared" si="35"/>
        <v>25.923243767270076</v>
      </c>
    </row>
    <row r="178" spans="1:19" ht="13.5" customHeight="1" x14ac:dyDescent="0.25">
      <c r="A178" s="1" t="s">
        <v>52</v>
      </c>
      <c r="B178" s="1" t="s">
        <v>26</v>
      </c>
      <c r="C178" s="1">
        <v>9</v>
      </c>
      <c r="D178" s="1">
        <v>0.47</v>
      </c>
      <c r="E178" s="1">
        <v>6.48</v>
      </c>
      <c r="F178">
        <v>161.5</v>
      </c>
      <c r="G178" s="13">
        <f t="shared" si="24"/>
        <v>498.45679012345676</v>
      </c>
      <c r="H178" s="13">
        <f t="shared" si="25"/>
        <v>2.318461882521345</v>
      </c>
      <c r="I178" s="14">
        <f t="shared" si="26"/>
        <v>1.1810860003315366E-2</v>
      </c>
      <c r="J178" s="13">
        <f t="shared" si="27"/>
        <v>3.4974068170638049E-2</v>
      </c>
      <c r="K178" s="13">
        <f t="shared" si="28"/>
        <v>1060.8499999999999</v>
      </c>
      <c r="L178" s="18">
        <f t="shared" si="29"/>
        <v>2.7906547212875994</v>
      </c>
      <c r="M178" s="20">
        <f t="shared" si="30"/>
        <v>40.417889181320575</v>
      </c>
      <c r="N178" s="13">
        <f t="shared" si="31"/>
        <v>5.1492260061919504E-3</v>
      </c>
      <c r="O178" s="14">
        <f t="shared" si="32"/>
        <v>1643.0563000393106</v>
      </c>
      <c r="P178" s="22">
        <f t="shared" si="33"/>
        <v>3174.3540287716723</v>
      </c>
      <c r="Q178" s="15" t="str">
        <f t="shared" si="34"/>
        <v>T</v>
      </c>
      <c r="R178" s="2">
        <v>77</v>
      </c>
      <c r="S178" s="16">
        <f t="shared" si="35"/>
        <v>17.433061757895199</v>
      </c>
    </row>
    <row r="179" spans="1:19" ht="13.5" customHeight="1" x14ac:dyDescent="0.25">
      <c r="A179" s="1" t="s">
        <v>52</v>
      </c>
      <c r="B179" s="1" t="s">
        <v>26</v>
      </c>
      <c r="C179" s="1">
        <v>10</v>
      </c>
      <c r="D179" s="1">
        <v>0.44</v>
      </c>
      <c r="E179" s="1">
        <v>4.82</v>
      </c>
      <c r="F179">
        <v>112.9</v>
      </c>
      <c r="G179" s="13">
        <f t="shared" si="24"/>
        <v>468.46473029045643</v>
      </c>
      <c r="H179" s="13">
        <f t="shared" si="25"/>
        <v>2.2120704463657077</v>
      </c>
      <c r="I179" s="14">
        <f t="shared" si="26"/>
        <v>1.1810860003315366E-2</v>
      </c>
      <c r="J179" s="13">
        <f t="shared" si="27"/>
        <v>3.2632674209367205E-2</v>
      </c>
      <c r="K179" s="13">
        <f t="shared" si="28"/>
        <v>1059.2</v>
      </c>
      <c r="L179" s="18">
        <f t="shared" si="29"/>
        <v>2.5439638816874028</v>
      </c>
      <c r="M179" s="20">
        <f t="shared" si="30"/>
        <v>33.816489243482167</v>
      </c>
      <c r="N179" s="13">
        <f t="shared" si="31"/>
        <v>7.1865958074992633E-3</v>
      </c>
      <c r="O179" s="14">
        <f t="shared" si="32"/>
        <v>1390.5913269022192</v>
      </c>
      <c r="P179" s="22">
        <f t="shared" si="33"/>
        <v>1766.3073945516437</v>
      </c>
      <c r="Q179" s="15" t="str">
        <f t="shared" si="34"/>
        <v>T</v>
      </c>
      <c r="R179" s="2">
        <v>101</v>
      </c>
      <c r="S179" s="16">
        <f t="shared" si="35"/>
        <v>15.287256922147542</v>
      </c>
    </row>
    <row r="180" spans="1:19" ht="13.5" customHeight="1" x14ac:dyDescent="0.25">
      <c r="A180" s="1" t="s">
        <v>52</v>
      </c>
      <c r="B180" s="1" t="s">
        <v>26</v>
      </c>
      <c r="C180" s="1">
        <v>11</v>
      </c>
      <c r="D180" s="1">
        <v>0.52</v>
      </c>
      <c r="E180" s="1">
        <v>6.11</v>
      </c>
      <c r="F180">
        <v>225.9</v>
      </c>
      <c r="G180" s="13">
        <f t="shared" si="24"/>
        <v>739.44353518821606</v>
      </c>
      <c r="H180" s="13">
        <f t="shared" si="25"/>
        <v>2.1411190543621692</v>
      </c>
      <c r="I180" s="14">
        <f t="shared" si="26"/>
        <v>1.1810860003315366E-2</v>
      </c>
      <c r="J180" s="13">
        <f t="shared" si="27"/>
        <v>3.9255631118955733E-2</v>
      </c>
      <c r="K180" s="13">
        <f t="shared" si="28"/>
        <v>1063.6000000000001</v>
      </c>
      <c r="L180" s="18">
        <f t="shared" si="29"/>
        <v>2.3503949564144082</v>
      </c>
      <c r="M180" s="20">
        <f t="shared" si="30"/>
        <v>62.150953624414974</v>
      </c>
      <c r="N180" s="13">
        <f t="shared" si="31"/>
        <v>3.4710786483694851E-3</v>
      </c>
      <c r="O180" s="14">
        <f t="shared" si="32"/>
        <v>1584.923134262847</v>
      </c>
      <c r="P180" s="22">
        <f t="shared" si="33"/>
        <v>3739.6745245323982</v>
      </c>
      <c r="Q180" s="15" t="str">
        <f t="shared" si="34"/>
        <v>T</v>
      </c>
      <c r="R180" s="2">
        <v>77</v>
      </c>
      <c r="S180" s="16">
        <f t="shared" si="35"/>
        <v>29.027322650645175</v>
      </c>
    </row>
    <row r="181" spans="1:19" ht="13.5" customHeight="1" x14ac:dyDescent="0.25">
      <c r="A181" s="1" t="s">
        <v>52</v>
      </c>
      <c r="B181" s="1" t="s">
        <v>26</v>
      </c>
      <c r="C181" s="1">
        <v>12</v>
      </c>
      <c r="D181" s="1">
        <v>0.48</v>
      </c>
      <c r="E181" s="1">
        <v>6.15</v>
      </c>
      <c r="F181">
        <v>171.8</v>
      </c>
      <c r="G181" s="13">
        <f t="shared" si="24"/>
        <v>558.69918699186996</v>
      </c>
      <c r="H181" s="13">
        <f t="shared" si="25"/>
        <v>2.1898540682583763</v>
      </c>
      <c r="I181" s="14">
        <f t="shared" si="26"/>
        <v>1.1810860003315366E-2</v>
      </c>
      <c r="J181" s="13">
        <f t="shared" si="27"/>
        <v>3.5791286945120869E-2</v>
      </c>
      <c r="K181" s="13">
        <f t="shared" si="28"/>
        <v>1061.3999999999999</v>
      </c>
      <c r="L181" s="18">
        <f t="shared" si="29"/>
        <v>2.4864742605022623</v>
      </c>
      <c r="M181" s="20">
        <f t="shared" si="30"/>
        <v>43.789554656360494</v>
      </c>
      <c r="N181" s="13">
        <f t="shared" si="31"/>
        <v>4.2360302677532007E-3</v>
      </c>
      <c r="O181" s="14">
        <f t="shared" si="32"/>
        <v>1573.7743154414279</v>
      </c>
      <c r="P181" s="22">
        <f t="shared" si="33"/>
        <v>3133.2860417104312</v>
      </c>
      <c r="Q181" s="15" t="str">
        <f t="shared" si="34"/>
        <v>T</v>
      </c>
      <c r="R181" s="2">
        <v>71</v>
      </c>
      <c r="S181" s="16">
        <f t="shared" si="35"/>
        <v>19.99656291763176</v>
      </c>
    </row>
    <row r="182" spans="1:19" ht="13.5" customHeight="1" x14ac:dyDescent="0.25">
      <c r="A182" s="1" t="s">
        <v>52</v>
      </c>
      <c r="B182" s="1" t="s">
        <v>26</v>
      </c>
      <c r="C182" s="1">
        <v>13</v>
      </c>
      <c r="D182" s="1">
        <v>0.5</v>
      </c>
      <c r="E182" s="1">
        <v>6.11</v>
      </c>
      <c r="F182">
        <v>195.2</v>
      </c>
      <c r="G182" s="13">
        <f t="shared" si="24"/>
        <v>638.95253682487726</v>
      </c>
      <c r="H182" s="13">
        <f t="shared" si="25"/>
        <v>2.3639676120726985</v>
      </c>
      <c r="I182" s="14">
        <f t="shared" si="26"/>
        <v>1.1810860003315366E-2</v>
      </c>
      <c r="J182" s="13">
        <f t="shared" si="27"/>
        <v>3.748345711897931E-2</v>
      </c>
      <c r="K182" s="13">
        <f t="shared" si="28"/>
        <v>1062.5</v>
      </c>
      <c r="L182" s="18">
        <f t="shared" si="29"/>
        <v>2.8851031924657673</v>
      </c>
      <c r="M182" s="20">
        <f t="shared" si="30"/>
        <v>56.617378940069472</v>
      </c>
      <c r="N182" s="13">
        <f t="shared" si="31"/>
        <v>5.5298838797814207E-3</v>
      </c>
      <c r="O182" s="14">
        <f t="shared" si="32"/>
        <v>1656.8656833888072</v>
      </c>
      <c r="P182" s="22">
        <f t="shared" si="33"/>
        <v>3380.7287198126692</v>
      </c>
      <c r="Q182" s="15" t="str">
        <f t="shared" si="34"/>
        <v>T</v>
      </c>
      <c r="R182" s="2">
        <v>106</v>
      </c>
      <c r="S182" s="16">
        <f t="shared" si="35"/>
        <v>23.950150015138334</v>
      </c>
    </row>
    <row r="183" spans="1:19" ht="13.5" customHeight="1" x14ac:dyDescent="0.25">
      <c r="A183" s="1" t="s">
        <v>52</v>
      </c>
      <c r="B183" s="1" t="s">
        <v>26</v>
      </c>
      <c r="C183" s="1">
        <v>14</v>
      </c>
      <c r="D183" s="1">
        <v>0.46</v>
      </c>
      <c r="E183" s="1">
        <v>5.59</v>
      </c>
      <c r="F183">
        <v>212.8</v>
      </c>
      <c r="G183" s="13">
        <f t="shared" si="24"/>
        <v>761.35957066189633</v>
      </c>
      <c r="H183" s="13">
        <f t="shared" si="25"/>
        <v>2.3524321747375598</v>
      </c>
      <c r="I183" s="14">
        <f t="shared" si="26"/>
        <v>1.1810860003315366E-2</v>
      </c>
      <c r="J183" s="13">
        <f t="shared" si="27"/>
        <v>3.4175508868400289E-2</v>
      </c>
      <c r="K183" s="13">
        <f t="shared" si="28"/>
        <v>1060.3</v>
      </c>
      <c r="L183" s="18">
        <f t="shared" si="29"/>
        <v>2.8616740024519078</v>
      </c>
      <c r="M183" s="20">
        <f t="shared" si="30"/>
        <v>61.20993410780472</v>
      </c>
      <c r="N183" s="13">
        <f t="shared" si="31"/>
        <v>4.5532581453634081E-3</v>
      </c>
      <c r="O183" s="14">
        <f t="shared" si="32"/>
        <v>1734.3407247512896</v>
      </c>
      <c r="P183" s="22">
        <f t="shared" si="33"/>
        <v>3690.6019174632379</v>
      </c>
      <c r="Q183" s="15" t="str">
        <f t="shared" si="34"/>
        <v>T</v>
      </c>
      <c r="R183" s="2">
        <v>104</v>
      </c>
      <c r="S183" s="16">
        <f t="shared" si="35"/>
        <v>26.019850759197073</v>
      </c>
    </row>
    <row r="184" spans="1:19" ht="13.5" customHeight="1" x14ac:dyDescent="0.25">
      <c r="A184" s="1" t="s">
        <v>49</v>
      </c>
      <c r="B184" s="1" t="s">
        <v>25</v>
      </c>
      <c r="C184" s="1">
        <v>1</v>
      </c>
      <c r="D184" s="4">
        <v>0.48</v>
      </c>
      <c r="E184" s="1">
        <v>4.2300000000000004</v>
      </c>
      <c r="F184">
        <v>195.6</v>
      </c>
      <c r="G184" s="13">
        <f t="shared" si="24"/>
        <v>924.82269503546092</v>
      </c>
      <c r="H184" s="13">
        <f t="shared" si="25"/>
        <v>2.1032756544391797</v>
      </c>
      <c r="I184" s="14">
        <f t="shared" si="26"/>
        <v>1.1810860003315366E-2</v>
      </c>
      <c r="J184" s="13">
        <f t="shared" si="27"/>
        <v>3.5791286945120869E-2</v>
      </c>
      <c r="K184" s="13">
        <f t="shared" si="28"/>
        <v>1061.3999999999999</v>
      </c>
      <c r="L184" s="18">
        <f t="shared" si="29"/>
        <v>2.2326093040222008</v>
      </c>
      <c r="M184" s="20">
        <f t="shared" si="30"/>
        <v>69.619674457039935</v>
      </c>
      <c r="N184" s="13">
        <f t="shared" si="31"/>
        <v>4.3611963190184049E-3</v>
      </c>
      <c r="O184" s="14">
        <f t="shared" si="32"/>
        <v>1427.932731626114</v>
      </c>
      <c r="P184" s="22">
        <f t="shared" si="33"/>
        <v>2453.640810811125</v>
      </c>
      <c r="Q184" s="15" t="str">
        <f t="shared" si="34"/>
        <v>T</v>
      </c>
      <c r="R184" s="2">
        <v>121</v>
      </c>
      <c r="S184" s="16">
        <f t="shared" si="35"/>
        <v>33.100594451374192</v>
      </c>
    </row>
    <row r="185" spans="1:19" ht="13.5" customHeight="1" x14ac:dyDescent="0.25">
      <c r="A185" s="1" t="s">
        <v>49</v>
      </c>
      <c r="B185" s="1" t="s">
        <v>25</v>
      </c>
      <c r="C185" s="1">
        <v>2</v>
      </c>
      <c r="D185" s="4">
        <v>0.52</v>
      </c>
      <c r="E185" s="1">
        <v>5.92</v>
      </c>
      <c r="F185">
        <v>98.7</v>
      </c>
      <c r="G185" s="13">
        <f t="shared" si="24"/>
        <v>333.44594594594599</v>
      </c>
      <c r="H185" s="13">
        <f t="shared" si="25"/>
        <v>2.4245314877004298</v>
      </c>
      <c r="I185" s="14">
        <f t="shared" si="26"/>
        <v>1.1810860003315366E-2</v>
      </c>
      <c r="J185" s="13">
        <f t="shared" si="27"/>
        <v>3.9255631118955733E-2</v>
      </c>
      <c r="K185" s="13">
        <f t="shared" si="28"/>
        <v>1063.6000000000001</v>
      </c>
      <c r="L185" s="18">
        <f t="shared" si="29"/>
        <v>3.0030756246805743</v>
      </c>
      <c r="M185" s="20">
        <f t="shared" si="30"/>
        <v>31.736222648356101</v>
      </c>
      <c r="N185" s="13">
        <f t="shared" si="31"/>
        <v>1.3385477879094903E-2</v>
      </c>
      <c r="O185" s="14">
        <f t="shared" si="32"/>
        <v>1349.1976001620658</v>
      </c>
      <c r="P185" s="22">
        <f t="shared" si="33"/>
        <v>1583.1250617695637</v>
      </c>
      <c r="Q185" s="15" t="str">
        <f t="shared" si="34"/>
        <v>T</v>
      </c>
      <c r="R185" s="2">
        <v>133.9</v>
      </c>
      <c r="S185" s="16">
        <f t="shared" si="35"/>
        <v>13.089631052165309</v>
      </c>
    </row>
    <row r="186" spans="1:19" ht="13.5" customHeight="1" x14ac:dyDescent="0.25">
      <c r="A186" s="1" t="s">
        <v>49</v>
      </c>
      <c r="B186" s="1" t="s">
        <v>25</v>
      </c>
      <c r="C186" s="1">
        <v>3</v>
      </c>
      <c r="D186" s="4">
        <v>0.44</v>
      </c>
      <c r="E186" s="1">
        <v>6.22</v>
      </c>
      <c r="F186">
        <v>131.6</v>
      </c>
      <c r="G186" s="13">
        <f t="shared" si="24"/>
        <v>423.15112540192922</v>
      </c>
      <c r="H186" s="13">
        <f t="shared" si="25"/>
        <v>2.5847103235803948</v>
      </c>
      <c r="I186" s="14">
        <f t="shared" si="26"/>
        <v>1.1810860003315366E-2</v>
      </c>
      <c r="J186" s="13">
        <f t="shared" si="27"/>
        <v>3.2632674209367205E-2</v>
      </c>
      <c r="K186" s="13">
        <f t="shared" si="28"/>
        <v>1059.2</v>
      </c>
      <c r="L186" s="18">
        <f t="shared" si="29"/>
        <v>3.2828745527169385</v>
      </c>
      <c r="M186" s="20">
        <f t="shared" si="30"/>
        <v>35.691109018689076</v>
      </c>
      <c r="N186" s="13">
        <f t="shared" si="31"/>
        <v>7.956180344478217E-3</v>
      </c>
      <c r="O186" s="14">
        <f t="shared" si="32"/>
        <v>1671.8123001267475</v>
      </c>
      <c r="P186" s="22">
        <f t="shared" si="33"/>
        <v>2656.8778054699687</v>
      </c>
      <c r="Q186" s="15" t="str">
        <f t="shared" si="34"/>
        <v>T</v>
      </c>
      <c r="R186" s="2">
        <v>101</v>
      </c>
      <c r="S186" s="16">
        <f t="shared" si="35"/>
        <v>13.808552816568243</v>
      </c>
    </row>
    <row r="187" spans="1:19" ht="13.5" customHeight="1" x14ac:dyDescent="0.25">
      <c r="A187" s="1" t="s">
        <v>49</v>
      </c>
      <c r="B187" s="1" t="s">
        <v>25</v>
      </c>
      <c r="C187" s="1">
        <v>4</v>
      </c>
      <c r="D187" s="4">
        <v>0.52</v>
      </c>
      <c r="E187" s="1">
        <v>7.06</v>
      </c>
      <c r="F187">
        <v>103.4</v>
      </c>
      <c r="G187" s="13">
        <f t="shared" si="24"/>
        <v>292.9178470254958</v>
      </c>
      <c r="H187" s="13">
        <f t="shared" si="25"/>
        <v>2.4317503105717244</v>
      </c>
      <c r="I187" s="14">
        <f t="shared" si="26"/>
        <v>1.1810860003315366E-2</v>
      </c>
      <c r="J187" s="13">
        <f t="shared" si="27"/>
        <v>3.9255631118955733E-2</v>
      </c>
      <c r="K187" s="13">
        <f t="shared" si="28"/>
        <v>1063.6000000000001</v>
      </c>
      <c r="L187" s="18">
        <f t="shared" si="29"/>
        <v>3.0166211899906208</v>
      </c>
      <c r="M187" s="20">
        <f t="shared" si="30"/>
        <v>27.961906383237054</v>
      </c>
      <c r="N187" s="13">
        <f t="shared" si="31"/>
        <v>1.0810767246937457E-2</v>
      </c>
      <c r="O187" s="14">
        <f t="shared" si="32"/>
        <v>1434.6557067507315</v>
      </c>
      <c r="P187" s="22">
        <f t="shared" si="33"/>
        <v>1977.8875852159638</v>
      </c>
      <c r="Q187" s="15" t="str">
        <f t="shared" si="34"/>
        <v>T</v>
      </c>
      <c r="R187" s="2">
        <v>95</v>
      </c>
      <c r="S187" s="16">
        <f t="shared" si="35"/>
        <v>11.498674950991568</v>
      </c>
    </row>
    <row r="188" spans="1:19" ht="13.5" customHeight="1" x14ac:dyDescent="0.25">
      <c r="A188" s="1" t="s">
        <v>49</v>
      </c>
      <c r="B188" s="1" t="s">
        <v>25</v>
      </c>
      <c r="C188" s="1">
        <v>5</v>
      </c>
      <c r="D188" s="4">
        <v>0.46</v>
      </c>
      <c r="E188" s="1">
        <v>6.42</v>
      </c>
      <c r="F188">
        <v>80.2</v>
      </c>
      <c r="G188" s="13">
        <f t="shared" si="24"/>
        <v>249.8442367601246</v>
      </c>
      <c r="H188" s="13">
        <f t="shared" si="25"/>
        <v>2.4912305622585609</v>
      </c>
      <c r="I188" s="14">
        <f t="shared" si="26"/>
        <v>1.1810860003315366E-2</v>
      </c>
      <c r="J188" s="13">
        <f t="shared" si="27"/>
        <v>3.4175508868400289E-2</v>
      </c>
      <c r="K188" s="13">
        <f t="shared" si="28"/>
        <v>1060.3</v>
      </c>
      <c r="L188" s="18">
        <f t="shared" si="29"/>
        <v>3.1245727106363228</v>
      </c>
      <c r="M188" s="20">
        <f t="shared" si="30"/>
        <v>21.271506505702561</v>
      </c>
      <c r="N188" s="13">
        <f t="shared" si="31"/>
        <v>1.2541147132169576E-2</v>
      </c>
      <c r="O188" s="14">
        <f t="shared" si="32"/>
        <v>1419.096310693875</v>
      </c>
      <c r="P188" s="22">
        <f t="shared" si="33"/>
        <v>1597.4348979036999</v>
      </c>
      <c r="Q188" s="15" t="str">
        <f t="shared" si="34"/>
        <v>T</v>
      </c>
      <c r="R188" s="2">
        <v>94</v>
      </c>
      <c r="S188" s="16">
        <f t="shared" si="35"/>
        <v>8.5385539291143395</v>
      </c>
    </row>
    <row r="189" spans="1:19" ht="13.5" customHeight="1" x14ac:dyDescent="0.25">
      <c r="A189" s="1" t="s">
        <v>49</v>
      </c>
      <c r="B189" s="1" t="s">
        <v>25</v>
      </c>
      <c r="C189" s="1">
        <v>6</v>
      </c>
      <c r="D189" s="4">
        <v>0.45</v>
      </c>
      <c r="E189" s="1">
        <v>6.36</v>
      </c>
      <c r="F189">
        <v>98.7</v>
      </c>
      <c r="G189" s="13">
        <f t="shared" si="24"/>
        <v>310.37735849056605</v>
      </c>
      <c r="H189" s="13">
        <f t="shared" si="25"/>
        <v>2.5150082420023829</v>
      </c>
      <c r="I189" s="14">
        <f t="shared" si="26"/>
        <v>1.1810860003315366E-2</v>
      </c>
      <c r="J189" s="13">
        <f t="shared" si="27"/>
        <v>3.3395182988596527E-2</v>
      </c>
      <c r="K189" s="13">
        <f t="shared" si="28"/>
        <v>1059.7500000000002</v>
      </c>
      <c r="L189" s="18">
        <f t="shared" si="29"/>
        <v>3.1660556860888418</v>
      </c>
      <c r="M189" s="20">
        <f t="shared" si="30"/>
        <v>26.068333765259297</v>
      </c>
      <c r="N189" s="13">
        <f t="shared" si="31"/>
        <v>1.0095238095238096E-2</v>
      </c>
      <c r="O189" s="14">
        <f t="shared" si="32"/>
        <v>1521.2676413436454</v>
      </c>
      <c r="P189" s="22">
        <f t="shared" si="33"/>
        <v>1992.0207870313504</v>
      </c>
      <c r="Q189" s="15" t="str">
        <f t="shared" si="34"/>
        <v>T</v>
      </c>
      <c r="R189" s="2">
        <v>94</v>
      </c>
      <c r="S189" s="16">
        <f t="shared" si="35"/>
        <v>10.365108682309677</v>
      </c>
    </row>
    <row r="190" spans="1:19" ht="13.5" customHeight="1" x14ac:dyDescent="0.25">
      <c r="A190" s="1" t="s">
        <v>49</v>
      </c>
      <c r="B190" s="1" t="s">
        <v>25</v>
      </c>
      <c r="C190" s="1">
        <v>7</v>
      </c>
      <c r="D190" s="1">
        <v>0.54</v>
      </c>
      <c r="E190" s="1">
        <v>7.14</v>
      </c>
      <c r="F190">
        <v>186.5</v>
      </c>
      <c r="G190" s="13">
        <f t="shared" si="24"/>
        <v>522.40896358543421</v>
      </c>
      <c r="H190" s="13">
        <f t="shared" si="25"/>
        <v>2.4583786401917993</v>
      </c>
      <c r="I190" s="14">
        <f t="shared" si="26"/>
        <v>1.1810860003315366E-2</v>
      </c>
      <c r="J190" s="13">
        <f t="shared" si="27"/>
        <v>4.1111591432351005E-2</v>
      </c>
      <c r="K190" s="13">
        <f t="shared" si="28"/>
        <v>1064.7</v>
      </c>
      <c r="L190" s="18">
        <f t="shared" si="29"/>
        <v>3.0657288139586338</v>
      </c>
      <c r="M190" s="20">
        <f t="shared" si="30"/>
        <v>52.798755075785422</v>
      </c>
      <c r="N190" s="13">
        <f t="shared" si="31"/>
        <v>6.6997319034852541E-3</v>
      </c>
      <c r="O190" s="14">
        <f t="shared" si="32"/>
        <v>1654.5283026821196</v>
      </c>
      <c r="P190" s="22">
        <f t="shared" si="33"/>
        <v>3448.5776823622314</v>
      </c>
      <c r="Q190" s="15" t="str">
        <f t="shared" si="34"/>
        <v>T</v>
      </c>
      <c r="R190" s="2">
        <v>105</v>
      </c>
      <c r="S190" s="16">
        <f t="shared" si="35"/>
        <v>21.477063871522304</v>
      </c>
    </row>
    <row r="191" spans="1:19" ht="13.5" customHeight="1" x14ac:dyDescent="0.25">
      <c r="A191" s="1" t="s">
        <v>49</v>
      </c>
      <c r="B191" s="1" t="s">
        <v>25</v>
      </c>
      <c r="C191" s="1">
        <v>8</v>
      </c>
      <c r="D191" s="1">
        <v>0.5</v>
      </c>
      <c r="E191" s="1">
        <v>7.03</v>
      </c>
      <c r="F191">
        <v>105.6</v>
      </c>
      <c r="G191" s="13">
        <f t="shared" si="24"/>
        <v>300.42674253200562</v>
      </c>
      <c r="H191" s="13">
        <f t="shared" si="25"/>
        <v>2.5976388034184645</v>
      </c>
      <c r="I191" s="14">
        <f t="shared" si="26"/>
        <v>1.1810860003315366E-2</v>
      </c>
      <c r="J191" s="13">
        <f t="shared" si="27"/>
        <v>3.748345711897931E-2</v>
      </c>
      <c r="K191" s="13">
        <f t="shared" si="28"/>
        <v>1062.5</v>
      </c>
      <c r="L191" s="18">
        <f t="shared" si="29"/>
        <v>3.3038261247771019</v>
      </c>
      <c r="M191" s="20">
        <f t="shared" si="30"/>
        <v>29.25209608240414</v>
      </c>
      <c r="N191" s="13">
        <f t="shared" si="31"/>
        <v>1.1650094696969697E-2</v>
      </c>
      <c r="O191" s="14">
        <f t="shared" si="32"/>
        <v>1516.2192756899522</v>
      </c>
      <c r="P191" s="22">
        <f t="shared" si="33"/>
        <v>2104.3043001511664</v>
      </c>
      <c r="Q191" s="15" t="str">
        <f t="shared" si="34"/>
        <v>T</v>
      </c>
      <c r="R191" s="2">
        <v>105</v>
      </c>
      <c r="S191" s="16">
        <f t="shared" si="35"/>
        <v>11.26103292109307</v>
      </c>
    </row>
    <row r="192" spans="1:19" ht="13.5" customHeight="1" x14ac:dyDescent="0.25">
      <c r="A192" s="1" t="s">
        <v>49</v>
      </c>
      <c r="B192" s="1" t="s">
        <v>25</v>
      </c>
      <c r="C192" s="1">
        <v>9</v>
      </c>
      <c r="D192" s="1">
        <v>0.47</v>
      </c>
      <c r="E192" s="1">
        <v>4.88</v>
      </c>
      <c r="F192">
        <v>120.5</v>
      </c>
      <c r="G192" s="13">
        <f t="shared" si="24"/>
        <v>493.85245901639348</v>
      </c>
      <c r="H192" s="13">
        <f t="shared" si="25"/>
        <v>2.0550688664196342</v>
      </c>
      <c r="I192" s="14">
        <f t="shared" si="26"/>
        <v>1.1810860003315366E-2</v>
      </c>
      <c r="J192" s="13">
        <f t="shared" si="27"/>
        <v>3.4974068170638049E-2</v>
      </c>
      <c r="K192" s="13">
        <f t="shared" si="28"/>
        <v>1060.8499999999999</v>
      </c>
      <c r="L192" s="18">
        <f t="shared" si="29"/>
        <v>2.0602570995228531</v>
      </c>
      <c r="M192" s="20">
        <f t="shared" si="30"/>
        <v>35.495210224822529</v>
      </c>
      <c r="N192" s="13">
        <f t="shared" si="31"/>
        <v>4.9947441217150761E-3</v>
      </c>
      <c r="O192" s="14">
        <f t="shared" si="32"/>
        <v>1287.783649414858</v>
      </c>
      <c r="P192" s="22">
        <f t="shared" si="33"/>
        <v>1783.6707784647153</v>
      </c>
      <c r="Q192" s="15" t="str">
        <f t="shared" si="34"/>
        <v>T</v>
      </c>
      <c r="R192" s="2">
        <v>74</v>
      </c>
      <c r="S192" s="16">
        <f t="shared" si="35"/>
        <v>17.272029567876579</v>
      </c>
    </row>
    <row r="193" spans="1:19" ht="13.5" customHeight="1" x14ac:dyDescent="0.25">
      <c r="A193" s="1" t="s">
        <v>49</v>
      </c>
      <c r="B193" s="1" t="s">
        <v>25</v>
      </c>
      <c r="C193" s="1">
        <v>10</v>
      </c>
      <c r="D193" s="1">
        <v>0.44</v>
      </c>
      <c r="E193" s="1">
        <v>5.81</v>
      </c>
      <c r="F193">
        <v>75.2</v>
      </c>
      <c r="G193" s="13">
        <f t="shared" si="24"/>
        <v>258.86402753872636</v>
      </c>
      <c r="H193" s="13">
        <f t="shared" si="25"/>
        <v>2.3767655506007288</v>
      </c>
      <c r="I193" s="14">
        <f t="shared" si="26"/>
        <v>1.1810860003315366E-2</v>
      </c>
      <c r="J193" s="13">
        <f t="shared" si="27"/>
        <v>3.2632674209367205E-2</v>
      </c>
      <c r="K193" s="13">
        <f t="shared" si="28"/>
        <v>1059.2</v>
      </c>
      <c r="L193" s="18">
        <f t="shared" si="29"/>
        <v>2.9107174161736498</v>
      </c>
      <c r="M193" s="20">
        <f t="shared" si="30"/>
        <v>20.077549860712647</v>
      </c>
      <c r="N193" s="13">
        <f t="shared" si="31"/>
        <v>1.1717863475177302E-2</v>
      </c>
      <c r="O193" s="14">
        <f t="shared" si="32"/>
        <v>1362.7546243259967</v>
      </c>
      <c r="P193" s="22">
        <f t="shared" si="33"/>
        <v>1418.1405649775397</v>
      </c>
      <c r="Q193" s="15" t="str">
        <f t="shared" si="34"/>
        <v>T</v>
      </c>
      <c r="R193" s="2">
        <v>91</v>
      </c>
      <c r="S193" s="16">
        <f t="shared" si="35"/>
        <v>8.4474254751959172</v>
      </c>
    </row>
    <row r="194" spans="1:19" ht="13.5" customHeight="1" x14ac:dyDescent="0.25">
      <c r="A194" s="1" t="s">
        <v>49</v>
      </c>
      <c r="B194" s="1" t="s">
        <v>25</v>
      </c>
      <c r="C194" s="1">
        <v>11</v>
      </c>
      <c r="D194" s="1">
        <v>0.52</v>
      </c>
      <c r="E194" s="1">
        <v>7.01</v>
      </c>
      <c r="F194">
        <v>151.4</v>
      </c>
      <c r="G194" s="13">
        <f t="shared" si="24"/>
        <v>431.95435092724682</v>
      </c>
      <c r="H194" s="13">
        <f t="shared" si="25"/>
        <v>2.1936864214721075</v>
      </c>
      <c r="I194" s="14">
        <f t="shared" si="26"/>
        <v>1.1810860003315366E-2</v>
      </c>
      <c r="J194" s="13">
        <f t="shared" si="27"/>
        <v>3.9255631118955733E-2</v>
      </c>
      <c r="K194" s="13">
        <f t="shared" si="28"/>
        <v>1063.6000000000001</v>
      </c>
      <c r="L194" s="18">
        <f t="shared" si="29"/>
        <v>2.496572942765622</v>
      </c>
      <c r="M194" s="20">
        <f t="shared" si="30"/>
        <v>37.197552370123894</v>
      </c>
      <c r="N194" s="13">
        <f t="shared" si="31"/>
        <v>5.0931307793923384E-3</v>
      </c>
      <c r="O194" s="14">
        <f t="shared" si="32"/>
        <v>1502.437920618054</v>
      </c>
      <c r="P194" s="22">
        <f t="shared" si="33"/>
        <v>2875.5455923746936</v>
      </c>
      <c r="Q194" s="15" t="str">
        <f t="shared" si="34"/>
        <v>T</v>
      </c>
      <c r="R194" s="2">
        <v>66</v>
      </c>
      <c r="S194" s="16">
        <f t="shared" si="35"/>
        <v>16.956640660227954</v>
      </c>
    </row>
    <row r="195" spans="1:19" ht="13.5" customHeight="1" x14ac:dyDescent="0.25">
      <c r="A195" s="1" t="s">
        <v>49</v>
      </c>
      <c r="B195" s="1" t="s">
        <v>25</v>
      </c>
      <c r="C195" s="1">
        <v>12</v>
      </c>
      <c r="D195" s="1">
        <v>0.48</v>
      </c>
      <c r="E195" s="1">
        <v>5.97</v>
      </c>
      <c r="F195">
        <v>109.7</v>
      </c>
      <c r="G195" s="13">
        <f t="shared" ref="G195:G258" si="36">2*(F195/(E195/10))</f>
        <v>367.50418760469012</v>
      </c>
      <c r="H195" s="13">
        <f t="shared" ref="H195:H258" si="37">-0.0015*(L195^4) + 0.0179*(L195^3) + 0.0686*(L195^2) - 0.2029*L195 + 2.0524</f>
        <v>2.1392045110608833</v>
      </c>
      <c r="I195" s="14">
        <f t="shared" ref="I195:I258" si="38">2.718^(-5.64+(1800/(37+273)))/(+IF(G195&lt;100,G195,100))</f>
        <v>1.1810860003315366E-2</v>
      </c>
      <c r="J195" s="13">
        <f t="shared" ref="J195:J258" si="39">I195*2.718^(2.31*D195)</f>
        <v>3.5791286945120869E-2</v>
      </c>
      <c r="K195" s="13">
        <f t="shared" ref="K195:K258" si="40">((1.09*D195)+(1.035*(1-D195)))*1000</f>
        <v>1061.3999999999999</v>
      </c>
      <c r="L195" s="18">
        <f t="shared" ref="L195:L258" si="41">((E195/1000)/2)*(SQRT((R195/60)*6.283)/(J195/(K195/100)))</f>
        <v>2.3447222800013421</v>
      </c>
      <c r="M195" s="20">
        <f t="shared" ref="M195:M258" si="42">S195*H195</f>
        <v>28.137914938417332</v>
      </c>
      <c r="N195" s="13">
        <f t="shared" ref="N195:N258" si="43">(R195/60)*(E195/1000)/(F195/100)</f>
        <v>6.0770282588878755E-3</v>
      </c>
      <c r="O195" s="14">
        <f t="shared" ref="O195:O258" si="44">169*(L195^0.83)*(N195^-0.27)</f>
        <v>1359.7715050654738</v>
      </c>
      <c r="P195" s="22">
        <f t="shared" ref="P195:P258" si="45">(F195/100)*(E195/1000)*K195/(J195/10)</f>
        <v>1942.1498133493631</v>
      </c>
      <c r="Q195" s="15" t="str">
        <f t="shared" ref="Q195:Q258" si="46">IF(O195-P195&gt;0,"NT","T")</f>
        <v>T</v>
      </c>
      <c r="R195" s="2">
        <v>67</v>
      </c>
      <c r="S195" s="16">
        <f t="shared" ref="S195:S258" si="47">J195*G195</f>
        <v>13.153447832092995</v>
      </c>
    </row>
    <row r="196" spans="1:19" ht="13.5" customHeight="1" x14ac:dyDescent="0.25">
      <c r="A196" s="1" t="s">
        <v>49</v>
      </c>
      <c r="B196" s="1" t="s">
        <v>25</v>
      </c>
      <c r="C196" s="1">
        <v>13</v>
      </c>
      <c r="D196" s="1">
        <v>0.5</v>
      </c>
      <c r="E196" s="1">
        <v>5.43</v>
      </c>
      <c r="F196">
        <v>111.9</v>
      </c>
      <c r="G196" s="13">
        <f t="shared" si="36"/>
        <v>412.15469613259677</v>
      </c>
      <c r="H196" s="13">
        <f t="shared" si="37"/>
        <v>2.0729501120823426</v>
      </c>
      <c r="I196" s="14">
        <f t="shared" si="38"/>
        <v>1.1810860003315366E-2</v>
      </c>
      <c r="J196" s="13">
        <f t="shared" si="39"/>
        <v>3.748345711897931E-2</v>
      </c>
      <c r="K196" s="13">
        <f t="shared" si="40"/>
        <v>1062.5</v>
      </c>
      <c r="L196" s="18">
        <f t="shared" si="41"/>
        <v>2.127788552721571</v>
      </c>
      <c r="M196" s="20">
        <f t="shared" si="42"/>
        <v>32.024970790316189</v>
      </c>
      <c r="N196" s="13">
        <f t="shared" si="43"/>
        <v>5.9039320822162639E-3</v>
      </c>
      <c r="O196" s="14">
        <f t="shared" si="44"/>
        <v>1264.3262878725538</v>
      </c>
      <c r="P196" s="22">
        <f t="shared" si="45"/>
        <v>1722.3412996585939</v>
      </c>
      <c r="Q196" s="15" t="str">
        <f t="shared" si="46"/>
        <v>T</v>
      </c>
      <c r="R196" s="2">
        <v>73</v>
      </c>
      <c r="S196" s="16">
        <f t="shared" si="47"/>
        <v>15.448982878872139</v>
      </c>
    </row>
    <row r="197" spans="1:19" ht="13.5" customHeight="1" x14ac:dyDescent="0.25">
      <c r="A197" s="1" t="s">
        <v>49</v>
      </c>
      <c r="B197" s="1" t="s">
        <v>25</v>
      </c>
      <c r="C197" s="1">
        <v>14</v>
      </c>
      <c r="D197" s="1">
        <v>0.46</v>
      </c>
      <c r="E197" s="1">
        <v>5.64</v>
      </c>
      <c r="F197">
        <v>153.80000000000001</v>
      </c>
      <c r="G197" s="13">
        <f t="shared" si="36"/>
        <v>545.39007092198585</v>
      </c>
      <c r="H197" s="13">
        <f t="shared" si="37"/>
        <v>2.1709624179898848</v>
      </c>
      <c r="I197" s="14">
        <f t="shared" si="38"/>
        <v>1.1810860003315366E-2</v>
      </c>
      <c r="J197" s="13">
        <f t="shared" si="39"/>
        <v>3.4175508868400289E-2</v>
      </c>
      <c r="K197" s="13">
        <f t="shared" si="40"/>
        <v>1060.3</v>
      </c>
      <c r="L197" s="18">
        <f t="shared" si="41"/>
        <v>2.4354916468678316</v>
      </c>
      <c r="M197" s="20">
        <f t="shared" si="42"/>
        <v>40.464532048754151</v>
      </c>
      <c r="N197" s="13">
        <f t="shared" si="43"/>
        <v>4.5227568270481142E-3</v>
      </c>
      <c r="O197" s="14">
        <f t="shared" si="44"/>
        <v>1519.8290635691208</v>
      </c>
      <c r="P197" s="22">
        <f t="shared" si="45"/>
        <v>2691.2200580293852</v>
      </c>
      <c r="Q197" s="15" t="str">
        <f t="shared" si="46"/>
        <v>T</v>
      </c>
      <c r="R197" s="2">
        <v>74</v>
      </c>
      <c r="S197" s="16">
        <f t="shared" si="47"/>
        <v>18.63898320553179</v>
      </c>
    </row>
    <row r="198" spans="1:19" ht="13.5" customHeight="1" x14ac:dyDescent="0.25">
      <c r="A198" s="1" t="s">
        <v>51</v>
      </c>
      <c r="B198" s="1" t="s">
        <v>25</v>
      </c>
      <c r="C198" s="1">
        <v>1</v>
      </c>
      <c r="D198" s="4">
        <v>0.48</v>
      </c>
      <c r="E198" s="1">
        <v>4.6100000000000003</v>
      </c>
      <c r="F198">
        <v>199.3</v>
      </c>
      <c r="G198" s="13">
        <f t="shared" si="36"/>
        <v>864.6420824295011</v>
      </c>
      <c r="H198" s="13">
        <f t="shared" si="37"/>
        <v>2.1922402871282753</v>
      </c>
      <c r="I198" s="14">
        <f t="shared" si="38"/>
        <v>1.1810860003315366E-2</v>
      </c>
      <c r="J198" s="13">
        <f t="shared" si="39"/>
        <v>3.5791286945120869E-2</v>
      </c>
      <c r="K198" s="13">
        <f t="shared" si="40"/>
        <v>1061.3999999999999</v>
      </c>
      <c r="L198" s="18">
        <f t="shared" si="41"/>
        <v>2.4927714591621055</v>
      </c>
      <c r="M198" s="20">
        <f t="shared" si="42"/>
        <v>67.842499188867549</v>
      </c>
      <c r="N198" s="13">
        <f t="shared" si="43"/>
        <v>4.8960528516474328E-3</v>
      </c>
      <c r="O198" s="14">
        <f t="shared" si="44"/>
        <v>1516.6127514031346</v>
      </c>
      <c r="P198" s="22">
        <f t="shared" si="45"/>
        <v>2724.645424723793</v>
      </c>
      <c r="Q198" s="15" t="str">
        <f t="shared" si="46"/>
        <v>T</v>
      </c>
      <c r="R198" s="2">
        <v>127</v>
      </c>
      <c r="S198" s="16">
        <f t="shared" si="47"/>
        <v>30.946652877061126</v>
      </c>
    </row>
    <row r="199" spans="1:19" ht="13.5" customHeight="1" x14ac:dyDescent="0.25">
      <c r="A199" s="1" t="s">
        <v>51</v>
      </c>
      <c r="B199" s="1" t="s">
        <v>25</v>
      </c>
      <c r="C199" s="1">
        <v>2</v>
      </c>
      <c r="D199" s="4">
        <v>0.52</v>
      </c>
      <c r="E199" s="1">
        <v>6.72</v>
      </c>
      <c r="F199">
        <v>133.4</v>
      </c>
      <c r="G199" s="13">
        <f t="shared" si="36"/>
        <v>397.02380952380958</v>
      </c>
      <c r="H199" s="13">
        <f t="shared" si="37"/>
        <v>2.624019405987315</v>
      </c>
      <c r="I199" s="14">
        <f t="shared" si="38"/>
        <v>1.1810860003315366E-2</v>
      </c>
      <c r="J199" s="13">
        <f t="shared" si="39"/>
        <v>3.9255631118955733E-2</v>
      </c>
      <c r="K199" s="13">
        <f t="shared" si="40"/>
        <v>1063.6000000000001</v>
      </c>
      <c r="L199" s="18">
        <f t="shared" si="41"/>
        <v>3.3459419495272908</v>
      </c>
      <c r="M199" s="20">
        <f t="shared" si="42"/>
        <v>40.896445087041506</v>
      </c>
      <c r="N199" s="13">
        <f t="shared" si="43"/>
        <v>1.0830584707646175E-2</v>
      </c>
      <c r="O199" s="14">
        <f t="shared" si="44"/>
        <v>1562.7192583732847</v>
      </c>
      <c r="P199" s="22">
        <f t="shared" si="45"/>
        <v>2428.8543213347884</v>
      </c>
      <c r="Q199" s="15" t="str">
        <f t="shared" si="46"/>
        <v>T</v>
      </c>
      <c r="R199" s="2">
        <v>129</v>
      </c>
      <c r="S199" s="16">
        <f t="shared" si="47"/>
        <v>15.585420212109213</v>
      </c>
    </row>
    <row r="200" spans="1:19" ht="13.5" customHeight="1" x14ac:dyDescent="0.25">
      <c r="A200" s="1" t="s">
        <v>51</v>
      </c>
      <c r="B200" s="1" t="s">
        <v>25</v>
      </c>
      <c r="C200" s="1">
        <v>3</v>
      </c>
      <c r="D200" s="4">
        <v>0.44</v>
      </c>
      <c r="E200" s="1">
        <v>6.14</v>
      </c>
      <c r="F200">
        <v>144.80000000000001</v>
      </c>
      <c r="G200" s="13">
        <f t="shared" si="36"/>
        <v>471.66123778501634</v>
      </c>
      <c r="H200" s="13">
        <f t="shared" si="37"/>
        <v>2.6668174687379311</v>
      </c>
      <c r="I200" s="14">
        <f t="shared" si="38"/>
        <v>1.1810860003315366E-2</v>
      </c>
      <c r="J200" s="13">
        <f t="shared" si="39"/>
        <v>3.2632674209367205E-2</v>
      </c>
      <c r="K200" s="13">
        <f t="shared" si="40"/>
        <v>1059.2</v>
      </c>
      <c r="L200" s="18">
        <f t="shared" si="41"/>
        <v>3.412562376768804</v>
      </c>
      <c r="M200" s="20">
        <f t="shared" si="42"/>
        <v>41.046501106461328</v>
      </c>
      <c r="N200" s="13">
        <f t="shared" si="43"/>
        <v>7.9152854511970513E-3</v>
      </c>
      <c r="O200" s="14">
        <f t="shared" si="44"/>
        <v>1728.8512340429538</v>
      </c>
      <c r="P200" s="22">
        <f t="shared" si="45"/>
        <v>2885.7734930276838</v>
      </c>
      <c r="Q200" s="15" t="str">
        <f t="shared" si="46"/>
        <v>T</v>
      </c>
      <c r="R200" s="2">
        <v>112</v>
      </c>
      <c r="S200" s="16">
        <f t="shared" si="47"/>
        <v>15.391567509825315</v>
      </c>
    </row>
    <row r="201" spans="1:19" ht="13.5" customHeight="1" x14ac:dyDescent="0.25">
      <c r="A201" s="1" t="s">
        <v>51</v>
      </c>
      <c r="B201" s="1" t="s">
        <v>25</v>
      </c>
      <c r="C201" s="1">
        <v>4</v>
      </c>
      <c r="D201" s="4">
        <v>0.52</v>
      </c>
      <c r="E201" s="1">
        <v>7.19</v>
      </c>
      <c r="F201">
        <v>102.1</v>
      </c>
      <c r="G201" s="13">
        <f t="shared" si="36"/>
        <v>284.00556328233654</v>
      </c>
      <c r="H201" s="13">
        <f t="shared" si="37"/>
        <v>2.5525508733532365</v>
      </c>
      <c r="I201" s="14">
        <f t="shared" si="38"/>
        <v>1.1810860003315366E-2</v>
      </c>
      <c r="J201" s="13">
        <f t="shared" si="39"/>
        <v>3.9255631118955733E-2</v>
      </c>
      <c r="K201" s="13">
        <f t="shared" si="40"/>
        <v>1063.6000000000001</v>
      </c>
      <c r="L201" s="18">
        <f t="shared" si="41"/>
        <v>3.2298162378032464</v>
      </c>
      <c r="M201" s="20">
        <f t="shared" si="42"/>
        <v>28.457924173060949</v>
      </c>
      <c r="N201" s="13">
        <f t="shared" si="43"/>
        <v>1.232370225269344E-2</v>
      </c>
      <c r="O201" s="14">
        <f t="shared" si="44"/>
        <v>1465.5619018306822</v>
      </c>
      <c r="P201" s="22">
        <f t="shared" si="45"/>
        <v>1988.9826609435754</v>
      </c>
      <c r="Q201" s="15" t="str">
        <f t="shared" si="46"/>
        <v>T</v>
      </c>
      <c r="R201" s="2">
        <v>105</v>
      </c>
      <c r="S201" s="16">
        <f t="shared" si="47"/>
        <v>11.148817627942641</v>
      </c>
    </row>
    <row r="202" spans="1:19" ht="13.5" customHeight="1" x14ac:dyDescent="0.25">
      <c r="A202" s="1" t="s">
        <v>51</v>
      </c>
      <c r="B202" s="1" t="s">
        <v>25</v>
      </c>
      <c r="C202" s="1">
        <v>5</v>
      </c>
      <c r="D202" s="4">
        <v>0.46</v>
      </c>
      <c r="E202" s="1">
        <v>6.65</v>
      </c>
      <c r="F202">
        <v>99.6</v>
      </c>
      <c r="G202" s="13">
        <f t="shared" si="36"/>
        <v>299.5488721804511</v>
      </c>
      <c r="H202" s="13">
        <f t="shared" si="37"/>
        <v>2.5669132456124761</v>
      </c>
      <c r="I202" s="14">
        <f t="shared" si="38"/>
        <v>1.1810860003315366E-2</v>
      </c>
      <c r="J202" s="13">
        <f t="shared" si="39"/>
        <v>3.4175508868400289E-2</v>
      </c>
      <c r="K202" s="13">
        <f t="shared" si="40"/>
        <v>1060.3</v>
      </c>
      <c r="L202" s="18">
        <f t="shared" si="41"/>
        <v>3.2536821780703753</v>
      </c>
      <c r="M202" s="20">
        <f t="shared" si="42"/>
        <v>26.278094473468865</v>
      </c>
      <c r="N202" s="13">
        <f t="shared" si="43"/>
        <v>1.057145247657296E-2</v>
      </c>
      <c r="O202" s="14">
        <f t="shared" si="44"/>
        <v>1536.8861701921471</v>
      </c>
      <c r="P202" s="22">
        <f t="shared" si="45"/>
        <v>2054.919225063386</v>
      </c>
      <c r="Q202" s="15" t="str">
        <f t="shared" si="46"/>
        <v>T</v>
      </c>
      <c r="R202" s="2">
        <v>95</v>
      </c>
      <c r="S202" s="16">
        <f t="shared" si="47"/>
        <v>10.237235137722312</v>
      </c>
    </row>
    <row r="203" spans="1:19" ht="13.5" customHeight="1" x14ac:dyDescent="0.25">
      <c r="A203" s="1" t="s">
        <v>51</v>
      </c>
      <c r="B203" s="1" t="s">
        <v>25</v>
      </c>
      <c r="C203" s="1">
        <v>6</v>
      </c>
      <c r="D203" s="4">
        <v>0.45</v>
      </c>
      <c r="E203" s="1">
        <v>6.96</v>
      </c>
      <c r="F203">
        <v>157.9</v>
      </c>
      <c r="G203" s="13">
        <f t="shared" si="36"/>
        <v>453.73563218390808</v>
      </c>
      <c r="H203" s="13">
        <f t="shared" si="37"/>
        <v>2.7507255714712255</v>
      </c>
      <c r="I203" s="14">
        <f t="shared" si="38"/>
        <v>1.1810860003315366E-2</v>
      </c>
      <c r="J203" s="13">
        <f t="shared" si="39"/>
        <v>3.3395182988596527E-2</v>
      </c>
      <c r="K203" s="13">
        <f t="shared" si="40"/>
        <v>1059.7500000000002</v>
      </c>
      <c r="L203" s="18">
        <f t="shared" si="41"/>
        <v>3.5376900831638323</v>
      </c>
      <c r="M203" s="20">
        <f t="shared" si="42"/>
        <v>41.680601562380687</v>
      </c>
      <c r="N203" s="13">
        <f t="shared" si="43"/>
        <v>7.1994933502216594E-3</v>
      </c>
      <c r="O203" s="14">
        <f t="shared" si="44"/>
        <v>1827.4798751652447</v>
      </c>
      <c r="P203" s="22">
        <f t="shared" si="45"/>
        <v>3487.473910227392</v>
      </c>
      <c r="Q203" s="15" t="str">
        <f t="shared" si="46"/>
        <v>T</v>
      </c>
      <c r="R203" s="2">
        <v>98</v>
      </c>
      <c r="S203" s="16">
        <f t="shared" si="47"/>
        <v>15.152584465228138</v>
      </c>
    </row>
    <row r="204" spans="1:19" ht="13.5" customHeight="1" x14ac:dyDescent="0.25">
      <c r="A204" s="1" t="s">
        <v>51</v>
      </c>
      <c r="B204" s="1" t="s">
        <v>25</v>
      </c>
      <c r="C204" s="1">
        <v>7</v>
      </c>
      <c r="D204" s="1">
        <v>0.54</v>
      </c>
      <c r="E204" s="1">
        <v>6.88</v>
      </c>
      <c r="F204">
        <v>188.7</v>
      </c>
      <c r="G204" s="13">
        <f t="shared" si="36"/>
        <v>548.54651162790697</v>
      </c>
      <c r="H204" s="13">
        <f t="shared" si="37"/>
        <v>2.4207801223536132</v>
      </c>
      <c r="I204" s="14">
        <f t="shared" si="38"/>
        <v>1.1810860003315366E-2</v>
      </c>
      <c r="J204" s="13">
        <f t="shared" si="39"/>
        <v>4.1111591432351005E-2</v>
      </c>
      <c r="K204" s="13">
        <f t="shared" si="40"/>
        <v>1064.7</v>
      </c>
      <c r="L204" s="18">
        <f t="shared" si="41"/>
        <v>2.9959957322035837</v>
      </c>
      <c r="M204" s="20">
        <f t="shared" si="42"/>
        <v>54.592513586729694</v>
      </c>
      <c r="N204" s="13">
        <f t="shared" si="43"/>
        <v>6.5627980922098568E-3</v>
      </c>
      <c r="O204" s="14">
        <f t="shared" si="44"/>
        <v>1632.3070297160803</v>
      </c>
      <c r="P204" s="22">
        <f t="shared" si="45"/>
        <v>3362.1981417929128</v>
      </c>
      <c r="Q204" s="15" t="str">
        <f t="shared" si="46"/>
        <v>T</v>
      </c>
      <c r="R204" s="2">
        <v>108</v>
      </c>
      <c r="S204" s="16">
        <f t="shared" si="47"/>
        <v>22.551620067687892</v>
      </c>
    </row>
    <row r="205" spans="1:19" ht="13.5" customHeight="1" x14ac:dyDescent="0.25">
      <c r="A205" s="1" t="s">
        <v>51</v>
      </c>
      <c r="B205" s="1" t="s">
        <v>25</v>
      </c>
      <c r="C205" s="1">
        <v>8</v>
      </c>
      <c r="D205" s="1">
        <v>0.5</v>
      </c>
      <c r="E205" s="1">
        <v>6.24</v>
      </c>
      <c r="F205">
        <v>105.6</v>
      </c>
      <c r="G205" s="13">
        <f t="shared" si="36"/>
        <v>338.46153846153845</v>
      </c>
      <c r="H205" s="13">
        <f t="shared" si="37"/>
        <v>2.430979827400396</v>
      </c>
      <c r="I205" s="14">
        <f t="shared" si="38"/>
        <v>1.1810860003315366E-2</v>
      </c>
      <c r="J205" s="13">
        <f t="shared" si="39"/>
        <v>3.748345711897931E-2</v>
      </c>
      <c r="K205" s="13">
        <f t="shared" si="40"/>
        <v>1062.5</v>
      </c>
      <c r="L205" s="18">
        <f t="shared" si="41"/>
        <v>3.0151803040740059</v>
      </c>
      <c r="M205" s="20">
        <f t="shared" si="42"/>
        <v>30.841132593604033</v>
      </c>
      <c r="N205" s="13">
        <f t="shared" si="43"/>
        <v>1.0931818181818181E-2</v>
      </c>
      <c r="O205" s="14">
        <f t="shared" si="44"/>
        <v>1429.7818683305431</v>
      </c>
      <c r="P205" s="22">
        <f t="shared" si="45"/>
        <v>1867.8319819264975</v>
      </c>
      <c r="Q205" s="15" t="str">
        <f t="shared" si="46"/>
        <v>T</v>
      </c>
      <c r="R205" s="2">
        <v>111</v>
      </c>
      <c r="S205" s="16">
        <f t="shared" si="47"/>
        <v>12.686708563346842</v>
      </c>
    </row>
    <row r="206" spans="1:19" ht="13.5" customHeight="1" x14ac:dyDescent="0.25">
      <c r="A206" s="1" t="s">
        <v>51</v>
      </c>
      <c r="B206" s="1" t="s">
        <v>25</v>
      </c>
      <c r="C206" s="1">
        <v>9</v>
      </c>
      <c r="D206" s="1">
        <v>0.47</v>
      </c>
      <c r="E206" s="1">
        <v>4.62</v>
      </c>
      <c r="F206">
        <v>147.69999999999999</v>
      </c>
      <c r="G206" s="13">
        <f t="shared" si="36"/>
        <v>639.39393939393926</v>
      </c>
      <c r="H206" s="13">
        <f t="shared" si="37"/>
        <v>2.0287440591615864</v>
      </c>
      <c r="I206" s="14">
        <f t="shared" si="38"/>
        <v>1.1810860003315366E-2</v>
      </c>
      <c r="J206" s="13">
        <f t="shared" si="39"/>
        <v>3.4974068170638049E-2</v>
      </c>
      <c r="K206" s="13">
        <f t="shared" si="40"/>
        <v>1060.8499999999999</v>
      </c>
      <c r="L206" s="18">
        <f t="shared" si="41"/>
        <v>1.9504893032367996</v>
      </c>
      <c r="M206" s="20">
        <f t="shared" si="42"/>
        <v>45.367195055950567</v>
      </c>
      <c r="N206" s="13">
        <f t="shared" si="43"/>
        <v>3.8578199052132704E-3</v>
      </c>
      <c r="O206" s="14">
        <f t="shared" si="44"/>
        <v>1319.4518419878123</v>
      </c>
      <c r="P206" s="22">
        <f t="shared" si="45"/>
        <v>2069.8091350657805</v>
      </c>
      <c r="Q206" s="15" t="str">
        <f t="shared" si="46"/>
        <v>T</v>
      </c>
      <c r="R206" s="2">
        <v>74</v>
      </c>
      <c r="S206" s="16">
        <f t="shared" si="47"/>
        <v>22.362207224256444</v>
      </c>
    </row>
    <row r="207" spans="1:19" ht="13.5" customHeight="1" x14ac:dyDescent="0.25">
      <c r="A207" s="1" t="s">
        <v>51</v>
      </c>
      <c r="B207" s="1" t="s">
        <v>25</v>
      </c>
      <c r="C207" s="1">
        <v>10</v>
      </c>
      <c r="D207" s="1">
        <v>0.44</v>
      </c>
      <c r="E207" s="1">
        <v>5.75</v>
      </c>
      <c r="F207">
        <v>92.1</v>
      </c>
      <c r="G207" s="13">
        <f t="shared" si="36"/>
        <v>320.3478260869565</v>
      </c>
      <c r="H207" s="13">
        <f t="shared" si="37"/>
        <v>2.2776912069734241</v>
      </c>
      <c r="I207" s="14">
        <f t="shared" si="38"/>
        <v>1.1810860003315366E-2</v>
      </c>
      <c r="J207" s="13">
        <f t="shared" si="39"/>
        <v>3.2632674209367205E-2</v>
      </c>
      <c r="K207" s="13">
        <f t="shared" si="40"/>
        <v>1059.2</v>
      </c>
      <c r="L207" s="18">
        <f t="shared" si="41"/>
        <v>2.7009469495851022</v>
      </c>
      <c r="M207" s="20">
        <f t="shared" si="42"/>
        <v>23.810542557660689</v>
      </c>
      <c r="N207" s="13">
        <f t="shared" si="43"/>
        <v>8.3242851972493669E-3</v>
      </c>
      <c r="O207" s="14">
        <f t="shared" si="44"/>
        <v>1404.5957588258298</v>
      </c>
      <c r="P207" s="22">
        <f t="shared" si="45"/>
        <v>1718.9085895969454</v>
      </c>
      <c r="Q207" s="15" t="str">
        <f t="shared" si="46"/>
        <v>T</v>
      </c>
      <c r="R207" s="2">
        <v>80</v>
      </c>
      <c r="S207" s="16">
        <f t="shared" si="47"/>
        <v>10.453806242374675</v>
      </c>
    </row>
    <row r="208" spans="1:19" ht="13.5" customHeight="1" x14ac:dyDescent="0.25">
      <c r="A208" s="1" t="s">
        <v>51</v>
      </c>
      <c r="B208" s="1" t="s">
        <v>25</v>
      </c>
      <c r="C208" s="1">
        <v>11</v>
      </c>
      <c r="D208" s="1">
        <v>0.52</v>
      </c>
      <c r="E208" s="1">
        <v>6.95</v>
      </c>
      <c r="F208">
        <v>197.4</v>
      </c>
      <c r="G208" s="13">
        <f t="shared" si="36"/>
        <v>568.05755395683445</v>
      </c>
      <c r="H208" s="13">
        <f t="shared" si="37"/>
        <v>2.1716604802534505</v>
      </c>
      <c r="I208" s="14">
        <f t="shared" si="38"/>
        <v>1.1810860003315366E-2</v>
      </c>
      <c r="J208" s="13">
        <f t="shared" si="39"/>
        <v>3.9255631118955733E-2</v>
      </c>
      <c r="K208" s="13">
        <f t="shared" si="40"/>
        <v>1063.6000000000001</v>
      </c>
      <c r="L208" s="18">
        <f t="shared" si="41"/>
        <v>2.4374126753239156</v>
      </c>
      <c r="M208" s="20">
        <f t="shared" si="42"/>
        <v>48.426851218977802</v>
      </c>
      <c r="N208" s="13">
        <f t="shared" si="43"/>
        <v>3.7554880108071598E-3</v>
      </c>
      <c r="O208" s="14">
        <f t="shared" si="44"/>
        <v>1599.1084059906461</v>
      </c>
      <c r="P208" s="22">
        <f t="shared" si="45"/>
        <v>3717.134857871104</v>
      </c>
      <c r="Q208" s="15" t="str">
        <f t="shared" si="46"/>
        <v>T</v>
      </c>
      <c r="R208" s="2">
        <v>64</v>
      </c>
      <c r="S208" s="16">
        <f t="shared" si="47"/>
        <v>22.299457792465788</v>
      </c>
    </row>
    <row r="209" spans="1:19" ht="13.5" customHeight="1" x14ac:dyDescent="0.25">
      <c r="A209" s="1" t="s">
        <v>51</v>
      </c>
      <c r="B209" s="1" t="s">
        <v>25</v>
      </c>
      <c r="C209" s="1">
        <v>12</v>
      </c>
      <c r="D209" s="1">
        <v>0.48</v>
      </c>
      <c r="E209" s="7">
        <v>6.25</v>
      </c>
      <c r="F209">
        <v>168.9</v>
      </c>
      <c r="G209" s="13">
        <f t="shared" si="36"/>
        <v>540.48</v>
      </c>
      <c r="H209" s="13">
        <f t="shared" si="37"/>
        <v>2.1645763081699565</v>
      </c>
      <c r="I209" s="14">
        <f t="shared" si="38"/>
        <v>1.1810860003315366E-2</v>
      </c>
      <c r="J209" s="13">
        <f t="shared" si="39"/>
        <v>3.5791286945120869E-2</v>
      </c>
      <c r="K209" s="13">
        <f t="shared" si="40"/>
        <v>1061.3999999999999</v>
      </c>
      <c r="L209" s="18">
        <f t="shared" si="41"/>
        <v>2.4177777321454461</v>
      </c>
      <c r="M209" s="20">
        <f t="shared" si="42"/>
        <v>41.872591777018449</v>
      </c>
      <c r="N209" s="13">
        <f t="shared" si="43"/>
        <v>4.0087823169528318E-3</v>
      </c>
      <c r="O209" s="14">
        <f t="shared" si="44"/>
        <v>1560.662253404342</v>
      </c>
      <c r="P209" s="22">
        <f t="shared" si="45"/>
        <v>3130.4836194294503</v>
      </c>
      <c r="Q209" s="15" t="str">
        <f t="shared" si="46"/>
        <v>T</v>
      </c>
      <c r="R209" s="2">
        <v>65</v>
      </c>
      <c r="S209" s="16">
        <f t="shared" si="47"/>
        <v>19.344474768098927</v>
      </c>
    </row>
    <row r="210" spans="1:19" ht="13.5" customHeight="1" x14ac:dyDescent="0.25">
      <c r="A210" s="1" t="s">
        <v>51</v>
      </c>
      <c r="B210" s="1" t="s">
        <v>25</v>
      </c>
      <c r="C210" s="1">
        <v>13</v>
      </c>
      <c r="D210" s="1">
        <v>0.5</v>
      </c>
      <c r="E210" s="1">
        <v>5.98</v>
      </c>
      <c r="F210">
        <v>186.5</v>
      </c>
      <c r="G210" s="13">
        <f t="shared" si="36"/>
        <v>623.74581939799327</v>
      </c>
      <c r="H210" s="13">
        <f t="shared" si="37"/>
        <v>2.0867678393637372</v>
      </c>
      <c r="I210" s="14">
        <f t="shared" si="38"/>
        <v>1.1810860003315366E-2</v>
      </c>
      <c r="J210" s="13">
        <f t="shared" si="39"/>
        <v>3.748345711897931E-2</v>
      </c>
      <c r="K210" s="13">
        <f t="shared" si="40"/>
        <v>1062.5</v>
      </c>
      <c r="L210" s="18">
        <f t="shared" si="41"/>
        <v>2.1769009413644289</v>
      </c>
      <c r="M210" s="20">
        <f t="shared" si="42"/>
        <v>48.78894442035584</v>
      </c>
      <c r="N210" s="13">
        <f t="shared" si="43"/>
        <v>3.3667560321715821E-3</v>
      </c>
      <c r="O210" s="14">
        <f t="shared" si="44"/>
        <v>1499.4971812000617</v>
      </c>
      <c r="P210" s="22">
        <f t="shared" si="45"/>
        <v>3161.326265180599</v>
      </c>
      <c r="Q210" s="15" t="str">
        <f t="shared" si="46"/>
        <v>T</v>
      </c>
      <c r="R210" s="2">
        <v>63</v>
      </c>
      <c r="S210" s="16">
        <f t="shared" si="47"/>
        <v>23.380149674547294</v>
      </c>
    </row>
    <row r="211" spans="1:19" ht="13.5" customHeight="1" x14ac:dyDescent="0.25">
      <c r="A211" s="1" t="s">
        <v>51</v>
      </c>
      <c r="B211" s="1" t="s">
        <v>25</v>
      </c>
      <c r="C211" s="1">
        <v>14</v>
      </c>
      <c r="D211" s="1">
        <v>0.46</v>
      </c>
      <c r="E211" s="1">
        <v>5.66</v>
      </c>
      <c r="F211">
        <v>188.2</v>
      </c>
      <c r="G211" s="13">
        <f t="shared" si="36"/>
        <v>665.01766784452286</v>
      </c>
      <c r="H211" s="13">
        <f t="shared" si="37"/>
        <v>2.2047712521522955</v>
      </c>
      <c r="I211" s="14">
        <f t="shared" si="38"/>
        <v>1.1810860003315366E-2</v>
      </c>
      <c r="J211" s="13">
        <f t="shared" si="39"/>
        <v>3.4175508868400289E-2</v>
      </c>
      <c r="K211" s="13">
        <f t="shared" si="40"/>
        <v>1060.3</v>
      </c>
      <c r="L211" s="18">
        <f t="shared" si="41"/>
        <v>2.5253504643418787</v>
      </c>
      <c r="M211" s="20">
        <f t="shared" si="42"/>
        <v>50.108535612269975</v>
      </c>
      <c r="N211" s="13">
        <f t="shared" si="43"/>
        <v>3.9597945448104858E-3</v>
      </c>
      <c r="O211" s="14">
        <f t="shared" si="44"/>
        <v>1623.4617617730175</v>
      </c>
      <c r="P211" s="22">
        <f t="shared" si="45"/>
        <v>3304.8353074979909</v>
      </c>
      <c r="Q211" s="15" t="str">
        <f t="shared" si="46"/>
        <v>T</v>
      </c>
      <c r="R211" s="2">
        <v>79</v>
      </c>
      <c r="S211" s="16">
        <f t="shared" si="47"/>
        <v>22.727317205063368</v>
      </c>
    </row>
    <row r="212" spans="1:19" ht="13.5" customHeight="1" x14ac:dyDescent="0.25">
      <c r="A212" s="1" t="s">
        <v>52</v>
      </c>
      <c r="B212" s="1" t="s">
        <v>25</v>
      </c>
      <c r="C212" s="1">
        <v>1</v>
      </c>
      <c r="D212" s="4">
        <v>0.48</v>
      </c>
      <c r="E212" s="1">
        <v>5.23</v>
      </c>
      <c r="F212">
        <v>75</v>
      </c>
      <c r="G212" s="13">
        <f t="shared" si="36"/>
        <v>286.80688336520075</v>
      </c>
      <c r="H212" s="13">
        <f t="shared" si="37"/>
        <v>2.4122683637279572</v>
      </c>
      <c r="I212" s="14">
        <f t="shared" si="38"/>
        <v>1.1810860003315366E-2</v>
      </c>
      <c r="J212" s="13">
        <f t="shared" si="39"/>
        <v>3.5791286945120869E-2</v>
      </c>
      <c r="K212" s="13">
        <f t="shared" si="40"/>
        <v>1061.3999999999999</v>
      </c>
      <c r="L212" s="18">
        <f t="shared" si="41"/>
        <v>2.9798261215673501</v>
      </c>
      <c r="M212" s="20">
        <f t="shared" si="42"/>
        <v>24.762386958362672</v>
      </c>
      <c r="N212" s="13">
        <f t="shared" si="43"/>
        <v>1.6387333333333334E-2</v>
      </c>
      <c r="O212" s="14">
        <f t="shared" si="44"/>
        <v>1269.2522236827965</v>
      </c>
      <c r="P212" s="22">
        <f t="shared" si="45"/>
        <v>1163.2276610739627</v>
      </c>
      <c r="Q212" s="15" t="str">
        <f t="shared" si="46"/>
        <v>NT</v>
      </c>
      <c r="R212" s="2">
        <v>141</v>
      </c>
      <c r="S212" s="16">
        <f t="shared" si="47"/>
        <v>10.265187460359714</v>
      </c>
    </row>
    <row r="213" spans="1:19" ht="13.5" customHeight="1" x14ac:dyDescent="0.25">
      <c r="A213" s="1" t="s">
        <v>52</v>
      </c>
      <c r="B213" s="1" t="s">
        <v>25</v>
      </c>
      <c r="C213" s="1">
        <v>2</v>
      </c>
      <c r="D213" s="4">
        <v>0.52</v>
      </c>
      <c r="E213" s="1">
        <v>7.4</v>
      </c>
      <c r="F213">
        <v>171.8</v>
      </c>
      <c r="G213" s="13">
        <f t="shared" si="36"/>
        <v>464.32432432432438</v>
      </c>
      <c r="H213" s="13">
        <f t="shared" si="37"/>
        <v>3.4618300933185324</v>
      </c>
      <c r="I213" s="14">
        <f t="shared" si="38"/>
        <v>1.1810860003315366E-2</v>
      </c>
      <c r="J213" s="13">
        <f t="shared" si="39"/>
        <v>3.9255631118955733E-2</v>
      </c>
      <c r="K213" s="13">
        <f t="shared" si="40"/>
        <v>1063.6000000000001</v>
      </c>
      <c r="L213" s="18">
        <f t="shared" si="41"/>
        <v>4.4123693344544579</v>
      </c>
      <c r="M213" s="20">
        <f t="shared" si="42"/>
        <v>63.099969348702089</v>
      </c>
      <c r="N213" s="13">
        <f t="shared" si="43"/>
        <v>1.3280946837407839E-2</v>
      </c>
      <c r="O213" s="14">
        <f t="shared" si="44"/>
        <v>1860.769188162682</v>
      </c>
      <c r="P213" s="22">
        <f t="shared" si="45"/>
        <v>3444.540091337527</v>
      </c>
      <c r="Q213" s="15" t="str">
        <f t="shared" si="46"/>
        <v>T</v>
      </c>
      <c r="R213" s="2">
        <v>185</v>
      </c>
      <c r="S213" s="16">
        <f t="shared" si="47"/>
        <v>18.227344395234041</v>
      </c>
    </row>
    <row r="214" spans="1:19" ht="13.5" customHeight="1" x14ac:dyDescent="0.25">
      <c r="A214" s="1" t="s">
        <v>52</v>
      </c>
      <c r="B214" s="1" t="s">
        <v>25</v>
      </c>
      <c r="C214" s="1">
        <v>3</v>
      </c>
      <c r="D214" s="4">
        <v>0.44</v>
      </c>
      <c r="E214" s="1">
        <v>6.4</v>
      </c>
      <c r="F214">
        <v>160.1</v>
      </c>
      <c r="G214" s="13">
        <f t="shared" si="36"/>
        <v>500.3125</v>
      </c>
      <c r="H214" s="13">
        <f t="shared" si="37"/>
        <v>2.8084362759985768</v>
      </c>
      <c r="I214" s="14">
        <f t="shared" si="38"/>
        <v>1.1810860003315366E-2</v>
      </c>
      <c r="J214" s="13">
        <f t="shared" si="39"/>
        <v>3.2632674209367205E-2</v>
      </c>
      <c r="K214" s="13">
        <f t="shared" si="40"/>
        <v>1059.2</v>
      </c>
      <c r="L214" s="18">
        <f t="shared" si="41"/>
        <v>3.6200301240464201</v>
      </c>
      <c r="M214" s="20">
        <f t="shared" si="42"/>
        <v>45.852032636850147</v>
      </c>
      <c r="N214" s="13">
        <f t="shared" si="43"/>
        <v>7.7285030189464922E-3</v>
      </c>
      <c r="O214" s="14">
        <f t="shared" si="44"/>
        <v>1827.3934542308484</v>
      </c>
      <c r="P214" s="22">
        <f t="shared" si="45"/>
        <v>3325.8037053195758</v>
      </c>
      <c r="Q214" s="15" t="str">
        <f t="shared" si="46"/>
        <v>T</v>
      </c>
      <c r="R214" s="2">
        <v>116</v>
      </c>
      <c r="S214" s="16">
        <f t="shared" si="47"/>
        <v>16.326534815374028</v>
      </c>
    </row>
    <row r="215" spans="1:19" ht="13.5" customHeight="1" x14ac:dyDescent="0.25">
      <c r="A215" s="1" t="s">
        <v>52</v>
      </c>
      <c r="B215" s="1" t="s">
        <v>25</v>
      </c>
      <c r="C215" s="1">
        <v>4</v>
      </c>
      <c r="D215" s="4">
        <v>0.52</v>
      </c>
      <c r="E215" s="1">
        <v>7.33</v>
      </c>
      <c r="F215">
        <v>103.4</v>
      </c>
      <c r="G215" s="13">
        <f t="shared" si="36"/>
        <v>282.12824010914056</v>
      </c>
      <c r="H215" s="13">
        <f t="shared" si="37"/>
        <v>2.9118973296496669</v>
      </c>
      <c r="I215" s="14">
        <f t="shared" si="38"/>
        <v>1.1810860003315366E-2</v>
      </c>
      <c r="J215" s="13">
        <f t="shared" si="39"/>
        <v>3.9255631118955733E-2</v>
      </c>
      <c r="K215" s="13">
        <f t="shared" si="40"/>
        <v>1063.6000000000001</v>
      </c>
      <c r="L215" s="18">
        <f t="shared" si="41"/>
        <v>3.7611316215364701</v>
      </c>
      <c r="M215" s="20">
        <f t="shared" si="42"/>
        <v>32.249618532492654</v>
      </c>
      <c r="N215" s="13">
        <f t="shared" si="43"/>
        <v>1.6186492585428754E-2</v>
      </c>
      <c r="O215" s="14">
        <f t="shared" si="44"/>
        <v>1545.0048350683564</v>
      </c>
      <c r="P215" s="22">
        <f t="shared" si="45"/>
        <v>2053.5291784182741</v>
      </c>
      <c r="Q215" s="15" t="str">
        <f t="shared" si="46"/>
        <v>T</v>
      </c>
      <c r="R215" s="2">
        <v>137</v>
      </c>
      <c r="S215" s="16">
        <f t="shared" si="47"/>
        <v>11.075122121964593</v>
      </c>
    </row>
    <row r="216" spans="1:19" ht="13.5" customHeight="1" x14ac:dyDescent="0.25">
      <c r="A216" s="1" t="s">
        <v>52</v>
      </c>
      <c r="B216" s="1" t="s">
        <v>25</v>
      </c>
      <c r="C216" s="1">
        <v>5</v>
      </c>
      <c r="D216" s="4">
        <v>0.46</v>
      </c>
      <c r="E216" s="1">
        <v>6.73</v>
      </c>
      <c r="F216">
        <v>123.1</v>
      </c>
      <c r="G216" s="13">
        <f t="shared" si="36"/>
        <v>365.82466567607725</v>
      </c>
      <c r="H216" s="13">
        <f t="shared" si="37"/>
        <v>2.7323758614693268</v>
      </c>
      <c r="I216" s="14">
        <f t="shared" si="38"/>
        <v>1.1810860003315366E-2</v>
      </c>
      <c r="J216" s="13">
        <f t="shared" si="39"/>
        <v>3.4175508868400289E-2</v>
      </c>
      <c r="K216" s="13">
        <f t="shared" si="40"/>
        <v>1060.3</v>
      </c>
      <c r="L216" s="18">
        <f t="shared" si="41"/>
        <v>3.5109013157395692</v>
      </c>
      <c r="M216" s="20">
        <f t="shared" si="42"/>
        <v>34.160830009683892</v>
      </c>
      <c r="N216" s="13">
        <f t="shared" si="43"/>
        <v>9.8407798537774194E-3</v>
      </c>
      <c r="O216" s="14">
        <f t="shared" si="44"/>
        <v>1669.0378740603749</v>
      </c>
      <c r="P216" s="22">
        <f t="shared" si="45"/>
        <v>2570.3181839443305</v>
      </c>
      <c r="Q216" s="15" t="str">
        <f t="shared" si="46"/>
        <v>T</v>
      </c>
      <c r="R216" s="2">
        <v>108</v>
      </c>
      <c r="S216" s="16">
        <f t="shared" si="47"/>
        <v>12.502244106092348</v>
      </c>
    </row>
    <row r="217" spans="1:19" ht="13.5" customHeight="1" x14ac:dyDescent="0.25">
      <c r="A217" s="1" t="s">
        <v>52</v>
      </c>
      <c r="B217" s="1" t="s">
        <v>25</v>
      </c>
      <c r="C217" s="1">
        <v>6</v>
      </c>
      <c r="D217" s="4">
        <v>0.45</v>
      </c>
      <c r="E217" s="1">
        <v>6.89</v>
      </c>
      <c r="F217">
        <v>197.4</v>
      </c>
      <c r="G217" s="13">
        <f t="shared" si="36"/>
        <v>573.0043541364297</v>
      </c>
      <c r="H217" s="13">
        <f t="shared" si="37"/>
        <v>3.1664374392985546</v>
      </c>
      <c r="I217" s="14">
        <f t="shared" si="38"/>
        <v>1.1810860003315366E-2</v>
      </c>
      <c r="J217" s="13">
        <f t="shared" si="39"/>
        <v>3.3395182988596527E-2</v>
      </c>
      <c r="K217" s="13">
        <f t="shared" si="40"/>
        <v>1059.7500000000002</v>
      </c>
      <c r="L217" s="18">
        <f t="shared" si="41"/>
        <v>4.0798345280255637</v>
      </c>
      <c r="M217" s="20">
        <f t="shared" si="42"/>
        <v>60.591633589040995</v>
      </c>
      <c r="N217" s="13">
        <f t="shared" si="43"/>
        <v>7.7369976359338063E-3</v>
      </c>
      <c r="O217" s="14">
        <f t="shared" si="44"/>
        <v>2017.4624262527752</v>
      </c>
      <c r="P217" s="22">
        <f t="shared" si="45"/>
        <v>4316.0450385679251</v>
      </c>
      <c r="Q217" s="15" t="str">
        <f t="shared" si="46"/>
        <v>T</v>
      </c>
      <c r="R217" s="2">
        <v>133</v>
      </c>
      <c r="S217" s="16">
        <f t="shared" si="47"/>
        <v>19.135585259648636</v>
      </c>
    </row>
    <row r="218" spans="1:19" ht="13.5" customHeight="1" x14ac:dyDescent="0.25">
      <c r="A218" s="1" t="s">
        <v>52</v>
      </c>
      <c r="B218" s="1" t="s">
        <v>25</v>
      </c>
      <c r="C218" s="1">
        <v>7</v>
      </c>
      <c r="D218" s="1">
        <v>0.54</v>
      </c>
      <c r="E218" s="1">
        <v>6.34</v>
      </c>
      <c r="F218">
        <v>201.8</v>
      </c>
      <c r="G218" s="13">
        <f t="shared" si="36"/>
        <v>636.5930599369085</v>
      </c>
      <c r="H218" s="13">
        <f t="shared" si="37"/>
        <v>2.2871481412305297</v>
      </c>
      <c r="I218" s="14">
        <f t="shared" si="38"/>
        <v>1.1810860003315366E-2</v>
      </c>
      <c r="J218" s="13">
        <f t="shared" si="39"/>
        <v>4.1111591432351005E-2</v>
      </c>
      <c r="K218" s="13">
        <f t="shared" si="40"/>
        <v>1064.7</v>
      </c>
      <c r="L218" s="18">
        <f t="shared" si="41"/>
        <v>2.7222297871845575</v>
      </c>
      <c r="M218" s="20">
        <f t="shared" si="42"/>
        <v>59.857763171532078</v>
      </c>
      <c r="N218" s="13">
        <f t="shared" si="43"/>
        <v>5.4980178394449944E-3</v>
      </c>
      <c r="O218" s="14">
        <f t="shared" si="44"/>
        <v>1581.3158151869716</v>
      </c>
      <c r="P218" s="22">
        <f t="shared" si="45"/>
        <v>3313.3963170496077</v>
      </c>
      <c r="Q218" s="15" t="str">
        <f t="shared" si="46"/>
        <v>T</v>
      </c>
      <c r="R218" s="2">
        <v>105</v>
      </c>
      <c r="S218" s="16">
        <f t="shared" si="47"/>
        <v>26.171353788796317</v>
      </c>
    </row>
    <row r="219" spans="1:19" ht="13.5" customHeight="1" x14ac:dyDescent="0.25">
      <c r="A219" s="1" t="s">
        <v>52</v>
      </c>
      <c r="B219" s="1" t="s">
        <v>25</v>
      </c>
      <c r="C219" s="1">
        <v>8</v>
      </c>
      <c r="D219" s="1">
        <v>0.5</v>
      </c>
      <c r="E219" s="1">
        <v>5.97</v>
      </c>
      <c r="F219">
        <v>134</v>
      </c>
      <c r="G219" s="13">
        <f t="shared" si="36"/>
        <v>448.91122278056952</v>
      </c>
      <c r="H219" s="13">
        <f t="shared" si="37"/>
        <v>2.5376813179391826</v>
      </c>
      <c r="I219" s="14">
        <f t="shared" si="38"/>
        <v>1.1810860003315366E-2</v>
      </c>
      <c r="J219" s="13">
        <f t="shared" si="39"/>
        <v>3.748345711897931E-2</v>
      </c>
      <c r="K219" s="13">
        <f t="shared" si="40"/>
        <v>1062.5</v>
      </c>
      <c r="L219" s="18">
        <f t="shared" si="41"/>
        <v>3.2048065765415221</v>
      </c>
      <c r="M219" s="20">
        <f t="shared" si="42"/>
        <v>42.700915335308224</v>
      </c>
      <c r="N219" s="13">
        <f t="shared" si="43"/>
        <v>1.0172761194029848E-2</v>
      </c>
      <c r="O219" s="14">
        <f t="shared" si="44"/>
        <v>1533.5351274377729</v>
      </c>
      <c r="P219" s="22">
        <f t="shared" si="45"/>
        <v>2267.610341548841</v>
      </c>
      <c r="Q219" s="15" t="str">
        <f t="shared" si="46"/>
        <v>T</v>
      </c>
      <c r="R219" s="2">
        <v>137</v>
      </c>
      <c r="S219" s="16">
        <f t="shared" si="47"/>
        <v>16.826744569324045</v>
      </c>
    </row>
    <row r="220" spans="1:19" ht="13.5" customHeight="1" x14ac:dyDescent="0.25">
      <c r="A220" s="1" t="s">
        <v>52</v>
      </c>
      <c r="B220" s="1" t="s">
        <v>25</v>
      </c>
      <c r="C220" s="1">
        <v>9</v>
      </c>
      <c r="D220" s="1">
        <v>0.47</v>
      </c>
      <c r="E220" s="1">
        <v>5.24</v>
      </c>
      <c r="F220">
        <v>139.4</v>
      </c>
      <c r="G220" s="13">
        <f t="shared" si="36"/>
        <v>532.06106870229007</v>
      </c>
      <c r="H220" s="13">
        <f t="shared" si="37"/>
        <v>2.0795698827203966</v>
      </c>
      <c r="I220" s="14">
        <f t="shared" si="38"/>
        <v>1.1810860003315366E-2</v>
      </c>
      <c r="J220" s="13">
        <f t="shared" si="39"/>
        <v>3.4974068170638049E-2</v>
      </c>
      <c r="K220" s="13">
        <f t="shared" si="40"/>
        <v>1060.8499999999999</v>
      </c>
      <c r="L220" s="18">
        <f t="shared" si="41"/>
        <v>2.1516223382016029</v>
      </c>
      <c r="M220" s="20">
        <f t="shared" si="42"/>
        <v>38.69734361387529</v>
      </c>
      <c r="N220" s="13">
        <f t="shared" si="43"/>
        <v>4.3854615016738398E-3</v>
      </c>
      <c r="O220" s="14">
        <f t="shared" si="44"/>
        <v>1382.7331974839908</v>
      </c>
      <c r="P220" s="22">
        <f t="shared" si="45"/>
        <v>2215.653734702099</v>
      </c>
      <c r="Q220" s="15" t="str">
        <f t="shared" si="46"/>
        <v>T</v>
      </c>
      <c r="R220" s="2">
        <v>70</v>
      </c>
      <c r="S220" s="16">
        <f t="shared" si="47"/>
        <v>18.608340087736426</v>
      </c>
    </row>
    <row r="221" spans="1:19" ht="13.5" customHeight="1" x14ac:dyDescent="0.25">
      <c r="A221" s="1" t="s">
        <v>52</v>
      </c>
      <c r="B221" s="1" t="s">
        <v>25</v>
      </c>
      <c r="C221" s="1">
        <v>10</v>
      </c>
      <c r="D221" s="1">
        <v>0.44</v>
      </c>
      <c r="E221" s="1">
        <v>5.89</v>
      </c>
      <c r="F221">
        <v>113.3</v>
      </c>
      <c r="G221" s="13">
        <f t="shared" si="36"/>
        <v>384.71986417657047</v>
      </c>
      <c r="H221" s="13">
        <f t="shared" si="37"/>
        <v>2.364022905862273</v>
      </c>
      <c r="I221" s="14">
        <f t="shared" si="38"/>
        <v>1.1810860003315366E-2</v>
      </c>
      <c r="J221" s="13">
        <f t="shared" si="39"/>
        <v>3.2632674209367205E-2</v>
      </c>
      <c r="K221" s="13">
        <f t="shared" si="40"/>
        <v>1059.2</v>
      </c>
      <c r="L221" s="18">
        <f t="shared" si="41"/>
        <v>2.8852147052885919</v>
      </c>
      <c r="M221" s="20">
        <f t="shared" si="42"/>
        <v>29.678978977514308</v>
      </c>
      <c r="N221" s="13">
        <f t="shared" si="43"/>
        <v>7.5379523389232121E-3</v>
      </c>
      <c r="O221" s="14">
        <f t="shared" si="44"/>
        <v>1523.9690385004305</v>
      </c>
      <c r="P221" s="22">
        <f t="shared" si="45"/>
        <v>2166.0601453162567</v>
      </c>
      <c r="Q221" s="15" t="str">
        <f t="shared" si="46"/>
        <v>T</v>
      </c>
      <c r="R221" s="2">
        <v>87</v>
      </c>
      <c r="S221" s="16">
        <f t="shared" si="47"/>
        <v>12.554437989546026</v>
      </c>
    </row>
    <row r="222" spans="1:19" ht="13.5" customHeight="1" x14ac:dyDescent="0.25">
      <c r="A222" s="1" t="s">
        <v>52</v>
      </c>
      <c r="B222" s="1" t="s">
        <v>25</v>
      </c>
      <c r="C222" s="1">
        <v>11</v>
      </c>
      <c r="D222" s="1">
        <v>0.52</v>
      </c>
      <c r="E222" s="1">
        <v>6.87</v>
      </c>
      <c r="F222">
        <v>199.6</v>
      </c>
      <c r="G222" s="13">
        <f t="shared" si="36"/>
        <v>581.07714701601162</v>
      </c>
      <c r="H222" s="13">
        <f t="shared" si="37"/>
        <v>2.1750551634065074</v>
      </c>
      <c r="I222" s="14">
        <f t="shared" si="38"/>
        <v>1.1810860003315366E-2</v>
      </c>
      <c r="J222" s="13">
        <f t="shared" si="39"/>
        <v>3.9255631118955733E-2</v>
      </c>
      <c r="K222" s="13">
        <f t="shared" si="40"/>
        <v>1063.6000000000001</v>
      </c>
      <c r="L222" s="18">
        <f t="shared" si="41"/>
        <v>2.4467127128102457</v>
      </c>
      <c r="M222" s="20">
        <f t="shared" si="42"/>
        <v>49.614204851091529</v>
      </c>
      <c r="N222" s="13">
        <f t="shared" si="43"/>
        <v>3.7860721442885777E-3</v>
      </c>
      <c r="O222" s="14">
        <f t="shared" si="44"/>
        <v>1600.66178965326</v>
      </c>
      <c r="P222" s="22">
        <f t="shared" si="45"/>
        <v>3715.2978709740787</v>
      </c>
      <c r="Q222" s="15" t="str">
        <f t="shared" si="46"/>
        <v>T</v>
      </c>
      <c r="R222" s="2">
        <v>66</v>
      </c>
      <c r="S222" s="16">
        <f t="shared" si="47"/>
        <v>22.810550134915761</v>
      </c>
    </row>
    <row r="223" spans="1:19" ht="13.5" customHeight="1" x14ac:dyDescent="0.25">
      <c r="A223" s="1" t="s">
        <v>52</v>
      </c>
      <c r="B223" s="1" t="s">
        <v>25</v>
      </c>
      <c r="C223" s="1">
        <v>12</v>
      </c>
      <c r="D223" s="1">
        <v>0.48</v>
      </c>
      <c r="E223" s="1">
        <v>6.06</v>
      </c>
      <c r="F223">
        <v>144.80000000000001</v>
      </c>
      <c r="G223" s="13">
        <f t="shared" si="36"/>
        <v>477.88778877887796</v>
      </c>
      <c r="H223" s="13">
        <f t="shared" si="37"/>
        <v>2.1390547203262771</v>
      </c>
      <c r="I223" s="14">
        <f t="shared" si="38"/>
        <v>1.1810860003315366E-2</v>
      </c>
      <c r="J223" s="13">
        <f t="shared" si="39"/>
        <v>3.5791286945120869E-2</v>
      </c>
      <c r="K223" s="13">
        <f t="shared" si="40"/>
        <v>1061.3999999999999</v>
      </c>
      <c r="L223" s="18">
        <f t="shared" si="41"/>
        <v>2.3442772890882244</v>
      </c>
      <c r="M223" s="20">
        <f t="shared" si="42"/>
        <v>36.586860337581157</v>
      </c>
      <c r="N223" s="13">
        <f t="shared" si="43"/>
        <v>4.5338397790055237E-3</v>
      </c>
      <c r="O223" s="14">
        <f t="shared" si="44"/>
        <v>1471.4594304258214</v>
      </c>
      <c r="P223" s="22">
        <f t="shared" si="45"/>
        <v>2602.2136745964799</v>
      </c>
      <c r="Q223" s="15" t="str">
        <f t="shared" si="46"/>
        <v>T</v>
      </c>
      <c r="R223" s="2">
        <v>65</v>
      </c>
      <c r="S223" s="16">
        <f t="shared" si="47"/>
        <v>17.104218975754133</v>
      </c>
    </row>
    <row r="224" spans="1:19" ht="13.5" customHeight="1" x14ac:dyDescent="0.25">
      <c r="A224" s="1" t="s">
        <v>52</v>
      </c>
      <c r="B224" s="1" t="s">
        <v>25</v>
      </c>
      <c r="C224" s="1">
        <v>13</v>
      </c>
      <c r="D224" s="1">
        <v>0.5</v>
      </c>
      <c r="E224" s="1">
        <v>5.48</v>
      </c>
      <c r="F224">
        <v>236.9</v>
      </c>
      <c r="G224" s="13">
        <f t="shared" si="36"/>
        <v>864.59854014598534</v>
      </c>
      <c r="H224" s="13">
        <f t="shared" si="37"/>
        <v>2.1123400157135643</v>
      </c>
      <c r="I224" s="14">
        <f t="shared" si="38"/>
        <v>1.1810860003315366E-2</v>
      </c>
      <c r="J224" s="13">
        <f t="shared" si="39"/>
        <v>3.748345711897931E-2</v>
      </c>
      <c r="K224" s="13">
        <f t="shared" si="40"/>
        <v>1062.5</v>
      </c>
      <c r="L224" s="18">
        <f t="shared" si="41"/>
        <v>2.2619878944916114</v>
      </c>
      <c r="M224" s="20">
        <f t="shared" si="42"/>
        <v>68.457015825145078</v>
      </c>
      <c r="N224" s="13">
        <f t="shared" si="43"/>
        <v>3.1228366399324611E-3</v>
      </c>
      <c r="O224" s="14">
        <f t="shared" si="44"/>
        <v>1579.7389714060696</v>
      </c>
      <c r="P224" s="22">
        <f t="shared" si="45"/>
        <v>3679.8906931708348</v>
      </c>
      <c r="Q224" s="15" t="str">
        <f t="shared" si="46"/>
        <v>T</v>
      </c>
      <c r="R224" s="2">
        <v>81</v>
      </c>
      <c r="S224" s="16">
        <f t="shared" si="47"/>
        <v>32.408142304694152</v>
      </c>
    </row>
    <row r="225" spans="1:19" ht="13.5" customHeight="1" x14ac:dyDescent="0.25">
      <c r="A225" s="1" t="s">
        <v>52</v>
      </c>
      <c r="B225" s="1" t="s">
        <v>25</v>
      </c>
      <c r="C225" s="1">
        <v>14</v>
      </c>
      <c r="D225" s="1">
        <v>0.46</v>
      </c>
      <c r="E225" s="1">
        <v>5.65</v>
      </c>
      <c r="F225">
        <v>197</v>
      </c>
      <c r="G225" s="13">
        <f t="shared" si="36"/>
        <v>697.3451327433628</v>
      </c>
      <c r="H225" s="13">
        <f t="shared" si="37"/>
        <v>2.1907242342972575</v>
      </c>
      <c r="I225" s="14">
        <f t="shared" si="38"/>
        <v>1.1810860003315366E-2</v>
      </c>
      <c r="J225" s="13">
        <f t="shared" si="39"/>
        <v>3.4175508868400289E-2</v>
      </c>
      <c r="K225" s="13">
        <f t="shared" si="40"/>
        <v>1060.3</v>
      </c>
      <c r="L225" s="18">
        <f t="shared" si="41"/>
        <v>2.4887741710945175</v>
      </c>
      <c r="M225" s="20">
        <f t="shared" si="42"/>
        <v>52.20961328494419</v>
      </c>
      <c r="N225" s="13">
        <f t="shared" si="43"/>
        <v>3.6806260575296115E-3</v>
      </c>
      <c r="O225" s="14">
        <f t="shared" si="44"/>
        <v>1635.8964277631853</v>
      </c>
      <c r="P225" s="22">
        <f t="shared" si="45"/>
        <v>3453.2533796189296</v>
      </c>
      <c r="Q225" s="15" t="str">
        <f t="shared" si="46"/>
        <v>T</v>
      </c>
      <c r="R225" s="2">
        <v>77</v>
      </c>
      <c r="S225" s="16">
        <f t="shared" si="47"/>
        <v>23.832124768406572</v>
      </c>
    </row>
    <row r="226" spans="1:19" ht="13.5" customHeight="1" x14ac:dyDescent="0.25">
      <c r="A226" s="1" t="s">
        <v>49</v>
      </c>
      <c r="B226" s="1" t="s">
        <v>27</v>
      </c>
      <c r="C226" s="1">
        <v>1</v>
      </c>
      <c r="D226" s="4">
        <v>0.48</v>
      </c>
      <c r="E226" s="1">
        <v>5.18</v>
      </c>
      <c r="F226">
        <v>160.1</v>
      </c>
      <c r="G226" s="13">
        <f t="shared" si="36"/>
        <v>618.14671814671806</v>
      </c>
      <c r="H226" s="13">
        <f t="shared" si="37"/>
        <v>2.2822896096864778</v>
      </c>
      <c r="I226" s="14">
        <f t="shared" si="38"/>
        <v>1.1810860003315366E-2</v>
      </c>
      <c r="J226" s="13">
        <f t="shared" si="39"/>
        <v>3.5791286945120869E-2</v>
      </c>
      <c r="K226" s="13">
        <f t="shared" si="40"/>
        <v>1061.3999999999999</v>
      </c>
      <c r="L226" s="18">
        <f t="shared" si="41"/>
        <v>2.7113333634073356</v>
      </c>
      <c r="M226" s="20">
        <f t="shared" si="42"/>
        <v>50.493983699522303</v>
      </c>
      <c r="N226" s="13">
        <f t="shared" si="43"/>
        <v>6.4170310222777431E-3</v>
      </c>
      <c r="O226" s="14">
        <f t="shared" si="44"/>
        <v>1511.6397695821324</v>
      </c>
      <c r="P226" s="22">
        <f t="shared" si="45"/>
        <v>2459.3642764220176</v>
      </c>
      <c r="Q226" s="15" t="str">
        <f t="shared" si="46"/>
        <v>T</v>
      </c>
      <c r="R226" s="2">
        <v>119</v>
      </c>
      <c r="S226" s="16">
        <f t="shared" si="47"/>
        <v>22.12426656337394</v>
      </c>
    </row>
    <row r="227" spans="1:19" ht="13.5" customHeight="1" x14ac:dyDescent="0.25">
      <c r="A227" s="1" t="s">
        <v>49</v>
      </c>
      <c r="B227" s="1" t="s">
        <v>27</v>
      </c>
      <c r="C227" s="1">
        <v>2</v>
      </c>
      <c r="D227" s="4">
        <v>0.52</v>
      </c>
      <c r="E227" s="1">
        <v>6.01</v>
      </c>
      <c r="F227">
        <v>225.6</v>
      </c>
      <c r="G227" s="13">
        <f t="shared" si="36"/>
        <v>750.7487520798669</v>
      </c>
      <c r="H227" s="13">
        <f t="shared" si="37"/>
        <v>2.3704638772414226</v>
      </c>
      <c r="I227" s="14">
        <f t="shared" si="38"/>
        <v>1.1810860003315366E-2</v>
      </c>
      <c r="J227" s="13">
        <f t="shared" si="39"/>
        <v>3.9255631118955733E-2</v>
      </c>
      <c r="K227" s="13">
        <f t="shared" si="40"/>
        <v>1063.6000000000001</v>
      </c>
      <c r="L227" s="18">
        <f t="shared" si="41"/>
        <v>2.8981538123320867</v>
      </c>
      <c r="M227" s="20">
        <f t="shared" si="42"/>
        <v>69.8602160769791</v>
      </c>
      <c r="N227" s="13">
        <f t="shared" si="43"/>
        <v>5.3724143026004732E-3</v>
      </c>
      <c r="O227" s="14">
        <f t="shared" si="44"/>
        <v>1676.1069547832808</v>
      </c>
      <c r="P227" s="22">
        <f t="shared" si="45"/>
        <v>3673.5836375425006</v>
      </c>
      <c r="Q227" s="15" t="str">
        <f t="shared" si="46"/>
        <v>T</v>
      </c>
      <c r="R227" s="2">
        <v>121</v>
      </c>
      <c r="S227" s="16">
        <f t="shared" si="47"/>
        <v>29.471116074663605</v>
      </c>
    </row>
    <row r="228" spans="1:19" ht="13.5" customHeight="1" x14ac:dyDescent="0.25">
      <c r="A228" s="1" t="s">
        <v>49</v>
      </c>
      <c r="B228" s="1" t="s">
        <v>27</v>
      </c>
      <c r="C228" s="1">
        <v>3</v>
      </c>
      <c r="D228" s="4">
        <v>0.44</v>
      </c>
      <c r="E228" s="1">
        <v>5.7</v>
      </c>
      <c r="F228">
        <v>122.8</v>
      </c>
      <c r="G228" s="13">
        <f t="shared" si="36"/>
        <v>430.87719298245611</v>
      </c>
      <c r="H228" s="13">
        <f t="shared" si="37"/>
        <v>2.6757448127621171</v>
      </c>
      <c r="I228" s="14">
        <f t="shared" si="38"/>
        <v>1.1810860003315366E-2</v>
      </c>
      <c r="J228" s="13">
        <f t="shared" si="39"/>
        <v>3.2632674209367205E-2</v>
      </c>
      <c r="K228" s="13">
        <f t="shared" si="40"/>
        <v>1059.2</v>
      </c>
      <c r="L228" s="18">
        <f t="shared" si="41"/>
        <v>3.4262079576016276</v>
      </c>
      <c r="M228" s="20">
        <f t="shared" si="42"/>
        <v>37.622778363336167</v>
      </c>
      <c r="N228" s="13">
        <f t="shared" si="43"/>
        <v>1.0134364820846906E-2</v>
      </c>
      <c r="O228" s="14">
        <f t="shared" si="44"/>
        <v>1622.6207578702254</v>
      </c>
      <c r="P228" s="22">
        <f t="shared" si="45"/>
        <v>2271.9487445107452</v>
      </c>
      <c r="Q228" s="15" t="str">
        <f t="shared" si="46"/>
        <v>T</v>
      </c>
      <c r="R228" s="2">
        <v>131</v>
      </c>
      <c r="S228" s="16">
        <f t="shared" si="47"/>
        <v>14.060675062843131</v>
      </c>
    </row>
    <row r="229" spans="1:19" ht="13.5" customHeight="1" x14ac:dyDescent="0.25">
      <c r="A229" s="1" t="s">
        <v>49</v>
      </c>
      <c r="B229" s="1" t="s">
        <v>27</v>
      </c>
      <c r="C229" s="1">
        <v>4</v>
      </c>
      <c r="D229" s="4">
        <v>0.52</v>
      </c>
      <c r="E229" s="1">
        <v>6.6</v>
      </c>
      <c r="F229">
        <v>131.6</v>
      </c>
      <c r="G229" s="13">
        <f t="shared" si="36"/>
        <v>398.78787878787881</v>
      </c>
      <c r="H229" s="13">
        <f t="shared" si="37"/>
        <v>2.3752790796922789</v>
      </c>
      <c r="I229" s="14">
        <f t="shared" si="38"/>
        <v>1.1810860003315366E-2</v>
      </c>
      <c r="J229" s="13">
        <f t="shared" si="39"/>
        <v>3.9255631118955733E-2</v>
      </c>
      <c r="K229" s="13">
        <f t="shared" si="40"/>
        <v>1063.6000000000001</v>
      </c>
      <c r="L229" s="18">
        <f t="shared" si="41"/>
        <v>2.9077622640414122</v>
      </c>
      <c r="M229" s="20">
        <f t="shared" si="42"/>
        <v>37.184209828417018</v>
      </c>
      <c r="N229" s="13">
        <f t="shared" si="43"/>
        <v>8.4422492401215812E-3</v>
      </c>
      <c r="O229" s="14">
        <f t="shared" si="44"/>
        <v>1487.6366956210741</v>
      </c>
      <c r="P229" s="22">
        <f t="shared" si="45"/>
        <v>2353.2940107385402</v>
      </c>
      <c r="Q229" s="15" t="str">
        <f t="shared" si="46"/>
        <v>T</v>
      </c>
      <c r="R229" s="2">
        <v>101</v>
      </c>
      <c r="S229" s="16">
        <f t="shared" si="47"/>
        <v>15.654669864407802</v>
      </c>
    </row>
    <row r="230" spans="1:19" ht="13.5" customHeight="1" x14ac:dyDescent="0.25">
      <c r="A230" s="1" t="s">
        <v>49</v>
      </c>
      <c r="B230" s="1" t="s">
        <v>27</v>
      </c>
      <c r="C230" s="1">
        <v>5</v>
      </c>
      <c r="D230" s="4">
        <v>0.46</v>
      </c>
      <c r="E230" s="1">
        <v>6.42</v>
      </c>
      <c r="F230">
        <v>99.8</v>
      </c>
      <c r="G230" s="13">
        <f t="shared" si="36"/>
        <v>310.90342679127724</v>
      </c>
      <c r="H230" s="13">
        <f t="shared" si="37"/>
        <v>2.6556531893966717</v>
      </c>
      <c r="I230" s="14">
        <f t="shared" si="38"/>
        <v>1.1810860003315366E-2</v>
      </c>
      <c r="J230" s="13">
        <f t="shared" si="39"/>
        <v>3.4175508868400289E-2</v>
      </c>
      <c r="K230" s="13">
        <f t="shared" si="40"/>
        <v>1060.3</v>
      </c>
      <c r="L230" s="18">
        <f t="shared" si="41"/>
        <v>3.3953785288145979</v>
      </c>
      <c r="M230" s="20">
        <f t="shared" si="42"/>
        <v>28.217066207903493</v>
      </c>
      <c r="N230" s="13">
        <f t="shared" si="43"/>
        <v>1.1900801603206413E-2</v>
      </c>
      <c r="O230" s="14">
        <f t="shared" si="44"/>
        <v>1542.1205724669753</v>
      </c>
      <c r="P230" s="22">
        <f t="shared" si="45"/>
        <v>1987.8304589873969</v>
      </c>
      <c r="Q230" s="15" t="str">
        <f t="shared" si="46"/>
        <v>T</v>
      </c>
      <c r="R230" s="2">
        <v>111</v>
      </c>
      <c r="S230" s="16">
        <f t="shared" si="47"/>
        <v>10.625282819521335</v>
      </c>
    </row>
    <row r="231" spans="1:19" ht="13.5" customHeight="1" x14ac:dyDescent="0.25">
      <c r="A231" s="1" t="s">
        <v>49</v>
      </c>
      <c r="B231" s="1" t="s">
        <v>27</v>
      </c>
      <c r="C231" s="1">
        <v>6</v>
      </c>
      <c r="D231" s="4">
        <v>0.45</v>
      </c>
      <c r="E231" s="1">
        <v>6.82</v>
      </c>
      <c r="F231">
        <v>107.5</v>
      </c>
      <c r="G231" s="13">
        <f t="shared" si="36"/>
        <v>315.24926686217009</v>
      </c>
      <c r="H231" s="13">
        <f t="shared" si="37"/>
        <v>2.7024440458240782</v>
      </c>
      <c r="I231" s="14">
        <f t="shared" si="38"/>
        <v>1.1810860003315366E-2</v>
      </c>
      <c r="J231" s="13">
        <f t="shared" si="39"/>
        <v>3.3395182988596527E-2</v>
      </c>
      <c r="K231" s="13">
        <f t="shared" si="40"/>
        <v>1059.7500000000002</v>
      </c>
      <c r="L231" s="18">
        <f t="shared" si="41"/>
        <v>3.4665296504565144</v>
      </c>
      <c r="M231" s="20">
        <f t="shared" si="42"/>
        <v>28.450809218106624</v>
      </c>
      <c r="N231" s="13">
        <f t="shared" si="43"/>
        <v>1.0362170542635661E-2</v>
      </c>
      <c r="O231" s="14">
        <f t="shared" si="44"/>
        <v>1628.6500949047092</v>
      </c>
      <c r="P231" s="22">
        <f t="shared" si="45"/>
        <v>2326.5502475770463</v>
      </c>
      <c r="Q231" s="15" t="str">
        <f t="shared" si="46"/>
        <v>T</v>
      </c>
      <c r="R231" s="2">
        <v>98</v>
      </c>
      <c r="S231" s="16">
        <f t="shared" si="47"/>
        <v>10.527806953883069</v>
      </c>
    </row>
    <row r="232" spans="1:19" ht="13.5" customHeight="1" x14ac:dyDescent="0.25">
      <c r="A232" s="1" t="s">
        <v>49</v>
      </c>
      <c r="B232" s="1" t="s">
        <v>27</v>
      </c>
      <c r="C232" s="1">
        <v>7</v>
      </c>
      <c r="D232" s="1">
        <v>0.54</v>
      </c>
      <c r="E232" s="1">
        <v>6.45</v>
      </c>
      <c r="F232">
        <v>166.7</v>
      </c>
      <c r="G232" s="13">
        <f t="shared" si="36"/>
        <v>516.89922480620146</v>
      </c>
      <c r="H232" s="13">
        <f t="shared" si="37"/>
        <v>2.2489364172910804</v>
      </c>
      <c r="I232" s="14">
        <f t="shared" si="38"/>
        <v>1.1810860003315366E-2</v>
      </c>
      <c r="J232" s="13">
        <f t="shared" si="39"/>
        <v>4.1111591432351005E-2</v>
      </c>
      <c r="K232" s="13">
        <f t="shared" si="40"/>
        <v>1064.7</v>
      </c>
      <c r="L232" s="18">
        <f t="shared" si="41"/>
        <v>2.6342827722730187</v>
      </c>
      <c r="M232" s="20">
        <f t="shared" si="42"/>
        <v>47.791135202085336</v>
      </c>
      <c r="N232" s="13">
        <f t="shared" si="43"/>
        <v>6.1262747450509898E-3</v>
      </c>
      <c r="O232" s="14">
        <f t="shared" si="44"/>
        <v>1494.4914778836905</v>
      </c>
      <c r="P232" s="22">
        <f t="shared" si="45"/>
        <v>2784.5708974407721</v>
      </c>
      <c r="Q232" s="15" t="str">
        <f t="shared" si="46"/>
        <v>T</v>
      </c>
      <c r="R232" s="2">
        <v>95</v>
      </c>
      <c r="S232" s="16">
        <f t="shared" si="47"/>
        <v>21.250549741931508</v>
      </c>
    </row>
    <row r="233" spans="1:19" ht="13.5" customHeight="1" x14ac:dyDescent="0.25">
      <c r="A233" s="1" t="s">
        <v>49</v>
      </c>
      <c r="B233" s="1" t="s">
        <v>27</v>
      </c>
      <c r="C233" s="1">
        <v>8</v>
      </c>
      <c r="D233" s="1">
        <v>0.5</v>
      </c>
      <c r="E233" s="1">
        <v>5.94</v>
      </c>
      <c r="F233">
        <v>105.3</v>
      </c>
      <c r="G233" s="13">
        <f t="shared" si="36"/>
        <v>354.5454545454545</v>
      </c>
      <c r="H233" s="13">
        <f t="shared" si="37"/>
        <v>2.3251227760955602</v>
      </c>
      <c r="I233" s="14">
        <f t="shared" si="38"/>
        <v>1.1810860003315366E-2</v>
      </c>
      <c r="J233" s="13">
        <f t="shared" si="39"/>
        <v>3.748345711897931E-2</v>
      </c>
      <c r="K233" s="13">
        <f t="shared" si="40"/>
        <v>1062.5</v>
      </c>
      <c r="L233" s="18">
        <f t="shared" si="41"/>
        <v>2.8048302722171288</v>
      </c>
      <c r="M233" s="20">
        <f t="shared" si="42"/>
        <v>30.899926864467837</v>
      </c>
      <c r="N233" s="13">
        <f t="shared" si="43"/>
        <v>9.9658119658119666E-3</v>
      </c>
      <c r="O233" s="14">
        <f t="shared" si="44"/>
        <v>1380.54556492181</v>
      </c>
      <c r="P233" s="22">
        <f t="shared" si="45"/>
        <v>1772.9811390942923</v>
      </c>
      <c r="Q233" s="15" t="str">
        <f t="shared" si="46"/>
        <v>T</v>
      </c>
      <c r="R233" s="2">
        <v>106</v>
      </c>
      <c r="S233" s="16">
        <f t="shared" si="47"/>
        <v>13.289589342183572</v>
      </c>
    </row>
    <row r="234" spans="1:19" ht="13.5" customHeight="1" x14ac:dyDescent="0.25">
      <c r="A234" s="1" t="s">
        <v>49</v>
      </c>
      <c r="B234" s="1" t="s">
        <v>27</v>
      </c>
      <c r="C234" s="1">
        <v>9</v>
      </c>
      <c r="D234" s="1">
        <v>0.47</v>
      </c>
      <c r="E234" s="1">
        <v>6.42</v>
      </c>
      <c r="F234">
        <v>84.5</v>
      </c>
      <c r="G234" s="13">
        <f t="shared" si="36"/>
        <v>263.2398753894081</v>
      </c>
      <c r="H234" s="13">
        <f t="shared" si="37"/>
        <v>2.4347074622962004</v>
      </c>
      <c r="I234" s="14">
        <f t="shared" si="38"/>
        <v>1.1810860003315366E-2</v>
      </c>
      <c r="J234" s="13">
        <f t="shared" si="39"/>
        <v>3.4974068170638049E-2</v>
      </c>
      <c r="K234" s="13">
        <f t="shared" si="40"/>
        <v>1060.8499999999999</v>
      </c>
      <c r="L234" s="18">
        <f t="shared" si="41"/>
        <v>3.0221406970672322</v>
      </c>
      <c r="M234" s="20">
        <f t="shared" si="42"/>
        <v>22.415303091530426</v>
      </c>
      <c r="N234" s="13">
        <f t="shared" si="43"/>
        <v>1.1649704142011837E-2</v>
      </c>
      <c r="O234" s="14">
        <f t="shared" si="44"/>
        <v>1408.1303737597607</v>
      </c>
      <c r="P234" s="22">
        <f t="shared" si="45"/>
        <v>1645.5063611477508</v>
      </c>
      <c r="Q234" s="15" t="str">
        <f t="shared" si="46"/>
        <v>T</v>
      </c>
      <c r="R234" s="2">
        <v>92</v>
      </c>
      <c r="S234" s="16">
        <f t="shared" si="47"/>
        <v>9.2065693470994248</v>
      </c>
    </row>
    <row r="235" spans="1:19" ht="13.5" customHeight="1" x14ac:dyDescent="0.25">
      <c r="A235" s="1" t="s">
        <v>49</v>
      </c>
      <c r="B235" s="1" t="s">
        <v>27</v>
      </c>
      <c r="C235" s="1">
        <v>10</v>
      </c>
      <c r="D235" s="1">
        <v>0.44</v>
      </c>
      <c r="E235" s="1">
        <v>5.42</v>
      </c>
      <c r="F235">
        <v>75.7</v>
      </c>
      <c r="G235" s="13">
        <f t="shared" si="36"/>
        <v>279.3357933579336</v>
      </c>
      <c r="H235" s="13">
        <f t="shared" si="37"/>
        <v>2.2974192072927182</v>
      </c>
      <c r="I235" s="14">
        <f t="shared" si="38"/>
        <v>1.1810860003315366E-2</v>
      </c>
      <c r="J235" s="13">
        <f t="shared" si="39"/>
        <v>3.2632674209367205E-2</v>
      </c>
      <c r="K235" s="13">
        <f t="shared" si="40"/>
        <v>1059.2</v>
      </c>
      <c r="L235" s="18">
        <f t="shared" si="41"/>
        <v>2.7450102896812139</v>
      </c>
      <c r="M235" s="20">
        <f t="shared" si="42"/>
        <v>20.942064912561598</v>
      </c>
      <c r="N235" s="13">
        <f t="shared" si="43"/>
        <v>1.1097754293262881E-2</v>
      </c>
      <c r="O235" s="14">
        <f t="shared" si="44"/>
        <v>1317.239443891114</v>
      </c>
      <c r="P235" s="22">
        <f t="shared" si="45"/>
        <v>1331.7431541520828</v>
      </c>
      <c r="Q235" s="15" t="str">
        <f t="shared" si="46"/>
        <v>T</v>
      </c>
      <c r="R235" s="1">
        <v>93</v>
      </c>
      <c r="S235" s="16">
        <f t="shared" si="47"/>
        <v>9.1154739396645663</v>
      </c>
    </row>
    <row r="236" spans="1:19" ht="13.5" customHeight="1" x14ac:dyDescent="0.25">
      <c r="A236" s="1" t="s">
        <v>49</v>
      </c>
      <c r="B236" s="1" t="s">
        <v>27</v>
      </c>
      <c r="C236" s="1">
        <v>11</v>
      </c>
      <c r="D236" s="1">
        <v>0.52</v>
      </c>
      <c r="E236" s="1">
        <v>6.02</v>
      </c>
      <c r="F236">
        <v>171.1</v>
      </c>
      <c r="G236" s="13">
        <f t="shared" si="36"/>
        <v>568.43853820598008</v>
      </c>
      <c r="H236" s="13">
        <f t="shared" si="37"/>
        <v>2.1197737066451916</v>
      </c>
      <c r="I236" s="14">
        <f t="shared" si="38"/>
        <v>1.1810860003315366E-2</v>
      </c>
      <c r="J236" s="13">
        <f t="shared" si="39"/>
        <v>3.9255631118955733E-2</v>
      </c>
      <c r="K236" s="13">
        <f t="shared" si="40"/>
        <v>1063.6000000000001</v>
      </c>
      <c r="L236" s="18">
        <f t="shared" si="41"/>
        <v>2.2855008999904585</v>
      </c>
      <c r="M236" s="20">
        <f t="shared" si="42"/>
        <v>47.301507164070998</v>
      </c>
      <c r="N236" s="13">
        <f t="shared" si="43"/>
        <v>4.3980128579777901E-3</v>
      </c>
      <c r="O236" s="14">
        <f t="shared" si="44"/>
        <v>1452.653417827627</v>
      </c>
      <c r="P236" s="22">
        <f t="shared" si="45"/>
        <v>2790.7624154104869</v>
      </c>
      <c r="Q236" s="15" t="str">
        <f t="shared" si="46"/>
        <v>T</v>
      </c>
      <c r="R236" s="2">
        <v>75</v>
      </c>
      <c r="S236" s="16">
        <f t="shared" si="47"/>
        <v>22.31441356961238</v>
      </c>
    </row>
    <row r="237" spans="1:19" ht="13.5" customHeight="1" x14ac:dyDescent="0.25">
      <c r="A237" s="1" t="s">
        <v>49</v>
      </c>
      <c r="B237" s="1" t="s">
        <v>27</v>
      </c>
      <c r="C237" s="1">
        <v>12</v>
      </c>
      <c r="D237" s="1">
        <v>0.48</v>
      </c>
      <c r="E237" s="1">
        <v>5.97</v>
      </c>
      <c r="F237">
        <v>109.7</v>
      </c>
      <c r="G237" s="13">
        <f t="shared" si="36"/>
        <v>367.50418760469012</v>
      </c>
      <c r="H237" s="13">
        <f t="shared" si="37"/>
        <v>2.1392045110608833</v>
      </c>
      <c r="I237" s="14">
        <f t="shared" si="38"/>
        <v>1.1810860003315366E-2</v>
      </c>
      <c r="J237" s="13">
        <f t="shared" si="39"/>
        <v>3.5791286945120869E-2</v>
      </c>
      <c r="K237" s="13">
        <f t="shared" si="40"/>
        <v>1061.3999999999999</v>
      </c>
      <c r="L237" s="18">
        <f t="shared" si="41"/>
        <v>2.3447222800013421</v>
      </c>
      <c r="M237" s="20">
        <f t="shared" si="42"/>
        <v>28.137914938417332</v>
      </c>
      <c r="N237" s="13">
        <f t="shared" si="43"/>
        <v>6.0770282588878755E-3</v>
      </c>
      <c r="O237" s="14">
        <f t="shared" si="44"/>
        <v>1359.7715050654738</v>
      </c>
      <c r="P237" s="22">
        <f t="shared" si="45"/>
        <v>1942.1498133493631</v>
      </c>
      <c r="Q237" s="15" t="str">
        <f t="shared" si="46"/>
        <v>T</v>
      </c>
      <c r="R237" s="2">
        <v>67</v>
      </c>
      <c r="S237" s="16">
        <f t="shared" si="47"/>
        <v>13.153447832092995</v>
      </c>
    </row>
    <row r="238" spans="1:19" ht="13.5" customHeight="1" x14ac:dyDescent="0.25">
      <c r="A238" s="1" t="s">
        <v>49</v>
      </c>
      <c r="B238" s="1" t="s">
        <v>27</v>
      </c>
      <c r="C238" s="1">
        <v>13</v>
      </c>
      <c r="D238" s="1">
        <v>0.5</v>
      </c>
      <c r="E238" s="1">
        <v>5.65</v>
      </c>
      <c r="F238">
        <v>107.5</v>
      </c>
      <c r="G238" s="13">
        <f t="shared" si="36"/>
        <v>380.53097345132738</v>
      </c>
      <c r="H238" s="13">
        <f t="shared" si="37"/>
        <v>2.164295300056335</v>
      </c>
      <c r="I238" s="14">
        <f t="shared" si="38"/>
        <v>1.1810860003315366E-2</v>
      </c>
      <c r="J238" s="13">
        <f t="shared" si="39"/>
        <v>3.748345711897931E-2</v>
      </c>
      <c r="K238" s="13">
        <f t="shared" si="40"/>
        <v>1062.5</v>
      </c>
      <c r="L238" s="18">
        <f t="shared" si="41"/>
        <v>2.4169923875837722</v>
      </c>
      <c r="M238" s="20">
        <f t="shared" si="42"/>
        <v>30.870677992178884</v>
      </c>
      <c r="N238" s="13">
        <f t="shared" si="43"/>
        <v>7.62093023255814E-3</v>
      </c>
      <c r="O238" s="14">
        <f t="shared" si="44"/>
        <v>1311.7861250329802</v>
      </c>
      <c r="P238" s="22">
        <f t="shared" si="45"/>
        <v>1721.6553303810435</v>
      </c>
      <c r="Q238" s="15" t="str">
        <f t="shared" si="46"/>
        <v>T</v>
      </c>
      <c r="R238" s="2">
        <v>87</v>
      </c>
      <c r="S238" s="16">
        <f t="shared" si="47"/>
        <v>14.263616425806285</v>
      </c>
    </row>
    <row r="239" spans="1:19" ht="13.5" customHeight="1" x14ac:dyDescent="0.25">
      <c r="A239" s="1" t="s">
        <v>49</v>
      </c>
      <c r="B239" s="1" t="s">
        <v>27</v>
      </c>
      <c r="C239" s="1">
        <v>14</v>
      </c>
      <c r="D239" s="1">
        <v>0.46</v>
      </c>
      <c r="E239" s="1">
        <v>5.05</v>
      </c>
      <c r="F239">
        <v>144.80000000000001</v>
      </c>
      <c r="G239" s="13">
        <f t="shared" si="36"/>
        <v>573.46534653465346</v>
      </c>
      <c r="H239" s="13">
        <f t="shared" si="37"/>
        <v>2.1505929868215778</v>
      </c>
      <c r="I239" s="14">
        <f t="shared" si="38"/>
        <v>1.1810860003315366E-2</v>
      </c>
      <c r="J239" s="13">
        <f t="shared" si="39"/>
        <v>3.4175508868400289E-2</v>
      </c>
      <c r="K239" s="13">
        <f t="shared" si="40"/>
        <v>1060.3</v>
      </c>
      <c r="L239" s="18">
        <f t="shared" si="41"/>
        <v>2.3780686887233555</v>
      </c>
      <c r="M239" s="20">
        <f t="shared" si="42"/>
        <v>42.148332212317449</v>
      </c>
      <c r="N239" s="13">
        <f t="shared" si="43"/>
        <v>5.1151012891344372E-3</v>
      </c>
      <c r="O239" s="14">
        <f t="shared" si="44"/>
        <v>1441.3262889273824</v>
      </c>
      <c r="P239" s="22">
        <f t="shared" si="45"/>
        <v>2268.6824503055086</v>
      </c>
      <c r="Q239" s="15" t="str">
        <f t="shared" si="46"/>
        <v>T</v>
      </c>
      <c r="R239" s="2">
        <v>88</v>
      </c>
      <c r="S239" s="16">
        <f t="shared" si="47"/>
        <v>19.598470036215296</v>
      </c>
    </row>
    <row r="240" spans="1:19" ht="13.5" customHeight="1" x14ac:dyDescent="0.25">
      <c r="A240" s="1" t="s">
        <v>51</v>
      </c>
      <c r="B240" s="1" t="s">
        <v>27</v>
      </c>
      <c r="C240" s="1">
        <v>1</v>
      </c>
      <c r="D240" s="4">
        <v>0.48</v>
      </c>
      <c r="E240" s="1">
        <v>7.29</v>
      </c>
      <c r="F240">
        <v>160.9</v>
      </c>
      <c r="G240" s="13">
        <f t="shared" si="36"/>
        <v>441.42661179698217</v>
      </c>
      <c r="H240" s="13">
        <f t="shared" si="37"/>
        <v>3.0778092161005262</v>
      </c>
      <c r="I240" s="14">
        <f t="shared" si="38"/>
        <v>1.1810860003315366E-2</v>
      </c>
      <c r="J240" s="13">
        <f t="shared" si="39"/>
        <v>3.5791286945120869E-2</v>
      </c>
      <c r="K240" s="13">
        <f t="shared" si="40"/>
        <v>1061.3999999999999</v>
      </c>
      <c r="L240" s="18">
        <f t="shared" si="41"/>
        <v>3.9728490227132074</v>
      </c>
      <c r="M240" s="20">
        <f t="shared" si="42"/>
        <v>48.627005015256096</v>
      </c>
      <c r="N240" s="13">
        <f t="shared" si="43"/>
        <v>9.741143567433188E-3</v>
      </c>
      <c r="O240" s="14">
        <f t="shared" si="44"/>
        <v>1854.4568413971372</v>
      </c>
      <c r="P240" s="22">
        <f t="shared" si="45"/>
        <v>3478.4466043619532</v>
      </c>
      <c r="Q240" s="15" t="str">
        <f t="shared" si="46"/>
        <v>T</v>
      </c>
      <c r="R240" s="2">
        <v>129</v>
      </c>
      <c r="S240" s="16">
        <f t="shared" si="47"/>
        <v>15.799226528038266</v>
      </c>
    </row>
    <row r="241" spans="1:19" ht="13.5" customHeight="1" x14ac:dyDescent="0.25">
      <c r="A241" s="1" t="s">
        <v>51</v>
      </c>
      <c r="B241" s="1" t="s">
        <v>27</v>
      </c>
      <c r="C241" s="1">
        <v>2</v>
      </c>
      <c r="D241" s="4">
        <v>0.52</v>
      </c>
      <c r="E241" s="1">
        <v>7.04</v>
      </c>
      <c r="F241">
        <v>225.6</v>
      </c>
      <c r="G241" s="13">
        <f t="shared" si="36"/>
        <v>640.90909090909088</v>
      </c>
      <c r="H241" s="13">
        <f t="shared" si="37"/>
        <v>2.8405564807017591</v>
      </c>
      <c r="I241" s="14">
        <f t="shared" si="38"/>
        <v>1.1810860003315366E-2</v>
      </c>
      <c r="J241" s="13">
        <f t="shared" si="39"/>
        <v>3.9255631118955733E-2</v>
      </c>
      <c r="K241" s="13">
        <f t="shared" si="40"/>
        <v>1063.6000000000001</v>
      </c>
      <c r="L241" s="18">
        <f t="shared" si="41"/>
        <v>3.6646836380415886</v>
      </c>
      <c r="M241" s="20">
        <f t="shared" si="42"/>
        <v>71.466386683805538</v>
      </c>
      <c r="N241" s="13">
        <f t="shared" si="43"/>
        <v>7.3333333333333341E-3</v>
      </c>
      <c r="O241" s="14">
        <f t="shared" si="44"/>
        <v>1872.4300638425896</v>
      </c>
      <c r="P241" s="22">
        <f t="shared" si="45"/>
        <v>4303.1661910647599</v>
      </c>
      <c r="Q241" s="15" t="str">
        <f t="shared" si="46"/>
        <v>T</v>
      </c>
      <c r="R241" s="2">
        <v>141</v>
      </c>
      <c r="S241" s="16">
        <f t="shared" si="47"/>
        <v>25.159290853512537</v>
      </c>
    </row>
    <row r="242" spans="1:19" ht="13.5" customHeight="1" x14ac:dyDescent="0.25">
      <c r="A242" s="1" t="s">
        <v>51</v>
      </c>
      <c r="B242" s="1" t="s">
        <v>27</v>
      </c>
      <c r="C242" s="1">
        <v>3</v>
      </c>
      <c r="D242" s="4">
        <v>0.44</v>
      </c>
      <c r="E242" s="1">
        <v>5.34</v>
      </c>
      <c r="F242">
        <v>131.6</v>
      </c>
      <c r="G242" s="13">
        <f t="shared" si="36"/>
        <v>492.88389513108609</v>
      </c>
      <c r="H242" s="13">
        <f t="shared" si="37"/>
        <v>2.5551916172947515</v>
      </c>
      <c r="I242" s="14">
        <f t="shared" si="38"/>
        <v>1.1810860003315366E-2</v>
      </c>
      <c r="J242" s="13">
        <f t="shared" si="39"/>
        <v>3.2632674209367205E-2</v>
      </c>
      <c r="K242" s="13">
        <f t="shared" si="40"/>
        <v>1059.2</v>
      </c>
      <c r="L242" s="18">
        <f t="shared" si="41"/>
        <v>3.2342254738409921</v>
      </c>
      <c r="M242" s="20">
        <f t="shared" si="42"/>
        <v>41.098007504129733</v>
      </c>
      <c r="N242" s="13">
        <f t="shared" si="43"/>
        <v>8.9946808510638319E-3</v>
      </c>
      <c r="O242" s="14">
        <f t="shared" si="44"/>
        <v>1597.4228536922124</v>
      </c>
      <c r="P242" s="22">
        <f t="shared" si="45"/>
        <v>2280.985125596404</v>
      </c>
      <c r="Q242" s="15" t="str">
        <f t="shared" si="46"/>
        <v>T</v>
      </c>
      <c r="R242" s="2">
        <v>133</v>
      </c>
      <c r="S242" s="16">
        <f t="shared" si="47"/>
        <v>16.084119572856643</v>
      </c>
    </row>
    <row r="243" spans="1:19" ht="13.5" customHeight="1" x14ac:dyDescent="0.25">
      <c r="A243" s="1" t="s">
        <v>51</v>
      </c>
      <c r="B243" s="1" t="s">
        <v>27</v>
      </c>
      <c r="C243" s="1">
        <v>4</v>
      </c>
      <c r="D243" s="4">
        <v>0.52</v>
      </c>
      <c r="E243" s="1">
        <v>6.69</v>
      </c>
      <c r="F243">
        <v>157.9</v>
      </c>
      <c r="G243" s="13">
        <f t="shared" si="36"/>
        <v>472.04783258594915</v>
      </c>
      <c r="H243" s="13">
        <f t="shared" si="37"/>
        <v>2.5265173331452315</v>
      </c>
      <c r="I243" s="14">
        <f t="shared" si="38"/>
        <v>1.1810860003315366E-2</v>
      </c>
      <c r="J243" s="13">
        <f t="shared" si="39"/>
        <v>3.9255631118955733E-2</v>
      </c>
      <c r="K243" s="13">
        <f t="shared" si="40"/>
        <v>1063.6000000000001</v>
      </c>
      <c r="L243" s="18">
        <f t="shared" si="41"/>
        <v>3.1858211791987467</v>
      </c>
      <c r="M243" s="20">
        <f t="shared" si="42"/>
        <v>46.817719351748174</v>
      </c>
      <c r="N243" s="13">
        <f t="shared" si="43"/>
        <v>8.3324889170360988E-3</v>
      </c>
      <c r="O243" s="14">
        <f t="shared" si="44"/>
        <v>1610.464965480433</v>
      </c>
      <c r="P243" s="22">
        <f t="shared" si="45"/>
        <v>2862.0987399116561</v>
      </c>
      <c r="Q243" s="15" t="str">
        <f t="shared" si="46"/>
        <v>T</v>
      </c>
      <c r="R243" s="2">
        <v>118</v>
      </c>
      <c r="S243" s="16">
        <f t="shared" si="47"/>
        <v>18.53053558649659</v>
      </c>
    </row>
    <row r="244" spans="1:19" ht="13.5" customHeight="1" x14ac:dyDescent="0.25">
      <c r="A244" s="1" t="s">
        <v>51</v>
      </c>
      <c r="B244" s="1" t="s">
        <v>27</v>
      </c>
      <c r="C244" s="1">
        <v>5</v>
      </c>
      <c r="D244" s="4">
        <v>0.46</v>
      </c>
      <c r="E244" s="1">
        <v>6.86</v>
      </c>
      <c r="F244">
        <v>131.6</v>
      </c>
      <c r="G244" s="13">
        <f t="shared" si="36"/>
        <v>383.67346938775506</v>
      </c>
      <c r="H244" s="13">
        <f t="shared" si="37"/>
        <v>2.9680750634724991</v>
      </c>
      <c r="I244" s="14">
        <f t="shared" si="38"/>
        <v>1.1810860003315366E-2</v>
      </c>
      <c r="J244" s="13">
        <f t="shared" si="39"/>
        <v>3.4175508868400289E-2</v>
      </c>
      <c r="K244" s="13">
        <f t="shared" si="40"/>
        <v>1060.3</v>
      </c>
      <c r="L244" s="18">
        <f t="shared" si="41"/>
        <v>3.8346580181076284</v>
      </c>
      <c r="M244" s="20">
        <f t="shared" si="42"/>
        <v>38.918100863083758</v>
      </c>
      <c r="N244" s="13">
        <f t="shared" si="43"/>
        <v>1.0773049645390075E-2</v>
      </c>
      <c r="O244" s="14">
        <f t="shared" si="44"/>
        <v>1752.4610586672811</v>
      </c>
      <c r="P244" s="22">
        <f t="shared" si="45"/>
        <v>2800.8753183045314</v>
      </c>
      <c r="Q244" s="15" t="str">
        <f t="shared" si="46"/>
        <v>T</v>
      </c>
      <c r="R244" s="2">
        <v>124</v>
      </c>
      <c r="S244" s="16">
        <f t="shared" si="47"/>
        <v>13.112236055631129</v>
      </c>
    </row>
    <row r="245" spans="1:19" ht="13.5" customHeight="1" x14ac:dyDescent="0.25">
      <c r="A245" s="1" t="s">
        <v>51</v>
      </c>
      <c r="B245" s="1" t="s">
        <v>27</v>
      </c>
      <c r="C245" s="1">
        <v>6</v>
      </c>
      <c r="D245" s="4">
        <v>0.45</v>
      </c>
      <c r="E245" s="1">
        <v>6.46</v>
      </c>
      <c r="F245">
        <v>118.5</v>
      </c>
      <c r="G245" s="13">
        <f t="shared" si="36"/>
        <v>366.87306501547988</v>
      </c>
      <c r="H245" s="13">
        <f t="shared" si="37"/>
        <v>2.6161244279658482</v>
      </c>
      <c r="I245" s="14">
        <f t="shared" si="38"/>
        <v>1.1810860003315366E-2</v>
      </c>
      <c r="J245" s="13">
        <f t="shared" si="39"/>
        <v>3.3395182988596527E-2</v>
      </c>
      <c r="K245" s="13">
        <f t="shared" si="40"/>
        <v>1059.7500000000002</v>
      </c>
      <c r="L245" s="18">
        <f t="shared" si="41"/>
        <v>3.3334251795650025</v>
      </c>
      <c r="M245" s="20">
        <f t="shared" si="42"/>
        <v>32.052215319360819</v>
      </c>
      <c r="N245" s="13">
        <f t="shared" si="43"/>
        <v>9.1766526019690566E-3</v>
      </c>
      <c r="O245" s="14">
        <f t="shared" si="44"/>
        <v>1629.1506148870469</v>
      </c>
      <c r="P245" s="22">
        <f t="shared" si="45"/>
        <v>2429.2402373630293</v>
      </c>
      <c r="Q245" s="15" t="str">
        <f t="shared" si="46"/>
        <v>T</v>
      </c>
      <c r="R245" s="2">
        <v>101</v>
      </c>
      <c r="S245" s="16">
        <f t="shared" si="47"/>
        <v>12.25179313977922</v>
      </c>
    </row>
    <row r="246" spans="1:19" ht="13.5" customHeight="1" x14ac:dyDescent="0.25">
      <c r="A246" s="1" t="s">
        <v>51</v>
      </c>
      <c r="B246" s="1" t="s">
        <v>27</v>
      </c>
      <c r="C246" s="1">
        <v>7</v>
      </c>
      <c r="D246" s="1">
        <v>0.54</v>
      </c>
      <c r="E246" s="1">
        <v>7.31</v>
      </c>
      <c r="F246">
        <v>147</v>
      </c>
      <c r="G246" s="13">
        <f t="shared" si="36"/>
        <v>402.18878248974011</v>
      </c>
      <c r="H246" s="13">
        <f t="shared" si="37"/>
        <v>2.4485331934177172</v>
      </c>
      <c r="I246" s="14">
        <f t="shared" si="38"/>
        <v>1.1810860003315366E-2</v>
      </c>
      <c r="J246" s="13">
        <f t="shared" si="39"/>
        <v>4.1111591432351005E-2</v>
      </c>
      <c r="K246" s="13">
        <f t="shared" si="40"/>
        <v>1064.7</v>
      </c>
      <c r="L246" s="18">
        <f t="shared" si="41"/>
        <v>3.0477254992798852</v>
      </c>
      <c r="M246" s="20">
        <f t="shared" si="42"/>
        <v>40.485568124984447</v>
      </c>
      <c r="N246" s="13">
        <f t="shared" si="43"/>
        <v>8.2051020408163266E-3</v>
      </c>
      <c r="O246" s="14">
        <f t="shared" si="44"/>
        <v>1558.7769769456449</v>
      </c>
      <c r="P246" s="22">
        <f t="shared" si="45"/>
        <v>2782.9004889839989</v>
      </c>
      <c r="Q246" s="15" t="str">
        <f t="shared" si="46"/>
        <v>T</v>
      </c>
      <c r="R246" s="2">
        <v>99</v>
      </c>
      <c r="S246" s="16">
        <f t="shared" si="47"/>
        <v>16.534620904392881</v>
      </c>
    </row>
    <row r="247" spans="1:19" ht="13.5" customHeight="1" x14ac:dyDescent="0.25">
      <c r="A247" s="1" t="s">
        <v>51</v>
      </c>
      <c r="B247" s="1" t="s">
        <v>27</v>
      </c>
      <c r="C247" s="1">
        <v>8</v>
      </c>
      <c r="D247" s="1">
        <v>0.5</v>
      </c>
      <c r="E247" s="1">
        <v>6.28</v>
      </c>
      <c r="F247">
        <v>111.9</v>
      </c>
      <c r="G247" s="13">
        <f t="shared" si="36"/>
        <v>356.36942675159236</v>
      </c>
      <c r="H247" s="13">
        <f t="shared" si="37"/>
        <v>2.4047276053116358</v>
      </c>
      <c r="I247" s="14">
        <f t="shared" si="38"/>
        <v>1.1810860003315366E-2</v>
      </c>
      <c r="J247" s="13">
        <f t="shared" si="39"/>
        <v>3.748345711897931E-2</v>
      </c>
      <c r="K247" s="13">
        <f t="shared" si="40"/>
        <v>1062.5</v>
      </c>
      <c r="L247" s="18">
        <f t="shared" si="41"/>
        <v>2.9653761127144058</v>
      </c>
      <c r="M247" s="20">
        <f t="shared" si="42"/>
        <v>32.122250656570358</v>
      </c>
      <c r="N247" s="13">
        <f t="shared" si="43"/>
        <v>9.9148048853142674E-3</v>
      </c>
      <c r="O247" s="14">
        <f t="shared" si="44"/>
        <v>1447.8254270865382</v>
      </c>
      <c r="P247" s="22">
        <f t="shared" si="45"/>
        <v>1991.9527369900497</v>
      </c>
      <c r="Q247" s="15" t="str">
        <f t="shared" si="46"/>
        <v>T</v>
      </c>
      <c r="R247" s="2">
        <v>106</v>
      </c>
      <c r="S247" s="16">
        <f t="shared" si="47"/>
        <v>13.35795812615855</v>
      </c>
    </row>
    <row r="248" spans="1:19" ht="13.5" customHeight="1" x14ac:dyDescent="0.25">
      <c r="A248" s="1" t="s">
        <v>51</v>
      </c>
      <c r="B248" s="1" t="s">
        <v>27</v>
      </c>
      <c r="C248" s="1">
        <v>9</v>
      </c>
      <c r="D248" s="1">
        <v>0.47</v>
      </c>
      <c r="E248" s="1">
        <v>6</v>
      </c>
      <c r="F248">
        <v>84.7</v>
      </c>
      <c r="G248" s="13">
        <f t="shared" si="36"/>
        <v>282.33333333333337</v>
      </c>
      <c r="H248" s="13">
        <f t="shared" si="37"/>
        <v>2.3344309340198692</v>
      </c>
      <c r="I248" s="14">
        <f t="shared" si="38"/>
        <v>1.1810860003315366E-2</v>
      </c>
      <c r="J248" s="13">
        <f t="shared" si="39"/>
        <v>3.4974068170638049E-2</v>
      </c>
      <c r="K248" s="13">
        <f t="shared" si="40"/>
        <v>1060.8499999999999</v>
      </c>
      <c r="L248" s="18">
        <f t="shared" si="41"/>
        <v>2.824430558006759</v>
      </c>
      <c r="M248" s="20">
        <f t="shared" si="42"/>
        <v>23.050976997423476</v>
      </c>
      <c r="N248" s="13">
        <f t="shared" si="43"/>
        <v>1.0861865407319956E-2</v>
      </c>
      <c r="O248" s="14">
        <f t="shared" si="44"/>
        <v>1356.6416943084198</v>
      </c>
      <c r="P248" s="22">
        <f t="shared" si="45"/>
        <v>1541.4963091214345</v>
      </c>
      <c r="Q248" s="15" t="str">
        <f t="shared" si="46"/>
        <v>T</v>
      </c>
      <c r="R248" s="2">
        <v>92</v>
      </c>
      <c r="S248" s="16">
        <f t="shared" si="47"/>
        <v>9.8743452468434771</v>
      </c>
    </row>
    <row r="249" spans="1:19" ht="13.5" customHeight="1" x14ac:dyDescent="0.25">
      <c r="A249" s="1" t="s">
        <v>51</v>
      </c>
      <c r="B249" s="1" t="s">
        <v>27</v>
      </c>
      <c r="C249" s="1">
        <v>10</v>
      </c>
      <c r="D249" s="1">
        <v>0.44</v>
      </c>
      <c r="E249" s="1">
        <v>5.2</v>
      </c>
      <c r="F249">
        <v>75.2</v>
      </c>
      <c r="G249" s="13">
        <f t="shared" si="36"/>
        <v>289.23076923076923</v>
      </c>
      <c r="H249" s="13">
        <f t="shared" si="37"/>
        <v>2.2133571583682725</v>
      </c>
      <c r="I249" s="14">
        <f t="shared" si="38"/>
        <v>1.1810860003315366E-2</v>
      </c>
      <c r="J249" s="13">
        <f t="shared" si="39"/>
        <v>3.2632674209367205E-2</v>
      </c>
      <c r="K249" s="13">
        <f t="shared" si="40"/>
        <v>1059.2</v>
      </c>
      <c r="L249" s="18">
        <f t="shared" si="41"/>
        <v>2.5472184155349202</v>
      </c>
      <c r="M249" s="20">
        <f t="shared" si="42"/>
        <v>20.890491469083834</v>
      </c>
      <c r="N249" s="13">
        <f t="shared" si="43"/>
        <v>1.0026595744680851E-2</v>
      </c>
      <c r="O249" s="14">
        <f t="shared" si="44"/>
        <v>1272.3605420206216</v>
      </c>
      <c r="P249" s="22">
        <f t="shared" si="45"/>
        <v>1269.2480099626862</v>
      </c>
      <c r="Q249" s="15" t="str">
        <f t="shared" si="46"/>
        <v>NT</v>
      </c>
      <c r="R249" s="2">
        <v>87</v>
      </c>
      <c r="S249" s="16">
        <f t="shared" si="47"/>
        <v>9.4383734636323613</v>
      </c>
    </row>
    <row r="250" spans="1:19" ht="13.5" customHeight="1" x14ac:dyDescent="0.25">
      <c r="A250" s="1" t="s">
        <v>51</v>
      </c>
      <c r="B250" s="1" t="s">
        <v>27</v>
      </c>
      <c r="C250" s="1">
        <v>11</v>
      </c>
      <c r="D250" s="1">
        <v>0.52</v>
      </c>
      <c r="E250" s="1">
        <v>6.47</v>
      </c>
      <c r="F250">
        <v>179</v>
      </c>
      <c r="G250" s="13">
        <f t="shared" si="36"/>
        <v>553.32302936630606</v>
      </c>
      <c r="H250" s="13">
        <f t="shared" si="37"/>
        <v>2.2601845072546443</v>
      </c>
      <c r="I250" s="14">
        <f t="shared" si="38"/>
        <v>1.1810860003315366E-2</v>
      </c>
      <c r="J250" s="13">
        <f t="shared" si="39"/>
        <v>3.9255631118955733E-2</v>
      </c>
      <c r="K250" s="13">
        <f t="shared" si="40"/>
        <v>1063.6000000000001</v>
      </c>
      <c r="L250" s="18">
        <f t="shared" si="41"/>
        <v>2.660724388532246</v>
      </c>
      <c r="M250" s="20">
        <f t="shared" si="42"/>
        <v>49.093568781095833</v>
      </c>
      <c r="N250" s="13">
        <f t="shared" si="43"/>
        <v>5.3013035381750456E-3</v>
      </c>
      <c r="O250" s="14">
        <f t="shared" si="44"/>
        <v>1566.9433383047412</v>
      </c>
      <c r="P250" s="22">
        <f t="shared" si="45"/>
        <v>3137.8608186614929</v>
      </c>
      <c r="Q250" s="15" t="str">
        <f t="shared" si="46"/>
        <v>T</v>
      </c>
      <c r="R250" s="2">
        <v>88</v>
      </c>
      <c r="S250" s="16">
        <f t="shared" si="47"/>
        <v>21.721044730426822</v>
      </c>
    </row>
    <row r="251" spans="1:19" ht="13.5" customHeight="1" x14ac:dyDescent="0.25">
      <c r="A251" s="1" t="s">
        <v>51</v>
      </c>
      <c r="B251" s="1" t="s">
        <v>27</v>
      </c>
      <c r="C251" s="1">
        <v>12</v>
      </c>
      <c r="D251" s="1">
        <v>0.48</v>
      </c>
      <c r="E251" s="1">
        <v>6.32</v>
      </c>
      <c r="F251">
        <v>153.6</v>
      </c>
      <c r="G251" s="13">
        <f t="shared" si="36"/>
        <v>486.07594936708858</v>
      </c>
      <c r="H251" s="13">
        <f t="shared" si="37"/>
        <v>2.1743757189317505</v>
      </c>
      <c r="I251" s="14">
        <f t="shared" si="38"/>
        <v>1.1810860003315366E-2</v>
      </c>
      <c r="J251" s="13">
        <f t="shared" si="39"/>
        <v>3.5791286945120869E-2</v>
      </c>
      <c r="K251" s="13">
        <f t="shared" si="40"/>
        <v>1061.3999999999999</v>
      </c>
      <c r="L251" s="18">
        <f t="shared" si="41"/>
        <v>2.4448568427454749</v>
      </c>
      <c r="M251" s="20">
        <f t="shared" si="42"/>
        <v>37.828231428596538</v>
      </c>
      <c r="N251" s="13">
        <f t="shared" si="43"/>
        <v>4.4574652777777781E-3</v>
      </c>
      <c r="O251" s="14">
        <f t="shared" si="44"/>
        <v>1530.6761082678224</v>
      </c>
      <c r="P251" s="22">
        <f t="shared" si="45"/>
        <v>2878.7905122826551</v>
      </c>
      <c r="Q251" s="15" t="str">
        <f t="shared" si="46"/>
        <v>T</v>
      </c>
      <c r="R251" s="2">
        <v>65</v>
      </c>
      <c r="S251" s="16">
        <f t="shared" si="47"/>
        <v>17.397283780919508</v>
      </c>
    </row>
    <row r="252" spans="1:19" ht="13.5" customHeight="1" x14ac:dyDescent="0.25">
      <c r="A252" s="1" t="s">
        <v>51</v>
      </c>
      <c r="B252" s="1" t="s">
        <v>27</v>
      </c>
      <c r="C252" s="1">
        <v>13</v>
      </c>
      <c r="D252" s="1">
        <v>0.5</v>
      </c>
      <c r="E252" s="1">
        <v>5.98</v>
      </c>
      <c r="F252">
        <v>186.5</v>
      </c>
      <c r="G252" s="13">
        <f t="shared" si="36"/>
        <v>623.74581939799327</v>
      </c>
      <c r="H252" s="13">
        <f t="shared" si="37"/>
        <v>2.2235884082674353</v>
      </c>
      <c r="I252" s="14">
        <f t="shared" si="38"/>
        <v>1.1810860003315366E-2</v>
      </c>
      <c r="J252" s="13">
        <f t="shared" si="39"/>
        <v>3.748345711897931E-2</v>
      </c>
      <c r="K252" s="13">
        <f t="shared" si="40"/>
        <v>1062.5</v>
      </c>
      <c r="L252" s="18">
        <f t="shared" si="41"/>
        <v>2.5728219278078894</v>
      </c>
      <c r="M252" s="20">
        <f t="shared" si="42"/>
        <v>51.987829799881013</v>
      </c>
      <c r="N252" s="13">
        <f t="shared" si="43"/>
        <v>4.7027703306523677E-3</v>
      </c>
      <c r="O252" s="14">
        <f t="shared" si="44"/>
        <v>1573.9511944101448</v>
      </c>
      <c r="P252" s="22">
        <f t="shared" si="45"/>
        <v>3161.326265180599</v>
      </c>
      <c r="Q252" s="15" t="str">
        <f t="shared" si="46"/>
        <v>T</v>
      </c>
      <c r="R252" s="2">
        <v>88</v>
      </c>
      <c r="S252" s="16">
        <f t="shared" si="47"/>
        <v>23.380149674547294</v>
      </c>
    </row>
    <row r="253" spans="1:19" ht="13.5" customHeight="1" x14ac:dyDescent="0.25">
      <c r="A253" s="1" t="s">
        <v>51</v>
      </c>
      <c r="B253" s="1" t="s">
        <v>27</v>
      </c>
      <c r="C253" s="1">
        <v>14</v>
      </c>
      <c r="D253" s="1">
        <v>0.46</v>
      </c>
      <c r="E253" s="1">
        <v>5.14</v>
      </c>
      <c r="F253">
        <v>157.5</v>
      </c>
      <c r="G253" s="13">
        <f t="shared" si="36"/>
        <v>612.84046692607001</v>
      </c>
      <c r="H253" s="13">
        <f t="shared" si="37"/>
        <v>2.1130086935005532</v>
      </c>
      <c r="I253" s="14">
        <f t="shared" si="38"/>
        <v>1.1810860003315366E-2</v>
      </c>
      <c r="J253" s="13">
        <f t="shared" si="39"/>
        <v>3.4175508868400289E-2</v>
      </c>
      <c r="K253" s="13">
        <f t="shared" si="40"/>
        <v>1060.3</v>
      </c>
      <c r="L253" s="18">
        <f t="shared" si="41"/>
        <v>2.2641237591904102</v>
      </c>
      <c r="M253" s="20">
        <f t="shared" si="42"/>
        <v>44.25513893633569</v>
      </c>
      <c r="N253" s="13">
        <f t="shared" si="43"/>
        <v>4.1881481481481483E-3</v>
      </c>
      <c r="O253" s="14">
        <f t="shared" si="44"/>
        <v>1460.5212815430805</v>
      </c>
      <c r="P253" s="22">
        <f t="shared" si="45"/>
        <v>2511.6403337410752</v>
      </c>
      <c r="Q253" s="15" t="str">
        <f t="shared" si="46"/>
        <v>T</v>
      </c>
      <c r="R253" s="2">
        <v>77</v>
      </c>
      <c r="S253" s="16">
        <f t="shared" si="47"/>
        <v>20.94413481234648</v>
      </c>
    </row>
    <row r="254" spans="1:19" ht="13.5" customHeight="1" x14ac:dyDescent="0.25">
      <c r="A254" s="1" t="s">
        <v>52</v>
      </c>
      <c r="B254" s="1" t="s">
        <v>27</v>
      </c>
      <c r="C254" s="1">
        <v>1</v>
      </c>
      <c r="D254" s="4">
        <v>0.48</v>
      </c>
      <c r="E254" s="1">
        <v>7.55</v>
      </c>
      <c r="F254">
        <v>179.1</v>
      </c>
      <c r="G254" s="13">
        <f t="shared" si="36"/>
        <v>474.43708609271522</v>
      </c>
      <c r="H254" s="13">
        <f t="shared" si="37"/>
        <v>3.5961104460028319</v>
      </c>
      <c r="I254" s="14">
        <f t="shared" si="38"/>
        <v>1.1810860003315366E-2</v>
      </c>
      <c r="J254" s="13">
        <f t="shared" si="39"/>
        <v>3.5791286945120869E-2</v>
      </c>
      <c r="K254" s="13">
        <f t="shared" si="40"/>
        <v>1061.3999999999999</v>
      </c>
      <c r="L254" s="18">
        <f t="shared" si="41"/>
        <v>4.5536030870811421</v>
      </c>
      <c r="M254" s="20">
        <f t="shared" si="42"/>
        <v>61.06452258513589</v>
      </c>
      <c r="N254" s="13">
        <f t="shared" si="43"/>
        <v>1.1100874744090824E-2</v>
      </c>
      <c r="O254" s="14">
        <f t="shared" si="44"/>
        <v>2004.8184639532017</v>
      </c>
      <c r="P254" s="22">
        <f t="shared" si="45"/>
        <v>4009.9993867240719</v>
      </c>
      <c r="Q254" s="15" t="str">
        <f t="shared" si="46"/>
        <v>T</v>
      </c>
      <c r="R254" s="9">
        <v>158</v>
      </c>
      <c r="S254" s="16">
        <f t="shared" si="47"/>
        <v>16.980713885751385</v>
      </c>
    </row>
    <row r="255" spans="1:19" ht="13.5" customHeight="1" x14ac:dyDescent="0.25">
      <c r="A255" s="1" t="s">
        <v>52</v>
      </c>
      <c r="B255" s="1" t="s">
        <v>27</v>
      </c>
      <c r="C255" s="1">
        <v>2</v>
      </c>
      <c r="D255" s="4">
        <v>0.52</v>
      </c>
      <c r="E255" s="1">
        <v>7.17</v>
      </c>
      <c r="F255">
        <v>237.6</v>
      </c>
      <c r="G255" s="13">
        <f t="shared" si="36"/>
        <v>662.76150627615061</v>
      </c>
      <c r="H255" s="13">
        <f t="shared" si="37"/>
        <v>2.9797036335733846</v>
      </c>
      <c r="I255" s="14">
        <f t="shared" si="38"/>
        <v>1.1810860003315366E-2</v>
      </c>
      <c r="J255" s="13">
        <f t="shared" si="39"/>
        <v>3.9255631118955733E-2</v>
      </c>
      <c r="K255" s="13">
        <f t="shared" si="40"/>
        <v>1063.6000000000001</v>
      </c>
      <c r="L255" s="18">
        <f t="shared" si="41"/>
        <v>3.8496306096189303</v>
      </c>
      <c r="M255" s="20">
        <f t="shared" si="42"/>
        <v>77.523310605211805</v>
      </c>
      <c r="N255" s="13">
        <f t="shared" si="43"/>
        <v>7.5441919191919192E-3</v>
      </c>
      <c r="O255" s="14">
        <f t="shared" si="44"/>
        <v>1935.6600506797472</v>
      </c>
      <c r="P255" s="22">
        <f t="shared" si="45"/>
        <v>4615.7465809409741</v>
      </c>
      <c r="Q255" s="15" t="str">
        <f t="shared" si="46"/>
        <v>T</v>
      </c>
      <c r="R255" s="2">
        <v>150</v>
      </c>
      <c r="S255" s="16">
        <f t="shared" si="47"/>
        <v>26.017121210220033</v>
      </c>
    </row>
    <row r="256" spans="1:19" ht="13.5" customHeight="1" x14ac:dyDescent="0.25">
      <c r="A256" s="1" t="s">
        <v>52</v>
      </c>
      <c r="B256" s="1" t="s">
        <v>27</v>
      </c>
      <c r="C256" s="1">
        <v>3</v>
      </c>
      <c r="D256" s="4">
        <v>0.44</v>
      </c>
      <c r="E256" s="1">
        <v>7.87</v>
      </c>
      <c r="F256">
        <v>166.7</v>
      </c>
      <c r="G256" s="13">
        <f t="shared" si="36"/>
        <v>423.63405336721723</v>
      </c>
      <c r="H256" s="13">
        <f t="shared" si="37"/>
        <v>3.8446758199497117</v>
      </c>
      <c r="I256" s="14">
        <f t="shared" si="38"/>
        <v>1.1810860003315366E-2</v>
      </c>
      <c r="J256" s="13">
        <f t="shared" si="39"/>
        <v>3.2632674209367205E-2</v>
      </c>
      <c r="K256" s="13">
        <f t="shared" si="40"/>
        <v>1059.2</v>
      </c>
      <c r="L256" s="18">
        <f t="shared" si="41"/>
        <v>4.8022507443856615</v>
      </c>
      <c r="M256" s="20">
        <f t="shared" si="42"/>
        <v>53.149998256563009</v>
      </c>
      <c r="N256" s="13">
        <f t="shared" si="43"/>
        <v>1.0622375524895023E-2</v>
      </c>
      <c r="O256" s="14">
        <f t="shared" si="44"/>
        <v>2120.3427516365787</v>
      </c>
      <c r="P256" s="22">
        <f t="shared" si="45"/>
        <v>4258.2939659941103</v>
      </c>
      <c r="Q256" s="15" t="str">
        <f t="shared" si="46"/>
        <v>T</v>
      </c>
      <c r="R256" s="2">
        <v>135</v>
      </c>
      <c r="S256" s="16">
        <f t="shared" si="47"/>
        <v>13.82431204752608</v>
      </c>
    </row>
    <row r="257" spans="1:19" ht="13.5" customHeight="1" x14ac:dyDescent="0.25">
      <c r="A257" s="1" t="s">
        <v>52</v>
      </c>
      <c r="B257" s="1" t="s">
        <v>27</v>
      </c>
      <c r="C257" s="1">
        <v>4</v>
      </c>
      <c r="D257" s="4">
        <v>0.52</v>
      </c>
      <c r="E257" s="1">
        <v>6.99</v>
      </c>
      <c r="F257">
        <v>160.1</v>
      </c>
      <c r="G257" s="13">
        <f t="shared" si="36"/>
        <v>458.08297567954213</v>
      </c>
      <c r="H257" s="13">
        <f t="shared" si="37"/>
        <v>2.6220067061474306</v>
      </c>
      <c r="I257" s="14">
        <f t="shared" si="38"/>
        <v>1.1810860003315366E-2</v>
      </c>
      <c r="J257" s="13">
        <f t="shared" si="39"/>
        <v>3.9255631118955733E-2</v>
      </c>
      <c r="K257" s="13">
        <f t="shared" si="40"/>
        <v>1063.6000000000001</v>
      </c>
      <c r="L257" s="18">
        <f t="shared" si="41"/>
        <v>3.3427579483077658</v>
      </c>
      <c r="M257" s="20">
        <f t="shared" si="42"/>
        <v>47.149806410520931</v>
      </c>
      <c r="N257" s="13">
        <f t="shared" si="43"/>
        <v>8.659275452841975E-3</v>
      </c>
      <c r="O257" s="14">
        <f t="shared" si="44"/>
        <v>1658.7226568359602</v>
      </c>
      <c r="P257" s="22">
        <f t="shared" si="45"/>
        <v>3032.1094387532125</v>
      </c>
      <c r="Q257" s="15" t="str">
        <f t="shared" si="46"/>
        <v>T</v>
      </c>
      <c r="R257" s="2">
        <v>119</v>
      </c>
      <c r="S257" s="16">
        <f t="shared" si="47"/>
        <v>17.982336315149677</v>
      </c>
    </row>
    <row r="258" spans="1:19" ht="13.5" customHeight="1" x14ac:dyDescent="0.25">
      <c r="A258" s="1" t="s">
        <v>52</v>
      </c>
      <c r="B258" s="1" t="s">
        <v>27</v>
      </c>
      <c r="C258" s="1">
        <v>5</v>
      </c>
      <c r="D258" s="4">
        <v>0.46</v>
      </c>
      <c r="E258" s="1">
        <v>6.63</v>
      </c>
      <c r="F258">
        <v>166.2</v>
      </c>
      <c r="G258" s="13">
        <f t="shared" si="36"/>
        <v>501.35746606334834</v>
      </c>
      <c r="H258" s="13">
        <f t="shared" si="37"/>
        <v>2.904018179850183</v>
      </c>
      <c r="I258" s="14">
        <f t="shared" si="38"/>
        <v>1.1810860003315366E-2</v>
      </c>
      <c r="J258" s="13">
        <f t="shared" si="39"/>
        <v>3.4175508868400289E-2</v>
      </c>
      <c r="K258" s="13">
        <f t="shared" si="40"/>
        <v>1060.3</v>
      </c>
      <c r="L258" s="18">
        <f t="shared" si="41"/>
        <v>3.7506545815652856</v>
      </c>
      <c r="M258" s="20">
        <f t="shared" si="42"/>
        <v>49.757873012618944</v>
      </c>
      <c r="N258" s="13">
        <f t="shared" si="43"/>
        <v>8.443742478941035E-3</v>
      </c>
      <c r="O258" s="14">
        <f t="shared" si="44"/>
        <v>1837.5159932703746</v>
      </c>
      <c r="P258" s="22">
        <f t="shared" si="45"/>
        <v>3418.6789618816547</v>
      </c>
      <c r="Q258" s="15" t="str">
        <f t="shared" si="46"/>
        <v>T</v>
      </c>
      <c r="R258" s="2">
        <v>127</v>
      </c>
      <c r="S258" s="16">
        <f t="shared" si="47"/>
        <v>17.13414652768666</v>
      </c>
    </row>
    <row r="259" spans="1:19" ht="13.5" customHeight="1" x14ac:dyDescent="0.25">
      <c r="A259" s="1" t="s">
        <v>52</v>
      </c>
      <c r="B259" s="1" t="s">
        <v>27</v>
      </c>
      <c r="C259" s="1">
        <v>6</v>
      </c>
      <c r="D259" s="4">
        <v>0.45</v>
      </c>
      <c r="E259" s="1">
        <v>6.89</v>
      </c>
      <c r="F259">
        <v>182.1</v>
      </c>
      <c r="G259" s="13">
        <f t="shared" ref="G259:G267" si="48">2*(F259/(E259/10))</f>
        <v>528.59216255442675</v>
      </c>
      <c r="H259" s="13">
        <f t="shared" ref="H259:H267" si="49">-0.0015*(L259^4) + 0.0179*(L259^3) + 0.0686*(L259^2) - 0.2029*L259 + 2.0524</f>
        <v>2.9744590891367277</v>
      </c>
      <c r="I259" s="14">
        <f t="shared" ref="I259:I267" si="50">2.718^(-5.64+(1800/(37+273)))/(+IF(G259&lt;100,G259,100))</f>
        <v>1.1810860003315366E-2</v>
      </c>
      <c r="J259" s="13">
        <f t="shared" ref="J259:J267" si="51">I259*2.718^(2.31*D259)</f>
        <v>3.3395182988596527E-2</v>
      </c>
      <c r="K259" s="13">
        <f t="shared" ref="K259:K267" si="52">((1.09*D259)+(1.035*(1-D259)))*1000</f>
        <v>1059.7500000000002</v>
      </c>
      <c r="L259" s="18">
        <f t="shared" ref="L259:L267" si="53">((E259/1000)/2)*(SQRT((R259/60)*6.283)/(J259/(K259/100)))</f>
        <v>3.8428880445739511</v>
      </c>
      <c r="M259" s="20">
        <f t="shared" ref="M259:M267" si="54">S259*H259</f>
        <v>52.506436792428865</v>
      </c>
      <c r="N259" s="13">
        <f t="shared" ref="N259:N267" si="55">(R259/60)*(E259/1000)/(F259/100)</f>
        <v>7.4411495515284629E-3</v>
      </c>
      <c r="O259" s="14">
        <f t="shared" ref="O259:O267" si="56">169*(L259^0.83)*(N259^-0.27)</f>
        <v>1940.0361097161781</v>
      </c>
      <c r="P259" s="22">
        <f t="shared" ref="P259:P267" si="57">(F259/100)*(E259/1000)*K259/(J259/10)</f>
        <v>3981.5187513840892</v>
      </c>
      <c r="Q259" s="15" t="str">
        <f t="shared" ref="Q259:Q267" si="58">IF(O259-P259&gt;0,"NT","T")</f>
        <v>T</v>
      </c>
      <c r="R259" s="2">
        <v>118</v>
      </c>
      <c r="S259" s="16">
        <f t="shared" ref="S259:S267" si="59">J259*G259</f>
        <v>17.652431994843042</v>
      </c>
    </row>
    <row r="260" spans="1:19" ht="13.5" customHeight="1" x14ac:dyDescent="0.25">
      <c r="A260" s="1" t="s">
        <v>52</v>
      </c>
      <c r="B260" s="1" t="s">
        <v>27</v>
      </c>
      <c r="C260" s="1">
        <v>7</v>
      </c>
      <c r="D260" s="1">
        <v>0.54</v>
      </c>
      <c r="E260" s="1">
        <v>6.34</v>
      </c>
      <c r="F260">
        <v>201.8</v>
      </c>
      <c r="G260" s="13">
        <f t="shared" si="48"/>
        <v>636.5930599369085</v>
      </c>
      <c r="H260" s="13">
        <f t="shared" si="49"/>
        <v>2.3282806610179572</v>
      </c>
      <c r="I260" s="14">
        <f t="shared" si="50"/>
        <v>1.1810860003315366E-2</v>
      </c>
      <c r="J260" s="13">
        <f t="shared" si="51"/>
        <v>4.1111591432351005E-2</v>
      </c>
      <c r="K260" s="13">
        <f t="shared" si="52"/>
        <v>1064.7</v>
      </c>
      <c r="L260" s="18">
        <f t="shared" si="53"/>
        <v>2.8115068347508139</v>
      </c>
      <c r="M260" s="20">
        <f t="shared" si="54"/>
        <v>60.934256899113507</v>
      </c>
      <c r="N260" s="13">
        <f t="shared" si="55"/>
        <v>5.8645523620746605E-3</v>
      </c>
      <c r="O260" s="14">
        <f t="shared" si="56"/>
        <v>1596.1833612744858</v>
      </c>
      <c r="P260" s="22">
        <f t="shared" si="57"/>
        <v>3313.3963170496077</v>
      </c>
      <c r="Q260" s="15" t="str">
        <f t="shared" si="58"/>
        <v>T</v>
      </c>
      <c r="R260" s="2">
        <v>112</v>
      </c>
      <c r="S260" s="16">
        <f t="shared" si="59"/>
        <v>26.171353788796317</v>
      </c>
    </row>
    <row r="261" spans="1:19" ht="13.5" customHeight="1" x14ac:dyDescent="0.25">
      <c r="A261" s="1" t="s">
        <v>52</v>
      </c>
      <c r="B261" s="1" t="s">
        <v>27</v>
      </c>
      <c r="C261" s="1">
        <v>8</v>
      </c>
      <c r="D261" s="1">
        <v>0.5</v>
      </c>
      <c r="E261" s="1">
        <v>6.39</v>
      </c>
      <c r="F261">
        <v>151.4</v>
      </c>
      <c r="G261" s="13">
        <f t="shared" si="48"/>
        <v>473.86541471048514</v>
      </c>
      <c r="H261" s="13">
        <f t="shared" si="49"/>
        <v>2.4938050215011782</v>
      </c>
      <c r="I261" s="14">
        <f t="shared" si="50"/>
        <v>1.1810860003315366E-2</v>
      </c>
      <c r="J261" s="13">
        <f t="shared" si="51"/>
        <v>3.748345711897931E-2</v>
      </c>
      <c r="K261" s="13">
        <f t="shared" si="52"/>
        <v>1062.5</v>
      </c>
      <c r="L261" s="18">
        <f t="shared" si="53"/>
        <v>3.1291075631004523</v>
      </c>
      <c r="M261" s="20">
        <f t="shared" si="54"/>
        <v>44.295248967140381</v>
      </c>
      <c r="N261" s="13">
        <f t="shared" si="55"/>
        <v>8.0191545574636713E-3</v>
      </c>
      <c r="O261" s="14">
        <f t="shared" si="56"/>
        <v>1603.1383211413338</v>
      </c>
      <c r="P261" s="22">
        <f t="shared" si="57"/>
        <v>2742.3067507813439</v>
      </c>
      <c r="Q261" s="15" t="str">
        <f t="shared" si="58"/>
        <v>T</v>
      </c>
      <c r="R261" s="2">
        <v>114</v>
      </c>
      <c r="S261" s="16">
        <f t="shared" si="59"/>
        <v>17.762113952467818</v>
      </c>
    </row>
    <row r="262" spans="1:19" ht="13.5" customHeight="1" x14ac:dyDescent="0.25">
      <c r="A262" s="1" t="s">
        <v>52</v>
      </c>
      <c r="B262" s="1" t="s">
        <v>27</v>
      </c>
      <c r="C262" s="1">
        <v>9</v>
      </c>
      <c r="D262" s="1">
        <v>0.47</v>
      </c>
      <c r="E262" s="1">
        <v>5.13</v>
      </c>
      <c r="F262">
        <v>89.6</v>
      </c>
      <c r="G262" s="13">
        <f t="shared" si="48"/>
        <v>349.31773879142298</v>
      </c>
      <c r="H262" s="13">
        <f t="shared" si="49"/>
        <v>2.1005359901549947</v>
      </c>
      <c r="I262" s="14">
        <f t="shared" si="50"/>
        <v>1.1810860003315366E-2</v>
      </c>
      <c r="J262" s="13">
        <f t="shared" si="51"/>
        <v>3.4974068170638049E-2</v>
      </c>
      <c r="K262" s="13">
        <f t="shared" si="52"/>
        <v>1060.8499999999999</v>
      </c>
      <c r="L262" s="18">
        <f t="shared" si="53"/>
        <v>2.2235679416352947</v>
      </c>
      <c r="M262" s="20">
        <f t="shared" si="54"/>
        <v>25.662379285553719</v>
      </c>
      <c r="N262" s="13">
        <f t="shared" si="55"/>
        <v>7.4430803571428582E-3</v>
      </c>
      <c r="O262" s="14">
        <f t="shared" si="56"/>
        <v>1231.871219465326</v>
      </c>
      <c r="P262" s="22">
        <f t="shared" si="57"/>
        <v>1394.2260832252045</v>
      </c>
      <c r="Q262" s="15" t="str">
        <f t="shared" si="58"/>
        <v>T</v>
      </c>
      <c r="R262" s="2">
        <v>78</v>
      </c>
      <c r="S262" s="16">
        <f t="shared" si="59"/>
        <v>12.217062409704363</v>
      </c>
    </row>
    <row r="263" spans="1:19" ht="13.5" customHeight="1" x14ac:dyDescent="0.25">
      <c r="A263" s="1" t="s">
        <v>52</v>
      </c>
      <c r="B263" s="1" t="s">
        <v>27</v>
      </c>
      <c r="C263" s="1">
        <v>10</v>
      </c>
      <c r="D263" s="1">
        <v>0.44</v>
      </c>
      <c r="E263" s="1">
        <v>5.33</v>
      </c>
      <c r="F263">
        <v>87.3</v>
      </c>
      <c r="G263" s="13">
        <f t="shared" si="48"/>
        <v>327.57973733583486</v>
      </c>
      <c r="H263" s="13">
        <f t="shared" si="49"/>
        <v>2.2516636681916298</v>
      </c>
      <c r="I263" s="14">
        <f t="shared" si="50"/>
        <v>1.1810860003315366E-2</v>
      </c>
      <c r="J263" s="13">
        <f t="shared" si="51"/>
        <v>3.2632674209367205E-2</v>
      </c>
      <c r="K263" s="13">
        <f t="shared" si="52"/>
        <v>1059.2</v>
      </c>
      <c r="L263" s="18">
        <f t="shared" si="53"/>
        <v>2.6407386890759401</v>
      </c>
      <c r="M263" s="20">
        <f t="shared" si="54"/>
        <v>24.069840688628162</v>
      </c>
      <c r="N263" s="13">
        <f t="shared" si="55"/>
        <v>9.0563192058037423E-3</v>
      </c>
      <c r="O263" s="14">
        <f t="shared" si="56"/>
        <v>1347.5405576732046</v>
      </c>
      <c r="P263" s="22">
        <f t="shared" si="57"/>
        <v>1510.3123012165697</v>
      </c>
      <c r="Q263" s="15" t="str">
        <f t="shared" si="58"/>
        <v>T</v>
      </c>
      <c r="R263" s="2">
        <v>89</v>
      </c>
      <c r="S263" s="16">
        <f t="shared" si="59"/>
        <v>10.689802846070382</v>
      </c>
    </row>
    <row r="264" spans="1:19" ht="13.5" customHeight="1" x14ac:dyDescent="0.25">
      <c r="A264" s="1" t="s">
        <v>52</v>
      </c>
      <c r="B264" s="1" t="s">
        <v>27</v>
      </c>
      <c r="C264" s="1">
        <v>11</v>
      </c>
      <c r="D264" s="1">
        <v>0.52</v>
      </c>
      <c r="E264" s="1">
        <v>6.59</v>
      </c>
      <c r="F264">
        <v>206.2</v>
      </c>
      <c r="G264" s="13">
        <f t="shared" si="48"/>
        <v>625.79666160849763</v>
      </c>
      <c r="H264" s="13">
        <f t="shared" si="49"/>
        <v>2.3093164347136796</v>
      </c>
      <c r="I264" s="14">
        <f t="shared" si="50"/>
        <v>1.1810860003315366E-2</v>
      </c>
      <c r="J264" s="13">
        <f t="shared" si="51"/>
        <v>3.9255631118955733E-2</v>
      </c>
      <c r="K264" s="13">
        <f t="shared" si="52"/>
        <v>1063.6000000000001</v>
      </c>
      <c r="L264" s="18">
        <f t="shared" si="53"/>
        <v>2.7709813446974962</v>
      </c>
      <c r="M264" s="20">
        <f t="shared" si="54"/>
        <v>56.730766613112074</v>
      </c>
      <c r="N264" s="13">
        <f t="shared" si="55"/>
        <v>4.9004203039120595E-3</v>
      </c>
      <c r="O264" s="14">
        <f t="shared" si="56"/>
        <v>1655.4253255440872</v>
      </c>
      <c r="P264" s="22">
        <f t="shared" si="57"/>
        <v>3681.7173169892135</v>
      </c>
      <c r="Q264" s="15" t="str">
        <f t="shared" si="58"/>
        <v>T</v>
      </c>
      <c r="R264" s="2">
        <v>92</v>
      </c>
      <c r="S264" s="16">
        <f t="shared" si="59"/>
        <v>24.566042903577149</v>
      </c>
    </row>
    <row r="265" spans="1:19" ht="13.5" customHeight="1" x14ac:dyDescent="0.25">
      <c r="A265" s="1" t="s">
        <v>52</v>
      </c>
      <c r="B265" s="1" t="s">
        <v>27</v>
      </c>
      <c r="C265" s="1">
        <v>12</v>
      </c>
      <c r="D265" s="1">
        <v>0.48</v>
      </c>
      <c r="E265" s="1">
        <v>6.55</v>
      </c>
      <c r="F265">
        <v>153.6</v>
      </c>
      <c r="G265" s="13">
        <f t="shared" si="48"/>
        <v>469.00763358778624</v>
      </c>
      <c r="H265" s="13">
        <f t="shared" si="49"/>
        <v>2.1929142409959539</v>
      </c>
      <c r="I265" s="14">
        <f t="shared" si="50"/>
        <v>1.1810860003315366E-2</v>
      </c>
      <c r="J265" s="13">
        <f t="shared" si="51"/>
        <v>3.5791286945120869E-2</v>
      </c>
      <c r="K265" s="13">
        <f t="shared" si="52"/>
        <v>1061.3999999999999</v>
      </c>
      <c r="L265" s="18">
        <f t="shared" si="53"/>
        <v>2.4945444813370017</v>
      </c>
      <c r="M265" s="20">
        <f t="shared" si="54"/>
        <v>36.811106653658378</v>
      </c>
      <c r="N265" s="13">
        <f t="shared" si="55"/>
        <v>4.4775390625E-3</v>
      </c>
      <c r="O265" s="14">
        <f t="shared" si="56"/>
        <v>1554.564731555186</v>
      </c>
      <c r="P265" s="22">
        <f t="shared" si="57"/>
        <v>2983.5566226980045</v>
      </c>
      <c r="Q265" s="15" t="str">
        <f t="shared" si="58"/>
        <v>T</v>
      </c>
      <c r="R265" s="2">
        <v>63</v>
      </c>
      <c r="S265" s="16">
        <f t="shared" si="59"/>
        <v>16.786386793192566</v>
      </c>
    </row>
    <row r="266" spans="1:19" ht="13.5" customHeight="1" x14ac:dyDescent="0.25">
      <c r="A266" s="1" t="s">
        <v>52</v>
      </c>
      <c r="B266" s="1" t="s">
        <v>27</v>
      </c>
      <c r="C266" s="1">
        <v>13</v>
      </c>
      <c r="D266" s="1">
        <v>0.5</v>
      </c>
      <c r="E266" s="1">
        <v>5.93</v>
      </c>
      <c r="F266">
        <v>234.7</v>
      </c>
      <c r="G266" s="13">
        <f t="shared" si="48"/>
        <v>791.56829679595273</v>
      </c>
      <c r="H266" s="13">
        <f t="shared" si="49"/>
        <v>2.2323747753341956</v>
      </c>
      <c r="I266" s="14">
        <f t="shared" si="50"/>
        <v>1.1810860003315366E-2</v>
      </c>
      <c r="J266" s="13">
        <f t="shared" si="51"/>
        <v>3.748345711897931E-2</v>
      </c>
      <c r="K266" s="13">
        <f t="shared" si="52"/>
        <v>1062.5</v>
      </c>
      <c r="L266" s="18">
        <f t="shared" si="53"/>
        <v>2.5944338258959299</v>
      </c>
      <c r="M266" s="20">
        <f t="shared" si="54"/>
        <v>66.2361586558591</v>
      </c>
      <c r="N266" s="13">
        <f t="shared" si="55"/>
        <v>3.8320551058088339E-3</v>
      </c>
      <c r="O266" s="14">
        <f t="shared" si="56"/>
        <v>1675.002615790658</v>
      </c>
      <c r="P266" s="22">
        <f t="shared" si="57"/>
        <v>3945.0915181226669</v>
      </c>
      <c r="Q266" s="15" t="str">
        <f t="shared" si="58"/>
        <v>T</v>
      </c>
      <c r="R266" s="2">
        <v>91</v>
      </c>
      <c r="S266" s="16">
        <f t="shared" si="59"/>
        <v>29.670716309694583</v>
      </c>
    </row>
    <row r="267" spans="1:19" ht="13.5" customHeight="1" x14ac:dyDescent="0.25">
      <c r="A267" s="1" t="s">
        <v>52</v>
      </c>
      <c r="B267" s="1" t="s">
        <v>27</v>
      </c>
      <c r="C267" s="1">
        <v>14</v>
      </c>
      <c r="D267" s="1">
        <v>0.46</v>
      </c>
      <c r="E267" s="1">
        <v>5.31</v>
      </c>
      <c r="F267">
        <v>197</v>
      </c>
      <c r="G267" s="13">
        <f t="shared" si="48"/>
        <v>741.99623352165736</v>
      </c>
      <c r="H267" s="13">
        <f t="shared" si="49"/>
        <v>2.1372851053838726</v>
      </c>
      <c r="I267" s="14">
        <f t="shared" si="50"/>
        <v>1.1810860003315366E-2</v>
      </c>
      <c r="J267" s="13">
        <f t="shared" si="51"/>
        <v>3.4175508868400289E-2</v>
      </c>
      <c r="K267" s="13">
        <f t="shared" si="52"/>
        <v>1060.3</v>
      </c>
      <c r="L267" s="18">
        <f t="shared" si="53"/>
        <v>2.3390072298251123</v>
      </c>
      <c r="M267" s="20">
        <f t="shared" si="54"/>
        <v>54.197486992275863</v>
      </c>
      <c r="N267" s="13">
        <f t="shared" si="55"/>
        <v>3.4591370558375635E-3</v>
      </c>
      <c r="O267" s="14">
        <f t="shared" si="56"/>
        <v>1580.0164374225799</v>
      </c>
      <c r="P267" s="22">
        <f t="shared" si="57"/>
        <v>3245.4469815533653</v>
      </c>
      <c r="Q267" s="15" t="str">
        <f t="shared" si="58"/>
        <v>T</v>
      </c>
      <c r="R267" s="2">
        <v>77</v>
      </c>
      <c r="S267" s="16">
        <f t="shared" si="59"/>
        <v>25.358098859039014</v>
      </c>
    </row>
  </sheetData>
  <conditionalFormatting sqref="R1 R268:R1048576">
    <cfRule type="cellIs" dxfId="5" priority="5" operator="greaterThan">
      <formula>200</formula>
    </cfRule>
    <cfRule type="cellIs" dxfId="4" priority="6" operator="lessThan">
      <formula>50</formula>
    </cfRule>
  </conditionalFormatting>
  <conditionalFormatting sqref="E2:E267">
    <cfRule type="cellIs" dxfId="3" priority="1" operator="greaterThan">
      <formula>8</formula>
    </cfRule>
    <cfRule type="cellIs" dxfId="2" priority="2" operator="lessThan">
      <formula>4</formula>
    </cfRule>
    <cfRule type="cellIs" dxfId="1" priority="3" operator="greaterThan">
      <formula>8</formula>
    </cfRule>
    <cfRule type="cellIs" dxfId="0" priority="4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Descriptives Tables</vt:lpstr>
      <vt:lpstr>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UTEPCSS</dc:creator>
  <cp:lastModifiedBy>UTEPCSS</cp:lastModifiedBy>
  <dcterms:created xsi:type="dcterms:W3CDTF">2021-09-10T00:52:21Z</dcterms:created>
  <dcterms:modified xsi:type="dcterms:W3CDTF">2021-10-17T17:58:03Z</dcterms:modified>
</cp:coreProperties>
</file>