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hogeschoolleiden.sharepoint.com/sites/toetsanalyse/Gedeelde  documenten/"/>
    </mc:Choice>
  </mc:AlternateContent>
  <bookViews>
    <workbookView xWindow="0" yWindow="0" windowWidth="15645" windowHeight="10245"/>
  </bookViews>
  <sheets>
    <sheet name="1e gelegenheid" sheetId="3" r:id="rId1"/>
    <sheet name="2e gelegenheid" sheetId="2" r:id="rId2"/>
  </sheets>
  <calcPr calcId="152511" concurrentCalc="0"/>
</workbook>
</file>

<file path=xl/calcChain.xml><?xml version="1.0" encoding="utf-8"?>
<calcChain xmlns="http://schemas.openxmlformats.org/spreadsheetml/2006/main">
  <c r="BG12" i="3" l="1"/>
  <c r="BH12" i="3"/>
  <c r="BG13" i="3"/>
  <c r="BH13" i="3"/>
  <c r="BG14" i="3"/>
  <c r="BH14" i="3"/>
  <c r="BG15" i="3"/>
  <c r="BH15" i="3"/>
  <c r="BG16" i="3"/>
  <c r="BH16" i="3"/>
  <c r="BG17" i="3"/>
  <c r="BH17" i="3"/>
  <c r="BG18" i="3"/>
  <c r="BH18" i="3"/>
  <c r="BG19" i="3"/>
  <c r="BH19" i="3"/>
  <c r="BG20" i="3"/>
  <c r="BH20" i="3"/>
  <c r="BG21" i="3"/>
  <c r="BH21" i="3"/>
  <c r="BG22" i="3"/>
  <c r="BH22" i="3"/>
  <c r="BG23" i="3"/>
  <c r="BH23" i="3"/>
  <c r="BG24" i="3"/>
  <c r="BH24" i="3"/>
  <c r="BG25" i="3"/>
  <c r="BH25" i="3"/>
  <c r="BG26" i="3"/>
  <c r="BH26" i="3"/>
  <c r="BG27" i="3"/>
  <c r="BH27" i="3"/>
  <c r="BG28" i="3"/>
  <c r="BH28" i="3"/>
  <c r="BG29" i="3"/>
  <c r="BH29" i="3"/>
  <c r="BG30" i="3"/>
  <c r="BH30" i="3"/>
  <c r="BG31" i="3"/>
  <c r="BH31" i="3"/>
  <c r="BG32" i="3"/>
  <c r="BH32" i="3"/>
  <c r="BG33" i="3"/>
  <c r="BH33" i="3"/>
  <c r="BG34" i="3"/>
  <c r="BH34" i="3"/>
  <c r="BG35" i="3"/>
  <c r="BH35" i="3"/>
  <c r="BG36" i="3"/>
  <c r="BH36" i="3"/>
  <c r="BG37" i="3"/>
  <c r="BH37" i="3"/>
  <c r="BG38" i="3"/>
  <c r="BH38" i="3"/>
  <c r="BG39" i="3"/>
  <c r="BH39" i="3"/>
  <c r="BG40" i="3"/>
  <c r="BH40" i="3"/>
  <c r="BG41" i="3"/>
  <c r="BH41" i="3"/>
  <c r="BG42" i="3"/>
  <c r="BH42" i="3"/>
  <c r="BG43" i="3"/>
  <c r="BH43" i="3"/>
  <c r="BG44" i="3"/>
  <c r="BH44" i="3"/>
  <c r="BG45" i="3"/>
  <c r="BH45" i="3"/>
  <c r="BG46" i="3"/>
  <c r="BH46" i="3"/>
  <c r="BG47" i="3"/>
  <c r="BH47" i="3"/>
  <c r="BG48" i="3"/>
  <c r="BH48" i="3"/>
  <c r="BG49" i="3"/>
  <c r="BH49" i="3"/>
  <c r="BG50" i="3"/>
  <c r="BH50" i="3"/>
  <c r="BG51" i="3"/>
  <c r="BH51" i="3"/>
  <c r="BG52" i="3"/>
  <c r="BH52" i="3"/>
  <c r="BG53" i="3"/>
  <c r="BH53" i="3"/>
  <c r="BG54" i="3"/>
  <c r="BH54" i="3"/>
  <c r="BG55" i="3"/>
  <c r="BH55" i="3"/>
  <c r="BG56" i="3"/>
  <c r="BH56" i="3"/>
  <c r="BG57" i="3"/>
  <c r="BH57" i="3"/>
  <c r="BG58" i="3"/>
  <c r="BH58" i="3"/>
  <c r="BG59" i="3"/>
  <c r="BH59" i="3"/>
  <c r="BG60" i="3"/>
  <c r="BH60" i="3"/>
  <c r="BG61" i="3"/>
  <c r="BH61" i="3"/>
  <c r="BG62" i="3"/>
  <c r="BH62" i="3"/>
  <c r="BG63" i="3"/>
  <c r="BH63" i="3"/>
  <c r="BG64" i="3"/>
  <c r="BH64" i="3"/>
  <c r="BG65" i="3"/>
  <c r="BH65" i="3"/>
  <c r="BG66" i="3"/>
  <c r="BH66" i="3"/>
  <c r="BG67" i="3"/>
  <c r="BH67" i="3"/>
  <c r="BG68" i="3"/>
  <c r="BH68" i="3"/>
  <c r="BG69" i="3"/>
  <c r="BH69" i="3"/>
  <c r="BG70" i="3"/>
  <c r="BH70" i="3"/>
  <c r="BG71" i="3"/>
  <c r="BH71" i="3"/>
  <c r="BG72" i="3"/>
  <c r="BH72" i="3"/>
  <c r="BG73" i="3"/>
  <c r="BH73" i="3"/>
  <c r="BG74" i="3"/>
  <c r="BH74" i="3"/>
  <c r="BG75" i="3"/>
  <c r="BH75" i="3"/>
  <c r="BG76" i="3"/>
  <c r="BH76" i="3"/>
  <c r="BG77" i="3"/>
  <c r="BH77" i="3"/>
  <c r="BG78" i="3"/>
  <c r="BH78" i="3"/>
  <c r="BG79" i="3"/>
  <c r="BH79" i="3"/>
  <c r="BG80" i="3"/>
  <c r="BH80" i="3"/>
  <c r="BG81" i="3"/>
  <c r="BH81" i="3"/>
  <c r="BG82" i="3"/>
  <c r="BH82" i="3"/>
  <c r="BG83" i="3"/>
  <c r="BH83" i="3"/>
  <c r="BG84" i="3"/>
  <c r="BH84" i="3"/>
  <c r="BG85" i="3"/>
  <c r="BH85" i="3"/>
  <c r="BG86" i="3"/>
  <c r="BH86" i="3"/>
  <c r="BG87" i="3"/>
  <c r="BH87" i="3"/>
  <c r="BG88" i="3"/>
  <c r="BH88" i="3"/>
  <c r="BG89" i="3"/>
  <c r="BH89" i="3"/>
  <c r="BG90" i="3"/>
  <c r="BH90" i="3"/>
  <c r="BG91" i="3"/>
  <c r="BH91" i="3"/>
  <c r="BG92" i="3"/>
  <c r="BH92" i="3"/>
  <c r="BG93" i="3"/>
  <c r="BH93" i="3"/>
  <c r="BG94" i="3"/>
  <c r="BH94" i="3"/>
  <c r="BG95" i="3"/>
  <c r="BH95" i="3"/>
  <c r="BG96" i="3"/>
  <c r="BH96" i="3"/>
  <c r="BG97" i="3"/>
  <c r="BH97" i="3"/>
  <c r="BG98" i="3"/>
  <c r="BH98" i="3"/>
  <c r="BG99" i="3"/>
  <c r="BH99" i="3"/>
  <c r="BG100" i="3"/>
  <c r="BH100" i="3"/>
  <c r="BG101" i="3"/>
  <c r="BH101" i="3"/>
  <c r="BG102" i="3"/>
  <c r="BH102" i="3"/>
  <c r="BG103" i="3"/>
  <c r="BH103" i="3"/>
  <c r="BG104" i="3"/>
  <c r="BH104" i="3"/>
  <c r="BG105" i="3"/>
  <c r="BH105" i="3"/>
  <c r="BG106" i="3"/>
  <c r="BH106" i="3"/>
  <c r="BG107" i="3"/>
  <c r="BH107" i="3"/>
  <c r="BG108" i="3"/>
  <c r="BH108" i="3"/>
  <c r="BG109" i="3"/>
  <c r="BH109" i="3"/>
  <c r="BG110" i="3"/>
  <c r="BH110" i="3"/>
  <c r="BG111" i="3"/>
  <c r="BH111" i="3"/>
  <c r="BG112" i="3"/>
  <c r="BH112" i="3"/>
  <c r="BG113" i="3"/>
  <c r="BH113" i="3"/>
  <c r="BG114" i="3"/>
  <c r="BH114" i="3"/>
  <c r="BG115" i="3"/>
  <c r="BH115" i="3"/>
  <c r="BG116" i="3"/>
  <c r="BH116" i="3"/>
  <c r="BG117" i="3"/>
  <c r="BH117" i="3"/>
  <c r="BG118" i="3"/>
  <c r="BH118" i="3"/>
  <c r="BG119" i="3"/>
  <c r="BH119" i="3"/>
  <c r="BG120" i="3"/>
  <c r="BH120" i="3"/>
  <c r="BG121" i="3"/>
  <c r="BH121" i="3"/>
  <c r="BG122" i="3"/>
  <c r="BH122" i="3"/>
  <c r="BG123" i="3"/>
  <c r="BH123" i="3"/>
  <c r="BG124" i="3"/>
  <c r="BH124" i="3"/>
  <c r="BG125" i="3"/>
  <c r="BH125" i="3"/>
  <c r="BG126" i="3"/>
  <c r="BH126" i="3"/>
  <c r="BG127" i="3"/>
  <c r="BH127" i="3"/>
  <c r="BG128" i="3"/>
  <c r="BH128" i="3"/>
  <c r="BG129" i="3"/>
  <c r="BH129" i="3"/>
  <c r="BG130" i="3"/>
  <c r="BH130" i="3"/>
  <c r="BG131" i="3"/>
  <c r="BH131" i="3"/>
  <c r="BG132" i="3"/>
  <c r="BH132" i="3"/>
  <c r="BG133" i="3"/>
  <c r="BH133" i="3"/>
  <c r="BG134" i="3"/>
  <c r="BH134" i="3"/>
  <c r="BG135" i="3"/>
  <c r="BH135" i="3"/>
  <c r="BG136" i="3"/>
  <c r="BH136" i="3"/>
  <c r="BG137" i="3"/>
  <c r="BH137" i="3"/>
  <c r="BG138" i="3"/>
  <c r="BH138" i="3"/>
  <c r="BG139" i="3"/>
  <c r="BH139" i="3"/>
  <c r="BG140" i="3"/>
  <c r="BH140" i="3"/>
  <c r="BG141" i="3"/>
  <c r="BH141" i="3"/>
  <c r="BG142" i="3"/>
  <c r="BH142" i="3"/>
  <c r="BG143" i="3"/>
  <c r="BH143" i="3"/>
  <c r="BG144" i="3"/>
  <c r="BH144" i="3"/>
  <c r="BG145" i="3"/>
  <c r="BH145" i="3"/>
  <c r="BG146" i="3"/>
  <c r="BH146" i="3"/>
  <c r="BG147" i="3"/>
  <c r="BH147" i="3"/>
  <c r="BG148" i="3"/>
  <c r="BH148" i="3"/>
  <c r="BG149" i="3"/>
  <c r="BH149" i="3"/>
  <c r="BG150" i="3"/>
  <c r="BH150" i="3"/>
  <c r="BG151" i="3"/>
  <c r="BH151" i="3"/>
  <c r="BH11" i="3"/>
  <c r="BG11" i="3"/>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G138" i="2"/>
  <c r="BG139" i="2"/>
  <c r="BG140" i="2"/>
  <c r="BG141" i="2"/>
  <c r="BG142" i="2"/>
  <c r="BG143" i="2"/>
  <c r="BG144" i="2"/>
  <c r="BG145" i="2"/>
  <c r="BG146" i="2"/>
  <c r="BG147" i="2"/>
  <c r="BG148" i="2"/>
  <c r="BG149" i="2"/>
  <c r="BG150" i="2"/>
  <c r="BG151" i="2"/>
  <c r="BH11" i="2"/>
  <c r="BG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BH147" i="2"/>
  <c r="BH148" i="2"/>
  <c r="BH149" i="2"/>
  <c r="BH150" i="2"/>
  <c r="BH151" i="2"/>
  <c r="BM25" i="2"/>
  <c r="BM24" i="2"/>
  <c r="BM25" i="3"/>
  <c r="BM24" i="3"/>
  <c r="BG1" i="2"/>
  <c r="BG2" i="3"/>
  <c r="BG1" i="3"/>
  <c r="BU151" i="3"/>
  <c r="BQ151" i="3"/>
  <c r="BV151" i="3"/>
  <c r="B150" i="3"/>
  <c r="B142" i="3"/>
  <c r="B134" i="3"/>
  <c r="B126" i="3"/>
  <c r="B125" i="3"/>
  <c r="B122" i="3"/>
  <c r="B121" i="3"/>
  <c r="B118" i="3"/>
  <c r="B117" i="3"/>
  <c r="B114" i="3"/>
  <c r="B113" i="3"/>
  <c r="B110" i="3"/>
  <c r="B109" i="3"/>
  <c r="B106" i="3"/>
  <c r="B105" i="3"/>
  <c r="B102" i="3"/>
  <c r="B101" i="3"/>
  <c r="B98" i="3"/>
  <c r="B97" i="3"/>
  <c r="B94" i="3"/>
  <c r="B93" i="3"/>
  <c r="B90" i="3"/>
  <c r="B89" i="3"/>
  <c r="B86" i="3"/>
  <c r="B85" i="3"/>
  <c r="B82" i="3"/>
  <c r="B81" i="3"/>
  <c r="B78" i="3"/>
  <c r="B77" i="3"/>
  <c r="B74" i="3"/>
  <c r="B73" i="3"/>
  <c r="B70" i="3"/>
  <c r="B69" i="3"/>
  <c r="B66" i="3"/>
  <c r="B65" i="3"/>
  <c r="B62" i="3"/>
  <c r="B61" i="3"/>
  <c r="B58" i="3"/>
  <c r="B57" i="3"/>
  <c r="B54" i="3"/>
  <c r="B53" i="3"/>
  <c r="B50" i="3"/>
  <c r="B49" i="3"/>
  <c r="B46" i="3"/>
  <c r="B45" i="3"/>
  <c r="B44" i="3"/>
  <c r="BM42" i="3"/>
  <c r="B41" i="3"/>
  <c r="B38" i="3"/>
  <c r="B37" i="3"/>
  <c r="B36" i="3"/>
  <c r="B33" i="3"/>
  <c r="BM32" i="3"/>
  <c r="BM34" i="3"/>
  <c r="B27" i="3"/>
  <c r="B25" i="3"/>
  <c r="B21" i="3"/>
  <c r="B19" i="3"/>
  <c r="B17" i="3"/>
  <c r="BL14" i="3"/>
  <c r="B104" i="3"/>
  <c r="B11" i="3"/>
  <c r="BG10"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AY4" i="3"/>
  <c r="AS4" i="3"/>
  <c r="AM4" i="3"/>
  <c r="AJ4" i="3"/>
  <c r="AG4" i="3"/>
  <c r="AD4" i="3"/>
  <c r="AB4" i="3"/>
  <c r="Y4" i="3"/>
  <c r="V4" i="3"/>
  <c r="T4" i="3"/>
  <c r="Q4" i="3"/>
  <c r="N4" i="3"/>
  <c r="L4" i="3"/>
  <c r="I4" i="3"/>
  <c r="BD3" i="3"/>
  <c r="BC3" i="3"/>
  <c r="BB3" i="3"/>
  <c r="AY3" i="3"/>
  <c r="AV3" i="3"/>
  <c r="AU3" i="3"/>
  <c r="AT3" i="3"/>
  <c r="AQ3" i="3"/>
  <c r="AN3" i="3"/>
  <c r="AM3" i="3"/>
  <c r="AL3" i="3"/>
  <c r="AI3" i="3"/>
  <c r="AF3" i="3"/>
  <c r="AE3" i="3"/>
  <c r="AD3" i="3"/>
  <c r="AA3" i="3"/>
  <c r="X3" i="3"/>
  <c r="W3" i="3"/>
  <c r="V3" i="3"/>
  <c r="S3" i="3"/>
  <c r="P3" i="3"/>
  <c r="O3" i="3"/>
  <c r="N3" i="3"/>
  <c r="K3"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BF1" i="3"/>
  <c r="BF3" i="3"/>
  <c r="BE1" i="3"/>
  <c r="BE3" i="3"/>
  <c r="BD1" i="3"/>
  <c r="BC1" i="3"/>
  <c r="BB1" i="3"/>
  <c r="BA1" i="3"/>
  <c r="BA3" i="3"/>
  <c r="AZ1" i="3"/>
  <c r="AZ3" i="3"/>
  <c r="AY1" i="3"/>
  <c r="AX1" i="3"/>
  <c r="AX3" i="3"/>
  <c r="AW1" i="3"/>
  <c r="AW3" i="3"/>
  <c r="AV1" i="3"/>
  <c r="AU1" i="3"/>
  <c r="AT1" i="3"/>
  <c r="AS1" i="3"/>
  <c r="AS3" i="3"/>
  <c r="AR1" i="3"/>
  <c r="AR3" i="3"/>
  <c r="AQ1" i="3"/>
  <c r="AP1" i="3"/>
  <c r="AP3" i="3"/>
  <c r="AO1" i="3"/>
  <c r="AO3" i="3"/>
  <c r="AN1" i="3"/>
  <c r="AM1" i="3"/>
  <c r="AL1" i="3"/>
  <c r="AK1" i="3"/>
  <c r="AK3" i="3"/>
  <c r="AJ1" i="3"/>
  <c r="AJ3" i="3"/>
  <c r="AI1" i="3"/>
  <c r="AH1" i="3"/>
  <c r="AH3" i="3"/>
  <c r="AG1" i="3"/>
  <c r="AG3" i="3"/>
  <c r="AF1" i="3"/>
  <c r="AE1" i="3"/>
  <c r="AD1" i="3"/>
  <c r="AC1" i="3"/>
  <c r="AC3" i="3"/>
  <c r="AB1" i="3"/>
  <c r="AB3" i="3"/>
  <c r="AA1" i="3"/>
  <c r="Z1" i="3"/>
  <c r="Z3" i="3"/>
  <c r="Y1" i="3"/>
  <c r="Y3" i="3"/>
  <c r="X1" i="3"/>
  <c r="W1" i="3"/>
  <c r="V1" i="3"/>
  <c r="U1" i="3"/>
  <c r="U3" i="3"/>
  <c r="T1" i="3"/>
  <c r="T3" i="3"/>
  <c r="S1" i="3"/>
  <c r="R1" i="3"/>
  <c r="R3" i="3"/>
  <c r="Q1" i="3"/>
  <c r="Q3" i="3"/>
  <c r="P1" i="3"/>
  <c r="O1" i="3"/>
  <c r="N1" i="3"/>
  <c r="M1" i="3"/>
  <c r="M3" i="3"/>
  <c r="L1" i="3"/>
  <c r="L3" i="3"/>
  <c r="K1" i="3"/>
  <c r="J1" i="3"/>
  <c r="J3" i="3"/>
  <c r="I1" i="3"/>
  <c r="I3" i="3"/>
  <c r="B15" i="3"/>
  <c r="BE4" i="3"/>
  <c r="AW4" i="3"/>
  <c r="AO4" i="3"/>
  <c r="AI4" i="3"/>
  <c r="AE4" i="3"/>
  <c r="AA4" i="3"/>
  <c r="W4" i="3"/>
  <c r="S4" i="3"/>
  <c r="O4" i="3"/>
  <c r="K4" i="3"/>
  <c r="M4" i="3"/>
  <c r="R4" i="3"/>
  <c r="X4" i="3"/>
  <c r="AC4" i="3"/>
  <c r="AH4" i="3"/>
  <c r="AQ4" i="3"/>
  <c r="BA4" i="3"/>
  <c r="BG5" i="3"/>
  <c r="BM26" i="3"/>
  <c r="BM27" i="3"/>
  <c r="B13" i="3"/>
  <c r="BM17" i="3"/>
  <c r="BM19" i="3"/>
  <c r="B23" i="3"/>
  <c r="B29" i="3"/>
  <c r="B31" i="3"/>
  <c r="B40" i="3"/>
  <c r="B48" i="3"/>
  <c r="B51" i="3"/>
  <c r="B56" i="3"/>
  <c r="B59" i="3"/>
  <c r="B64" i="3"/>
  <c r="B67" i="3"/>
  <c r="B72" i="3"/>
  <c r="B75" i="3"/>
  <c r="B80" i="3"/>
  <c r="B83" i="3"/>
  <c r="B88" i="3"/>
  <c r="B91" i="3"/>
  <c r="B96" i="3"/>
  <c r="B99" i="3"/>
  <c r="B107" i="3"/>
  <c r="B129" i="3"/>
  <c r="B132" i="3"/>
  <c r="B145" i="3"/>
  <c r="B148" i="3"/>
  <c r="BC4" i="3"/>
  <c r="J4" i="3"/>
  <c r="P4" i="3"/>
  <c r="U4" i="3"/>
  <c r="Z4" i="3"/>
  <c r="AF4" i="3"/>
  <c r="AK4" i="3"/>
  <c r="AU4" i="3"/>
  <c r="B147" i="3"/>
  <c r="B143" i="3"/>
  <c r="B139" i="3"/>
  <c r="B135" i="3"/>
  <c r="B131" i="3"/>
  <c r="B127" i="3"/>
  <c r="B123" i="3"/>
  <c r="B119" i="3"/>
  <c r="B115" i="3"/>
  <c r="B111" i="3"/>
  <c r="B43" i="3"/>
  <c r="B42" i="3"/>
  <c r="B35" i="3"/>
  <c r="B146" i="3"/>
  <c r="B138" i="3"/>
  <c r="B130" i="3"/>
  <c r="B16" i="3"/>
  <c r="BM18" i="3"/>
  <c r="BM20" i="3"/>
  <c r="B34" i="3"/>
  <c r="BM36" i="3"/>
  <c r="B39" i="3"/>
  <c r="B47" i="3"/>
  <c r="B52" i="3"/>
  <c r="B55" i="3"/>
  <c r="B60" i="3"/>
  <c r="B63" i="3"/>
  <c r="B68" i="3"/>
  <c r="B71" i="3"/>
  <c r="B76" i="3"/>
  <c r="B79" i="3"/>
  <c r="B84" i="3"/>
  <c r="B87" i="3"/>
  <c r="B92" i="3"/>
  <c r="B95" i="3"/>
  <c r="B100" i="3"/>
  <c r="B103" i="3"/>
  <c r="B108" i="3"/>
  <c r="B116" i="3"/>
  <c r="B124" i="3"/>
  <c r="B137" i="3"/>
  <c r="B140" i="3"/>
  <c r="B133" i="3"/>
  <c r="B141" i="3"/>
  <c r="B149" i="3"/>
  <c r="BH10" i="3"/>
  <c r="B12" i="3"/>
  <c r="BF4" i="3"/>
  <c r="BB4" i="3"/>
  <c r="AX4" i="3"/>
  <c r="AT4" i="3"/>
  <c r="AP4" i="3"/>
  <c r="AL4" i="3"/>
  <c r="BM40" i="3"/>
  <c r="BM41" i="3"/>
  <c r="BM44" i="3"/>
  <c r="BD4" i="3"/>
  <c r="AZ4" i="3"/>
  <c r="AV4" i="3"/>
  <c r="AR4" i="3"/>
  <c r="AN4" i="3"/>
  <c r="B14" i="3"/>
  <c r="B18" i="3"/>
  <c r="B20" i="3"/>
  <c r="B22" i="3"/>
  <c r="B24" i="3"/>
  <c r="B26" i="3"/>
  <c r="B28" i="3"/>
  <c r="B30" i="3"/>
  <c r="B32" i="3"/>
  <c r="B112" i="3"/>
  <c r="B120" i="3"/>
  <c r="B128" i="3"/>
  <c r="B136" i="3"/>
  <c r="B144" i="3"/>
  <c r="BS151" i="3"/>
  <c r="BP151" i="3"/>
  <c r="BT151" i="3"/>
  <c r="BR151" i="3"/>
  <c r="BM21" i="3"/>
  <c r="BT151" i="2"/>
  <c r="BS151" i="2"/>
  <c r="BP151" i="2"/>
  <c r="BV151" i="2"/>
  <c r="BM42" i="2"/>
  <c r="BG10"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BF4" i="2"/>
  <c r="AP4" i="2"/>
  <c r="AD4" i="2"/>
  <c r="S4" i="2"/>
  <c r="I4" i="2"/>
  <c r="BD3" i="2"/>
  <c r="AY3" i="2"/>
  <c r="AV3" i="2"/>
  <c r="AN3" i="2"/>
  <c r="AK3" i="2"/>
  <c r="AE3" i="2"/>
  <c r="AC3" i="2"/>
  <c r="W3" i="2"/>
  <c r="U3" i="2"/>
  <c r="O3" i="2"/>
  <c r="M3"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BF1" i="2"/>
  <c r="BF3" i="2"/>
  <c r="BE1" i="2"/>
  <c r="BE3" i="2"/>
  <c r="BD1" i="2"/>
  <c r="BC1" i="2"/>
  <c r="BC3" i="2"/>
  <c r="BB1" i="2"/>
  <c r="BB3" i="2"/>
  <c r="BA1" i="2"/>
  <c r="BA3" i="2"/>
  <c r="AZ1" i="2"/>
  <c r="AZ3" i="2"/>
  <c r="AY1" i="2"/>
  <c r="AX1" i="2"/>
  <c r="AX3" i="2"/>
  <c r="AW1" i="2"/>
  <c r="AW3" i="2"/>
  <c r="AV1" i="2"/>
  <c r="AU1" i="2"/>
  <c r="AU3" i="2"/>
  <c r="AT1" i="2"/>
  <c r="AT3" i="2"/>
  <c r="AS1" i="2"/>
  <c r="AS3" i="2"/>
  <c r="AR1" i="2"/>
  <c r="AR3" i="2"/>
  <c r="AQ1" i="2"/>
  <c r="AQ3" i="2"/>
  <c r="AP1" i="2"/>
  <c r="AP3" i="2"/>
  <c r="AO1" i="2"/>
  <c r="AO3" i="2"/>
  <c r="AN1" i="2"/>
  <c r="AM1" i="2"/>
  <c r="AM3" i="2"/>
  <c r="AL1" i="2"/>
  <c r="AL3" i="2"/>
  <c r="AK1" i="2"/>
  <c r="AJ1" i="2"/>
  <c r="AJ3" i="2"/>
  <c r="AI1" i="2"/>
  <c r="AI3" i="2"/>
  <c r="AH1" i="2"/>
  <c r="AH3" i="2"/>
  <c r="AG1" i="2"/>
  <c r="AG3" i="2"/>
  <c r="AF1" i="2"/>
  <c r="AF3" i="2"/>
  <c r="AE1" i="2"/>
  <c r="AD1" i="2"/>
  <c r="AD3" i="2"/>
  <c r="AC1" i="2"/>
  <c r="AB1" i="2"/>
  <c r="AB3" i="2"/>
  <c r="AA1" i="2"/>
  <c r="AA3" i="2"/>
  <c r="Z1" i="2"/>
  <c r="Z3" i="2"/>
  <c r="Y1" i="2"/>
  <c r="Y3" i="2"/>
  <c r="X1" i="2"/>
  <c r="X3" i="2"/>
  <c r="W1" i="2"/>
  <c r="V1" i="2"/>
  <c r="V3" i="2"/>
  <c r="U1" i="2"/>
  <c r="T1" i="2"/>
  <c r="T3" i="2"/>
  <c r="S1" i="2"/>
  <c r="S3" i="2"/>
  <c r="R1" i="2"/>
  <c r="R3" i="2"/>
  <c r="Q1" i="2"/>
  <c r="Q3" i="2"/>
  <c r="P1" i="2"/>
  <c r="P3" i="2"/>
  <c r="O1" i="2"/>
  <c r="N1" i="2"/>
  <c r="N3" i="2"/>
  <c r="M1" i="2"/>
  <c r="L1" i="2"/>
  <c r="L3" i="2"/>
  <c r="K1" i="2"/>
  <c r="K3" i="2"/>
  <c r="J1" i="2"/>
  <c r="J3" i="2"/>
  <c r="I1" i="2"/>
  <c r="BA4" i="2"/>
  <c r="AS4" i="2"/>
  <c r="AK4" i="2"/>
  <c r="AE4" i="2"/>
  <c r="Z4" i="2"/>
  <c r="U4" i="2"/>
  <c r="O4" i="2"/>
  <c r="J4" i="2"/>
  <c r="BG5" i="2"/>
  <c r="BM26" i="2"/>
  <c r="BM27" i="2"/>
  <c r="BE4" i="2"/>
  <c r="AW4" i="2"/>
  <c r="AO4" i="2"/>
  <c r="AH4" i="2"/>
  <c r="AC4" i="2"/>
  <c r="W4" i="2"/>
  <c r="R4" i="2"/>
  <c r="M4" i="2"/>
  <c r="BG2" i="2"/>
  <c r="BM19" i="2"/>
  <c r="V4" i="2"/>
  <c r="AT4" i="2"/>
  <c r="I3" i="2"/>
  <c r="N4" i="2"/>
  <c r="Y4" i="2"/>
  <c r="AI4" i="2"/>
  <c r="AX4" i="2"/>
  <c r="BM18" i="2"/>
  <c r="K4" i="2"/>
  <c r="AG4" i="2"/>
  <c r="Q4" i="2"/>
  <c r="AA4" i="2"/>
  <c r="AL4" i="2"/>
  <c r="BB4" i="2"/>
  <c r="BL14" i="2"/>
  <c r="BM32" i="2"/>
  <c r="B98" i="2"/>
  <c r="B130" i="2"/>
  <c r="BM40" i="2"/>
  <c r="BM41" i="2"/>
  <c r="BM44" i="2"/>
  <c r="BD4" i="2"/>
  <c r="AZ4" i="2"/>
  <c r="AV4" i="2"/>
  <c r="AR4" i="2"/>
  <c r="AN4" i="2"/>
  <c r="AJ4" i="2"/>
  <c r="AF4" i="2"/>
  <c r="AB4" i="2"/>
  <c r="X4" i="2"/>
  <c r="T4" i="2"/>
  <c r="P4" i="2"/>
  <c r="L4" i="2"/>
  <c r="BM17" i="2"/>
  <c r="BC4" i="2"/>
  <c r="AY4" i="2"/>
  <c r="AU4" i="2"/>
  <c r="AQ4" i="2"/>
  <c r="AM4" i="2"/>
  <c r="B40" i="2"/>
  <c r="B72" i="2"/>
  <c r="B104" i="2"/>
  <c r="B136" i="2"/>
  <c r="B41" i="2"/>
  <c r="B70" i="2"/>
  <c r="B102" i="2"/>
  <c r="B134" i="2"/>
  <c r="B20" i="2"/>
  <c r="B44" i="2"/>
  <c r="B76" i="2"/>
  <c r="B108" i="2"/>
  <c r="B140" i="2"/>
  <c r="BQ151" i="2"/>
  <c r="BU151" i="2"/>
  <c r="BR151" i="2"/>
  <c r="B43" i="2"/>
  <c r="B145" i="2"/>
  <c r="B137" i="2"/>
  <c r="B129" i="2"/>
  <c r="B121" i="2"/>
  <c r="B113" i="2"/>
  <c r="B105" i="2"/>
  <c r="B97" i="2"/>
  <c r="B89" i="2"/>
  <c r="B81" i="2"/>
  <c r="B73" i="2"/>
  <c r="B65" i="2"/>
  <c r="B57" i="2"/>
  <c r="B49" i="2"/>
  <c r="B22" i="2"/>
  <c r="B18" i="2"/>
  <c r="B13" i="2"/>
  <c r="B147" i="2"/>
  <c r="B139" i="2"/>
  <c r="B131" i="2"/>
  <c r="B123" i="2"/>
  <c r="B115" i="2"/>
  <c r="B107" i="2"/>
  <c r="B99" i="2"/>
  <c r="B91" i="2"/>
  <c r="B83" i="2"/>
  <c r="B75" i="2"/>
  <c r="B67" i="2"/>
  <c r="B59" i="2"/>
  <c r="B51" i="2"/>
  <c r="B35" i="2"/>
  <c r="B149" i="2"/>
  <c r="B141" i="2"/>
  <c r="B133" i="2"/>
  <c r="B125" i="2"/>
  <c r="B117" i="2"/>
  <c r="B109" i="2"/>
  <c r="B101" i="2"/>
  <c r="B93" i="2"/>
  <c r="B85" i="2"/>
  <c r="B77" i="2"/>
  <c r="B69" i="2"/>
  <c r="B61" i="2"/>
  <c r="B53" i="2"/>
  <c r="B45" i="2"/>
  <c r="B30" i="2"/>
  <c r="B143" i="2"/>
  <c r="B135" i="2"/>
  <c r="B127" i="2"/>
  <c r="B119" i="2"/>
  <c r="B111" i="2"/>
  <c r="B103" i="2"/>
  <c r="B87" i="2"/>
  <c r="B55" i="2"/>
  <c r="B42" i="2"/>
  <c r="B39" i="2"/>
  <c r="B27" i="2"/>
  <c r="B95" i="2"/>
  <c r="B79" i="2"/>
  <c r="B47" i="2"/>
  <c r="B32" i="2"/>
  <c r="B24" i="2"/>
  <c r="B15" i="2"/>
  <c r="B71" i="2"/>
  <c r="B34" i="2"/>
  <c r="B28" i="2"/>
  <c r="B11" i="2"/>
  <c r="B63" i="2"/>
  <c r="B132" i="2"/>
  <c r="B68" i="2"/>
  <c r="B16" i="2"/>
  <c r="B62" i="2"/>
  <c r="B25" i="2"/>
  <c r="B58" i="2"/>
  <c r="B124" i="2"/>
  <c r="B92" i="2"/>
  <c r="B60" i="2"/>
  <c r="B29" i="2"/>
  <c r="B150" i="2"/>
  <c r="B118" i="2"/>
  <c r="B86" i="2"/>
  <c r="B54" i="2"/>
  <c r="B33" i="2"/>
  <c r="B120" i="2"/>
  <c r="B88" i="2"/>
  <c r="B56" i="2"/>
  <c r="B146" i="2"/>
  <c r="B114" i="2"/>
  <c r="BM36" i="2"/>
  <c r="BM34" i="2"/>
  <c r="B23" i="2"/>
  <c r="B21" i="2"/>
  <c r="B50" i="2"/>
  <c r="B74" i="2"/>
  <c r="B37" i="2"/>
  <c r="B90" i="2"/>
  <c r="B100" i="2"/>
  <c r="B36" i="2"/>
  <c r="B126" i="2"/>
  <c r="B94" i="2"/>
  <c r="B38" i="2"/>
  <c r="B128" i="2"/>
  <c r="B96" i="2"/>
  <c r="B64" i="2"/>
  <c r="B19" i="2"/>
  <c r="B122" i="2"/>
  <c r="B66" i="2"/>
  <c r="B82" i="2"/>
  <c r="B148" i="2"/>
  <c r="B116" i="2"/>
  <c r="B84" i="2"/>
  <c r="B52" i="2"/>
  <c r="B142" i="2"/>
  <c r="B110" i="2"/>
  <c r="B78" i="2"/>
  <c r="B46" i="2"/>
  <c r="B144" i="2"/>
  <c r="B112" i="2"/>
  <c r="B80" i="2"/>
  <c r="B48" i="2"/>
  <c r="B12" i="2"/>
  <c r="B138" i="2"/>
  <c r="B106" i="2"/>
  <c r="BH10" i="2"/>
  <c r="B17" i="2"/>
  <c r="BM20" i="2"/>
  <c r="B26" i="2"/>
  <c r="B31" i="2"/>
  <c r="B14" i="2"/>
  <c r="BM21" i="2"/>
  <c r="C6" i="2"/>
</calcChain>
</file>

<file path=xl/comments1.xml><?xml version="1.0" encoding="utf-8"?>
<comments xmlns="http://schemas.openxmlformats.org/spreadsheetml/2006/main">
  <authors>
    <author>Swieten, Paul van</author>
  </authors>
  <commentList>
    <comment ref="H1" authorId="0" shapeId="0">
      <text>
        <r>
          <rPr>
            <sz val="9"/>
            <color indexed="81"/>
            <rFont val="Tahoma"/>
            <family val="2"/>
          </rPr>
          <t>Hier wordt het aantal punten per vraag herhaald voor de vervolgberekeningen</t>
        </r>
      </text>
    </comment>
    <comment ref="H2" authorId="0" shapeId="0">
      <text>
        <r>
          <rPr>
            <sz val="9"/>
            <color indexed="81"/>
            <rFont val="Tahoma"/>
            <family val="2"/>
          </rPr>
          <t>In deze rij wordt gecontroleerd of voor een vraag teveel punten zijn behaald. Als dit het geval is kleurt de cel rood</t>
        </r>
      </text>
    </comment>
    <comment ref="H3" authorId="0" shapeId="0">
      <text>
        <r>
          <rPr>
            <sz val="9"/>
            <color indexed="81"/>
            <rFont val="Tahoma"/>
            <family val="2"/>
          </rPr>
          <t>In deze rij wordt de p-waarde, ofwel de moeilijkheid per vraag, bepaald door de gemiddelde score van studenten te delen door het aantal te behalen punten voor de vraag. Dit getal ligt tussen 1 (iedereen heeft alle punten) en 0 (er zijn 0 punten behaald). 
Ideaal is een score van 0,5 bij open vragen.
Bij MPC vragen hangt de ideale score af van het aantal alternatieven: bij 2 alternatieven: 0,75; bij 3: 0,68; bij 4: 0,63 en bij 5 alternatieven 0,60
De kleurenschaal markeert de hoogst en laagste scores.</t>
        </r>
      </text>
    </comment>
    <comment ref="H4" authorId="0" shapeId="0">
      <text>
        <r>
          <rPr>
            <sz val="9"/>
            <color indexed="81"/>
            <rFont val="Tahoma"/>
            <family val="2"/>
          </rPr>
          <t>In deze rij wordt het onderscheidingsvermogen, een correlatiecoëfficiënt, bepaald voor de score op deze vraag en score op de rest van de vragen. Een hoge correlatie betekent dat een studenten die op deze vraag goed scoren ook op de rest van de toets hoog scoren. Een correlatie van 0 of negatief duidt op een probeem: zwakkere studenten halen op de vraag dan evenveel of meer punten dan de goede studenten.
Een waarde van 0,35 en hoger is prima
Van 0,25 tot 0,35 is voldoende/goed
Van 0,15 tot 0,25 is middelmatig/voldoende
Minder dan 0,15 is slecht/middelmatig
De kleurenschaal markeert de hoogste en laagste scores.</t>
        </r>
      </text>
    </comment>
    <comment ref="H5" authorId="0" shapeId="0">
      <text>
        <r>
          <rPr>
            <sz val="9"/>
            <color indexed="81"/>
            <rFont val="Tahoma"/>
            <family val="2"/>
          </rPr>
          <t>De varantie is een maat voor de spreiding binnen een vraag. De variantie wordt gebruikt om de betrouwbaarheid van de hele toets te berekenen.</t>
        </r>
      </text>
    </comment>
    <comment ref="A9" authorId="0" shapeId="0">
      <text>
        <r>
          <rPr>
            <sz val="9"/>
            <color indexed="81"/>
            <rFont val="Tahoma"/>
            <family val="2"/>
          </rPr>
          <t>De lijst met studentnummers haal ik meestal uit de groepsindelingsexcel, en dan gebruik ik die lijst het hele jaar. Ik houd de studenten per klas gesorteerd. De inhalers uit hogere jaren voeg ik handmatig onderaan toe. Zeker als de toetsen toch per klas liggen, maakt dit het invoeren veel sneller.
Een alternatief is per toets de lijst ingeschreven studenten uit Osiris te halen.</t>
        </r>
      </text>
    </comment>
    <comment ref="B9" authorId="0" shapeId="0">
      <text>
        <r>
          <rPr>
            <sz val="9"/>
            <color indexed="81"/>
            <rFont val="Tahoma"/>
            <family val="2"/>
          </rPr>
          <t>Deze kolom is een kopie van de kolom met de cijfers en alleen nodig om de berekende cijfers in Osiris in te voeren. 
Voor het invoeren in Osiris kun je dit tabblad in zijn geheel opslaan als .txt (tab als scheidingsteken): alle regels die niet met een studentnummer beginnen worden immers overgeslagen.</t>
        </r>
      </text>
    </comment>
    <comment ref="C9" authorId="0" shapeId="0">
      <text>
        <r>
          <rPr>
            <sz val="9"/>
            <color indexed="81"/>
            <rFont val="Tahoma"/>
            <family val="2"/>
          </rPr>
          <t>Hier hield ik bij of er problemen waren met invoeren in Osiris. Osiris kan na het invoeren ook een log-bestand geven met deze info, dus deze kolom gebruik ik zelf niet meer.</t>
        </r>
      </text>
    </comment>
    <comment ref="B151" authorId="0" shapeId="0">
      <text>
        <r>
          <rPr>
            <sz val="9"/>
            <color indexed="81"/>
            <rFont val="Tahoma"/>
            <family val="2"/>
          </rPr>
          <t>Te weinig ruimte voor alle studenten? Voeg boven deze regel kolommen in, dan worden de analyseformules automatisch aangepast.
De formules in de kolommen 'cijfer Osiris','totaal' en 'cijfer' worden niet automatisch ingevuld en kunnen handmatig doorgevoerd worden.</t>
        </r>
      </text>
    </comment>
  </commentList>
</comments>
</file>

<file path=xl/comments2.xml><?xml version="1.0" encoding="utf-8"?>
<comments xmlns="http://schemas.openxmlformats.org/spreadsheetml/2006/main">
  <authors>
    <author>Swieten, Paul van</author>
  </authors>
  <commentList>
    <comment ref="H1" authorId="0" shapeId="0">
      <text>
        <r>
          <rPr>
            <sz val="9"/>
            <color indexed="81"/>
            <rFont val="Tahoma"/>
            <family val="2"/>
          </rPr>
          <t>Hier wordt het aantal punten per vraag herhaald voor de vervolgberekeningen</t>
        </r>
      </text>
    </comment>
    <comment ref="H2" authorId="0" shapeId="0">
      <text>
        <r>
          <rPr>
            <sz val="9"/>
            <color indexed="81"/>
            <rFont val="Tahoma"/>
            <family val="2"/>
          </rPr>
          <t>In deze rij wordt gecontroleerd of voor een vraag teveel punten zijn behaald. Als dit het geval is kleurt de cel rood</t>
        </r>
      </text>
    </comment>
    <comment ref="H3" authorId="0" shapeId="0">
      <text>
        <r>
          <rPr>
            <sz val="9"/>
            <color indexed="81"/>
            <rFont val="Tahoma"/>
            <family val="2"/>
          </rPr>
          <t>In deze rij wordt de p-waarde, ofwel de moeilijkheid per vraag, bepaald door de gemiddelde score van studenten te delen door het aantal te behalen punten voor de vraag. Dit getal ligt tussen 1 (iedereen heeft alle punten) en 0 (er zijn 0 punten behaald). 
Ideaal is een score van 0,5 bij open vragen.
Bij MPC vragen hangt de ideale score af van het aantal alternatieven: bij 2 alternatieven: 0,75; bij 3: 0,68; bij 4: 0,63 en bij 5 alternatieven 0,60
De kleurenschaal markeert de hoogst en laagste scores.</t>
        </r>
      </text>
    </comment>
    <comment ref="H4" authorId="0" shapeId="0">
      <text>
        <r>
          <rPr>
            <sz val="9"/>
            <color indexed="81"/>
            <rFont val="Tahoma"/>
            <family val="2"/>
          </rPr>
          <t>In deze rij wordt het onderscheidingsvermogen, een correlatiecoëfficiënt, bepaald voor de score op deze vraag en score op de rest van de vragen. Een hoge correlatie betekent dat een studenten die op deze vraag goed scoren ook op de rest van de toets hoog scoren. Een correlatie van 0 of negatief duidt op een probeem: zwakkere studenten halen op de vraag dan evenveel of meer punten dan de goede studenten.
Een waarde van 0,35 en hoger is prima
Van 0,25 tot 0,35 is voldoende/goed
Van 0,15 tot 0,25 is middelmatig/voldoende
Minder dan 0,15 is slecht/middelmatig
De kleurenschaal markeert de hoogste en laagste scores.</t>
        </r>
      </text>
    </comment>
    <comment ref="H5" authorId="0" shapeId="0">
      <text>
        <r>
          <rPr>
            <sz val="9"/>
            <color indexed="81"/>
            <rFont val="Tahoma"/>
            <family val="2"/>
          </rPr>
          <t>De varantie is een maat voor de spreiding binnen een vraag. De variantie wordt gebruikt om de betrouwbaarheid van de hele toets te berekenen.</t>
        </r>
      </text>
    </comment>
    <comment ref="A9" authorId="0" shapeId="0">
      <text>
        <r>
          <rPr>
            <sz val="9"/>
            <color indexed="81"/>
            <rFont val="Tahoma"/>
            <family val="2"/>
          </rPr>
          <t>De lijst met studentnummers haal ik meestal uit de groepsindelingsexcel, en dan gebruik ik die lijst het hele jaar. Ik houd de studenten per klas gesorteerd. De inhalers uit hogere jaren voeg ik handmatig onderaan toe. Zeker als de toetsen toch per klas liggen, maakt dit het invoeren veel sneller.
Een alternatief is per toets de lijst ingeschreven studenten uit Osiris te halen.</t>
        </r>
      </text>
    </comment>
    <comment ref="B9" authorId="0" shapeId="0">
      <text>
        <r>
          <rPr>
            <sz val="9"/>
            <color indexed="81"/>
            <rFont val="Tahoma"/>
            <family val="2"/>
          </rPr>
          <t>Deze kolom is een kopie van de kolom met de cijfers en alleen nodig om de berekende cijfers in Osiris in te voeren. 
Voor het invoeren in Osiris kun je dit tabblad in zijn geheel opslaan als .txt (tab als scheidingsteken): alle regels die niet met een studentnummer beginnen worden immers overgeslagen.</t>
        </r>
      </text>
    </comment>
    <comment ref="C9" authorId="0" shapeId="0">
      <text>
        <r>
          <rPr>
            <sz val="9"/>
            <color indexed="81"/>
            <rFont val="Tahoma"/>
            <family val="2"/>
          </rPr>
          <t>Hier hield ik bij of er problemen waren met invoeren in Osiris. Osiris kan na het invoeren ook een log-bestand geven met deze info, dus deze kolom gebruik ik zelf niet meer.</t>
        </r>
      </text>
    </comment>
    <comment ref="B151" authorId="0" shapeId="0">
      <text>
        <r>
          <rPr>
            <sz val="9"/>
            <color indexed="81"/>
            <rFont val="Tahoma"/>
            <family val="2"/>
          </rPr>
          <t>Te weinig ruimte voor alle studenten? Voeg boven deze regel kolommen in, dan worden de analyseformules automatisch aangepast.
De formules in de kolommen 'cijfer Osiris','totaal' en 'cijfer' worden niet automatisch ingevuld en kunnen handmatig doorgevoerd worden.</t>
        </r>
      </text>
    </comment>
  </commentList>
</comments>
</file>

<file path=xl/sharedStrings.xml><?xml version="1.0" encoding="utf-8"?>
<sst xmlns="http://schemas.openxmlformats.org/spreadsheetml/2006/main" count="122" uniqueCount="49">
  <si>
    <t>van</t>
  </si>
  <si>
    <t>totaal</t>
  </si>
  <si>
    <t>cijfer</t>
  </si>
  <si>
    <t>max behaalde score</t>
  </si>
  <si>
    <t>punten per vraag</t>
  </si>
  <si>
    <t>berekening cijfer</t>
  </si>
  <si>
    <t>punten</t>
  </si>
  <si>
    <t>cesuur</t>
  </si>
  <si>
    <t>minimum</t>
  </si>
  <si>
    <t>maximum</t>
  </si>
  <si>
    <t>resultaat</t>
  </si>
  <si>
    <t>aantal deelnemers</t>
  </si>
  <si>
    <t>voldoendes</t>
  </si>
  <si>
    <t>onvoldoendes</t>
  </si>
  <si>
    <t>rendement</t>
  </si>
  <si>
    <t>variantie</t>
  </si>
  <si>
    <t>berekening cesuur</t>
  </si>
  <si>
    <t>totaal punten</t>
  </si>
  <si>
    <t>punten door gokkans</t>
  </si>
  <si>
    <t>totaal te "verdienen"</t>
  </si>
  <si>
    <t>betrouwbaarheid toets (Cronbach alfa)</t>
  </si>
  <si>
    <t>aantal vragen</t>
  </si>
  <si>
    <t>variantie vragen</t>
  </si>
  <si>
    <t>variantie toets</t>
  </si>
  <si>
    <t>Cronbach alfa</t>
  </si>
  <si>
    <t>voorgestelde cesuur Cohen-Schotanus</t>
  </si>
  <si>
    <t>percentiel</t>
  </si>
  <si>
    <t>punten gokkans</t>
  </si>
  <si>
    <t>beheersgraad</t>
  </si>
  <si>
    <t>cesuur (Cohen-Schotanus)</t>
  </si>
  <si>
    <t>gemiddelde score hierin</t>
  </si>
  <si>
    <t>http://toetsing.hum.uu.nl/modules/cesuur/cesuur-theorie/</t>
  </si>
  <si>
    <t>gemiddeld cijfer</t>
  </si>
  <si>
    <t>Studentnr</t>
  </si>
  <si>
    <t>Cijfer Osiris</t>
  </si>
  <si>
    <t>Osiris j/n</t>
  </si>
  <si>
    <t>laatste</t>
  </si>
  <si>
    <t>studenten</t>
  </si>
  <si>
    <t>Gewenste waarde alfa: hoger dan 0,70</t>
  </si>
  <si>
    <t>Osiris als niet deelgenomen:</t>
  </si>
  <si>
    <t>?</t>
  </si>
  <si>
    <r>
      <t>Naam (</t>
    </r>
    <r>
      <rPr>
        <b/>
        <sz val="10"/>
        <color theme="1"/>
        <rFont val="Calibri"/>
        <family val="2"/>
        <scheme val="minor"/>
      </rPr>
      <t>voornaam, tussenvoegsel, achternaam</t>
    </r>
    <r>
      <rPr>
        <b/>
        <sz val="12"/>
        <color theme="1"/>
        <rFont val="Calibri"/>
        <family val="2"/>
        <scheme val="minor"/>
      </rPr>
      <t>)</t>
    </r>
  </si>
  <si>
    <t>Vraagnummer:</t>
  </si>
  <si>
    <t>Te behalen punten    per vraag:</t>
  </si>
  <si>
    <t>Tentamen:</t>
  </si>
  <si>
    <t>Gelegenheid:</t>
  </si>
  <si>
    <t>p-waarde</t>
  </si>
  <si>
    <t>R(item-rest)</t>
  </si>
  <si>
    <r>
      <t>Reparatiemogelijkheden</t>
    </r>
    <r>
      <rPr>
        <sz val="12"/>
        <rFont val="Arial"/>
        <family val="2"/>
      </rPr>
      <t xml:space="preserve"> (overgenomen uit: Toetsen in het hoger onderwijs, Berkel &amp; Bax, 2e druk, 2006)</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</si>
</sst>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font>
      <sz val="10"/>
      <name val="Arial"/>
    </font>
    <font>
      <sz val="11"/>
      <name val="Helvetica"/>
    </font>
    <font>
      <sz val="11"/>
      <color theme="1"/>
      <name val="Helvetica"/>
    </font>
    <font>
      <sz val="10"/>
      <name val="Arial"/>
      <family val="2"/>
    </font>
    <font>
      <sz val="10"/>
      <name val="Arial"/>
      <family val="2"/>
    </font>
    <font>
      <b/>
      <sz val="10"/>
      <name val="Arial"/>
      <family val="2"/>
    </font>
    <font>
      <sz val="14"/>
      <name val="Arial"/>
      <family val="2"/>
    </font>
    <font>
      <u/>
      <sz val="10"/>
      <color theme="10"/>
      <name val="Arial"/>
      <family val="2"/>
    </font>
    <font>
      <sz val="14"/>
      <color theme="1"/>
      <name val="Helvetica"/>
    </font>
    <font>
      <sz val="11"/>
      <color rgb="FF006100"/>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12"/>
      <color theme="1"/>
      <name val="Calibri"/>
      <family val="2"/>
      <charset val="136"/>
      <scheme val="minor"/>
    </font>
    <font>
      <i/>
      <sz val="10"/>
      <name val="Arial"/>
      <family val="2"/>
    </font>
    <font>
      <b/>
      <sz val="14"/>
      <color theme="1"/>
      <name val="Calibri"/>
      <family val="2"/>
      <scheme val="minor"/>
    </font>
    <font>
      <b/>
      <sz val="9"/>
      <name val="Arial"/>
      <family val="2"/>
    </font>
    <font>
      <b/>
      <sz val="14"/>
      <color theme="0"/>
      <name val="Arial"/>
      <family val="2"/>
    </font>
    <font>
      <sz val="9"/>
      <color indexed="81"/>
      <name val="Tahoma"/>
      <family val="2"/>
    </font>
    <font>
      <b/>
      <sz val="10"/>
      <color theme="1"/>
      <name val="Calibri"/>
      <family val="2"/>
      <scheme val="minor"/>
    </font>
    <font>
      <sz val="12"/>
      <name val="Arial"/>
      <family val="2"/>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FF00FF"/>
        <bgColor indexed="64"/>
      </patternFill>
    </fill>
    <fill>
      <patternFill patternType="solid">
        <fgColor rgb="FFFFFFCC"/>
        <bgColor indexed="64"/>
      </patternFill>
    </fill>
    <fill>
      <patternFill patternType="solid">
        <fgColor rgb="FF98E18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pplyNumberFormat="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9" fillId="2" borderId="0" applyNumberFormat="0" applyBorder="0" applyAlignment="0" applyProtection="0"/>
    <xf numFmtId="0" fontId="12" fillId="0" borderId="0"/>
    <xf numFmtId="0" fontId="13" fillId="0" borderId="0"/>
  </cellStyleXfs>
  <cellXfs count="54">
    <xf numFmtId="0" fontId="0" fillId="0" borderId="0" xfId="0" applyNumberFormat="1" applyFont="1" applyFill="1" applyBorder="1" applyAlignment="1"/>
    <xf numFmtId="0" fontId="3" fillId="0" borderId="0" xfId="0" applyNumberFormat="1" applyFont="1" applyFill="1" applyBorder="1" applyAlignment="1"/>
    <xf numFmtId="49" fontId="2" fillId="0" borderId="0" xfId="0" applyNumberFormat="1" applyFont="1" applyFill="1" applyBorder="1" applyAlignment="1"/>
    <xf numFmtId="0" fontId="5" fillId="0" borderId="0" xfId="0" applyNumberFormat="1" applyFont="1" applyFill="1" applyBorder="1" applyAlignment="1"/>
    <xf numFmtId="0" fontId="6" fillId="0" borderId="0" xfId="0" applyNumberFormat="1" applyFont="1" applyFill="1" applyBorder="1" applyAlignment="1"/>
    <xf numFmtId="0" fontId="1" fillId="0" borderId="0" xfId="0" applyNumberFormat="1" applyFont="1" applyAlignment="1">
      <alignment vertical="top"/>
    </xf>
    <xf numFmtId="1" fontId="0" fillId="0" borderId="0" xfId="0" applyNumberFormat="1" applyFont="1" applyFill="1" applyBorder="1" applyAlignment="1"/>
    <xf numFmtId="164" fontId="0" fillId="0" borderId="0" xfId="0" applyNumberFormat="1" applyFont="1" applyFill="1" applyBorder="1" applyAlignment="1"/>
    <xf numFmtId="0" fontId="7" fillId="0" borderId="0" xfId="2" applyNumberFormat="1" applyFill="1" applyBorder="1" applyAlignment="1"/>
    <xf numFmtId="49" fontId="8" fillId="0" borderId="0" xfId="0" applyNumberFormat="1" applyFont="1" applyFill="1" applyBorder="1" applyAlignment="1">
      <alignment horizontal="right"/>
    </xf>
    <xf numFmtId="0" fontId="11" fillId="0" borderId="0" xfId="0" applyFont="1"/>
    <xf numFmtId="0" fontId="11" fillId="0" borderId="0" xfId="0" applyFont="1" applyAlignment="1">
      <alignment wrapText="1"/>
    </xf>
    <xf numFmtId="0" fontId="11" fillId="0" borderId="0" xfId="0" applyFont="1" applyFill="1"/>
    <xf numFmtId="0" fontId="0" fillId="0" borderId="0" xfId="0" applyFill="1"/>
    <xf numFmtId="49" fontId="2" fillId="0" borderId="0" xfId="4" applyNumberFormat="1" applyFont="1" applyFill="1" applyBorder="1" applyAlignment="1">
      <alignment horizontal="left" vertical="center"/>
    </xf>
    <xf numFmtId="0" fontId="2" fillId="0" borderId="0" xfId="4" applyFont="1" applyFill="1" applyBorder="1" applyAlignment="1">
      <alignment horizontal="left" vertical="center"/>
    </xf>
    <xf numFmtId="49" fontId="2" fillId="0" borderId="0" xfId="5" applyNumberFormat="1" applyFont="1" applyFill="1" applyBorder="1" applyAlignment="1">
      <alignment horizontal="left" vertical="center"/>
    </xf>
    <xf numFmtId="0" fontId="2" fillId="0" borderId="0" xfId="5" applyFont="1" applyFill="1" applyBorder="1" applyAlignment="1">
      <alignment horizontal="left" vertical="center"/>
    </xf>
    <xf numFmtId="49" fontId="2" fillId="0" borderId="0" xfId="5" applyNumberFormat="1" applyFont="1" applyBorder="1" applyAlignment="1">
      <alignment horizontal="left" vertical="center"/>
    </xf>
    <xf numFmtId="0" fontId="0" fillId="0" borderId="0" xfId="0"/>
    <xf numFmtId="0" fontId="2" fillId="0" borderId="0" xfId="4" quotePrefix="1" applyFont="1" applyFill="1" applyBorder="1" applyAlignment="1">
      <alignment horizontal="left" vertical="center"/>
    </xf>
    <xf numFmtId="0" fontId="14" fillId="0" borderId="0" xfId="0" applyNumberFormat="1" applyFont="1" applyFill="1" applyBorder="1" applyAlignment="1"/>
    <xf numFmtId="0" fontId="0" fillId="0" borderId="0" xfId="0" applyAlignment="1">
      <alignment horizontal="center"/>
    </xf>
    <xf numFmtId="0" fontId="10" fillId="0" borderId="0" xfId="0" applyFont="1"/>
    <xf numFmtId="0" fontId="0" fillId="0" borderId="0" xfId="0" applyNumberFormat="1" applyFont="1" applyFill="1" applyBorder="1" applyAlignment="1">
      <alignment horizontal="center"/>
    </xf>
    <xf numFmtId="0" fontId="10" fillId="0" borderId="0" xfId="0" applyFont="1" applyAlignment="1">
      <alignment horizontal="center"/>
    </xf>
    <xf numFmtId="0" fontId="5" fillId="0" borderId="0" xfId="0" applyFont="1" applyAlignment="1">
      <alignment horizontal="center"/>
    </xf>
    <xf numFmtId="0" fontId="10" fillId="0" borderId="0" xfId="0" applyFont="1" applyFill="1" applyAlignment="1">
      <alignment horizontal="center"/>
    </xf>
    <xf numFmtId="0" fontId="0" fillId="0" borderId="0" xfId="0" applyFill="1" applyAlignment="1">
      <alignment horizontal="center"/>
    </xf>
    <xf numFmtId="0" fontId="0" fillId="3" borderId="1" xfId="0" applyNumberFormat="1" applyFont="1" applyFill="1" applyBorder="1" applyAlignment="1">
      <alignment horizontal="center"/>
    </xf>
    <xf numFmtId="0" fontId="3" fillId="3" borderId="1" xfId="0" applyNumberFormat="1" applyFont="1" applyFill="1" applyBorder="1" applyAlignment="1">
      <alignment horizontal="center"/>
    </xf>
    <xf numFmtId="0" fontId="16" fillId="0" borderId="0" xfId="0" applyFont="1" applyAlignment="1">
      <alignment horizontal="left"/>
    </xf>
    <xf numFmtId="0" fontId="17" fillId="4" borderId="0" xfId="0" applyNumberFormat="1" applyFont="1" applyFill="1" applyBorder="1" applyAlignment="1">
      <alignment horizontal="center"/>
    </xf>
    <xf numFmtId="0" fontId="14" fillId="3" borderId="0" xfId="0" applyFont="1" applyFill="1" applyAlignment="1">
      <alignment horizontal="center"/>
    </xf>
    <xf numFmtId="0" fontId="5" fillId="0" borderId="0" xfId="0" applyFont="1" applyFill="1" applyAlignment="1">
      <alignment horizontal="right"/>
    </xf>
    <xf numFmtId="0" fontId="5" fillId="0" borderId="0" xfId="0" applyFont="1" applyFill="1" applyAlignment="1">
      <alignment horizontal="right" wrapText="1"/>
    </xf>
    <xf numFmtId="0" fontId="15" fillId="0" borderId="0" xfId="0" applyFont="1" applyAlignment="1">
      <alignment horizontal="right"/>
    </xf>
    <xf numFmtId="0" fontId="15" fillId="0" borderId="0" xfId="0" applyFont="1" applyFill="1" applyAlignment="1">
      <alignment horizontal="right"/>
    </xf>
    <xf numFmtId="0" fontId="0" fillId="5" borderId="1" xfId="0" applyFill="1" applyBorder="1" applyAlignment="1">
      <alignment horizontal="center"/>
    </xf>
    <xf numFmtId="0" fontId="0" fillId="5" borderId="1" xfId="0" applyNumberFormat="1" applyFont="1" applyFill="1" applyBorder="1" applyAlignment="1">
      <alignment horizontal="center"/>
    </xf>
    <xf numFmtId="2" fontId="0" fillId="5" borderId="1" xfId="0" applyNumberFormat="1" applyFont="1" applyFill="1" applyBorder="1" applyAlignment="1">
      <alignment horizontal="center"/>
    </xf>
    <xf numFmtId="0" fontId="0" fillId="5" borderId="1" xfId="0" applyNumberFormat="1" applyFont="1" applyFill="1" applyBorder="1" applyAlignment="1"/>
    <xf numFmtId="2" fontId="0" fillId="5" borderId="1" xfId="0" applyNumberFormat="1" applyFont="1" applyFill="1" applyBorder="1" applyAlignment="1"/>
    <xf numFmtId="9" fontId="0" fillId="5" borderId="1" xfId="1" applyFont="1" applyFill="1" applyBorder="1" applyAlignment="1"/>
    <xf numFmtId="164" fontId="0" fillId="5" borderId="1" xfId="0" applyNumberFormat="1" applyFont="1" applyFill="1" applyBorder="1" applyAlignment="1"/>
    <xf numFmtId="0" fontId="9" fillId="5" borderId="0" xfId="3" applyNumberFormat="1" applyFill="1" applyBorder="1" applyAlignment="1"/>
    <xf numFmtId="0" fontId="9" fillId="6" borderId="0" xfId="3" applyNumberFormat="1" applyFill="1" applyBorder="1" applyAlignment="1"/>
    <xf numFmtId="0" fontId="3" fillId="6" borderId="1" xfId="0" applyFont="1" applyFill="1" applyBorder="1" applyAlignment="1">
      <alignment horizontal="right"/>
    </xf>
    <xf numFmtId="0" fontId="0" fillId="6" borderId="1" xfId="0" applyNumberFormat="1" applyFont="1" applyFill="1" applyBorder="1" applyAlignment="1"/>
    <xf numFmtId="9" fontId="0" fillId="6" borderId="1" xfId="0" applyNumberFormat="1" applyFont="1" applyFill="1" applyBorder="1" applyAlignment="1"/>
    <xf numFmtId="9" fontId="9" fillId="6" borderId="0" xfId="3" applyNumberFormat="1" applyFill="1" applyBorder="1" applyAlignment="1"/>
    <xf numFmtId="0" fontId="6" fillId="5" borderId="0" xfId="0" applyNumberFormat="1" applyFont="1" applyFill="1" applyBorder="1" applyAlignment="1"/>
    <xf numFmtId="49" fontId="0" fillId="5" borderId="1" xfId="0" applyNumberFormat="1" applyFont="1" applyFill="1" applyBorder="1" applyAlignment="1">
      <alignment horizontal="center"/>
    </xf>
    <xf numFmtId="0" fontId="0" fillId="3" borderId="0" xfId="0" applyNumberFormat="1" applyFont="1" applyFill="1" applyBorder="1" applyAlignment="1">
      <alignment horizontal="center"/>
    </xf>
  </cellXfs>
  <cellStyles count="6">
    <cellStyle name="Goed" xfId="3" builtinId="26"/>
    <cellStyle name="Hyperlink" xfId="2" builtinId="8"/>
    <cellStyle name="Normaal 2" xfId="4"/>
    <cellStyle name="Normaal 3" xfId="5"/>
    <cellStyle name="Procent" xfId="1" builtinId="5"/>
    <cellStyle name="Standaard" xfId="0" builtinId="0"/>
  </cellStyles>
  <dxfs count="14">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s>
  <tableStyles count="0" defaultTableStyle="TableStyleMedium2" defaultPivotStyle="PivotStyleLight16"/>
  <colors>
    <mruColors>
      <color rgb="FFFFFFCC"/>
      <color rgb="FF98E187"/>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67</xdr:col>
      <xdr:colOff>19049</xdr:colOff>
      <xdr:row>7</xdr:row>
      <xdr:rowOff>19050</xdr:rowOff>
    </xdr:from>
    <xdr:to>
      <xdr:col>78</xdr:col>
      <xdr:colOff>442754</xdr:colOff>
      <xdr:row>40</xdr:row>
      <xdr:rowOff>95250</xdr:rowOff>
    </xdr:to>
    <xdr:pic>
      <xdr:nvPicPr>
        <xdr:cNvPr id="4" name="Afbeelding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295"/>
        <a:stretch/>
      </xdr:blipFill>
      <xdr:spPr>
        <a:xfrm>
          <a:off x="29517974" y="1638300"/>
          <a:ext cx="7338855" cy="655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67</xdr:col>
      <xdr:colOff>19049</xdr:colOff>
      <xdr:row>7</xdr:row>
      <xdr:rowOff>19050</xdr:rowOff>
    </xdr:from>
    <xdr:to>
      <xdr:col>78</xdr:col>
      <xdr:colOff>442754</xdr:colOff>
      <xdr:row>40</xdr:row>
      <xdr:rowOff>95250</xdr:rowOff>
    </xdr:to>
    <xdr:pic>
      <xdr:nvPicPr>
        <xdr:cNvPr id="10" name="Afbeelding 9"/>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8295"/>
        <a:stretch/>
      </xdr:blipFill>
      <xdr:spPr>
        <a:xfrm>
          <a:off x="29517974" y="1638300"/>
          <a:ext cx="7129305" cy="6553200"/>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oetsing.hum.uu.nl/modules/cesuur/cesuur-theori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oetsing.hum.uu.nl/modules/cesuur/cesuur-theori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W151"/>
  <sheetViews>
    <sheetView tabSelected="1" topLeftCell="AM108" workbookViewId="0">
      <selection activeCell="BG11" sqref="BG11:BH151"/>
    </sheetView>
  </sheetViews>
  <sheetFormatPr defaultRowHeight="12.75"/>
  <cols>
    <col min="2" max="2" width="7.85546875" customWidth="1"/>
    <col min="3" max="3" width="6.5703125" customWidth="1"/>
    <col min="5" max="5" width="9.85546875" customWidth="1"/>
    <col min="6" max="6" width="20.5703125" customWidth="1"/>
    <col min="7" max="7" width="21.5703125" customWidth="1"/>
    <col min="8" max="8" width="3.28515625" customWidth="1"/>
    <col min="9" max="60" width="5.42578125" style="24" customWidth="1"/>
    <col min="61" max="61" width="10.5703125" style="24" bestFit="1" customWidth="1"/>
    <col min="62" max="62" width="9.140625" style="24"/>
    <col min="65" max="65" width="10.28515625" customWidth="1"/>
    <col min="66" max="66" width="14.28515625" customWidth="1"/>
    <col min="67" max="67" width="9.5703125" bestFit="1" customWidth="1"/>
    <col min="70" max="70" width="10.7109375" bestFit="1" customWidth="1"/>
    <col min="77" max="77" width="10.7109375" bestFit="1" customWidth="1"/>
  </cols>
  <sheetData>
    <row r="1" spans="1:75" ht="18">
      <c r="G1" s="9" t="s">
        <v>4</v>
      </c>
      <c r="H1" s="32" t="s">
        <v>40</v>
      </c>
      <c r="I1" s="39">
        <f>I10</f>
        <v>2</v>
      </c>
      <c r="J1" s="39">
        <f t="shared" ref="J1:BF1" si="0">J10</f>
        <v>2</v>
      </c>
      <c r="K1" s="39">
        <f t="shared" si="0"/>
        <v>2</v>
      </c>
      <c r="L1" s="39">
        <f t="shared" si="0"/>
        <v>2</v>
      </c>
      <c r="M1" s="39">
        <f t="shared" si="0"/>
        <v>2</v>
      </c>
      <c r="N1" s="39">
        <f t="shared" si="0"/>
        <v>2</v>
      </c>
      <c r="O1" s="39">
        <f t="shared" si="0"/>
        <v>2</v>
      </c>
      <c r="P1" s="39">
        <f t="shared" si="0"/>
        <v>2</v>
      </c>
      <c r="Q1" s="39">
        <f t="shared" si="0"/>
        <v>2</v>
      </c>
      <c r="R1" s="39">
        <f t="shared" si="0"/>
        <v>2</v>
      </c>
      <c r="S1" s="39">
        <f t="shared" si="0"/>
        <v>2</v>
      </c>
      <c r="T1" s="39">
        <f t="shared" si="0"/>
        <v>2</v>
      </c>
      <c r="U1" s="39">
        <f t="shared" si="0"/>
        <v>2</v>
      </c>
      <c r="V1" s="39">
        <f t="shared" si="0"/>
        <v>2</v>
      </c>
      <c r="W1" s="39">
        <f t="shared" si="0"/>
        <v>2</v>
      </c>
      <c r="X1" s="39">
        <f t="shared" si="0"/>
        <v>2</v>
      </c>
      <c r="Y1" s="39">
        <f t="shared" si="0"/>
        <v>2</v>
      </c>
      <c r="Z1" s="39">
        <f t="shared" si="0"/>
        <v>2</v>
      </c>
      <c r="AA1" s="39">
        <f t="shared" si="0"/>
        <v>2</v>
      </c>
      <c r="AB1" s="39">
        <f t="shared" si="0"/>
        <v>2</v>
      </c>
      <c r="AC1" s="39">
        <f t="shared" si="0"/>
        <v>2</v>
      </c>
      <c r="AD1" s="39">
        <f t="shared" si="0"/>
        <v>2</v>
      </c>
      <c r="AE1" s="39">
        <f t="shared" si="0"/>
        <v>2</v>
      </c>
      <c r="AF1" s="39">
        <f t="shared" si="0"/>
        <v>2</v>
      </c>
      <c r="AG1" s="39">
        <f t="shared" si="0"/>
        <v>2</v>
      </c>
      <c r="AH1" s="39">
        <f t="shared" si="0"/>
        <v>2</v>
      </c>
      <c r="AI1" s="39">
        <f t="shared" si="0"/>
        <v>2</v>
      </c>
      <c r="AJ1" s="39">
        <f t="shared" si="0"/>
        <v>2</v>
      </c>
      <c r="AK1" s="39">
        <f t="shared" si="0"/>
        <v>2</v>
      </c>
      <c r="AL1" s="39">
        <f t="shared" si="0"/>
        <v>2</v>
      </c>
      <c r="AM1" s="39">
        <f t="shared" si="0"/>
        <v>2</v>
      </c>
      <c r="AN1" s="39">
        <f t="shared" si="0"/>
        <v>2</v>
      </c>
      <c r="AO1" s="39">
        <f t="shared" si="0"/>
        <v>2</v>
      </c>
      <c r="AP1" s="39">
        <f t="shared" si="0"/>
        <v>2</v>
      </c>
      <c r="AQ1" s="39">
        <f t="shared" si="0"/>
        <v>2</v>
      </c>
      <c r="AR1" s="39">
        <f t="shared" si="0"/>
        <v>2</v>
      </c>
      <c r="AS1" s="39">
        <f t="shared" si="0"/>
        <v>2</v>
      </c>
      <c r="AT1" s="39">
        <f t="shared" si="0"/>
        <v>2</v>
      </c>
      <c r="AU1" s="39">
        <f t="shared" si="0"/>
        <v>2</v>
      </c>
      <c r="AV1" s="39">
        <f t="shared" si="0"/>
        <v>2</v>
      </c>
      <c r="AW1" s="39">
        <f t="shared" si="0"/>
        <v>2</v>
      </c>
      <c r="AX1" s="39">
        <f t="shared" si="0"/>
        <v>2</v>
      </c>
      <c r="AY1" s="39">
        <f t="shared" si="0"/>
        <v>2</v>
      </c>
      <c r="AZ1" s="39">
        <f t="shared" si="0"/>
        <v>2</v>
      </c>
      <c r="BA1" s="39">
        <f t="shared" si="0"/>
        <v>2</v>
      </c>
      <c r="BB1" s="39">
        <f t="shared" si="0"/>
        <v>2</v>
      </c>
      <c r="BC1" s="39">
        <f t="shared" si="0"/>
        <v>2</v>
      </c>
      <c r="BD1" s="39">
        <f t="shared" si="0"/>
        <v>2</v>
      </c>
      <c r="BE1" s="39">
        <f t="shared" si="0"/>
        <v>2</v>
      </c>
      <c r="BF1" s="39">
        <f t="shared" si="0"/>
        <v>2</v>
      </c>
      <c r="BG1" s="52">
        <f>SUM(G1:BF1)</f>
        <v>100</v>
      </c>
      <c r="BI1"/>
      <c r="BJ1"/>
    </row>
    <row r="2" spans="1:75" ht="18">
      <c r="G2" s="9" t="s">
        <v>3</v>
      </c>
      <c r="H2" s="32" t="s">
        <v>40</v>
      </c>
      <c r="I2" s="39">
        <f>MAX(I11:I151)</f>
        <v>0</v>
      </c>
      <c r="J2" s="39">
        <f t="shared" ref="J2:BF2" si="1">MAX(J11:J151)</f>
        <v>0</v>
      </c>
      <c r="K2" s="39">
        <f t="shared" si="1"/>
        <v>0</v>
      </c>
      <c r="L2" s="39">
        <f t="shared" si="1"/>
        <v>0</v>
      </c>
      <c r="M2" s="39">
        <f t="shared" si="1"/>
        <v>0</v>
      </c>
      <c r="N2" s="39">
        <f t="shared" si="1"/>
        <v>0</v>
      </c>
      <c r="O2" s="39">
        <f t="shared" si="1"/>
        <v>0</v>
      </c>
      <c r="P2" s="39">
        <f t="shared" si="1"/>
        <v>0</v>
      </c>
      <c r="Q2" s="39">
        <f t="shared" si="1"/>
        <v>0</v>
      </c>
      <c r="R2" s="39">
        <f t="shared" si="1"/>
        <v>0</v>
      </c>
      <c r="S2" s="39">
        <f t="shared" si="1"/>
        <v>0</v>
      </c>
      <c r="T2" s="39">
        <f t="shared" si="1"/>
        <v>0</v>
      </c>
      <c r="U2" s="39">
        <f t="shared" si="1"/>
        <v>0</v>
      </c>
      <c r="V2" s="39">
        <f t="shared" si="1"/>
        <v>0</v>
      </c>
      <c r="W2" s="39">
        <f t="shared" si="1"/>
        <v>0</v>
      </c>
      <c r="X2" s="39">
        <f t="shared" si="1"/>
        <v>0</v>
      </c>
      <c r="Y2" s="39">
        <f t="shared" si="1"/>
        <v>0</v>
      </c>
      <c r="Z2" s="39">
        <f t="shared" si="1"/>
        <v>0</v>
      </c>
      <c r="AA2" s="39">
        <f t="shared" si="1"/>
        <v>0</v>
      </c>
      <c r="AB2" s="39">
        <f t="shared" si="1"/>
        <v>0</v>
      </c>
      <c r="AC2" s="39">
        <f t="shared" si="1"/>
        <v>0</v>
      </c>
      <c r="AD2" s="39">
        <f t="shared" si="1"/>
        <v>0</v>
      </c>
      <c r="AE2" s="39">
        <f t="shared" si="1"/>
        <v>0</v>
      </c>
      <c r="AF2" s="39">
        <f t="shared" si="1"/>
        <v>0</v>
      </c>
      <c r="AG2" s="39">
        <f t="shared" si="1"/>
        <v>0</v>
      </c>
      <c r="AH2" s="39">
        <f t="shared" si="1"/>
        <v>0</v>
      </c>
      <c r="AI2" s="39">
        <f t="shared" si="1"/>
        <v>0</v>
      </c>
      <c r="AJ2" s="39">
        <f t="shared" si="1"/>
        <v>0</v>
      </c>
      <c r="AK2" s="39">
        <f t="shared" si="1"/>
        <v>0</v>
      </c>
      <c r="AL2" s="39">
        <f t="shared" si="1"/>
        <v>0</v>
      </c>
      <c r="AM2" s="39">
        <f t="shared" si="1"/>
        <v>0</v>
      </c>
      <c r="AN2" s="39">
        <f t="shared" si="1"/>
        <v>0</v>
      </c>
      <c r="AO2" s="39">
        <f t="shared" si="1"/>
        <v>0</v>
      </c>
      <c r="AP2" s="39">
        <f t="shared" si="1"/>
        <v>0</v>
      </c>
      <c r="AQ2" s="39">
        <f t="shared" si="1"/>
        <v>0</v>
      </c>
      <c r="AR2" s="39">
        <f t="shared" si="1"/>
        <v>0</v>
      </c>
      <c r="AS2" s="39">
        <f t="shared" si="1"/>
        <v>0</v>
      </c>
      <c r="AT2" s="39">
        <f t="shared" si="1"/>
        <v>0</v>
      </c>
      <c r="AU2" s="39">
        <f t="shared" si="1"/>
        <v>0</v>
      </c>
      <c r="AV2" s="39">
        <f t="shared" si="1"/>
        <v>0</v>
      </c>
      <c r="AW2" s="39">
        <f t="shared" si="1"/>
        <v>0</v>
      </c>
      <c r="AX2" s="39">
        <f t="shared" si="1"/>
        <v>0</v>
      </c>
      <c r="AY2" s="39">
        <f t="shared" si="1"/>
        <v>0</v>
      </c>
      <c r="AZ2" s="39">
        <f t="shared" si="1"/>
        <v>0</v>
      </c>
      <c r="BA2" s="39">
        <f t="shared" si="1"/>
        <v>0</v>
      </c>
      <c r="BB2" s="39">
        <f t="shared" si="1"/>
        <v>0</v>
      </c>
      <c r="BC2" s="39">
        <f t="shared" si="1"/>
        <v>0</v>
      </c>
      <c r="BD2" s="39">
        <f t="shared" si="1"/>
        <v>0</v>
      </c>
      <c r="BE2" s="39">
        <f t="shared" si="1"/>
        <v>0</v>
      </c>
      <c r="BF2" s="39">
        <f t="shared" si="1"/>
        <v>0</v>
      </c>
      <c r="BG2" s="39">
        <f>MAX(BG11:BG151)</f>
        <v>0</v>
      </c>
      <c r="BI2"/>
      <c r="BJ2"/>
    </row>
    <row r="3" spans="1:75" ht="18">
      <c r="G3" s="9" t="s">
        <v>46</v>
      </c>
      <c r="H3" s="32" t="s">
        <v>40</v>
      </c>
      <c r="I3" s="40" t="str">
        <f>IFERROR(AVERAGE(I11:I151)/I1,"")</f>
        <v/>
      </c>
      <c r="J3" s="40" t="str">
        <f t="shared" ref="J3:BF3" si="2">IFERROR(AVERAGE(J11:J151)/J1,"")</f>
        <v/>
      </c>
      <c r="K3" s="40" t="str">
        <f t="shared" si="2"/>
        <v/>
      </c>
      <c r="L3" s="40" t="str">
        <f t="shared" si="2"/>
        <v/>
      </c>
      <c r="M3" s="40" t="str">
        <f t="shared" si="2"/>
        <v/>
      </c>
      <c r="N3" s="40" t="str">
        <f t="shared" si="2"/>
        <v/>
      </c>
      <c r="O3" s="40" t="str">
        <f t="shared" si="2"/>
        <v/>
      </c>
      <c r="P3" s="40" t="str">
        <f t="shared" si="2"/>
        <v/>
      </c>
      <c r="Q3" s="40" t="str">
        <f t="shared" si="2"/>
        <v/>
      </c>
      <c r="R3" s="40" t="str">
        <f t="shared" si="2"/>
        <v/>
      </c>
      <c r="S3" s="40" t="str">
        <f t="shared" si="2"/>
        <v/>
      </c>
      <c r="T3" s="40" t="str">
        <f t="shared" si="2"/>
        <v/>
      </c>
      <c r="U3" s="40" t="str">
        <f t="shared" si="2"/>
        <v/>
      </c>
      <c r="V3" s="40" t="str">
        <f t="shared" si="2"/>
        <v/>
      </c>
      <c r="W3" s="40" t="str">
        <f t="shared" si="2"/>
        <v/>
      </c>
      <c r="X3" s="40" t="str">
        <f t="shared" si="2"/>
        <v/>
      </c>
      <c r="Y3" s="40" t="str">
        <f t="shared" si="2"/>
        <v/>
      </c>
      <c r="Z3" s="40" t="str">
        <f t="shared" si="2"/>
        <v/>
      </c>
      <c r="AA3" s="40" t="str">
        <f t="shared" si="2"/>
        <v/>
      </c>
      <c r="AB3" s="40" t="str">
        <f t="shared" si="2"/>
        <v/>
      </c>
      <c r="AC3" s="40" t="str">
        <f t="shared" si="2"/>
        <v/>
      </c>
      <c r="AD3" s="40" t="str">
        <f t="shared" si="2"/>
        <v/>
      </c>
      <c r="AE3" s="40" t="str">
        <f t="shared" si="2"/>
        <v/>
      </c>
      <c r="AF3" s="40" t="str">
        <f t="shared" si="2"/>
        <v/>
      </c>
      <c r="AG3" s="40" t="str">
        <f t="shared" si="2"/>
        <v/>
      </c>
      <c r="AH3" s="40" t="str">
        <f t="shared" si="2"/>
        <v/>
      </c>
      <c r="AI3" s="40" t="str">
        <f t="shared" si="2"/>
        <v/>
      </c>
      <c r="AJ3" s="40" t="str">
        <f t="shared" si="2"/>
        <v/>
      </c>
      <c r="AK3" s="40" t="str">
        <f t="shared" si="2"/>
        <v/>
      </c>
      <c r="AL3" s="40" t="str">
        <f t="shared" si="2"/>
        <v/>
      </c>
      <c r="AM3" s="40" t="str">
        <f t="shared" si="2"/>
        <v/>
      </c>
      <c r="AN3" s="40" t="str">
        <f t="shared" si="2"/>
        <v/>
      </c>
      <c r="AO3" s="40" t="str">
        <f t="shared" si="2"/>
        <v/>
      </c>
      <c r="AP3" s="40" t="str">
        <f t="shared" si="2"/>
        <v/>
      </c>
      <c r="AQ3" s="40" t="str">
        <f t="shared" si="2"/>
        <v/>
      </c>
      <c r="AR3" s="40" t="str">
        <f t="shared" si="2"/>
        <v/>
      </c>
      <c r="AS3" s="40" t="str">
        <f t="shared" si="2"/>
        <v/>
      </c>
      <c r="AT3" s="40" t="str">
        <f t="shared" si="2"/>
        <v/>
      </c>
      <c r="AU3" s="40" t="str">
        <f t="shared" si="2"/>
        <v/>
      </c>
      <c r="AV3" s="40" t="str">
        <f t="shared" si="2"/>
        <v/>
      </c>
      <c r="AW3" s="40" t="str">
        <f t="shared" si="2"/>
        <v/>
      </c>
      <c r="AX3" s="40" t="str">
        <f t="shared" si="2"/>
        <v/>
      </c>
      <c r="AY3" s="40" t="str">
        <f t="shared" si="2"/>
        <v/>
      </c>
      <c r="AZ3" s="40" t="str">
        <f t="shared" si="2"/>
        <v/>
      </c>
      <c r="BA3" s="40" t="str">
        <f t="shared" si="2"/>
        <v/>
      </c>
      <c r="BB3" s="40" t="str">
        <f t="shared" si="2"/>
        <v/>
      </c>
      <c r="BC3" s="40" t="str">
        <f t="shared" si="2"/>
        <v/>
      </c>
      <c r="BD3" s="40" t="str">
        <f t="shared" si="2"/>
        <v/>
      </c>
      <c r="BE3" s="40" t="str">
        <f t="shared" si="2"/>
        <v/>
      </c>
      <c r="BF3" s="40" t="str">
        <f t="shared" si="2"/>
        <v/>
      </c>
      <c r="BG3" s="40"/>
      <c r="BI3"/>
      <c r="BJ3"/>
    </row>
    <row r="4" spans="1:75" ht="18">
      <c r="G4" s="9" t="s">
        <v>47</v>
      </c>
      <c r="H4" s="32" t="s">
        <v>40</v>
      </c>
      <c r="I4" s="40" t="str">
        <f t="shared" ref="I4:BE4" si="3">IFERROR(CORREL(I11:I151,$BG$11:$BG$151),"")</f>
        <v/>
      </c>
      <c r="J4" s="40" t="str">
        <f t="shared" si="3"/>
        <v/>
      </c>
      <c r="K4" s="40" t="str">
        <f t="shared" si="3"/>
        <v/>
      </c>
      <c r="L4" s="40" t="str">
        <f t="shared" si="3"/>
        <v/>
      </c>
      <c r="M4" s="40" t="str">
        <f t="shared" si="3"/>
        <v/>
      </c>
      <c r="N4" s="40" t="str">
        <f t="shared" si="3"/>
        <v/>
      </c>
      <c r="O4" s="40" t="str">
        <f t="shared" si="3"/>
        <v/>
      </c>
      <c r="P4" s="40" t="str">
        <f t="shared" si="3"/>
        <v/>
      </c>
      <c r="Q4" s="40" t="str">
        <f t="shared" si="3"/>
        <v/>
      </c>
      <c r="R4" s="40" t="str">
        <f t="shared" si="3"/>
        <v/>
      </c>
      <c r="S4" s="40" t="str">
        <f t="shared" si="3"/>
        <v/>
      </c>
      <c r="T4" s="40" t="str">
        <f t="shared" si="3"/>
        <v/>
      </c>
      <c r="U4" s="40" t="str">
        <f t="shared" si="3"/>
        <v/>
      </c>
      <c r="V4" s="40" t="str">
        <f t="shared" si="3"/>
        <v/>
      </c>
      <c r="W4" s="40" t="str">
        <f t="shared" si="3"/>
        <v/>
      </c>
      <c r="X4" s="40" t="str">
        <f t="shared" si="3"/>
        <v/>
      </c>
      <c r="Y4" s="40" t="str">
        <f t="shared" si="3"/>
        <v/>
      </c>
      <c r="Z4" s="40" t="str">
        <f t="shared" si="3"/>
        <v/>
      </c>
      <c r="AA4" s="40" t="str">
        <f t="shared" si="3"/>
        <v/>
      </c>
      <c r="AB4" s="40" t="str">
        <f t="shared" si="3"/>
        <v/>
      </c>
      <c r="AC4" s="40" t="str">
        <f t="shared" si="3"/>
        <v/>
      </c>
      <c r="AD4" s="40" t="str">
        <f t="shared" si="3"/>
        <v/>
      </c>
      <c r="AE4" s="40" t="str">
        <f t="shared" si="3"/>
        <v/>
      </c>
      <c r="AF4" s="40" t="str">
        <f t="shared" si="3"/>
        <v/>
      </c>
      <c r="AG4" s="40" t="str">
        <f t="shared" si="3"/>
        <v/>
      </c>
      <c r="AH4" s="40" t="str">
        <f t="shared" si="3"/>
        <v/>
      </c>
      <c r="AI4" s="40" t="str">
        <f t="shared" si="3"/>
        <v/>
      </c>
      <c r="AJ4" s="40" t="str">
        <f t="shared" si="3"/>
        <v/>
      </c>
      <c r="AK4" s="40" t="str">
        <f t="shared" si="3"/>
        <v/>
      </c>
      <c r="AL4" s="40" t="str">
        <f t="shared" si="3"/>
        <v/>
      </c>
      <c r="AM4" s="40" t="str">
        <f t="shared" si="3"/>
        <v/>
      </c>
      <c r="AN4" s="40" t="str">
        <f t="shared" si="3"/>
        <v/>
      </c>
      <c r="AO4" s="40" t="str">
        <f t="shared" si="3"/>
        <v/>
      </c>
      <c r="AP4" s="40" t="str">
        <f t="shared" si="3"/>
        <v/>
      </c>
      <c r="AQ4" s="40" t="str">
        <f t="shared" si="3"/>
        <v/>
      </c>
      <c r="AR4" s="40" t="str">
        <f t="shared" si="3"/>
        <v/>
      </c>
      <c r="AS4" s="40" t="str">
        <f t="shared" si="3"/>
        <v/>
      </c>
      <c r="AT4" s="40" t="str">
        <f t="shared" si="3"/>
        <v/>
      </c>
      <c r="AU4" s="40" t="str">
        <f t="shared" si="3"/>
        <v/>
      </c>
      <c r="AV4" s="40" t="str">
        <f t="shared" si="3"/>
        <v/>
      </c>
      <c r="AW4" s="40" t="str">
        <f t="shared" si="3"/>
        <v/>
      </c>
      <c r="AX4" s="40" t="str">
        <f t="shared" si="3"/>
        <v/>
      </c>
      <c r="AY4" s="40" t="str">
        <f t="shared" si="3"/>
        <v/>
      </c>
      <c r="AZ4" s="40" t="str">
        <f t="shared" si="3"/>
        <v/>
      </c>
      <c r="BA4" s="40" t="str">
        <f t="shared" si="3"/>
        <v/>
      </c>
      <c r="BB4" s="40" t="str">
        <f t="shared" si="3"/>
        <v/>
      </c>
      <c r="BC4" s="40" t="str">
        <f t="shared" si="3"/>
        <v/>
      </c>
      <c r="BD4" s="40" t="str">
        <f t="shared" si="3"/>
        <v/>
      </c>
      <c r="BE4" s="40" t="str">
        <f t="shared" si="3"/>
        <v/>
      </c>
      <c r="BF4" s="40" t="str">
        <f>IFERROR(CORREL(BF11:BF151,$BG$11:$BG$151),"")</f>
        <v/>
      </c>
      <c r="BG4" s="40"/>
      <c r="BI4"/>
      <c r="BJ4"/>
    </row>
    <row r="5" spans="1:75" ht="18">
      <c r="G5" s="9" t="s">
        <v>15</v>
      </c>
      <c r="H5" s="32" t="s">
        <v>40</v>
      </c>
      <c r="I5" s="40" t="str">
        <f>IFERROR(VAR(I11:I151),"")</f>
        <v/>
      </c>
      <c r="J5" s="40" t="str">
        <f t="shared" ref="J5:BG5" si="4">IFERROR(VAR(J11:J151),"")</f>
        <v/>
      </c>
      <c r="K5" s="40" t="str">
        <f t="shared" si="4"/>
        <v/>
      </c>
      <c r="L5" s="40" t="str">
        <f t="shared" si="4"/>
        <v/>
      </c>
      <c r="M5" s="40" t="str">
        <f t="shared" si="4"/>
        <v/>
      </c>
      <c r="N5" s="40" t="str">
        <f t="shared" si="4"/>
        <v/>
      </c>
      <c r="O5" s="40" t="str">
        <f t="shared" si="4"/>
        <v/>
      </c>
      <c r="P5" s="40" t="str">
        <f t="shared" si="4"/>
        <v/>
      </c>
      <c r="Q5" s="40" t="str">
        <f t="shared" si="4"/>
        <v/>
      </c>
      <c r="R5" s="40" t="str">
        <f t="shared" si="4"/>
        <v/>
      </c>
      <c r="S5" s="40" t="str">
        <f t="shared" si="4"/>
        <v/>
      </c>
      <c r="T5" s="40" t="str">
        <f t="shared" si="4"/>
        <v/>
      </c>
      <c r="U5" s="40" t="str">
        <f t="shared" si="4"/>
        <v/>
      </c>
      <c r="V5" s="40" t="str">
        <f t="shared" si="4"/>
        <v/>
      </c>
      <c r="W5" s="40" t="str">
        <f t="shared" si="4"/>
        <v/>
      </c>
      <c r="X5" s="40" t="str">
        <f t="shared" si="4"/>
        <v/>
      </c>
      <c r="Y5" s="40" t="str">
        <f t="shared" si="4"/>
        <v/>
      </c>
      <c r="Z5" s="40" t="str">
        <f t="shared" si="4"/>
        <v/>
      </c>
      <c r="AA5" s="40" t="str">
        <f t="shared" si="4"/>
        <v/>
      </c>
      <c r="AB5" s="40" t="str">
        <f t="shared" si="4"/>
        <v/>
      </c>
      <c r="AC5" s="40" t="str">
        <f t="shared" si="4"/>
        <v/>
      </c>
      <c r="AD5" s="40" t="str">
        <f t="shared" si="4"/>
        <v/>
      </c>
      <c r="AE5" s="40" t="str">
        <f t="shared" si="4"/>
        <v/>
      </c>
      <c r="AF5" s="40" t="str">
        <f t="shared" si="4"/>
        <v/>
      </c>
      <c r="AG5" s="40" t="str">
        <f t="shared" si="4"/>
        <v/>
      </c>
      <c r="AH5" s="40" t="str">
        <f t="shared" si="4"/>
        <v/>
      </c>
      <c r="AI5" s="40" t="str">
        <f t="shared" si="4"/>
        <v/>
      </c>
      <c r="AJ5" s="40" t="str">
        <f t="shared" si="4"/>
        <v/>
      </c>
      <c r="AK5" s="40" t="str">
        <f t="shared" si="4"/>
        <v/>
      </c>
      <c r="AL5" s="40" t="str">
        <f t="shared" si="4"/>
        <v/>
      </c>
      <c r="AM5" s="40" t="str">
        <f t="shared" si="4"/>
        <v/>
      </c>
      <c r="AN5" s="40" t="str">
        <f t="shared" si="4"/>
        <v/>
      </c>
      <c r="AO5" s="40" t="str">
        <f t="shared" si="4"/>
        <v/>
      </c>
      <c r="AP5" s="40" t="str">
        <f t="shared" si="4"/>
        <v/>
      </c>
      <c r="AQ5" s="40" t="str">
        <f t="shared" si="4"/>
        <v/>
      </c>
      <c r="AR5" s="40" t="str">
        <f t="shared" si="4"/>
        <v/>
      </c>
      <c r="AS5" s="40" t="str">
        <f t="shared" si="4"/>
        <v/>
      </c>
      <c r="AT5" s="40" t="str">
        <f t="shared" si="4"/>
        <v/>
      </c>
      <c r="AU5" s="40" t="str">
        <f t="shared" si="4"/>
        <v/>
      </c>
      <c r="AV5" s="40" t="str">
        <f t="shared" si="4"/>
        <v/>
      </c>
      <c r="AW5" s="40" t="str">
        <f t="shared" si="4"/>
        <v/>
      </c>
      <c r="AX5" s="40" t="str">
        <f t="shared" si="4"/>
        <v/>
      </c>
      <c r="AY5" s="40" t="str">
        <f t="shared" si="4"/>
        <v/>
      </c>
      <c r="AZ5" s="40" t="str">
        <f t="shared" si="4"/>
        <v/>
      </c>
      <c r="BA5" s="40" t="str">
        <f t="shared" si="4"/>
        <v/>
      </c>
      <c r="BB5" s="40" t="str">
        <f t="shared" si="4"/>
        <v/>
      </c>
      <c r="BC5" s="40" t="str">
        <f t="shared" si="4"/>
        <v/>
      </c>
      <c r="BD5" s="40" t="str">
        <f t="shared" si="4"/>
        <v/>
      </c>
      <c r="BE5" s="40" t="str">
        <f t="shared" si="4"/>
        <v/>
      </c>
      <c r="BF5" s="40" t="str">
        <f t="shared" si="4"/>
        <v/>
      </c>
      <c r="BG5" s="40" t="str">
        <f t="shared" si="4"/>
        <v/>
      </c>
      <c r="BI5"/>
      <c r="BJ5"/>
    </row>
    <row r="6" spans="1:75" ht="18.75">
      <c r="B6" s="36" t="s">
        <v>44</v>
      </c>
      <c r="C6" s="53"/>
      <c r="D6" s="53"/>
      <c r="E6" s="53"/>
      <c r="BI6"/>
      <c r="BJ6"/>
    </row>
    <row r="7" spans="1:75" ht="18.75">
      <c r="B7" s="37" t="s">
        <v>45</v>
      </c>
      <c r="C7" s="51">
        <v>1</v>
      </c>
      <c r="BI7"/>
      <c r="BJ7"/>
      <c r="BP7" s="4" t="s">
        <v>48</v>
      </c>
    </row>
    <row r="8" spans="1:75" ht="15">
      <c r="C8" s="19"/>
      <c r="D8" s="13"/>
      <c r="F8" s="13"/>
      <c r="G8" s="13"/>
      <c r="H8" s="13"/>
      <c r="I8" s="27"/>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5" t="s">
        <v>1</v>
      </c>
      <c r="BH8" s="26" t="s">
        <v>2</v>
      </c>
      <c r="BI8"/>
      <c r="BJ8"/>
      <c r="BK8" s="31" t="s">
        <v>39</v>
      </c>
      <c r="BL8" s="22"/>
      <c r="BM8" s="47"/>
      <c r="BN8" s="23"/>
    </row>
    <row r="9" spans="1:75" s="21" customFormat="1" ht="18">
      <c r="A9" s="32" t="s">
        <v>40</v>
      </c>
      <c r="B9" s="32" t="s">
        <v>40</v>
      </c>
      <c r="C9" s="32" t="s">
        <v>40</v>
      </c>
      <c r="D9" s="13"/>
      <c r="E9" s="13"/>
      <c r="F9" s="13"/>
      <c r="G9" s="34" t="s">
        <v>42</v>
      </c>
      <c r="H9" s="34"/>
      <c r="I9" s="33">
        <v>1</v>
      </c>
      <c r="J9" s="33">
        <v>2</v>
      </c>
      <c r="K9" s="33">
        <v>3</v>
      </c>
      <c r="L9" s="33">
        <v>4</v>
      </c>
      <c r="M9" s="33">
        <v>5</v>
      </c>
      <c r="N9" s="33">
        <v>6</v>
      </c>
      <c r="O9" s="33">
        <v>7</v>
      </c>
      <c r="P9" s="33">
        <v>8</v>
      </c>
      <c r="Q9" s="33">
        <v>9</v>
      </c>
      <c r="R9" s="33">
        <v>10</v>
      </c>
      <c r="S9" s="33">
        <v>11</v>
      </c>
      <c r="T9" s="33">
        <v>12</v>
      </c>
      <c r="U9" s="33">
        <v>13</v>
      </c>
      <c r="V9" s="33">
        <v>14</v>
      </c>
      <c r="W9" s="33">
        <v>15</v>
      </c>
      <c r="X9" s="33">
        <v>16</v>
      </c>
      <c r="Y9" s="33">
        <v>17</v>
      </c>
      <c r="Z9" s="33">
        <v>18</v>
      </c>
      <c r="AA9" s="33">
        <v>19</v>
      </c>
      <c r="AB9" s="33">
        <v>20</v>
      </c>
      <c r="AC9" s="33">
        <v>21</v>
      </c>
      <c r="AD9" s="33">
        <v>22</v>
      </c>
      <c r="AE9" s="33">
        <v>23</v>
      </c>
      <c r="AF9" s="33">
        <v>24</v>
      </c>
      <c r="AG9" s="33">
        <v>25</v>
      </c>
      <c r="AH9" s="33">
        <v>26</v>
      </c>
      <c r="AI9" s="33">
        <v>27</v>
      </c>
      <c r="AJ9" s="33">
        <v>28</v>
      </c>
      <c r="AK9" s="33">
        <v>29</v>
      </c>
      <c r="AL9" s="33">
        <v>30</v>
      </c>
      <c r="AM9" s="33">
        <v>31</v>
      </c>
      <c r="AN9" s="33">
        <v>32</v>
      </c>
      <c r="AO9" s="33">
        <v>33</v>
      </c>
      <c r="AP9" s="33">
        <v>34</v>
      </c>
      <c r="AQ9" s="33">
        <v>35</v>
      </c>
      <c r="AR9" s="33">
        <v>36</v>
      </c>
      <c r="AS9" s="33">
        <v>37</v>
      </c>
      <c r="AT9" s="33">
        <v>38</v>
      </c>
      <c r="AU9" s="33">
        <v>39</v>
      </c>
      <c r="AV9" s="33">
        <v>40</v>
      </c>
      <c r="AW9" s="33">
        <v>41</v>
      </c>
      <c r="AX9" s="33">
        <v>42</v>
      </c>
      <c r="AY9" s="33">
        <v>43</v>
      </c>
      <c r="AZ9" s="33">
        <v>44</v>
      </c>
      <c r="BA9" s="33">
        <v>45</v>
      </c>
      <c r="BB9" s="33">
        <v>46</v>
      </c>
      <c r="BC9" s="33">
        <v>47</v>
      </c>
      <c r="BD9" s="33">
        <v>48</v>
      </c>
      <c r="BE9" s="33">
        <v>49</v>
      </c>
      <c r="BF9" s="33">
        <v>50</v>
      </c>
      <c r="BJ9" s="22"/>
      <c r="BK9" s="22"/>
      <c r="BL9" s="22"/>
      <c r="BM9" s="22"/>
      <c r="BN9" s="19"/>
    </row>
    <row r="10" spans="1:75" ht="31.5">
      <c r="A10" s="10" t="s">
        <v>33</v>
      </c>
      <c r="B10" s="11" t="s">
        <v>34</v>
      </c>
      <c r="C10" s="11" t="s">
        <v>35</v>
      </c>
      <c r="D10" s="12" t="s">
        <v>41</v>
      </c>
      <c r="E10" s="13"/>
      <c r="F10" s="13"/>
      <c r="G10" s="35" t="s">
        <v>43</v>
      </c>
      <c r="H10" s="35"/>
      <c r="I10" s="33">
        <v>2</v>
      </c>
      <c r="J10" s="33">
        <v>2</v>
      </c>
      <c r="K10" s="33">
        <v>2</v>
      </c>
      <c r="L10" s="33">
        <v>2</v>
      </c>
      <c r="M10" s="33">
        <v>2</v>
      </c>
      <c r="N10" s="33">
        <v>2</v>
      </c>
      <c r="O10" s="33">
        <v>2</v>
      </c>
      <c r="P10" s="33">
        <v>2</v>
      </c>
      <c r="Q10" s="33">
        <v>2</v>
      </c>
      <c r="R10" s="33">
        <v>2</v>
      </c>
      <c r="S10" s="33">
        <v>2</v>
      </c>
      <c r="T10" s="33">
        <v>2</v>
      </c>
      <c r="U10" s="33">
        <v>2</v>
      </c>
      <c r="V10" s="33">
        <v>2</v>
      </c>
      <c r="W10" s="33">
        <v>2</v>
      </c>
      <c r="X10" s="33">
        <v>2</v>
      </c>
      <c r="Y10" s="33">
        <v>2</v>
      </c>
      <c r="Z10" s="33">
        <v>2</v>
      </c>
      <c r="AA10" s="33">
        <v>2</v>
      </c>
      <c r="AB10" s="33">
        <v>2</v>
      </c>
      <c r="AC10" s="33">
        <v>2</v>
      </c>
      <c r="AD10" s="33">
        <v>2</v>
      </c>
      <c r="AE10" s="33">
        <v>2</v>
      </c>
      <c r="AF10" s="33">
        <v>2</v>
      </c>
      <c r="AG10" s="33">
        <v>2</v>
      </c>
      <c r="AH10" s="33">
        <v>2</v>
      </c>
      <c r="AI10" s="33">
        <v>2</v>
      </c>
      <c r="AJ10" s="33">
        <v>2</v>
      </c>
      <c r="AK10" s="33">
        <v>2</v>
      </c>
      <c r="AL10" s="33">
        <v>2</v>
      </c>
      <c r="AM10" s="33">
        <v>2</v>
      </c>
      <c r="AN10" s="33">
        <v>2</v>
      </c>
      <c r="AO10" s="33">
        <v>2</v>
      </c>
      <c r="AP10" s="33">
        <v>2</v>
      </c>
      <c r="AQ10" s="33">
        <v>2</v>
      </c>
      <c r="AR10" s="33">
        <v>2</v>
      </c>
      <c r="AS10" s="33">
        <v>2</v>
      </c>
      <c r="AT10" s="33">
        <v>2</v>
      </c>
      <c r="AU10" s="33">
        <v>2</v>
      </c>
      <c r="AV10" s="33">
        <v>2</v>
      </c>
      <c r="AW10" s="33">
        <v>2</v>
      </c>
      <c r="AX10" s="33">
        <v>2</v>
      </c>
      <c r="AY10" s="33">
        <v>2</v>
      </c>
      <c r="AZ10" s="33">
        <v>2</v>
      </c>
      <c r="BA10" s="33">
        <v>2</v>
      </c>
      <c r="BB10" s="33">
        <v>2</v>
      </c>
      <c r="BC10" s="33">
        <v>2</v>
      </c>
      <c r="BD10" s="33">
        <v>2</v>
      </c>
      <c r="BE10" s="33">
        <v>2</v>
      </c>
      <c r="BF10" s="33">
        <v>2</v>
      </c>
      <c r="BG10" s="38">
        <f>IF(I10="","",SUM(I10:BF10))</f>
        <v>100</v>
      </c>
      <c r="BH10" s="39">
        <f>IFERROR(IF(BG10&lt;$BL$12,1,ROUND(IF(BG10&lt;$BL$13,1+(BG10-$BL$12)/($BL$13-$BL$12)*($BM$13-$BM$12),5.5+(BG10-$BL$13)/($BL$14-$BL$13)*($BM$14-$BM$13)),1)),"")</f>
        <v>10</v>
      </c>
      <c r="BI10"/>
      <c r="BJ10"/>
      <c r="BK10" s="4" t="s">
        <v>5</v>
      </c>
      <c r="BL10" s="4"/>
      <c r="BW10" s="1"/>
    </row>
    <row r="11" spans="1:75" ht="14.25">
      <c r="A11" s="14"/>
      <c r="B11" s="5" t="str">
        <f>BH11</f>
        <v/>
      </c>
      <c r="C11" s="14"/>
      <c r="D11" s="14"/>
      <c r="E11" s="15"/>
      <c r="F11" s="14"/>
      <c r="G11" s="14"/>
      <c r="H11" s="14"/>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39" t="str">
        <f>IF(SUM(I11:BF11)&gt;0,SUM(I11:BF11),"")</f>
        <v/>
      </c>
      <c r="BH11" s="39" t="str">
        <f>IFERROR(IF(BG11&lt;$BL$12,1,ROUND(IF(BG11&lt;$BL$13,$BM$12+(BG11-$BL$12)/($BL$13-$BL$12)*($BM$13-$BM$12),5.5+(BG11-$BL$13)/($BL$14-$BL$13)*($BM$14-$BM$13)),1)),""&amp;$BM$8)</f>
        <v/>
      </c>
      <c r="BI11"/>
      <c r="BJ11"/>
      <c r="BL11" s="3" t="s">
        <v>6</v>
      </c>
      <c r="BM11" s="3" t="s">
        <v>2</v>
      </c>
    </row>
    <row r="12" spans="1:75" ht="15">
      <c r="A12" s="14"/>
      <c r="B12" s="5" t="str">
        <f t="shared" ref="B12:B75" si="5">BH12</f>
        <v/>
      </c>
      <c r="C12" s="14"/>
      <c r="D12" s="14"/>
      <c r="E12" s="14"/>
      <c r="F12" s="14"/>
      <c r="G12" s="14"/>
      <c r="H12" s="14"/>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39" t="str">
        <f t="shared" ref="BG12:BG75" si="6">IF(SUM(I12:BF12)&gt;0,SUM(I12:BF12),"")</f>
        <v/>
      </c>
      <c r="BH12" s="39" t="str">
        <f t="shared" ref="BH12:BH75" si="7">IFERROR(IF(BG12&lt;$BL$12,1,ROUND(IF(BG12&lt;$BL$13,$BM$12+(BG12-$BL$12)/($BL$13-$BL$12)*($BM$13-$BM$12),5.5+(BG12-$BL$13)/($BL$14-$BL$13)*($BM$14-$BM$13)),1)),""&amp;$BM$8)</f>
        <v/>
      </c>
      <c r="BI12"/>
      <c r="BJ12"/>
      <c r="BK12" s="3" t="s">
        <v>8</v>
      </c>
      <c r="BL12" s="46">
        <v>0</v>
      </c>
      <c r="BM12" s="46">
        <v>1</v>
      </c>
    </row>
    <row r="13" spans="1:75" ht="15">
      <c r="A13" s="14"/>
      <c r="B13" s="5" t="str">
        <f t="shared" si="5"/>
        <v/>
      </c>
      <c r="C13" s="14"/>
      <c r="D13" s="14"/>
      <c r="E13" s="15"/>
      <c r="F13" s="14"/>
      <c r="G13" s="14"/>
      <c r="H13" s="14"/>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39" t="str">
        <f t="shared" si="6"/>
        <v/>
      </c>
      <c r="BH13" s="39" t="str">
        <f t="shared" si="7"/>
        <v/>
      </c>
      <c r="BI13"/>
      <c r="BJ13"/>
      <c r="BK13" s="3" t="s">
        <v>7</v>
      </c>
      <c r="BL13" s="46">
        <v>27</v>
      </c>
      <c r="BM13" s="46">
        <v>5.5</v>
      </c>
    </row>
    <row r="14" spans="1:75" ht="15">
      <c r="A14" s="16"/>
      <c r="B14" s="5" t="str">
        <f t="shared" si="5"/>
        <v/>
      </c>
      <c r="C14" s="16"/>
      <c r="D14" s="16"/>
      <c r="E14" s="17"/>
      <c r="F14" s="16"/>
      <c r="G14" s="16"/>
      <c r="H14" s="16"/>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39" t="str">
        <f t="shared" si="6"/>
        <v/>
      </c>
      <c r="BH14" s="39" t="str">
        <f t="shared" si="7"/>
        <v/>
      </c>
      <c r="BI14"/>
      <c r="BJ14"/>
      <c r="BK14" s="3" t="s">
        <v>9</v>
      </c>
      <c r="BL14" s="45">
        <f>BG10</f>
        <v>100</v>
      </c>
      <c r="BM14" s="46">
        <v>10</v>
      </c>
    </row>
    <row r="15" spans="1:75" ht="14.25">
      <c r="A15" s="14"/>
      <c r="B15" s="5" t="str">
        <f t="shared" si="5"/>
        <v/>
      </c>
      <c r="C15" s="14"/>
      <c r="D15" s="14"/>
      <c r="E15" s="14"/>
      <c r="F15" s="14"/>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39" t="str">
        <f t="shared" si="6"/>
        <v/>
      </c>
      <c r="BH15" s="39" t="str">
        <f t="shared" si="7"/>
        <v/>
      </c>
      <c r="BI15"/>
      <c r="BJ15"/>
    </row>
    <row r="16" spans="1:75" ht="18">
      <c r="A16" s="14"/>
      <c r="B16" s="5" t="str">
        <f t="shared" si="5"/>
        <v/>
      </c>
      <c r="C16" s="16"/>
      <c r="D16" s="16"/>
      <c r="E16" s="17"/>
      <c r="F16" s="16"/>
      <c r="G16" s="16"/>
      <c r="H16" s="16"/>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39" t="str">
        <f t="shared" si="6"/>
        <v/>
      </c>
      <c r="BH16" s="39" t="str">
        <f t="shared" si="7"/>
        <v/>
      </c>
      <c r="BI16"/>
      <c r="BJ16"/>
      <c r="BK16" s="4" t="s">
        <v>10</v>
      </c>
    </row>
    <row r="17" spans="1:65" ht="14.25">
      <c r="A17" s="14"/>
      <c r="B17" s="5" t="str">
        <f t="shared" si="5"/>
        <v/>
      </c>
      <c r="C17" s="16"/>
      <c r="D17" s="16"/>
      <c r="E17" s="17"/>
      <c r="F17" s="16"/>
      <c r="G17" s="16"/>
      <c r="H17" s="16"/>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39" t="str">
        <f t="shared" si="6"/>
        <v/>
      </c>
      <c r="BH17" s="39" t="str">
        <f t="shared" si="7"/>
        <v/>
      </c>
      <c r="BI17"/>
      <c r="BJ17"/>
      <c r="BK17" s="3" t="s">
        <v>11</v>
      </c>
      <c r="BM17" s="41">
        <f>(COUNTIF($BG$11:$BG$151,"&gt;0"))</f>
        <v>0</v>
      </c>
    </row>
    <row r="18" spans="1:65" ht="14.25">
      <c r="A18" s="16"/>
      <c r="B18" s="5" t="str">
        <f t="shared" si="5"/>
        <v/>
      </c>
      <c r="C18" s="14"/>
      <c r="D18" s="14"/>
      <c r="E18" s="15"/>
      <c r="F18" s="14"/>
      <c r="G18" s="14"/>
      <c r="H18" s="1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39" t="str">
        <f t="shared" si="6"/>
        <v/>
      </c>
      <c r="BH18" s="39" t="str">
        <f t="shared" si="7"/>
        <v/>
      </c>
      <c r="BI18"/>
      <c r="BJ18"/>
      <c r="BK18" s="3" t="s">
        <v>12</v>
      </c>
      <c r="BM18" s="41">
        <f>(COUNTIF($BG$11:$BG$151,"&gt;"&amp;(BL13-1)))</f>
        <v>0</v>
      </c>
    </row>
    <row r="19" spans="1:65" ht="14.25">
      <c r="A19" s="14"/>
      <c r="B19" s="5" t="str">
        <f t="shared" si="5"/>
        <v/>
      </c>
      <c r="C19" s="14"/>
      <c r="D19" s="14"/>
      <c r="E19" s="15"/>
      <c r="F19" s="14"/>
      <c r="G19" s="14"/>
      <c r="H19" s="1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39" t="str">
        <f t="shared" si="6"/>
        <v/>
      </c>
      <c r="BH19" s="39" t="str">
        <f t="shared" si="7"/>
        <v/>
      </c>
      <c r="BI19"/>
      <c r="BJ19"/>
      <c r="BK19" s="3" t="s">
        <v>13</v>
      </c>
      <c r="BM19" s="41">
        <f>(COUNTIF($BG$11:$BG$151,"&lt;"&amp;BL13))</f>
        <v>0</v>
      </c>
    </row>
    <row r="20" spans="1:65" ht="14.25">
      <c r="A20" s="14"/>
      <c r="B20" s="5" t="str">
        <f t="shared" si="5"/>
        <v/>
      </c>
      <c r="C20" s="14"/>
      <c r="D20" s="14"/>
      <c r="E20" s="15"/>
      <c r="F20" s="14"/>
      <c r="G20" s="14"/>
      <c r="H20" s="14"/>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39" t="str">
        <f t="shared" si="6"/>
        <v/>
      </c>
      <c r="BH20" s="39" t="str">
        <f t="shared" si="7"/>
        <v/>
      </c>
      <c r="BI20"/>
      <c r="BJ20"/>
      <c r="BK20" s="3" t="s">
        <v>14</v>
      </c>
      <c r="BM20" s="43" t="e">
        <f>BM18/BM17</f>
        <v>#DIV/0!</v>
      </c>
    </row>
    <row r="21" spans="1:65" ht="14.25">
      <c r="A21" s="14"/>
      <c r="B21" s="5" t="str">
        <f t="shared" si="5"/>
        <v/>
      </c>
      <c r="C21" s="14"/>
      <c r="D21" s="14"/>
      <c r="E21" s="15"/>
      <c r="F21" s="14"/>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39" t="str">
        <f t="shared" si="6"/>
        <v/>
      </c>
      <c r="BH21" s="39" t="str">
        <f t="shared" si="7"/>
        <v/>
      </c>
      <c r="BI21"/>
      <c r="BJ21"/>
      <c r="BK21" s="3" t="s">
        <v>32</v>
      </c>
      <c r="BM21" s="44" t="e">
        <f>AVERAGE(BH11:BH151)</f>
        <v>#DIV/0!</v>
      </c>
    </row>
    <row r="22" spans="1:65" ht="14.25">
      <c r="A22" s="16"/>
      <c r="B22" s="5" t="str">
        <f t="shared" si="5"/>
        <v/>
      </c>
      <c r="C22" s="14"/>
      <c r="D22" s="14"/>
      <c r="E22" s="14"/>
      <c r="F22" s="14"/>
      <c r="G22" s="14"/>
      <c r="H22" s="14"/>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39" t="str">
        <f t="shared" si="6"/>
        <v/>
      </c>
      <c r="BH22" s="39" t="str">
        <f t="shared" si="7"/>
        <v/>
      </c>
      <c r="BI22"/>
      <c r="BJ22"/>
    </row>
    <row r="23" spans="1:65" ht="18">
      <c r="A23" s="14"/>
      <c r="B23" s="5" t="str">
        <f t="shared" si="5"/>
        <v/>
      </c>
      <c r="C23" s="14"/>
      <c r="D23" s="14"/>
      <c r="E23" s="14"/>
      <c r="F23" s="14"/>
      <c r="G23" s="14"/>
      <c r="H23" s="14"/>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39" t="str">
        <f t="shared" si="6"/>
        <v/>
      </c>
      <c r="BH23" s="39" t="str">
        <f t="shared" si="7"/>
        <v/>
      </c>
      <c r="BI23"/>
      <c r="BJ23"/>
      <c r="BK23" s="4" t="s">
        <v>20</v>
      </c>
    </row>
    <row r="24" spans="1:65" ht="14.25">
      <c r="A24" s="14"/>
      <c r="B24" s="5" t="str">
        <f t="shared" si="5"/>
        <v/>
      </c>
      <c r="C24" s="14"/>
      <c r="D24" s="14"/>
      <c r="E24" s="15"/>
      <c r="F24" s="14"/>
      <c r="G24" s="14"/>
      <c r="H24" s="14"/>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39" t="str">
        <f t="shared" si="6"/>
        <v/>
      </c>
      <c r="BH24" s="39" t="str">
        <f t="shared" si="7"/>
        <v/>
      </c>
      <c r="BI24"/>
      <c r="BJ24"/>
      <c r="BK24" s="3" t="s">
        <v>21</v>
      </c>
      <c r="BM24" s="41">
        <f>COUNTIF(I10:BF10,"&gt;0")</f>
        <v>50</v>
      </c>
    </row>
    <row r="25" spans="1:65" ht="14.25">
      <c r="A25" s="14"/>
      <c r="B25" s="5" t="str">
        <f t="shared" si="5"/>
        <v/>
      </c>
      <c r="C25" s="14"/>
      <c r="D25" s="14"/>
      <c r="E25" s="15"/>
      <c r="F25" s="14"/>
      <c r="G25" s="14"/>
      <c r="H25" s="14"/>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39" t="str">
        <f t="shared" si="6"/>
        <v/>
      </c>
      <c r="BH25" s="39" t="str">
        <f t="shared" si="7"/>
        <v/>
      </c>
      <c r="BI25"/>
      <c r="BJ25"/>
      <c r="BK25" s="3" t="s">
        <v>22</v>
      </c>
      <c r="BM25" s="42">
        <f>SUM(I5:BF5)</f>
        <v>0</v>
      </c>
    </row>
    <row r="26" spans="1:65" ht="14.25">
      <c r="A26" s="16"/>
      <c r="B26" s="5" t="str">
        <f t="shared" si="5"/>
        <v/>
      </c>
      <c r="C26" s="14"/>
      <c r="D26" s="14"/>
      <c r="E26" s="14"/>
      <c r="F26" s="14"/>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39" t="str">
        <f t="shared" si="6"/>
        <v/>
      </c>
      <c r="BH26" s="39" t="str">
        <f t="shared" si="7"/>
        <v/>
      </c>
      <c r="BI26"/>
      <c r="BJ26"/>
      <c r="BK26" s="3" t="s">
        <v>23</v>
      </c>
      <c r="BM26" s="42" t="str">
        <f>BG5</f>
        <v/>
      </c>
    </row>
    <row r="27" spans="1:65" ht="14.25">
      <c r="A27" s="14"/>
      <c r="B27" s="5" t="str">
        <f t="shared" si="5"/>
        <v/>
      </c>
      <c r="C27" s="14"/>
      <c r="D27" s="14"/>
      <c r="E27" s="14"/>
      <c r="F27" s="14"/>
      <c r="G27" s="14"/>
      <c r="H27" s="14"/>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39" t="str">
        <f t="shared" si="6"/>
        <v/>
      </c>
      <c r="BH27" s="39" t="str">
        <f t="shared" si="7"/>
        <v/>
      </c>
      <c r="BI27"/>
      <c r="BJ27"/>
      <c r="BK27" s="3" t="s">
        <v>24</v>
      </c>
      <c r="BM27" s="42" t="e">
        <f>BM24/(BM24-1)*(1-BM25/BM26)</f>
        <v>#VALUE!</v>
      </c>
    </row>
    <row r="28" spans="1:65" ht="14.25">
      <c r="A28" s="14"/>
      <c r="B28" s="5" t="str">
        <f t="shared" si="5"/>
        <v/>
      </c>
      <c r="C28" s="14"/>
      <c r="D28" s="14"/>
      <c r="E28" s="14"/>
      <c r="F28" s="14"/>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39" t="str">
        <f t="shared" si="6"/>
        <v/>
      </c>
      <c r="BH28" s="39" t="str">
        <f t="shared" si="7"/>
        <v/>
      </c>
      <c r="BI28"/>
      <c r="BJ28"/>
      <c r="BK28" s="3" t="s">
        <v>38</v>
      </c>
    </row>
    <row r="29" spans="1:65" ht="14.25">
      <c r="A29" s="14"/>
      <c r="B29" s="5" t="str">
        <f t="shared" si="5"/>
        <v/>
      </c>
      <c r="C29" s="18"/>
      <c r="D29" s="16"/>
      <c r="E29" s="17"/>
      <c r="F29" s="16"/>
      <c r="G29" s="16"/>
      <c r="H29" s="16"/>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39" t="str">
        <f t="shared" si="6"/>
        <v/>
      </c>
      <c r="BH29" s="39" t="str">
        <f t="shared" si="7"/>
        <v/>
      </c>
      <c r="BI29"/>
      <c r="BJ29"/>
    </row>
    <row r="30" spans="1:65" ht="14.25">
      <c r="A30" s="16"/>
      <c r="B30" s="5" t="str">
        <f t="shared" si="5"/>
        <v/>
      </c>
      <c r="C30" s="14"/>
      <c r="D30" s="14"/>
      <c r="E30" s="15"/>
      <c r="F30" s="14"/>
      <c r="G30" s="14"/>
      <c r="H30" s="14"/>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39" t="str">
        <f t="shared" si="6"/>
        <v/>
      </c>
      <c r="BH30" s="39" t="str">
        <f t="shared" si="7"/>
        <v/>
      </c>
      <c r="BI30"/>
      <c r="BJ30"/>
    </row>
    <row r="31" spans="1:65" ht="18">
      <c r="A31" s="14"/>
      <c r="B31" s="5" t="str">
        <f t="shared" si="5"/>
        <v/>
      </c>
      <c r="C31" s="14"/>
      <c r="D31" s="14"/>
      <c r="E31" s="15"/>
      <c r="F31" s="14"/>
      <c r="G31" s="14"/>
      <c r="H31" s="14"/>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39" t="str">
        <f t="shared" si="6"/>
        <v/>
      </c>
      <c r="BH31" s="39" t="str">
        <f t="shared" si="7"/>
        <v/>
      </c>
      <c r="BI31"/>
      <c r="BJ31"/>
      <c r="BK31" s="4" t="s">
        <v>16</v>
      </c>
    </row>
    <row r="32" spans="1:65" ht="14.25">
      <c r="A32" s="14"/>
      <c r="B32" s="5" t="str">
        <f t="shared" si="5"/>
        <v/>
      </c>
      <c r="C32" s="14"/>
      <c r="D32" s="14"/>
      <c r="E32" s="15"/>
      <c r="F32" s="14"/>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39" t="str">
        <f t="shared" si="6"/>
        <v/>
      </c>
      <c r="BH32" s="39" t="str">
        <f t="shared" si="7"/>
        <v/>
      </c>
      <c r="BI32"/>
      <c r="BJ32"/>
      <c r="BK32" s="3" t="s">
        <v>17</v>
      </c>
      <c r="BM32" s="41">
        <f>BG10</f>
        <v>100</v>
      </c>
    </row>
    <row r="33" spans="1:65" ht="14.25">
      <c r="A33" s="14"/>
      <c r="B33" s="5" t="str">
        <f t="shared" si="5"/>
        <v/>
      </c>
      <c r="C33" s="14"/>
      <c r="D33" s="14"/>
      <c r="E33" s="14"/>
      <c r="F33" s="14"/>
      <c r="G33" s="14"/>
      <c r="H33" s="14"/>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39" t="str">
        <f t="shared" si="6"/>
        <v/>
      </c>
      <c r="BH33" s="39" t="str">
        <f t="shared" si="7"/>
        <v/>
      </c>
      <c r="BI33"/>
      <c r="BJ33"/>
      <c r="BK33" s="3" t="s">
        <v>18</v>
      </c>
      <c r="BM33" s="48">
        <v>0</v>
      </c>
    </row>
    <row r="34" spans="1:65" ht="14.25">
      <c r="A34" s="16"/>
      <c r="B34" s="5" t="str">
        <f t="shared" si="5"/>
        <v/>
      </c>
      <c r="C34" s="18"/>
      <c r="D34" s="16"/>
      <c r="E34" s="16"/>
      <c r="F34" s="16"/>
      <c r="G34" s="16"/>
      <c r="H34" s="16"/>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39" t="str">
        <f t="shared" si="6"/>
        <v/>
      </c>
      <c r="BH34" s="39" t="str">
        <f t="shared" si="7"/>
        <v/>
      </c>
      <c r="BI34"/>
      <c r="BJ34"/>
      <c r="BK34" s="3" t="s">
        <v>19</v>
      </c>
      <c r="BM34" s="41">
        <f>BM32-BM33</f>
        <v>100</v>
      </c>
    </row>
    <row r="35" spans="1:65" ht="14.25">
      <c r="A35" s="14"/>
      <c r="B35" s="5" t="str">
        <f t="shared" si="5"/>
        <v/>
      </c>
      <c r="C35" s="14"/>
      <c r="D35" s="14"/>
      <c r="E35" s="15"/>
      <c r="F35" s="14"/>
      <c r="G35" s="14"/>
      <c r="H35" s="14"/>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39" t="str">
        <f t="shared" si="6"/>
        <v/>
      </c>
      <c r="BH35" s="39" t="str">
        <f t="shared" si="7"/>
        <v/>
      </c>
      <c r="BI35"/>
      <c r="BJ35"/>
      <c r="BK35" s="3" t="s">
        <v>28</v>
      </c>
      <c r="BM35" s="49">
        <v>0.55000000000000004</v>
      </c>
    </row>
    <row r="36" spans="1:65" ht="14.25">
      <c r="A36" s="14"/>
      <c r="B36" s="5" t="str">
        <f t="shared" si="5"/>
        <v/>
      </c>
      <c r="C36" s="16"/>
      <c r="D36" s="16"/>
      <c r="E36" s="17"/>
      <c r="F36" s="16"/>
      <c r="G36" s="16"/>
      <c r="H36" s="16"/>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39" t="str">
        <f t="shared" si="6"/>
        <v/>
      </c>
      <c r="BH36" s="39" t="str">
        <f t="shared" si="7"/>
        <v/>
      </c>
      <c r="BI36"/>
      <c r="BJ36"/>
      <c r="BK36" s="3" t="s">
        <v>7</v>
      </c>
      <c r="BM36" s="41">
        <f>BM32*BM35+BM33</f>
        <v>55.000000000000007</v>
      </c>
    </row>
    <row r="37" spans="1:65" ht="14.25">
      <c r="A37" s="14"/>
      <c r="B37" s="5" t="str">
        <f t="shared" si="5"/>
        <v/>
      </c>
      <c r="C37" s="14"/>
      <c r="D37" s="14"/>
      <c r="E37" s="15"/>
      <c r="F37" s="14"/>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39" t="str">
        <f t="shared" si="6"/>
        <v/>
      </c>
      <c r="BH37" s="39" t="str">
        <f t="shared" si="7"/>
        <v/>
      </c>
      <c r="BI37"/>
      <c r="BJ37"/>
    </row>
    <row r="38" spans="1:65" ht="18">
      <c r="A38" s="16"/>
      <c r="B38" s="5" t="str">
        <f t="shared" si="5"/>
        <v/>
      </c>
      <c r="C38" s="14"/>
      <c r="D38" s="14"/>
      <c r="E38" s="14"/>
      <c r="F38" s="14"/>
      <c r="G38" s="14"/>
      <c r="H38" s="14"/>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39" t="str">
        <f t="shared" si="6"/>
        <v/>
      </c>
      <c r="BH38" s="39" t="str">
        <f t="shared" si="7"/>
        <v/>
      </c>
      <c r="BI38"/>
      <c r="BJ38"/>
      <c r="BK38" s="4" t="s">
        <v>25</v>
      </c>
    </row>
    <row r="39" spans="1:65" ht="14.25">
      <c r="A39" s="14"/>
      <c r="B39" s="5" t="str">
        <f t="shared" si="5"/>
        <v/>
      </c>
      <c r="C39" s="14"/>
      <c r="D39" s="14"/>
      <c r="E39" s="15"/>
      <c r="F39" s="14"/>
      <c r="G39" s="14"/>
      <c r="H39" s="14"/>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39" t="str">
        <f t="shared" si="6"/>
        <v/>
      </c>
      <c r="BH39" s="39" t="str">
        <f t="shared" si="7"/>
        <v/>
      </c>
      <c r="BI39"/>
      <c r="BJ39"/>
      <c r="BK39" s="8" t="s">
        <v>31</v>
      </c>
    </row>
    <row r="40" spans="1:65" ht="15">
      <c r="A40" s="14"/>
      <c r="B40" s="5" t="str">
        <f t="shared" si="5"/>
        <v/>
      </c>
      <c r="C40" s="14"/>
      <c r="D40" s="14"/>
      <c r="E40" s="15"/>
      <c r="F40" s="14"/>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39" t="str">
        <f t="shared" si="6"/>
        <v/>
      </c>
      <c r="BH40" s="39" t="str">
        <f t="shared" si="7"/>
        <v/>
      </c>
      <c r="BI40"/>
      <c r="BJ40"/>
      <c r="BK40" s="3" t="s">
        <v>26</v>
      </c>
      <c r="BL40" s="46">
        <v>0.95</v>
      </c>
      <c r="BM40" s="6" t="e">
        <f>_xlfn.PERCENTILE.INC(BG11:BG151,BL40)</f>
        <v>#NUM!</v>
      </c>
    </row>
    <row r="41" spans="1:65" ht="14.25">
      <c r="A41" s="14"/>
      <c r="B41" s="5" t="str">
        <f t="shared" si="5"/>
        <v/>
      </c>
      <c r="C41" s="14"/>
      <c r="D41" s="14"/>
      <c r="E41" s="15"/>
      <c r="F41" s="14"/>
      <c r="G41" s="14"/>
      <c r="H41" s="14"/>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39" t="str">
        <f t="shared" si="6"/>
        <v/>
      </c>
      <c r="BH41" s="39" t="str">
        <f t="shared" si="7"/>
        <v/>
      </c>
      <c r="BI41"/>
      <c r="BJ41"/>
      <c r="BK41" s="3" t="s">
        <v>30</v>
      </c>
      <c r="BM41" t="e">
        <f>AVERAGEIF(BG11:BG151,"&gt;"&amp;BM40)</f>
        <v>#DIV/0!</v>
      </c>
    </row>
    <row r="42" spans="1:65" ht="14.25">
      <c r="A42" s="16"/>
      <c r="B42" s="5" t="str">
        <f t="shared" si="5"/>
        <v/>
      </c>
      <c r="C42" s="19"/>
      <c r="D42" s="13"/>
      <c r="E42" s="13"/>
      <c r="F42" s="13"/>
      <c r="G42" s="13"/>
      <c r="H42" s="13"/>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39" t="str">
        <f t="shared" si="6"/>
        <v/>
      </c>
      <c r="BH42" s="39" t="str">
        <f t="shared" si="7"/>
        <v/>
      </c>
      <c r="BI42"/>
      <c r="BJ42"/>
      <c r="BK42" s="3" t="s">
        <v>27</v>
      </c>
      <c r="BM42">
        <f>BM33</f>
        <v>0</v>
      </c>
    </row>
    <row r="43" spans="1:65" ht="15">
      <c r="A43" s="14"/>
      <c r="B43" s="5" t="str">
        <f t="shared" si="5"/>
        <v/>
      </c>
      <c r="C43" s="16"/>
      <c r="D43" s="16"/>
      <c r="E43" s="17"/>
      <c r="F43" s="16"/>
      <c r="G43" s="16"/>
      <c r="H43" s="16"/>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39" t="str">
        <f t="shared" si="6"/>
        <v/>
      </c>
      <c r="BH43" s="39" t="str">
        <f t="shared" si="7"/>
        <v/>
      </c>
      <c r="BI43"/>
      <c r="BJ43"/>
      <c r="BK43" s="3" t="s">
        <v>28</v>
      </c>
      <c r="BM43" s="50">
        <v>0.55000000000000004</v>
      </c>
    </row>
    <row r="44" spans="1:65" ht="14.25">
      <c r="A44" s="14"/>
      <c r="B44" s="5" t="str">
        <f t="shared" si="5"/>
        <v/>
      </c>
      <c r="C44" s="14"/>
      <c r="D44" s="14"/>
      <c r="E44" s="15"/>
      <c r="F44" s="14"/>
      <c r="G44" s="14"/>
      <c r="H44" s="14"/>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39" t="str">
        <f t="shared" si="6"/>
        <v/>
      </c>
      <c r="BH44" s="39" t="str">
        <f t="shared" si="7"/>
        <v/>
      </c>
      <c r="BI44"/>
      <c r="BJ44"/>
      <c r="BK44" s="3" t="s">
        <v>29</v>
      </c>
      <c r="BM44" s="7" t="e">
        <f>(BM41-BM42)*BM43+BM42</f>
        <v>#DIV/0!</v>
      </c>
    </row>
    <row r="45" spans="1:65" ht="14.25">
      <c r="A45" s="14"/>
      <c r="B45" s="5" t="str">
        <f t="shared" si="5"/>
        <v/>
      </c>
      <c r="C45" s="14"/>
      <c r="D45" s="14"/>
      <c r="E45" s="15"/>
      <c r="F45" s="14"/>
      <c r="G45" s="14"/>
      <c r="H45" s="14"/>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39" t="str">
        <f t="shared" si="6"/>
        <v/>
      </c>
      <c r="BH45" s="39" t="str">
        <f t="shared" si="7"/>
        <v/>
      </c>
      <c r="BI45"/>
      <c r="BJ45"/>
    </row>
    <row r="46" spans="1:65" ht="14.25">
      <c r="A46" s="16"/>
      <c r="B46" s="5" t="str">
        <f t="shared" si="5"/>
        <v/>
      </c>
      <c r="C46" s="14"/>
      <c r="D46" s="14"/>
      <c r="E46" s="15"/>
      <c r="F46" s="14"/>
      <c r="G46" s="14"/>
      <c r="H46" s="14"/>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39" t="str">
        <f t="shared" si="6"/>
        <v/>
      </c>
      <c r="BH46" s="39" t="str">
        <f t="shared" si="7"/>
        <v/>
      </c>
      <c r="BI46"/>
      <c r="BJ46"/>
    </row>
    <row r="47" spans="1:65" ht="14.25">
      <c r="A47" s="14"/>
      <c r="B47" s="5" t="str">
        <f t="shared" si="5"/>
        <v/>
      </c>
      <c r="C47" s="14"/>
      <c r="D47" s="14"/>
      <c r="E47" s="14"/>
      <c r="F47" s="14"/>
      <c r="G47" s="14"/>
      <c r="H47" s="14"/>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39" t="str">
        <f t="shared" si="6"/>
        <v/>
      </c>
      <c r="BH47" s="39" t="str">
        <f t="shared" si="7"/>
        <v/>
      </c>
      <c r="BI47"/>
      <c r="BJ47"/>
    </row>
    <row r="48" spans="1:65" ht="14.25">
      <c r="A48" s="14"/>
      <c r="B48" s="5" t="str">
        <f t="shared" si="5"/>
        <v/>
      </c>
      <c r="C48" s="14"/>
      <c r="D48" s="14"/>
      <c r="E48" s="14"/>
      <c r="F48" s="14"/>
      <c r="G48" s="14"/>
      <c r="H48" s="14"/>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39" t="str">
        <f t="shared" si="6"/>
        <v/>
      </c>
      <c r="BH48" s="39" t="str">
        <f t="shared" si="7"/>
        <v/>
      </c>
      <c r="BI48"/>
      <c r="BJ48"/>
    </row>
    <row r="49" spans="1:62" ht="14.25">
      <c r="A49" s="14"/>
      <c r="B49" s="5" t="str">
        <f t="shared" si="5"/>
        <v/>
      </c>
      <c r="C49" s="14"/>
      <c r="D49" s="14"/>
      <c r="E49" s="15"/>
      <c r="F49" s="14"/>
      <c r="G49" s="14"/>
      <c r="H49" s="14"/>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39" t="str">
        <f t="shared" si="6"/>
        <v/>
      </c>
      <c r="BH49" s="39" t="str">
        <f t="shared" si="7"/>
        <v/>
      </c>
      <c r="BI49"/>
      <c r="BJ49"/>
    </row>
    <row r="50" spans="1:62" ht="14.25">
      <c r="A50" s="16"/>
      <c r="B50" s="5" t="str">
        <f t="shared" si="5"/>
        <v/>
      </c>
      <c r="C50" s="14"/>
      <c r="D50" s="14"/>
      <c r="E50" s="15"/>
      <c r="F50" s="14"/>
      <c r="G50" s="14"/>
      <c r="H50" s="14"/>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39" t="str">
        <f t="shared" si="6"/>
        <v/>
      </c>
      <c r="BH50" s="39" t="str">
        <f t="shared" si="7"/>
        <v/>
      </c>
      <c r="BI50"/>
      <c r="BJ50"/>
    </row>
    <row r="51" spans="1:62" ht="14.25">
      <c r="A51" s="14"/>
      <c r="B51" s="5" t="str">
        <f t="shared" si="5"/>
        <v/>
      </c>
      <c r="C51" s="14"/>
      <c r="D51" s="14"/>
      <c r="E51" s="14"/>
      <c r="F51" s="14"/>
      <c r="G51" s="14"/>
      <c r="H51" s="14"/>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39" t="str">
        <f t="shared" si="6"/>
        <v/>
      </c>
      <c r="BH51" s="39" t="str">
        <f t="shared" si="7"/>
        <v/>
      </c>
      <c r="BI51"/>
      <c r="BJ51"/>
    </row>
    <row r="52" spans="1:62" ht="14.25">
      <c r="A52" s="14"/>
      <c r="B52" s="5" t="str">
        <f t="shared" si="5"/>
        <v/>
      </c>
      <c r="C52" s="14"/>
      <c r="D52" s="14"/>
      <c r="E52" s="15"/>
      <c r="F52" s="14"/>
      <c r="G52" s="14"/>
      <c r="H52" s="14"/>
      <c r="I52" s="29"/>
      <c r="J52" s="29"/>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29"/>
      <c r="AS52" s="29"/>
      <c r="AT52" s="30"/>
      <c r="AU52" s="30"/>
      <c r="AV52" s="30"/>
      <c r="AW52" s="30"/>
      <c r="AX52" s="30"/>
      <c r="AY52" s="30"/>
      <c r="AZ52" s="30"/>
      <c r="BA52" s="30"/>
      <c r="BB52" s="30"/>
      <c r="BC52" s="30"/>
      <c r="BD52" s="30"/>
      <c r="BE52" s="30"/>
      <c r="BF52" s="30"/>
      <c r="BG52" s="39" t="str">
        <f t="shared" si="6"/>
        <v/>
      </c>
      <c r="BH52" s="39" t="str">
        <f t="shared" si="7"/>
        <v/>
      </c>
      <c r="BI52"/>
      <c r="BJ52"/>
    </row>
    <row r="53" spans="1:62" ht="14.25">
      <c r="A53" s="14"/>
      <c r="B53" s="5" t="str">
        <f t="shared" si="5"/>
        <v/>
      </c>
      <c r="C53" s="14"/>
      <c r="D53" s="14"/>
      <c r="E53" s="15"/>
      <c r="F53" s="14"/>
      <c r="G53" s="14"/>
      <c r="H53" s="14"/>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39" t="str">
        <f t="shared" si="6"/>
        <v/>
      </c>
      <c r="BH53" s="39" t="str">
        <f t="shared" si="7"/>
        <v/>
      </c>
      <c r="BI53"/>
      <c r="BJ53"/>
    </row>
    <row r="54" spans="1:62" ht="14.25">
      <c r="A54" s="16"/>
      <c r="B54" s="5" t="str">
        <f t="shared" si="5"/>
        <v/>
      </c>
      <c r="C54" s="14"/>
      <c r="D54" s="14"/>
      <c r="E54" s="14"/>
      <c r="F54" s="14"/>
      <c r="G54" s="14"/>
      <c r="H54" s="14"/>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39" t="str">
        <f t="shared" si="6"/>
        <v/>
      </c>
      <c r="BH54" s="39" t="str">
        <f t="shared" si="7"/>
        <v/>
      </c>
      <c r="BI54"/>
      <c r="BJ54"/>
    </row>
    <row r="55" spans="1:62" ht="14.25">
      <c r="A55" s="14"/>
      <c r="B55" s="5" t="str">
        <f t="shared" si="5"/>
        <v/>
      </c>
      <c r="C55" s="14"/>
      <c r="D55" s="14"/>
      <c r="E55" s="14"/>
      <c r="F55" s="14"/>
      <c r="G55" s="14"/>
      <c r="H55" s="14"/>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39" t="str">
        <f t="shared" si="6"/>
        <v/>
      </c>
      <c r="BH55" s="39" t="str">
        <f t="shared" si="7"/>
        <v/>
      </c>
      <c r="BI55"/>
      <c r="BJ55"/>
    </row>
    <row r="56" spans="1:62" ht="14.25">
      <c r="A56" s="14"/>
      <c r="B56" s="5" t="str">
        <f t="shared" si="5"/>
        <v/>
      </c>
      <c r="C56" s="14"/>
      <c r="D56" s="14"/>
      <c r="E56" s="15"/>
      <c r="F56" s="14"/>
      <c r="G56" s="14"/>
      <c r="H56" s="14"/>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39" t="str">
        <f t="shared" si="6"/>
        <v/>
      </c>
      <c r="BH56" s="39" t="str">
        <f t="shared" si="7"/>
        <v/>
      </c>
      <c r="BI56"/>
      <c r="BJ56"/>
    </row>
    <row r="57" spans="1:62" ht="14.25">
      <c r="A57" s="14"/>
      <c r="B57" s="5" t="str">
        <f t="shared" si="5"/>
        <v/>
      </c>
      <c r="C57" s="14"/>
      <c r="D57" s="14"/>
      <c r="E57" s="15"/>
      <c r="F57" s="14"/>
      <c r="G57" s="14"/>
      <c r="H57" s="14"/>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39" t="str">
        <f t="shared" si="6"/>
        <v/>
      </c>
      <c r="BH57" s="39" t="str">
        <f t="shared" si="7"/>
        <v/>
      </c>
      <c r="BI57"/>
      <c r="BJ57"/>
    </row>
    <row r="58" spans="1:62" ht="14.25">
      <c r="A58" s="16"/>
      <c r="B58" s="5" t="str">
        <f t="shared" si="5"/>
        <v/>
      </c>
      <c r="C58" s="14"/>
      <c r="D58" s="14"/>
      <c r="E58" s="15"/>
      <c r="F58" s="14"/>
      <c r="G58" s="14"/>
      <c r="H58" s="14"/>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39" t="str">
        <f t="shared" si="6"/>
        <v/>
      </c>
      <c r="BH58" s="39" t="str">
        <f t="shared" si="7"/>
        <v/>
      </c>
      <c r="BI58"/>
      <c r="BJ58"/>
    </row>
    <row r="59" spans="1:62" ht="14.25">
      <c r="A59" s="14"/>
      <c r="B59" s="5" t="str">
        <f t="shared" si="5"/>
        <v/>
      </c>
      <c r="C59" s="14"/>
      <c r="D59" s="14"/>
      <c r="E59" s="15"/>
      <c r="F59" s="14"/>
      <c r="G59" s="14"/>
      <c r="H59" s="14"/>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39" t="str">
        <f t="shared" si="6"/>
        <v/>
      </c>
      <c r="BH59" s="39" t="str">
        <f t="shared" si="7"/>
        <v/>
      </c>
      <c r="BI59"/>
      <c r="BJ59"/>
    </row>
    <row r="60" spans="1:62" ht="14.25">
      <c r="A60" s="14"/>
      <c r="B60" s="5" t="str">
        <f t="shared" si="5"/>
        <v/>
      </c>
      <c r="C60" s="14"/>
      <c r="D60" s="14"/>
      <c r="E60" s="15"/>
      <c r="F60" s="14"/>
      <c r="G60" s="14"/>
      <c r="H60" s="14"/>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39" t="str">
        <f t="shared" si="6"/>
        <v/>
      </c>
      <c r="BH60" s="39" t="str">
        <f t="shared" si="7"/>
        <v/>
      </c>
      <c r="BI60"/>
      <c r="BJ60"/>
    </row>
    <row r="61" spans="1:62" ht="14.25">
      <c r="A61" s="14"/>
      <c r="B61" s="5" t="str">
        <f t="shared" si="5"/>
        <v/>
      </c>
      <c r="C61" s="14"/>
      <c r="D61" s="14"/>
      <c r="E61" s="15"/>
      <c r="F61" s="14"/>
      <c r="G61" s="14"/>
      <c r="H61" s="14"/>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39" t="str">
        <f t="shared" si="6"/>
        <v/>
      </c>
      <c r="BH61" s="39" t="str">
        <f t="shared" si="7"/>
        <v/>
      </c>
      <c r="BI61"/>
      <c r="BJ61"/>
    </row>
    <row r="62" spans="1:62" ht="14.25">
      <c r="A62" s="16"/>
      <c r="B62" s="5" t="str">
        <f t="shared" si="5"/>
        <v/>
      </c>
      <c r="C62" s="14"/>
      <c r="D62" s="14"/>
      <c r="E62" s="15"/>
      <c r="F62" s="14"/>
      <c r="G62" s="14"/>
      <c r="H62" s="14"/>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39" t="str">
        <f t="shared" si="6"/>
        <v/>
      </c>
      <c r="BH62" s="39" t="str">
        <f t="shared" si="7"/>
        <v/>
      </c>
      <c r="BI62"/>
      <c r="BJ62"/>
    </row>
    <row r="63" spans="1:62" ht="14.25">
      <c r="A63" s="14"/>
      <c r="B63" s="5" t="str">
        <f t="shared" si="5"/>
        <v/>
      </c>
      <c r="C63" s="14"/>
      <c r="D63" s="14"/>
      <c r="E63" s="15"/>
      <c r="F63" s="14"/>
      <c r="G63" s="14"/>
      <c r="H63" s="14"/>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39" t="str">
        <f t="shared" si="6"/>
        <v/>
      </c>
      <c r="BH63" s="39" t="str">
        <f t="shared" si="7"/>
        <v/>
      </c>
      <c r="BI63"/>
      <c r="BJ63"/>
    </row>
    <row r="64" spans="1:62" ht="14.25">
      <c r="A64" s="14"/>
      <c r="B64" s="5" t="str">
        <f t="shared" si="5"/>
        <v/>
      </c>
      <c r="C64" s="16"/>
      <c r="D64" s="16"/>
      <c r="E64" s="17"/>
      <c r="F64" s="16"/>
      <c r="G64" s="16"/>
      <c r="H64" s="16"/>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39" t="str">
        <f t="shared" si="6"/>
        <v/>
      </c>
      <c r="BH64" s="39" t="str">
        <f t="shared" si="7"/>
        <v/>
      </c>
      <c r="BI64"/>
      <c r="BJ64"/>
    </row>
    <row r="65" spans="1:62" ht="14.25">
      <c r="A65" s="14"/>
      <c r="B65" s="5" t="str">
        <f t="shared" si="5"/>
        <v/>
      </c>
      <c r="C65" s="14"/>
      <c r="D65" s="14"/>
      <c r="E65" s="15"/>
      <c r="F65" s="14"/>
      <c r="G65" s="14"/>
      <c r="H65" s="14"/>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39" t="str">
        <f t="shared" si="6"/>
        <v/>
      </c>
      <c r="BH65" s="39" t="str">
        <f t="shared" si="7"/>
        <v/>
      </c>
      <c r="BI65"/>
      <c r="BJ65"/>
    </row>
    <row r="66" spans="1:62" ht="14.25">
      <c r="A66" s="16"/>
      <c r="B66" s="5" t="str">
        <f t="shared" si="5"/>
        <v/>
      </c>
      <c r="C66" s="14"/>
      <c r="D66" s="14"/>
      <c r="E66" s="15"/>
      <c r="F66" s="14"/>
      <c r="G66" s="14"/>
      <c r="H66" s="14"/>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39" t="str">
        <f t="shared" si="6"/>
        <v/>
      </c>
      <c r="BH66" s="39" t="str">
        <f t="shared" si="7"/>
        <v/>
      </c>
      <c r="BI66"/>
      <c r="BJ66"/>
    </row>
    <row r="67" spans="1:62" ht="14.25">
      <c r="A67" s="14"/>
      <c r="B67" s="5" t="str">
        <f t="shared" si="5"/>
        <v/>
      </c>
      <c r="C67" s="14"/>
      <c r="D67" s="14"/>
      <c r="E67" s="15"/>
      <c r="F67" s="14"/>
      <c r="G67" s="14"/>
      <c r="H67" s="14"/>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39" t="str">
        <f t="shared" si="6"/>
        <v/>
      </c>
      <c r="BH67" s="39" t="str">
        <f t="shared" si="7"/>
        <v/>
      </c>
      <c r="BI67"/>
      <c r="BJ67"/>
    </row>
    <row r="68" spans="1:62" ht="14.25">
      <c r="A68" s="14"/>
      <c r="B68" s="5" t="str">
        <f t="shared" si="5"/>
        <v/>
      </c>
      <c r="C68" s="18"/>
      <c r="D68" s="16"/>
      <c r="E68" s="17"/>
      <c r="F68" s="16"/>
      <c r="G68" s="16"/>
      <c r="H68" s="16"/>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39" t="str">
        <f t="shared" si="6"/>
        <v/>
      </c>
      <c r="BH68" s="39" t="str">
        <f t="shared" si="7"/>
        <v/>
      </c>
      <c r="BI68"/>
      <c r="BJ68"/>
    </row>
    <row r="69" spans="1:62" ht="14.25">
      <c r="A69" s="14"/>
      <c r="B69" s="5" t="str">
        <f t="shared" si="5"/>
        <v/>
      </c>
      <c r="C69" s="14"/>
      <c r="D69" s="14"/>
      <c r="E69" s="15"/>
      <c r="F69" s="14"/>
      <c r="G69" s="14"/>
      <c r="H69" s="14"/>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39" t="str">
        <f t="shared" si="6"/>
        <v/>
      </c>
      <c r="BH69" s="39" t="str">
        <f t="shared" si="7"/>
        <v/>
      </c>
      <c r="BI69"/>
      <c r="BJ69"/>
    </row>
    <row r="70" spans="1:62" ht="14.25">
      <c r="A70" s="16"/>
      <c r="B70" s="5" t="str">
        <f t="shared" si="5"/>
        <v/>
      </c>
      <c r="C70" s="14"/>
      <c r="D70" s="14"/>
      <c r="E70" s="15"/>
      <c r="F70" s="14"/>
      <c r="G70" s="14"/>
      <c r="H70" s="14"/>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39" t="str">
        <f t="shared" si="6"/>
        <v/>
      </c>
      <c r="BH70" s="39" t="str">
        <f t="shared" si="7"/>
        <v/>
      </c>
      <c r="BI70"/>
      <c r="BJ70"/>
    </row>
    <row r="71" spans="1:62" ht="14.25">
      <c r="A71" s="14"/>
      <c r="B71" s="5" t="str">
        <f t="shared" si="5"/>
        <v/>
      </c>
      <c r="C71" s="14"/>
      <c r="D71" s="14"/>
      <c r="E71" s="15"/>
      <c r="F71" s="14"/>
      <c r="G71" s="14"/>
      <c r="H71" s="14"/>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39" t="str">
        <f t="shared" si="6"/>
        <v/>
      </c>
      <c r="BH71" s="39" t="str">
        <f t="shared" si="7"/>
        <v/>
      </c>
      <c r="BI71"/>
      <c r="BJ71"/>
    </row>
    <row r="72" spans="1:62" ht="14.25">
      <c r="A72" s="14"/>
      <c r="B72" s="5" t="str">
        <f t="shared" si="5"/>
        <v/>
      </c>
      <c r="C72" s="18"/>
      <c r="D72" s="16"/>
      <c r="E72" s="17"/>
      <c r="F72" s="16"/>
      <c r="G72" s="16"/>
      <c r="H72" s="16"/>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39" t="str">
        <f t="shared" si="6"/>
        <v/>
      </c>
      <c r="BH72" s="39" t="str">
        <f t="shared" si="7"/>
        <v/>
      </c>
      <c r="BI72"/>
      <c r="BJ72"/>
    </row>
    <row r="73" spans="1:62" ht="14.25">
      <c r="A73" s="14"/>
      <c r="B73" s="5" t="str">
        <f t="shared" si="5"/>
        <v/>
      </c>
      <c r="C73" s="18"/>
      <c r="D73" s="16"/>
      <c r="E73" s="16"/>
      <c r="F73" s="16"/>
      <c r="G73" s="16"/>
      <c r="H73" s="16"/>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39" t="str">
        <f t="shared" si="6"/>
        <v/>
      </c>
      <c r="BH73" s="39" t="str">
        <f t="shared" si="7"/>
        <v/>
      </c>
      <c r="BI73"/>
      <c r="BJ73"/>
    </row>
    <row r="74" spans="1:62" ht="14.25">
      <c r="A74" s="16"/>
      <c r="B74" s="5" t="str">
        <f t="shared" si="5"/>
        <v/>
      </c>
      <c r="C74" s="14"/>
      <c r="D74" s="14"/>
      <c r="E74" s="15"/>
      <c r="F74" s="14"/>
      <c r="G74" s="14"/>
      <c r="H74" s="14"/>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39" t="str">
        <f t="shared" si="6"/>
        <v/>
      </c>
      <c r="BH74" s="39" t="str">
        <f t="shared" si="7"/>
        <v/>
      </c>
      <c r="BI74"/>
      <c r="BJ74"/>
    </row>
    <row r="75" spans="1:62" ht="14.25">
      <c r="A75" s="14"/>
      <c r="B75" s="5" t="str">
        <f t="shared" si="5"/>
        <v/>
      </c>
      <c r="C75" s="14"/>
      <c r="D75" s="14"/>
      <c r="E75" s="15"/>
      <c r="F75" s="14"/>
      <c r="G75" s="14"/>
      <c r="H75" s="14"/>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39" t="str">
        <f t="shared" si="6"/>
        <v/>
      </c>
      <c r="BH75" s="39" t="str">
        <f t="shared" si="7"/>
        <v/>
      </c>
      <c r="BI75"/>
      <c r="BJ75"/>
    </row>
    <row r="76" spans="1:62" ht="14.25">
      <c r="A76" s="14"/>
      <c r="B76" s="5" t="str">
        <f t="shared" ref="B76:B139" si="8">BH76</f>
        <v/>
      </c>
      <c r="C76" s="16"/>
      <c r="D76" s="16"/>
      <c r="E76" s="17"/>
      <c r="F76" s="16"/>
      <c r="G76" s="16"/>
      <c r="H76" s="16"/>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39" t="str">
        <f t="shared" ref="BG76:BG139" si="9">IF(SUM(I76:BF76)&gt;0,SUM(I76:BF76),"")</f>
        <v/>
      </c>
      <c r="BH76" s="39" t="str">
        <f t="shared" ref="BH76:BH139" si="10">IFERROR(IF(BG76&lt;$BL$12,1,ROUND(IF(BG76&lt;$BL$13,$BM$12+(BG76-$BL$12)/($BL$13-$BL$12)*($BM$13-$BM$12),5.5+(BG76-$BL$13)/($BL$14-$BL$13)*($BM$14-$BM$13)),1)),""&amp;$BM$8)</f>
        <v/>
      </c>
      <c r="BI76"/>
      <c r="BJ76"/>
    </row>
    <row r="77" spans="1:62" ht="14.25">
      <c r="A77" s="14"/>
      <c r="B77" s="5" t="str">
        <f t="shared" si="8"/>
        <v/>
      </c>
      <c r="C77" s="14"/>
      <c r="D77" s="14"/>
      <c r="E77" s="15"/>
      <c r="F77" s="14"/>
      <c r="G77" s="14"/>
      <c r="H77" s="14"/>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39" t="str">
        <f t="shared" si="9"/>
        <v/>
      </c>
      <c r="BH77" s="39" t="str">
        <f t="shared" si="10"/>
        <v/>
      </c>
      <c r="BI77"/>
      <c r="BJ77"/>
    </row>
    <row r="78" spans="1:62" ht="14.25">
      <c r="A78" s="16"/>
      <c r="B78" s="5" t="str">
        <f t="shared" si="8"/>
        <v/>
      </c>
      <c r="C78" s="14"/>
      <c r="D78" s="14"/>
      <c r="E78" s="15"/>
      <c r="F78" s="14"/>
      <c r="G78" s="14"/>
      <c r="H78" s="14"/>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39" t="str">
        <f t="shared" si="9"/>
        <v/>
      </c>
      <c r="BH78" s="39" t="str">
        <f t="shared" si="10"/>
        <v/>
      </c>
      <c r="BI78"/>
      <c r="BJ78"/>
    </row>
    <row r="79" spans="1:62" ht="14.25">
      <c r="A79" s="14"/>
      <c r="B79" s="5" t="str">
        <f t="shared" si="8"/>
        <v/>
      </c>
      <c r="C79" s="14"/>
      <c r="D79" s="14"/>
      <c r="E79" s="15"/>
      <c r="F79" s="14"/>
      <c r="G79" s="14"/>
      <c r="H79" s="14"/>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39" t="str">
        <f t="shared" si="9"/>
        <v/>
      </c>
      <c r="BH79" s="39" t="str">
        <f t="shared" si="10"/>
        <v/>
      </c>
      <c r="BI79"/>
      <c r="BJ79"/>
    </row>
    <row r="80" spans="1:62" ht="14.25">
      <c r="A80" s="14"/>
      <c r="B80" s="5" t="str">
        <f t="shared" si="8"/>
        <v/>
      </c>
      <c r="C80" s="18"/>
      <c r="D80" s="16"/>
      <c r="E80" s="17"/>
      <c r="F80" s="16"/>
      <c r="G80" s="16"/>
      <c r="H80" s="16"/>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39" t="str">
        <f t="shared" si="9"/>
        <v/>
      </c>
      <c r="BH80" s="39" t="str">
        <f t="shared" si="10"/>
        <v/>
      </c>
      <c r="BI80"/>
      <c r="BJ80"/>
    </row>
    <row r="81" spans="1:62" ht="14.25">
      <c r="A81" s="14"/>
      <c r="B81" s="5" t="str">
        <f t="shared" si="8"/>
        <v/>
      </c>
      <c r="C81" s="14"/>
      <c r="D81" s="14"/>
      <c r="E81" s="15"/>
      <c r="F81" s="14"/>
      <c r="G81" s="14"/>
      <c r="H81" s="14"/>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39" t="str">
        <f t="shared" si="9"/>
        <v/>
      </c>
      <c r="BH81" s="39" t="str">
        <f t="shared" si="10"/>
        <v/>
      </c>
      <c r="BI81"/>
      <c r="BJ81"/>
    </row>
    <row r="82" spans="1:62" ht="14.25">
      <c r="A82" s="16"/>
      <c r="B82" s="5" t="str">
        <f t="shared" si="8"/>
        <v/>
      </c>
      <c r="C82" s="14"/>
      <c r="D82" s="14"/>
      <c r="E82" s="15"/>
      <c r="F82" s="14"/>
      <c r="G82" s="14"/>
      <c r="H82" s="14"/>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39" t="str">
        <f t="shared" si="9"/>
        <v/>
      </c>
      <c r="BH82" s="39" t="str">
        <f t="shared" si="10"/>
        <v/>
      </c>
      <c r="BI82"/>
      <c r="BJ82"/>
    </row>
    <row r="83" spans="1:62" ht="14.25">
      <c r="A83" s="14"/>
      <c r="B83" s="5" t="str">
        <f t="shared" si="8"/>
        <v/>
      </c>
      <c r="C83" s="16"/>
      <c r="D83" s="16"/>
      <c r="E83" s="17"/>
      <c r="F83" s="16"/>
      <c r="G83" s="16"/>
      <c r="H83" s="16"/>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39" t="str">
        <f t="shared" si="9"/>
        <v/>
      </c>
      <c r="BH83" s="39" t="str">
        <f t="shared" si="10"/>
        <v/>
      </c>
      <c r="BI83"/>
      <c r="BJ83"/>
    </row>
    <row r="84" spans="1:62" ht="14.25">
      <c r="A84" s="14"/>
      <c r="B84" s="5" t="str">
        <f t="shared" si="8"/>
        <v/>
      </c>
      <c r="C84" s="14"/>
      <c r="D84" s="14"/>
      <c r="E84" s="15"/>
      <c r="F84" s="14"/>
      <c r="G84" s="14"/>
      <c r="H84" s="14"/>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39" t="str">
        <f t="shared" si="9"/>
        <v/>
      </c>
      <c r="BH84" s="39" t="str">
        <f t="shared" si="10"/>
        <v/>
      </c>
      <c r="BI84"/>
      <c r="BJ84"/>
    </row>
    <row r="85" spans="1:62" ht="14.25">
      <c r="A85" s="14"/>
      <c r="B85" s="5" t="str">
        <f t="shared" si="8"/>
        <v/>
      </c>
      <c r="C85" s="14"/>
      <c r="D85" s="14"/>
      <c r="E85" s="14"/>
      <c r="F85" s="14"/>
      <c r="G85" s="14"/>
      <c r="H85" s="14"/>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39" t="str">
        <f t="shared" si="9"/>
        <v/>
      </c>
      <c r="BH85" s="39" t="str">
        <f t="shared" si="10"/>
        <v/>
      </c>
      <c r="BI85"/>
      <c r="BJ85"/>
    </row>
    <row r="86" spans="1:62" ht="14.25">
      <c r="A86" s="16"/>
      <c r="B86" s="5" t="str">
        <f t="shared" si="8"/>
        <v/>
      </c>
      <c r="C86" s="14"/>
      <c r="D86" s="14"/>
      <c r="E86" s="15"/>
      <c r="F86" s="14"/>
      <c r="G86" s="14"/>
      <c r="H86" s="14"/>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39" t="str">
        <f t="shared" si="9"/>
        <v/>
      </c>
      <c r="BH86" s="39" t="str">
        <f t="shared" si="10"/>
        <v/>
      </c>
      <c r="BI86"/>
      <c r="BJ86"/>
    </row>
    <row r="87" spans="1:62" ht="14.25">
      <c r="A87" s="14"/>
      <c r="B87" s="5" t="str">
        <f t="shared" si="8"/>
        <v/>
      </c>
      <c r="C87" s="14"/>
      <c r="D87" s="14"/>
      <c r="E87" s="15"/>
      <c r="F87" s="14"/>
      <c r="G87" s="14"/>
      <c r="H87" s="14"/>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39" t="str">
        <f t="shared" si="9"/>
        <v/>
      </c>
      <c r="BH87" s="39" t="str">
        <f t="shared" si="10"/>
        <v/>
      </c>
      <c r="BI87"/>
      <c r="BJ87"/>
    </row>
    <row r="88" spans="1:62" ht="14.25">
      <c r="A88" s="14"/>
      <c r="B88" s="5" t="str">
        <f t="shared" si="8"/>
        <v/>
      </c>
      <c r="C88" s="14"/>
      <c r="D88" s="14"/>
      <c r="E88" s="15"/>
      <c r="F88" s="14"/>
      <c r="G88" s="14"/>
      <c r="H88" s="14"/>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39" t="str">
        <f t="shared" si="9"/>
        <v/>
      </c>
      <c r="BH88" s="39" t="str">
        <f t="shared" si="10"/>
        <v/>
      </c>
      <c r="BI88"/>
      <c r="BJ88"/>
    </row>
    <row r="89" spans="1:62" ht="14.25">
      <c r="A89" s="14"/>
      <c r="B89" s="5" t="str">
        <f t="shared" si="8"/>
        <v/>
      </c>
      <c r="C89" s="14"/>
      <c r="D89" s="14"/>
      <c r="E89" s="14"/>
      <c r="F89" s="14"/>
      <c r="G89" s="14"/>
      <c r="H89" s="14"/>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39" t="str">
        <f t="shared" si="9"/>
        <v/>
      </c>
      <c r="BH89" s="39" t="str">
        <f t="shared" si="10"/>
        <v/>
      </c>
      <c r="BI89"/>
      <c r="BJ89"/>
    </row>
    <row r="90" spans="1:62" ht="14.25">
      <c r="A90" s="16"/>
      <c r="B90" s="5" t="str">
        <f t="shared" si="8"/>
        <v/>
      </c>
      <c r="C90" s="14"/>
      <c r="D90" s="14"/>
      <c r="E90" s="15"/>
      <c r="F90" s="14"/>
      <c r="G90" s="14"/>
      <c r="H90" s="14"/>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39" t="str">
        <f t="shared" si="9"/>
        <v/>
      </c>
      <c r="BH90" s="39" t="str">
        <f t="shared" si="10"/>
        <v/>
      </c>
      <c r="BI90"/>
      <c r="BJ90"/>
    </row>
    <row r="91" spans="1:62" ht="14.25">
      <c r="A91" s="14"/>
      <c r="B91" s="5" t="str">
        <f t="shared" si="8"/>
        <v/>
      </c>
      <c r="C91" s="14"/>
      <c r="D91" s="14"/>
      <c r="E91" s="15"/>
      <c r="F91" s="14"/>
      <c r="G91" s="14"/>
      <c r="H91" s="14"/>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39" t="str">
        <f t="shared" si="9"/>
        <v/>
      </c>
      <c r="BH91" s="39" t="str">
        <f t="shared" si="10"/>
        <v/>
      </c>
      <c r="BI91"/>
      <c r="BJ91"/>
    </row>
    <row r="92" spans="1:62" ht="14.25">
      <c r="A92" s="14"/>
      <c r="B92" s="5" t="str">
        <f t="shared" si="8"/>
        <v/>
      </c>
      <c r="C92" s="14"/>
      <c r="D92" s="14"/>
      <c r="E92" s="15"/>
      <c r="F92" s="14"/>
      <c r="G92" s="14"/>
      <c r="H92" s="14"/>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39" t="str">
        <f t="shared" si="9"/>
        <v/>
      </c>
      <c r="BH92" s="39" t="str">
        <f t="shared" si="10"/>
        <v/>
      </c>
      <c r="BI92"/>
      <c r="BJ92"/>
    </row>
    <row r="93" spans="1:62" ht="14.25">
      <c r="A93" s="14"/>
      <c r="B93" s="5" t="str">
        <f t="shared" si="8"/>
        <v/>
      </c>
      <c r="C93" s="14"/>
      <c r="D93" s="14"/>
      <c r="E93" s="14"/>
      <c r="F93" s="14"/>
      <c r="G93" s="14"/>
      <c r="H93" s="14"/>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39" t="str">
        <f t="shared" si="9"/>
        <v/>
      </c>
      <c r="BH93" s="39" t="str">
        <f t="shared" si="10"/>
        <v/>
      </c>
      <c r="BI93"/>
      <c r="BJ93"/>
    </row>
    <row r="94" spans="1:62" ht="14.25">
      <c r="A94" s="16"/>
      <c r="B94" s="5" t="str">
        <f t="shared" si="8"/>
        <v/>
      </c>
      <c r="C94" s="14"/>
      <c r="D94" s="14"/>
      <c r="E94" s="15"/>
      <c r="F94" s="14"/>
      <c r="G94" s="14"/>
      <c r="H94" s="14"/>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39" t="str">
        <f t="shared" si="9"/>
        <v/>
      </c>
      <c r="BH94" s="39" t="str">
        <f t="shared" si="10"/>
        <v/>
      </c>
      <c r="BI94"/>
      <c r="BJ94"/>
    </row>
    <row r="95" spans="1:62" ht="14.25">
      <c r="A95" s="14"/>
      <c r="B95" s="5" t="str">
        <f t="shared" si="8"/>
        <v/>
      </c>
      <c r="C95" s="14"/>
      <c r="D95" s="14"/>
      <c r="E95" s="15"/>
      <c r="F95" s="14"/>
      <c r="G95" s="14"/>
      <c r="H95" s="14"/>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39" t="str">
        <f t="shared" si="9"/>
        <v/>
      </c>
      <c r="BH95" s="39" t="str">
        <f t="shared" si="10"/>
        <v/>
      </c>
      <c r="BI95"/>
      <c r="BJ95"/>
    </row>
    <row r="96" spans="1:62" ht="14.25">
      <c r="A96" s="14"/>
      <c r="B96" s="5" t="str">
        <f t="shared" si="8"/>
        <v/>
      </c>
      <c r="C96" s="14"/>
      <c r="D96" s="14"/>
      <c r="E96" s="15"/>
      <c r="F96" s="14"/>
      <c r="G96" s="14"/>
      <c r="H96" s="14"/>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39" t="str">
        <f t="shared" si="9"/>
        <v/>
      </c>
      <c r="BH96" s="39" t="str">
        <f t="shared" si="10"/>
        <v/>
      </c>
      <c r="BI96"/>
      <c r="BJ96"/>
    </row>
    <row r="97" spans="1:62" ht="14.25">
      <c r="A97" s="14"/>
      <c r="B97" s="5" t="str">
        <f t="shared" si="8"/>
        <v/>
      </c>
      <c r="C97" s="14"/>
      <c r="D97" s="14"/>
      <c r="E97" s="15"/>
      <c r="F97" s="14"/>
      <c r="G97" s="14"/>
      <c r="H97" s="14"/>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39" t="str">
        <f t="shared" si="9"/>
        <v/>
      </c>
      <c r="BH97" s="39" t="str">
        <f t="shared" si="10"/>
        <v/>
      </c>
      <c r="BI97"/>
      <c r="BJ97"/>
    </row>
    <row r="98" spans="1:62" ht="14.25">
      <c r="A98" s="16"/>
      <c r="B98" s="5" t="str">
        <f t="shared" si="8"/>
        <v/>
      </c>
      <c r="C98" s="14"/>
      <c r="D98" s="14"/>
      <c r="E98" s="15"/>
      <c r="F98" s="14"/>
      <c r="G98" s="14"/>
      <c r="H98" s="14"/>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39" t="str">
        <f t="shared" si="9"/>
        <v/>
      </c>
      <c r="BH98" s="39" t="str">
        <f t="shared" si="10"/>
        <v/>
      </c>
      <c r="BI98"/>
      <c r="BJ98"/>
    </row>
    <row r="99" spans="1:62" ht="14.25">
      <c r="A99" s="14"/>
      <c r="B99" s="5" t="str">
        <f t="shared" si="8"/>
        <v/>
      </c>
      <c r="C99" s="14"/>
      <c r="D99" s="14"/>
      <c r="E99" s="14"/>
      <c r="F99" s="14"/>
      <c r="G99" s="14"/>
      <c r="H99" s="14"/>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39" t="str">
        <f t="shared" si="9"/>
        <v/>
      </c>
      <c r="BH99" s="39" t="str">
        <f t="shared" si="10"/>
        <v/>
      </c>
      <c r="BI99"/>
      <c r="BJ99"/>
    </row>
    <row r="100" spans="1:62" ht="14.25">
      <c r="A100" s="14"/>
      <c r="B100" s="5" t="str">
        <f t="shared" si="8"/>
        <v/>
      </c>
      <c r="C100" s="14"/>
      <c r="D100" s="14"/>
      <c r="E100" s="14"/>
      <c r="F100" s="14"/>
      <c r="G100" s="14"/>
      <c r="H100" s="14"/>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39" t="str">
        <f t="shared" si="9"/>
        <v/>
      </c>
      <c r="BH100" s="39" t="str">
        <f t="shared" si="10"/>
        <v/>
      </c>
      <c r="BI100"/>
      <c r="BJ100"/>
    </row>
    <row r="101" spans="1:62" ht="14.25">
      <c r="A101" s="14"/>
      <c r="B101" s="5" t="str">
        <f t="shared" si="8"/>
        <v/>
      </c>
      <c r="C101" s="14"/>
      <c r="D101" s="14"/>
      <c r="E101" s="15"/>
      <c r="F101" s="14"/>
      <c r="G101" s="14"/>
      <c r="H101" s="14"/>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39" t="str">
        <f t="shared" si="9"/>
        <v/>
      </c>
      <c r="BH101" s="39" t="str">
        <f t="shared" si="10"/>
        <v/>
      </c>
      <c r="BI101"/>
      <c r="BJ101"/>
    </row>
    <row r="102" spans="1:62" ht="14.25">
      <c r="A102" s="16"/>
      <c r="B102" s="5" t="str">
        <f t="shared" si="8"/>
        <v/>
      </c>
      <c r="C102" s="14"/>
      <c r="D102" s="14"/>
      <c r="E102" s="15"/>
      <c r="F102" s="14"/>
      <c r="G102" s="14"/>
      <c r="H102" s="14"/>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39" t="str">
        <f t="shared" si="9"/>
        <v/>
      </c>
      <c r="BH102" s="39" t="str">
        <f t="shared" si="10"/>
        <v/>
      </c>
      <c r="BI102"/>
      <c r="BJ102"/>
    </row>
    <row r="103" spans="1:62" ht="14.25">
      <c r="A103" s="14"/>
      <c r="B103" s="5" t="str">
        <f t="shared" si="8"/>
        <v/>
      </c>
      <c r="C103" s="14"/>
      <c r="D103" s="14"/>
      <c r="E103" s="15"/>
      <c r="F103" s="14"/>
      <c r="G103" s="14"/>
      <c r="H103" s="14"/>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39" t="str">
        <f t="shared" si="9"/>
        <v/>
      </c>
      <c r="BH103" s="39" t="str">
        <f t="shared" si="10"/>
        <v/>
      </c>
      <c r="BI103"/>
      <c r="BJ103"/>
    </row>
    <row r="104" spans="1:62" ht="14.25">
      <c r="A104" s="14"/>
      <c r="B104" s="5" t="str">
        <f t="shared" si="8"/>
        <v/>
      </c>
      <c r="C104" s="14"/>
      <c r="D104" s="14"/>
      <c r="E104" s="15"/>
      <c r="F104" s="14"/>
      <c r="G104" s="14"/>
      <c r="H104" s="14"/>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39" t="str">
        <f t="shared" si="9"/>
        <v/>
      </c>
      <c r="BH104" s="39" t="str">
        <f t="shared" si="10"/>
        <v/>
      </c>
      <c r="BI104"/>
      <c r="BJ104"/>
    </row>
    <row r="105" spans="1:62" ht="14.25">
      <c r="A105" s="14"/>
      <c r="B105" s="5" t="str">
        <f t="shared" si="8"/>
        <v/>
      </c>
      <c r="C105" s="14"/>
      <c r="D105" s="14"/>
      <c r="E105" s="15"/>
      <c r="F105" s="14"/>
      <c r="G105" s="14"/>
      <c r="H105" s="14"/>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39" t="str">
        <f t="shared" si="9"/>
        <v/>
      </c>
      <c r="BH105" s="39" t="str">
        <f t="shared" si="10"/>
        <v/>
      </c>
      <c r="BI105"/>
      <c r="BJ105"/>
    </row>
    <row r="106" spans="1:62" ht="14.25">
      <c r="A106" s="16"/>
      <c r="B106" s="5" t="str">
        <f t="shared" si="8"/>
        <v/>
      </c>
      <c r="C106" s="14"/>
      <c r="D106" s="14"/>
      <c r="E106" s="15"/>
      <c r="F106" s="14"/>
      <c r="G106" s="14"/>
      <c r="H106" s="14"/>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39" t="str">
        <f t="shared" si="9"/>
        <v/>
      </c>
      <c r="BH106" s="39" t="str">
        <f t="shared" si="10"/>
        <v/>
      </c>
      <c r="BI106"/>
      <c r="BJ106"/>
    </row>
    <row r="107" spans="1:62" ht="14.25">
      <c r="A107" s="14"/>
      <c r="B107" s="5" t="str">
        <f t="shared" si="8"/>
        <v/>
      </c>
      <c r="C107" s="14"/>
      <c r="D107" s="14"/>
      <c r="E107" s="15"/>
      <c r="F107" s="14"/>
      <c r="G107" s="14"/>
      <c r="H107" s="14"/>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39" t="str">
        <f t="shared" si="9"/>
        <v/>
      </c>
      <c r="BH107" s="39" t="str">
        <f t="shared" si="10"/>
        <v/>
      </c>
      <c r="BI107"/>
      <c r="BJ107"/>
    </row>
    <row r="108" spans="1:62" ht="14.25">
      <c r="A108" s="14"/>
      <c r="B108" s="5" t="str">
        <f t="shared" si="8"/>
        <v/>
      </c>
      <c r="C108" s="14"/>
      <c r="D108" s="14"/>
      <c r="E108" s="14"/>
      <c r="F108" s="14"/>
      <c r="G108" s="14"/>
      <c r="H108" s="14"/>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39" t="str">
        <f t="shared" si="9"/>
        <v/>
      </c>
      <c r="BH108" s="39" t="str">
        <f t="shared" si="10"/>
        <v/>
      </c>
      <c r="BI108"/>
      <c r="BJ108"/>
    </row>
    <row r="109" spans="1:62" ht="14.25">
      <c r="A109" s="14"/>
      <c r="B109" s="5" t="str">
        <f t="shared" si="8"/>
        <v/>
      </c>
      <c r="C109" s="14"/>
      <c r="D109" s="14"/>
      <c r="E109" s="15"/>
      <c r="F109" s="14"/>
      <c r="G109" s="14"/>
      <c r="H109" s="14"/>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39" t="str">
        <f t="shared" si="9"/>
        <v/>
      </c>
      <c r="BH109" s="39" t="str">
        <f t="shared" si="10"/>
        <v/>
      </c>
      <c r="BI109"/>
      <c r="BJ109"/>
    </row>
    <row r="110" spans="1:62" ht="14.25">
      <c r="A110" s="16"/>
      <c r="B110" s="5" t="str">
        <f t="shared" si="8"/>
        <v/>
      </c>
      <c r="C110" s="14"/>
      <c r="D110" s="14"/>
      <c r="E110" s="15"/>
      <c r="F110" s="14"/>
      <c r="G110" s="14"/>
      <c r="H110" s="14"/>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39" t="str">
        <f t="shared" si="9"/>
        <v/>
      </c>
      <c r="BH110" s="39" t="str">
        <f t="shared" si="10"/>
        <v/>
      </c>
      <c r="BI110"/>
      <c r="BJ110"/>
    </row>
    <row r="111" spans="1:62" ht="14.25">
      <c r="A111" s="14"/>
      <c r="B111" s="5" t="str">
        <f t="shared" si="8"/>
        <v/>
      </c>
      <c r="C111" s="14"/>
      <c r="D111" s="14"/>
      <c r="E111" s="15"/>
      <c r="F111" s="14"/>
      <c r="G111" s="14"/>
      <c r="H111" s="14"/>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39" t="str">
        <f t="shared" si="9"/>
        <v/>
      </c>
      <c r="BH111" s="39" t="str">
        <f t="shared" si="10"/>
        <v/>
      </c>
      <c r="BI111"/>
      <c r="BJ111"/>
    </row>
    <row r="112" spans="1:62" ht="14.25">
      <c r="A112" s="14"/>
      <c r="B112" s="5" t="str">
        <f t="shared" si="8"/>
        <v/>
      </c>
      <c r="C112" s="14"/>
      <c r="D112" s="14"/>
      <c r="E112" s="15"/>
      <c r="F112" s="14"/>
      <c r="G112" s="14"/>
      <c r="H112" s="14"/>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39" t="str">
        <f t="shared" si="9"/>
        <v/>
      </c>
      <c r="BH112" s="39" t="str">
        <f t="shared" si="10"/>
        <v/>
      </c>
      <c r="BI112"/>
      <c r="BJ112"/>
    </row>
    <row r="113" spans="1:62" ht="14.25">
      <c r="A113" s="14"/>
      <c r="B113" s="5" t="str">
        <f t="shared" si="8"/>
        <v/>
      </c>
      <c r="C113" s="14"/>
      <c r="D113" s="14"/>
      <c r="E113" s="15"/>
      <c r="F113" s="14"/>
      <c r="G113" s="14"/>
      <c r="H113" s="14"/>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39" t="str">
        <f t="shared" si="9"/>
        <v/>
      </c>
      <c r="BH113" s="39" t="str">
        <f t="shared" si="10"/>
        <v/>
      </c>
      <c r="BI113"/>
      <c r="BJ113"/>
    </row>
    <row r="114" spans="1:62" ht="14.25">
      <c r="A114" s="16"/>
      <c r="B114" s="5" t="str">
        <f t="shared" si="8"/>
        <v/>
      </c>
      <c r="C114" s="14"/>
      <c r="D114" s="14"/>
      <c r="E114" s="14"/>
      <c r="F114" s="14"/>
      <c r="G114" s="14"/>
      <c r="H114" s="14"/>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39" t="str">
        <f t="shared" si="9"/>
        <v/>
      </c>
      <c r="BH114" s="39" t="str">
        <f t="shared" si="10"/>
        <v/>
      </c>
      <c r="BI114"/>
      <c r="BJ114"/>
    </row>
    <row r="115" spans="1:62" ht="14.25">
      <c r="A115" s="14"/>
      <c r="B115" s="5" t="str">
        <f t="shared" si="8"/>
        <v/>
      </c>
      <c r="C115" s="14"/>
      <c r="D115" s="14"/>
      <c r="E115" s="15"/>
      <c r="F115" s="14"/>
      <c r="G115" s="14"/>
      <c r="H115" s="14"/>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39" t="str">
        <f t="shared" si="9"/>
        <v/>
      </c>
      <c r="BH115" s="39" t="str">
        <f t="shared" si="10"/>
        <v/>
      </c>
      <c r="BI115"/>
      <c r="BJ115"/>
    </row>
    <row r="116" spans="1:62" ht="14.25">
      <c r="A116" s="14"/>
      <c r="B116" s="5" t="str">
        <f t="shared" si="8"/>
        <v/>
      </c>
      <c r="C116" s="20"/>
      <c r="D116" s="15"/>
      <c r="E116" s="15"/>
      <c r="F116" s="15"/>
      <c r="G116" s="15"/>
      <c r="H116" s="15"/>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39" t="str">
        <f t="shared" si="9"/>
        <v/>
      </c>
      <c r="BH116" s="39" t="str">
        <f t="shared" si="10"/>
        <v/>
      </c>
      <c r="BI116"/>
      <c r="BJ116"/>
    </row>
    <row r="117" spans="1:62" ht="14.25">
      <c r="A117" s="14"/>
      <c r="B117" s="5" t="str">
        <f t="shared" si="8"/>
        <v/>
      </c>
      <c r="C117" s="14"/>
      <c r="D117" s="14"/>
      <c r="E117" s="15"/>
      <c r="F117" s="14"/>
      <c r="G117" s="14"/>
      <c r="H117" s="14"/>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39" t="str">
        <f t="shared" si="9"/>
        <v/>
      </c>
      <c r="BH117" s="39" t="str">
        <f t="shared" si="10"/>
        <v/>
      </c>
      <c r="BI117"/>
      <c r="BJ117"/>
    </row>
    <row r="118" spans="1:62" ht="14.25">
      <c r="B118" s="5" t="str">
        <f t="shared" si="8"/>
        <v/>
      </c>
      <c r="C118" s="2"/>
      <c r="E118" s="2"/>
      <c r="F118" s="2"/>
      <c r="G118" s="2"/>
      <c r="H118" s="2"/>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39" t="str">
        <f t="shared" si="9"/>
        <v/>
      </c>
      <c r="BH118" s="39" t="str">
        <f t="shared" si="10"/>
        <v/>
      </c>
      <c r="BI118"/>
      <c r="BJ118"/>
    </row>
    <row r="119" spans="1:62" ht="14.25">
      <c r="B119" s="5" t="str">
        <f t="shared" si="8"/>
        <v/>
      </c>
      <c r="C119" s="2"/>
      <c r="D119" s="1"/>
      <c r="E119" s="2"/>
      <c r="F119" s="2"/>
      <c r="G119" s="2"/>
      <c r="H119" s="2"/>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39" t="str">
        <f t="shared" si="9"/>
        <v/>
      </c>
      <c r="BH119" s="39" t="str">
        <f t="shared" si="10"/>
        <v/>
      </c>
      <c r="BI119"/>
      <c r="BJ119"/>
    </row>
    <row r="120" spans="1:62" ht="14.25">
      <c r="B120" s="5" t="str">
        <f t="shared" si="8"/>
        <v/>
      </c>
      <c r="C120" s="2"/>
      <c r="E120" s="2"/>
      <c r="F120" s="2"/>
      <c r="G120" s="2"/>
      <c r="H120" s="2"/>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39" t="str">
        <f t="shared" si="9"/>
        <v/>
      </c>
      <c r="BH120" s="39" t="str">
        <f t="shared" si="10"/>
        <v/>
      </c>
      <c r="BI120"/>
      <c r="BJ120"/>
    </row>
    <row r="121" spans="1:62" ht="14.25">
      <c r="B121" s="5" t="str">
        <f t="shared" si="8"/>
        <v/>
      </c>
      <c r="C121" s="2"/>
      <c r="E121" s="2"/>
      <c r="F121" s="2"/>
      <c r="G121" s="2"/>
      <c r="H121" s="2"/>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39" t="str">
        <f t="shared" si="9"/>
        <v/>
      </c>
      <c r="BH121" s="39" t="str">
        <f t="shared" si="10"/>
        <v/>
      </c>
      <c r="BI121"/>
      <c r="BJ121"/>
    </row>
    <row r="122" spans="1:62" ht="14.25">
      <c r="B122" s="5" t="str">
        <f t="shared" si="8"/>
        <v/>
      </c>
      <c r="C122" s="2"/>
      <c r="E122" s="2"/>
      <c r="F122" s="2"/>
      <c r="G122" s="2"/>
      <c r="H122" s="2"/>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39" t="str">
        <f t="shared" si="9"/>
        <v/>
      </c>
      <c r="BH122" s="39" t="str">
        <f t="shared" si="10"/>
        <v/>
      </c>
      <c r="BI122"/>
      <c r="BJ122"/>
    </row>
    <row r="123" spans="1:62" ht="14.25">
      <c r="B123" s="5" t="str">
        <f t="shared" si="8"/>
        <v/>
      </c>
      <c r="C123" s="2"/>
      <c r="D123" s="1"/>
      <c r="E123" s="2"/>
      <c r="F123" s="2"/>
      <c r="G123" s="2"/>
      <c r="H123" s="2"/>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39" t="str">
        <f t="shared" si="9"/>
        <v/>
      </c>
      <c r="BH123" s="39" t="str">
        <f t="shared" si="10"/>
        <v/>
      </c>
      <c r="BI123"/>
      <c r="BJ123"/>
    </row>
    <row r="124" spans="1:62" ht="14.25">
      <c r="B124" s="5" t="str">
        <f t="shared" si="8"/>
        <v/>
      </c>
      <c r="C124" s="2"/>
      <c r="E124" s="2"/>
      <c r="F124" s="2"/>
      <c r="G124" s="2"/>
      <c r="H124" s="2"/>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39" t="str">
        <f t="shared" si="9"/>
        <v/>
      </c>
      <c r="BH124" s="39" t="str">
        <f t="shared" si="10"/>
        <v/>
      </c>
      <c r="BI124"/>
      <c r="BJ124"/>
    </row>
    <row r="125" spans="1:62" ht="14.25">
      <c r="B125" s="5" t="str">
        <f t="shared" si="8"/>
        <v/>
      </c>
      <c r="C125" s="2"/>
      <c r="D125" s="1"/>
      <c r="E125" s="2"/>
      <c r="F125" s="2"/>
      <c r="G125" s="2"/>
      <c r="H125" s="2"/>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39" t="str">
        <f t="shared" si="9"/>
        <v/>
      </c>
      <c r="BH125" s="39" t="str">
        <f t="shared" si="10"/>
        <v/>
      </c>
      <c r="BI125"/>
      <c r="BJ125"/>
    </row>
    <row r="126" spans="1:62" ht="14.25">
      <c r="B126" s="5" t="str">
        <f t="shared" si="8"/>
        <v/>
      </c>
      <c r="C126" s="2"/>
      <c r="E126" s="2"/>
      <c r="F126" s="2"/>
      <c r="G126" s="2"/>
      <c r="H126" s="2"/>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39" t="str">
        <f t="shared" si="9"/>
        <v/>
      </c>
      <c r="BH126" s="39" t="str">
        <f t="shared" si="10"/>
        <v/>
      </c>
      <c r="BI126"/>
      <c r="BJ126"/>
    </row>
    <row r="127" spans="1:62" ht="14.25">
      <c r="B127" s="5" t="str">
        <f t="shared" si="8"/>
        <v/>
      </c>
      <c r="C127" s="2"/>
      <c r="E127" s="2"/>
      <c r="F127" s="2"/>
      <c r="G127" s="2"/>
      <c r="H127" s="2"/>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39" t="str">
        <f t="shared" si="9"/>
        <v/>
      </c>
      <c r="BH127" s="39" t="str">
        <f t="shared" si="10"/>
        <v/>
      </c>
      <c r="BI127"/>
      <c r="BJ127"/>
    </row>
    <row r="128" spans="1:62" ht="14.25">
      <c r="B128" s="5" t="str">
        <f t="shared" si="8"/>
        <v/>
      </c>
      <c r="C128" s="2"/>
      <c r="E128" s="2"/>
      <c r="F128" s="2"/>
      <c r="G128" s="2"/>
      <c r="H128" s="2"/>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39" t="str">
        <f t="shared" si="9"/>
        <v/>
      </c>
      <c r="BH128" s="39" t="str">
        <f t="shared" si="10"/>
        <v/>
      </c>
      <c r="BI128"/>
      <c r="BJ128"/>
    </row>
    <row r="129" spans="2:62" ht="14.25">
      <c r="B129" s="5" t="str">
        <f t="shared" si="8"/>
        <v/>
      </c>
      <c r="C129" s="2"/>
      <c r="E129" s="2"/>
      <c r="F129" s="2"/>
      <c r="G129" s="2"/>
      <c r="H129" s="2"/>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39" t="str">
        <f t="shared" si="9"/>
        <v/>
      </c>
      <c r="BH129" s="39" t="str">
        <f t="shared" si="10"/>
        <v/>
      </c>
      <c r="BI129"/>
      <c r="BJ129"/>
    </row>
    <row r="130" spans="2:62" ht="14.25">
      <c r="B130" s="5" t="str">
        <f t="shared" si="8"/>
        <v/>
      </c>
      <c r="C130" s="2"/>
      <c r="E130" s="2"/>
      <c r="F130" s="2"/>
      <c r="G130" s="2"/>
      <c r="H130" s="2"/>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39" t="str">
        <f t="shared" si="9"/>
        <v/>
      </c>
      <c r="BH130" s="39" t="str">
        <f t="shared" si="10"/>
        <v/>
      </c>
      <c r="BI130"/>
      <c r="BJ130"/>
    </row>
    <row r="131" spans="2:62" ht="14.25">
      <c r="B131" s="5" t="str">
        <f t="shared" si="8"/>
        <v/>
      </c>
      <c r="C131" s="2"/>
      <c r="E131" s="1"/>
      <c r="F131" s="1"/>
      <c r="G131" s="1"/>
      <c r="H131" s="1"/>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39" t="str">
        <f t="shared" si="9"/>
        <v/>
      </c>
      <c r="BH131" s="39" t="str">
        <f t="shared" si="10"/>
        <v/>
      </c>
      <c r="BI131"/>
      <c r="BJ131"/>
    </row>
    <row r="132" spans="2:62" ht="14.25">
      <c r="B132" s="5" t="str">
        <f t="shared" si="8"/>
        <v/>
      </c>
      <c r="C132" s="2"/>
      <c r="D132" s="1"/>
      <c r="E132" s="2"/>
      <c r="F132" s="2"/>
      <c r="G132" s="2"/>
      <c r="H132" s="2"/>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39" t="str">
        <f t="shared" si="9"/>
        <v/>
      </c>
      <c r="BH132" s="39" t="str">
        <f t="shared" si="10"/>
        <v/>
      </c>
      <c r="BI132"/>
      <c r="BJ132"/>
    </row>
    <row r="133" spans="2:62" ht="14.25">
      <c r="B133" s="5" t="str">
        <f t="shared" si="8"/>
        <v/>
      </c>
      <c r="C133" s="2"/>
      <c r="E133" s="2"/>
      <c r="F133" s="2"/>
      <c r="G133" s="2"/>
      <c r="H133" s="2"/>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39" t="str">
        <f t="shared" si="9"/>
        <v/>
      </c>
      <c r="BH133" s="39" t="str">
        <f t="shared" si="10"/>
        <v/>
      </c>
      <c r="BI133"/>
      <c r="BJ133"/>
    </row>
    <row r="134" spans="2:62" ht="14.25">
      <c r="B134" s="5" t="str">
        <f t="shared" si="8"/>
        <v/>
      </c>
      <c r="C134" s="2"/>
      <c r="E134" s="2"/>
      <c r="F134" s="2"/>
      <c r="G134" s="2"/>
      <c r="H134" s="2"/>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39" t="str">
        <f t="shared" si="9"/>
        <v/>
      </c>
      <c r="BH134" s="39" t="str">
        <f t="shared" si="10"/>
        <v/>
      </c>
      <c r="BI134"/>
      <c r="BJ134"/>
    </row>
    <row r="135" spans="2:62" ht="14.25">
      <c r="B135" s="5" t="str">
        <f t="shared" si="8"/>
        <v/>
      </c>
      <c r="C135" s="2"/>
      <c r="E135" s="2"/>
      <c r="F135" s="2"/>
      <c r="G135" s="2"/>
      <c r="H135" s="2"/>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39" t="str">
        <f t="shared" si="9"/>
        <v/>
      </c>
      <c r="BH135" s="39" t="str">
        <f t="shared" si="10"/>
        <v/>
      </c>
      <c r="BI135"/>
      <c r="BJ135"/>
    </row>
    <row r="136" spans="2:62" ht="14.25">
      <c r="B136" s="5" t="str">
        <f t="shared" si="8"/>
        <v/>
      </c>
      <c r="C136" s="2"/>
      <c r="E136" s="2"/>
      <c r="F136" s="2"/>
      <c r="G136" s="2"/>
      <c r="H136" s="2"/>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39" t="str">
        <f t="shared" si="9"/>
        <v/>
      </c>
      <c r="BH136" s="39" t="str">
        <f t="shared" si="10"/>
        <v/>
      </c>
      <c r="BI136"/>
      <c r="BJ136"/>
    </row>
    <row r="137" spans="2:62" ht="14.25">
      <c r="B137" s="5" t="str">
        <f t="shared" si="8"/>
        <v/>
      </c>
      <c r="C137" s="2"/>
      <c r="E137" s="2"/>
      <c r="F137" s="2"/>
      <c r="G137" s="2"/>
      <c r="H137" s="2"/>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39" t="str">
        <f t="shared" si="9"/>
        <v/>
      </c>
      <c r="BH137" s="39" t="str">
        <f t="shared" si="10"/>
        <v/>
      </c>
      <c r="BI137"/>
      <c r="BJ137"/>
    </row>
    <row r="138" spans="2:62" ht="14.25">
      <c r="B138" s="5" t="str">
        <f t="shared" si="8"/>
        <v/>
      </c>
      <c r="C138" s="2"/>
      <c r="E138" s="2"/>
      <c r="F138" s="2"/>
      <c r="G138" s="2"/>
      <c r="H138" s="2"/>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39" t="str">
        <f t="shared" si="9"/>
        <v/>
      </c>
      <c r="BH138" s="39" t="str">
        <f t="shared" si="10"/>
        <v/>
      </c>
      <c r="BI138"/>
      <c r="BJ138"/>
    </row>
    <row r="139" spans="2:62" ht="14.25">
      <c r="B139" s="5" t="str">
        <f t="shared" si="8"/>
        <v/>
      </c>
      <c r="C139" s="2"/>
      <c r="E139" s="2"/>
      <c r="F139" s="2"/>
      <c r="G139" s="2"/>
      <c r="H139" s="2"/>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39" t="str">
        <f t="shared" si="9"/>
        <v/>
      </c>
      <c r="BH139" s="39" t="str">
        <f t="shared" si="10"/>
        <v/>
      </c>
      <c r="BI139"/>
      <c r="BJ139"/>
    </row>
    <row r="140" spans="2:62" ht="14.25">
      <c r="B140" s="5" t="str">
        <f t="shared" ref="B140:B150" si="11">BH140</f>
        <v/>
      </c>
      <c r="C140" s="2"/>
      <c r="E140" s="2"/>
      <c r="F140" s="2"/>
      <c r="G140" s="2"/>
      <c r="H140" s="2"/>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39" t="str">
        <f t="shared" ref="BG140:BG151" si="12">IF(SUM(I140:BF140)&gt;0,SUM(I140:BF140),"")</f>
        <v/>
      </c>
      <c r="BH140" s="39" t="str">
        <f t="shared" ref="BH140:BH151" si="13">IFERROR(IF(BG140&lt;$BL$12,1,ROUND(IF(BG140&lt;$BL$13,$BM$12+(BG140-$BL$12)/($BL$13-$BL$12)*($BM$13-$BM$12),5.5+(BG140-$BL$13)/($BL$14-$BL$13)*($BM$14-$BM$13)),1)),""&amp;$BM$8)</f>
        <v/>
      </c>
      <c r="BI140"/>
      <c r="BJ140"/>
    </row>
    <row r="141" spans="2:62" ht="14.25">
      <c r="B141" s="5" t="str">
        <f t="shared" si="11"/>
        <v/>
      </c>
      <c r="C141" s="2"/>
      <c r="E141" s="2"/>
      <c r="F141" s="2"/>
      <c r="G141" s="2"/>
      <c r="H141" s="2"/>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39" t="str">
        <f t="shared" si="12"/>
        <v/>
      </c>
      <c r="BH141" s="39" t="str">
        <f t="shared" si="13"/>
        <v/>
      </c>
      <c r="BI141"/>
      <c r="BJ141"/>
    </row>
    <row r="142" spans="2:62" ht="14.25">
      <c r="B142" s="5" t="str">
        <f t="shared" si="11"/>
        <v/>
      </c>
      <c r="C142" s="2"/>
      <c r="E142" s="2"/>
      <c r="F142" s="2"/>
      <c r="G142" s="2"/>
      <c r="H142" s="2"/>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39" t="str">
        <f t="shared" si="12"/>
        <v/>
      </c>
      <c r="BH142" s="39" t="str">
        <f t="shared" si="13"/>
        <v/>
      </c>
      <c r="BI142"/>
      <c r="BJ142"/>
    </row>
    <row r="143" spans="2:62" ht="14.25">
      <c r="B143" s="5" t="str">
        <f t="shared" si="11"/>
        <v/>
      </c>
      <c r="C143" s="2"/>
      <c r="E143" s="2"/>
      <c r="F143" s="2"/>
      <c r="G143" s="2"/>
      <c r="H143" s="2"/>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39" t="str">
        <f t="shared" si="12"/>
        <v/>
      </c>
      <c r="BH143" s="39" t="str">
        <f t="shared" si="13"/>
        <v/>
      </c>
      <c r="BI143"/>
      <c r="BJ143"/>
    </row>
    <row r="144" spans="2:62" ht="14.25">
      <c r="B144" s="5" t="str">
        <f t="shared" si="11"/>
        <v/>
      </c>
      <c r="C144" s="2"/>
      <c r="E144" s="2"/>
      <c r="F144" s="2"/>
      <c r="G144" s="2"/>
      <c r="H144" s="2"/>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39" t="str">
        <f t="shared" si="12"/>
        <v/>
      </c>
      <c r="BH144" s="39" t="str">
        <f t="shared" si="13"/>
        <v/>
      </c>
      <c r="BI144"/>
      <c r="BJ144"/>
    </row>
    <row r="145" spans="1:74" ht="14.25">
      <c r="B145" s="5" t="str">
        <f t="shared" si="11"/>
        <v/>
      </c>
      <c r="C145" s="2"/>
      <c r="E145" s="2"/>
      <c r="F145" s="2"/>
      <c r="G145" s="2"/>
      <c r="H145" s="2"/>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39" t="str">
        <f t="shared" si="12"/>
        <v/>
      </c>
      <c r="BH145" s="39" t="str">
        <f t="shared" si="13"/>
        <v/>
      </c>
      <c r="BI145"/>
      <c r="BJ145"/>
    </row>
    <row r="146" spans="1:74" ht="14.25">
      <c r="B146" s="5" t="str">
        <f t="shared" si="11"/>
        <v/>
      </c>
      <c r="C146" s="2"/>
      <c r="E146" s="2"/>
      <c r="F146" s="2"/>
      <c r="G146" s="2"/>
      <c r="H146" s="2"/>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39" t="str">
        <f t="shared" si="12"/>
        <v/>
      </c>
      <c r="BH146" s="39" t="str">
        <f t="shared" si="13"/>
        <v/>
      </c>
      <c r="BI146"/>
      <c r="BJ146"/>
    </row>
    <row r="147" spans="1:74" ht="14.25">
      <c r="B147" s="5" t="str">
        <f t="shared" si="11"/>
        <v/>
      </c>
      <c r="C147" s="2"/>
      <c r="E147" s="2"/>
      <c r="F147" s="2"/>
      <c r="G147" s="2"/>
      <c r="H147" s="2"/>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39" t="str">
        <f t="shared" si="12"/>
        <v/>
      </c>
      <c r="BH147" s="39" t="str">
        <f t="shared" si="13"/>
        <v/>
      </c>
      <c r="BI147"/>
      <c r="BJ147"/>
    </row>
    <row r="148" spans="1:74" ht="14.25">
      <c r="B148" s="5" t="str">
        <f t="shared" si="11"/>
        <v/>
      </c>
      <c r="C148" s="2"/>
      <c r="E148" s="2"/>
      <c r="F148" s="2"/>
      <c r="G148" s="2"/>
      <c r="H148" s="2"/>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39" t="str">
        <f t="shared" si="12"/>
        <v/>
      </c>
      <c r="BH148" s="39" t="str">
        <f t="shared" si="13"/>
        <v/>
      </c>
      <c r="BI148"/>
      <c r="BJ148"/>
    </row>
    <row r="149" spans="1:74" ht="14.25">
      <c r="B149" s="5" t="str">
        <f t="shared" si="11"/>
        <v/>
      </c>
      <c r="C149" s="2"/>
      <c r="E149" s="2"/>
      <c r="F149" s="2"/>
      <c r="G149" s="2"/>
      <c r="H149" s="2"/>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39" t="str">
        <f t="shared" si="12"/>
        <v/>
      </c>
      <c r="BH149" s="39" t="str">
        <f t="shared" si="13"/>
        <v/>
      </c>
      <c r="BI149"/>
      <c r="BJ149"/>
    </row>
    <row r="150" spans="1:74" ht="14.25">
      <c r="B150" s="5" t="str">
        <f t="shared" si="11"/>
        <v/>
      </c>
      <c r="C150" s="2"/>
      <c r="E150" s="2"/>
      <c r="F150" s="2"/>
      <c r="G150" s="2"/>
      <c r="H150" s="2"/>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39" t="str">
        <f t="shared" si="12"/>
        <v/>
      </c>
      <c r="BH150" s="39" t="str">
        <f t="shared" si="13"/>
        <v/>
      </c>
      <c r="BI150"/>
      <c r="BJ150"/>
    </row>
    <row r="151" spans="1:74" ht="18">
      <c r="A151" s="1" t="s">
        <v>36</v>
      </c>
      <c r="B151" s="32" t="s">
        <v>40</v>
      </c>
      <c r="C151" s="2" t="s">
        <v>36</v>
      </c>
      <c r="D151" s="1" t="s">
        <v>0</v>
      </c>
      <c r="E151" s="2" t="s">
        <v>37</v>
      </c>
      <c r="F151" s="2"/>
      <c r="G151" s="2"/>
      <c r="H151" s="2"/>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39" t="str">
        <f t="shared" si="12"/>
        <v/>
      </c>
      <c r="BH151" s="39" t="str">
        <f t="shared" si="13"/>
        <v/>
      </c>
      <c r="BI151"/>
      <c r="BJ151"/>
      <c r="BP151" t="str">
        <f>IFERROR($BG151-I151,"")</f>
        <v/>
      </c>
      <c r="BQ151" t="str">
        <f>IFERROR($BG151-J151,"")</f>
        <v/>
      </c>
      <c r="BR151" t="str">
        <f>IFERROR($BG151-K151,"")</f>
        <v/>
      </c>
      <c r="BS151" t="str">
        <f>IFERROR($BG151-L151,"")</f>
        <v/>
      </c>
      <c r="BT151" t="str">
        <f>IFERROR($BG151-M151,"")</f>
        <v/>
      </c>
      <c r="BU151" t="str">
        <f>IFERROR($BG151-#REF!,"")</f>
        <v/>
      </c>
      <c r="BV151" t="str">
        <f>IFERROR($BG151-#REF!,"")</f>
        <v/>
      </c>
    </row>
  </sheetData>
  <mergeCells count="1">
    <mergeCell ref="C6:E6"/>
  </mergeCells>
  <conditionalFormatting sqref="BJ152:BJ1048576">
    <cfRule type="cellIs" dxfId="13" priority="8" operator="equal">
      <formula>5.3</formula>
    </cfRule>
    <cfRule type="cellIs" dxfId="12" priority="9" operator="equal">
      <formula>5.4</formula>
    </cfRule>
  </conditionalFormatting>
  <conditionalFormatting sqref="BH1:BH8 BH10:BH151">
    <cfRule type="cellIs" dxfId="11" priority="4" operator="equal">
      <formula>5.3</formula>
    </cfRule>
    <cfRule type="cellIs" dxfId="10" priority="5" operator="equal">
      <formula>5.4</formula>
    </cfRule>
  </conditionalFormatting>
  <conditionalFormatting sqref="I2:V2 Y2:BF2">
    <cfRule type="cellIs" dxfId="9" priority="3" operator="greaterThan">
      <formula>I1</formula>
    </cfRule>
  </conditionalFormatting>
  <conditionalFormatting sqref="I3:V3 Y3:BF3">
    <cfRule type="colorScale" priority="6">
      <colorScale>
        <cfvo type="min"/>
        <cfvo type="max"/>
        <color rgb="FF00B0F0"/>
        <color rgb="FFFFFF00"/>
      </colorScale>
    </cfRule>
  </conditionalFormatting>
  <conditionalFormatting sqref="I4:BF4">
    <cfRule type="colorScale" priority="7">
      <colorScale>
        <cfvo type="min"/>
        <cfvo type="percentile" val="50"/>
        <cfvo type="max"/>
        <color rgb="FFF8696B"/>
        <color rgb="FFFFEB84"/>
        <color rgb="FF63BE7B"/>
      </colorScale>
    </cfRule>
  </conditionalFormatting>
  <conditionalFormatting sqref="W2:X2">
    <cfRule type="cellIs" dxfId="8" priority="1" operator="greaterThan">
      <formula>W1</formula>
    </cfRule>
  </conditionalFormatting>
  <conditionalFormatting sqref="W3:X3">
    <cfRule type="colorScale" priority="2">
      <colorScale>
        <cfvo type="min"/>
        <cfvo type="max"/>
        <color rgb="FF00B0F0"/>
        <color rgb="FFFFFF00"/>
      </colorScale>
    </cfRule>
  </conditionalFormatting>
  <hyperlinks>
    <hyperlink ref="BK39"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W151"/>
  <sheetViews>
    <sheetView topLeftCell="AE109" workbookViewId="0">
      <selection activeCell="BG119" sqref="BG119"/>
    </sheetView>
  </sheetViews>
  <sheetFormatPr defaultRowHeight="12.75"/>
  <cols>
    <col min="2" max="2" width="7.85546875" customWidth="1"/>
    <col min="3" max="3" width="6.5703125" customWidth="1"/>
    <col min="5" max="5" width="9.85546875" customWidth="1"/>
    <col min="6" max="6" width="20.5703125" customWidth="1"/>
    <col min="7" max="7" width="21.5703125" customWidth="1"/>
    <col min="8" max="8" width="3.28515625" customWidth="1"/>
    <col min="9" max="60" width="5.42578125" style="24" customWidth="1"/>
    <col min="61" max="61" width="10.5703125" style="24" bestFit="1" customWidth="1"/>
    <col min="62" max="62" width="9.140625" style="24"/>
    <col min="65" max="65" width="10.28515625" customWidth="1"/>
    <col min="66" max="66" width="14.28515625" customWidth="1"/>
    <col min="67" max="67" width="9.5703125" bestFit="1" customWidth="1"/>
    <col min="70" max="70" width="10.7109375" bestFit="1" customWidth="1"/>
    <col min="77" max="77" width="10.7109375" bestFit="1" customWidth="1"/>
  </cols>
  <sheetData>
    <row r="1" spans="1:75" ht="18">
      <c r="G1" s="9" t="s">
        <v>4</v>
      </c>
      <c r="H1" s="32" t="s">
        <v>40</v>
      </c>
      <c r="I1" s="39">
        <f>I10</f>
        <v>2</v>
      </c>
      <c r="J1" s="39">
        <f t="shared" ref="J1:BF1" si="0">J10</f>
        <v>2</v>
      </c>
      <c r="K1" s="39">
        <f t="shared" si="0"/>
        <v>2</v>
      </c>
      <c r="L1" s="39">
        <f t="shared" si="0"/>
        <v>2</v>
      </c>
      <c r="M1" s="39">
        <f t="shared" si="0"/>
        <v>2</v>
      </c>
      <c r="N1" s="39">
        <f t="shared" si="0"/>
        <v>2</v>
      </c>
      <c r="O1" s="39">
        <f t="shared" si="0"/>
        <v>2</v>
      </c>
      <c r="P1" s="39">
        <f t="shared" si="0"/>
        <v>2</v>
      </c>
      <c r="Q1" s="39">
        <f t="shared" si="0"/>
        <v>2</v>
      </c>
      <c r="R1" s="39">
        <f t="shared" si="0"/>
        <v>2</v>
      </c>
      <c r="S1" s="39">
        <f t="shared" si="0"/>
        <v>2</v>
      </c>
      <c r="T1" s="39">
        <f t="shared" si="0"/>
        <v>2</v>
      </c>
      <c r="U1" s="39">
        <f t="shared" si="0"/>
        <v>2</v>
      </c>
      <c r="V1" s="39">
        <f t="shared" si="0"/>
        <v>2</v>
      </c>
      <c r="W1" s="39">
        <f t="shared" si="0"/>
        <v>2</v>
      </c>
      <c r="X1" s="39">
        <f t="shared" si="0"/>
        <v>2</v>
      </c>
      <c r="Y1" s="39">
        <f t="shared" si="0"/>
        <v>2</v>
      </c>
      <c r="Z1" s="39">
        <f t="shared" si="0"/>
        <v>2</v>
      </c>
      <c r="AA1" s="39">
        <f t="shared" si="0"/>
        <v>2</v>
      </c>
      <c r="AB1" s="39">
        <f t="shared" si="0"/>
        <v>2</v>
      </c>
      <c r="AC1" s="39">
        <f t="shared" si="0"/>
        <v>2</v>
      </c>
      <c r="AD1" s="39">
        <f t="shared" si="0"/>
        <v>2</v>
      </c>
      <c r="AE1" s="39">
        <f t="shared" si="0"/>
        <v>2</v>
      </c>
      <c r="AF1" s="39">
        <f t="shared" si="0"/>
        <v>2</v>
      </c>
      <c r="AG1" s="39">
        <f t="shared" si="0"/>
        <v>2</v>
      </c>
      <c r="AH1" s="39">
        <f t="shared" si="0"/>
        <v>2</v>
      </c>
      <c r="AI1" s="39">
        <f t="shared" si="0"/>
        <v>2</v>
      </c>
      <c r="AJ1" s="39">
        <f t="shared" si="0"/>
        <v>2</v>
      </c>
      <c r="AK1" s="39">
        <f t="shared" si="0"/>
        <v>2</v>
      </c>
      <c r="AL1" s="39">
        <f t="shared" si="0"/>
        <v>2</v>
      </c>
      <c r="AM1" s="39">
        <f t="shared" si="0"/>
        <v>2</v>
      </c>
      <c r="AN1" s="39">
        <f t="shared" si="0"/>
        <v>2</v>
      </c>
      <c r="AO1" s="39">
        <f t="shared" si="0"/>
        <v>2</v>
      </c>
      <c r="AP1" s="39">
        <f t="shared" si="0"/>
        <v>2</v>
      </c>
      <c r="AQ1" s="39">
        <f t="shared" si="0"/>
        <v>2</v>
      </c>
      <c r="AR1" s="39">
        <f t="shared" si="0"/>
        <v>2</v>
      </c>
      <c r="AS1" s="39">
        <f t="shared" si="0"/>
        <v>2</v>
      </c>
      <c r="AT1" s="39">
        <f t="shared" si="0"/>
        <v>2</v>
      </c>
      <c r="AU1" s="39">
        <f t="shared" si="0"/>
        <v>2</v>
      </c>
      <c r="AV1" s="39">
        <f t="shared" si="0"/>
        <v>2</v>
      </c>
      <c r="AW1" s="39">
        <f t="shared" si="0"/>
        <v>2</v>
      </c>
      <c r="AX1" s="39">
        <f t="shared" si="0"/>
        <v>2</v>
      </c>
      <c r="AY1" s="39">
        <f t="shared" si="0"/>
        <v>2</v>
      </c>
      <c r="AZ1" s="39">
        <f t="shared" si="0"/>
        <v>2</v>
      </c>
      <c r="BA1" s="39">
        <f t="shared" si="0"/>
        <v>2</v>
      </c>
      <c r="BB1" s="39">
        <f t="shared" si="0"/>
        <v>2</v>
      </c>
      <c r="BC1" s="39">
        <f t="shared" si="0"/>
        <v>2</v>
      </c>
      <c r="BD1" s="39">
        <f t="shared" si="0"/>
        <v>2</v>
      </c>
      <c r="BE1" s="39">
        <f t="shared" si="0"/>
        <v>2</v>
      </c>
      <c r="BF1" s="39">
        <f t="shared" si="0"/>
        <v>2</v>
      </c>
      <c r="BG1" s="52">
        <f>SUM(G1:BF1)</f>
        <v>100</v>
      </c>
      <c r="BI1"/>
      <c r="BJ1"/>
    </row>
    <row r="2" spans="1:75" ht="18">
      <c r="G2" s="9" t="s">
        <v>3</v>
      </c>
      <c r="H2" s="32" t="s">
        <v>40</v>
      </c>
      <c r="I2" s="39">
        <f>MAX(I11:I151)</f>
        <v>0</v>
      </c>
      <c r="J2" s="39">
        <f t="shared" ref="J2:BF2" si="1">MAX(J11:J151)</f>
        <v>0</v>
      </c>
      <c r="K2" s="39">
        <f t="shared" si="1"/>
        <v>0</v>
      </c>
      <c r="L2" s="39">
        <f t="shared" si="1"/>
        <v>0</v>
      </c>
      <c r="M2" s="39">
        <f t="shared" si="1"/>
        <v>0</v>
      </c>
      <c r="N2" s="39">
        <f t="shared" si="1"/>
        <v>0</v>
      </c>
      <c r="O2" s="39">
        <f t="shared" si="1"/>
        <v>0</v>
      </c>
      <c r="P2" s="39">
        <f t="shared" si="1"/>
        <v>0</v>
      </c>
      <c r="Q2" s="39">
        <f t="shared" si="1"/>
        <v>0</v>
      </c>
      <c r="R2" s="39">
        <f t="shared" si="1"/>
        <v>0</v>
      </c>
      <c r="S2" s="39">
        <f t="shared" si="1"/>
        <v>0</v>
      </c>
      <c r="T2" s="39">
        <f t="shared" si="1"/>
        <v>0</v>
      </c>
      <c r="U2" s="39">
        <f t="shared" si="1"/>
        <v>0</v>
      </c>
      <c r="V2" s="39">
        <f t="shared" si="1"/>
        <v>0</v>
      </c>
      <c r="W2" s="39">
        <f t="shared" si="1"/>
        <v>0</v>
      </c>
      <c r="X2" s="39">
        <f t="shared" si="1"/>
        <v>0</v>
      </c>
      <c r="Y2" s="39">
        <f t="shared" si="1"/>
        <v>0</v>
      </c>
      <c r="Z2" s="39">
        <f t="shared" si="1"/>
        <v>0</v>
      </c>
      <c r="AA2" s="39">
        <f t="shared" si="1"/>
        <v>0</v>
      </c>
      <c r="AB2" s="39">
        <f t="shared" si="1"/>
        <v>0</v>
      </c>
      <c r="AC2" s="39">
        <f t="shared" si="1"/>
        <v>0</v>
      </c>
      <c r="AD2" s="39">
        <f t="shared" si="1"/>
        <v>0</v>
      </c>
      <c r="AE2" s="39">
        <f t="shared" si="1"/>
        <v>0</v>
      </c>
      <c r="AF2" s="39">
        <f t="shared" si="1"/>
        <v>0</v>
      </c>
      <c r="AG2" s="39">
        <f t="shared" si="1"/>
        <v>0</v>
      </c>
      <c r="AH2" s="39">
        <f t="shared" si="1"/>
        <v>0</v>
      </c>
      <c r="AI2" s="39">
        <f t="shared" si="1"/>
        <v>0</v>
      </c>
      <c r="AJ2" s="39">
        <f t="shared" si="1"/>
        <v>0</v>
      </c>
      <c r="AK2" s="39">
        <f t="shared" si="1"/>
        <v>0</v>
      </c>
      <c r="AL2" s="39">
        <f t="shared" si="1"/>
        <v>0</v>
      </c>
      <c r="AM2" s="39">
        <f t="shared" si="1"/>
        <v>0</v>
      </c>
      <c r="AN2" s="39">
        <f t="shared" si="1"/>
        <v>0</v>
      </c>
      <c r="AO2" s="39">
        <f t="shared" si="1"/>
        <v>0</v>
      </c>
      <c r="AP2" s="39">
        <f t="shared" si="1"/>
        <v>0</v>
      </c>
      <c r="AQ2" s="39">
        <f t="shared" si="1"/>
        <v>0</v>
      </c>
      <c r="AR2" s="39">
        <f t="shared" si="1"/>
        <v>0</v>
      </c>
      <c r="AS2" s="39">
        <f t="shared" si="1"/>
        <v>0</v>
      </c>
      <c r="AT2" s="39">
        <f t="shared" si="1"/>
        <v>0</v>
      </c>
      <c r="AU2" s="39">
        <f t="shared" si="1"/>
        <v>0</v>
      </c>
      <c r="AV2" s="39">
        <f t="shared" si="1"/>
        <v>0</v>
      </c>
      <c r="AW2" s="39">
        <f t="shared" si="1"/>
        <v>0</v>
      </c>
      <c r="AX2" s="39">
        <f t="shared" si="1"/>
        <v>0</v>
      </c>
      <c r="AY2" s="39">
        <f t="shared" si="1"/>
        <v>0</v>
      </c>
      <c r="AZ2" s="39">
        <f t="shared" si="1"/>
        <v>0</v>
      </c>
      <c r="BA2" s="39">
        <f t="shared" si="1"/>
        <v>0</v>
      </c>
      <c r="BB2" s="39">
        <f t="shared" si="1"/>
        <v>0</v>
      </c>
      <c r="BC2" s="39">
        <f t="shared" si="1"/>
        <v>0</v>
      </c>
      <c r="BD2" s="39">
        <f t="shared" si="1"/>
        <v>0</v>
      </c>
      <c r="BE2" s="39">
        <f t="shared" si="1"/>
        <v>0</v>
      </c>
      <c r="BF2" s="39">
        <f t="shared" si="1"/>
        <v>0</v>
      </c>
      <c r="BG2" s="39">
        <f>MAX(BG11:BG151)</f>
        <v>0</v>
      </c>
      <c r="BI2"/>
      <c r="BJ2"/>
    </row>
    <row r="3" spans="1:75" ht="18">
      <c r="G3" s="9" t="s">
        <v>46</v>
      </c>
      <c r="H3" s="32" t="s">
        <v>40</v>
      </c>
      <c r="I3" s="40" t="str">
        <f>IFERROR(AVERAGE(I11:I151)/I1,"")</f>
        <v/>
      </c>
      <c r="J3" s="40" t="str">
        <f t="shared" ref="J3:BF3" si="2">IFERROR(AVERAGE(J11:J151)/J1,"")</f>
        <v/>
      </c>
      <c r="K3" s="40" t="str">
        <f t="shared" si="2"/>
        <v/>
      </c>
      <c r="L3" s="40" t="str">
        <f t="shared" si="2"/>
        <v/>
      </c>
      <c r="M3" s="40" t="str">
        <f t="shared" si="2"/>
        <v/>
      </c>
      <c r="N3" s="40" t="str">
        <f t="shared" si="2"/>
        <v/>
      </c>
      <c r="O3" s="40" t="str">
        <f t="shared" si="2"/>
        <v/>
      </c>
      <c r="P3" s="40" t="str">
        <f t="shared" si="2"/>
        <v/>
      </c>
      <c r="Q3" s="40" t="str">
        <f t="shared" si="2"/>
        <v/>
      </c>
      <c r="R3" s="40" t="str">
        <f t="shared" si="2"/>
        <v/>
      </c>
      <c r="S3" s="40" t="str">
        <f t="shared" si="2"/>
        <v/>
      </c>
      <c r="T3" s="40" t="str">
        <f t="shared" si="2"/>
        <v/>
      </c>
      <c r="U3" s="40" t="str">
        <f t="shared" si="2"/>
        <v/>
      </c>
      <c r="V3" s="40" t="str">
        <f t="shared" si="2"/>
        <v/>
      </c>
      <c r="W3" s="40" t="str">
        <f t="shared" si="2"/>
        <v/>
      </c>
      <c r="X3" s="40" t="str">
        <f t="shared" si="2"/>
        <v/>
      </c>
      <c r="Y3" s="40" t="str">
        <f t="shared" si="2"/>
        <v/>
      </c>
      <c r="Z3" s="40" t="str">
        <f t="shared" si="2"/>
        <v/>
      </c>
      <c r="AA3" s="40" t="str">
        <f t="shared" si="2"/>
        <v/>
      </c>
      <c r="AB3" s="40" t="str">
        <f t="shared" si="2"/>
        <v/>
      </c>
      <c r="AC3" s="40" t="str">
        <f t="shared" si="2"/>
        <v/>
      </c>
      <c r="AD3" s="40" t="str">
        <f t="shared" si="2"/>
        <v/>
      </c>
      <c r="AE3" s="40" t="str">
        <f t="shared" si="2"/>
        <v/>
      </c>
      <c r="AF3" s="40" t="str">
        <f t="shared" si="2"/>
        <v/>
      </c>
      <c r="AG3" s="40" t="str">
        <f t="shared" si="2"/>
        <v/>
      </c>
      <c r="AH3" s="40" t="str">
        <f t="shared" si="2"/>
        <v/>
      </c>
      <c r="AI3" s="40" t="str">
        <f t="shared" si="2"/>
        <v/>
      </c>
      <c r="AJ3" s="40" t="str">
        <f t="shared" si="2"/>
        <v/>
      </c>
      <c r="AK3" s="40" t="str">
        <f t="shared" si="2"/>
        <v/>
      </c>
      <c r="AL3" s="40" t="str">
        <f t="shared" si="2"/>
        <v/>
      </c>
      <c r="AM3" s="40" t="str">
        <f t="shared" si="2"/>
        <v/>
      </c>
      <c r="AN3" s="40" t="str">
        <f t="shared" si="2"/>
        <v/>
      </c>
      <c r="AO3" s="40" t="str">
        <f t="shared" si="2"/>
        <v/>
      </c>
      <c r="AP3" s="40" t="str">
        <f t="shared" si="2"/>
        <v/>
      </c>
      <c r="AQ3" s="40" t="str">
        <f t="shared" si="2"/>
        <v/>
      </c>
      <c r="AR3" s="40" t="str">
        <f t="shared" si="2"/>
        <v/>
      </c>
      <c r="AS3" s="40" t="str">
        <f t="shared" si="2"/>
        <v/>
      </c>
      <c r="AT3" s="40" t="str">
        <f t="shared" si="2"/>
        <v/>
      </c>
      <c r="AU3" s="40" t="str">
        <f t="shared" si="2"/>
        <v/>
      </c>
      <c r="AV3" s="40" t="str">
        <f t="shared" si="2"/>
        <v/>
      </c>
      <c r="AW3" s="40" t="str">
        <f t="shared" si="2"/>
        <v/>
      </c>
      <c r="AX3" s="40" t="str">
        <f t="shared" si="2"/>
        <v/>
      </c>
      <c r="AY3" s="40" t="str">
        <f t="shared" si="2"/>
        <v/>
      </c>
      <c r="AZ3" s="40" t="str">
        <f t="shared" si="2"/>
        <v/>
      </c>
      <c r="BA3" s="40" t="str">
        <f t="shared" si="2"/>
        <v/>
      </c>
      <c r="BB3" s="40" t="str">
        <f t="shared" si="2"/>
        <v/>
      </c>
      <c r="BC3" s="40" t="str">
        <f t="shared" si="2"/>
        <v/>
      </c>
      <c r="BD3" s="40" t="str">
        <f t="shared" si="2"/>
        <v/>
      </c>
      <c r="BE3" s="40" t="str">
        <f t="shared" si="2"/>
        <v/>
      </c>
      <c r="BF3" s="40" t="str">
        <f t="shared" si="2"/>
        <v/>
      </c>
      <c r="BG3" s="40"/>
      <c r="BI3"/>
      <c r="BJ3"/>
    </row>
    <row r="4" spans="1:75" ht="18">
      <c r="G4" s="9" t="s">
        <v>47</v>
      </c>
      <c r="H4" s="32" t="s">
        <v>40</v>
      </c>
      <c r="I4" s="40" t="str">
        <f t="shared" ref="I4:BE4" si="3">IFERROR(CORREL(I11:I151,$BG$11:$BG$151),"")</f>
        <v/>
      </c>
      <c r="J4" s="40" t="str">
        <f t="shared" si="3"/>
        <v/>
      </c>
      <c r="K4" s="40" t="str">
        <f t="shared" si="3"/>
        <v/>
      </c>
      <c r="L4" s="40" t="str">
        <f t="shared" si="3"/>
        <v/>
      </c>
      <c r="M4" s="40" t="str">
        <f t="shared" si="3"/>
        <v/>
      </c>
      <c r="N4" s="40" t="str">
        <f t="shared" si="3"/>
        <v/>
      </c>
      <c r="O4" s="40" t="str">
        <f t="shared" si="3"/>
        <v/>
      </c>
      <c r="P4" s="40" t="str">
        <f t="shared" si="3"/>
        <v/>
      </c>
      <c r="Q4" s="40" t="str">
        <f t="shared" si="3"/>
        <v/>
      </c>
      <c r="R4" s="40" t="str">
        <f t="shared" si="3"/>
        <v/>
      </c>
      <c r="S4" s="40" t="str">
        <f t="shared" si="3"/>
        <v/>
      </c>
      <c r="T4" s="40" t="str">
        <f t="shared" si="3"/>
        <v/>
      </c>
      <c r="U4" s="40" t="str">
        <f t="shared" si="3"/>
        <v/>
      </c>
      <c r="V4" s="40" t="str">
        <f t="shared" si="3"/>
        <v/>
      </c>
      <c r="W4" s="40" t="str">
        <f t="shared" si="3"/>
        <v/>
      </c>
      <c r="X4" s="40" t="str">
        <f t="shared" si="3"/>
        <v/>
      </c>
      <c r="Y4" s="40" t="str">
        <f t="shared" si="3"/>
        <v/>
      </c>
      <c r="Z4" s="40" t="str">
        <f t="shared" si="3"/>
        <v/>
      </c>
      <c r="AA4" s="40" t="str">
        <f t="shared" si="3"/>
        <v/>
      </c>
      <c r="AB4" s="40" t="str">
        <f t="shared" si="3"/>
        <v/>
      </c>
      <c r="AC4" s="40" t="str">
        <f t="shared" si="3"/>
        <v/>
      </c>
      <c r="AD4" s="40" t="str">
        <f t="shared" si="3"/>
        <v/>
      </c>
      <c r="AE4" s="40" t="str">
        <f t="shared" si="3"/>
        <v/>
      </c>
      <c r="AF4" s="40" t="str">
        <f t="shared" si="3"/>
        <v/>
      </c>
      <c r="AG4" s="40" t="str">
        <f t="shared" si="3"/>
        <v/>
      </c>
      <c r="AH4" s="40" t="str">
        <f t="shared" si="3"/>
        <v/>
      </c>
      <c r="AI4" s="40" t="str">
        <f t="shared" si="3"/>
        <v/>
      </c>
      <c r="AJ4" s="40" t="str">
        <f t="shared" si="3"/>
        <v/>
      </c>
      <c r="AK4" s="40" t="str">
        <f t="shared" si="3"/>
        <v/>
      </c>
      <c r="AL4" s="40" t="str">
        <f t="shared" si="3"/>
        <v/>
      </c>
      <c r="AM4" s="40" t="str">
        <f t="shared" si="3"/>
        <v/>
      </c>
      <c r="AN4" s="40" t="str">
        <f t="shared" si="3"/>
        <v/>
      </c>
      <c r="AO4" s="40" t="str">
        <f t="shared" si="3"/>
        <v/>
      </c>
      <c r="AP4" s="40" t="str">
        <f t="shared" si="3"/>
        <v/>
      </c>
      <c r="AQ4" s="40" t="str">
        <f t="shared" si="3"/>
        <v/>
      </c>
      <c r="AR4" s="40" t="str">
        <f t="shared" si="3"/>
        <v/>
      </c>
      <c r="AS4" s="40" t="str">
        <f t="shared" si="3"/>
        <v/>
      </c>
      <c r="AT4" s="40" t="str">
        <f t="shared" si="3"/>
        <v/>
      </c>
      <c r="AU4" s="40" t="str">
        <f t="shared" si="3"/>
        <v/>
      </c>
      <c r="AV4" s="40" t="str">
        <f t="shared" si="3"/>
        <v/>
      </c>
      <c r="AW4" s="40" t="str">
        <f t="shared" si="3"/>
        <v/>
      </c>
      <c r="AX4" s="40" t="str">
        <f t="shared" si="3"/>
        <v/>
      </c>
      <c r="AY4" s="40" t="str">
        <f t="shared" si="3"/>
        <v/>
      </c>
      <c r="AZ4" s="40" t="str">
        <f t="shared" si="3"/>
        <v/>
      </c>
      <c r="BA4" s="40" t="str">
        <f t="shared" si="3"/>
        <v/>
      </c>
      <c r="BB4" s="40" t="str">
        <f t="shared" si="3"/>
        <v/>
      </c>
      <c r="BC4" s="40" t="str">
        <f t="shared" si="3"/>
        <v/>
      </c>
      <c r="BD4" s="40" t="str">
        <f t="shared" si="3"/>
        <v/>
      </c>
      <c r="BE4" s="40" t="str">
        <f t="shared" si="3"/>
        <v/>
      </c>
      <c r="BF4" s="40" t="str">
        <f>IFERROR(CORREL(BF11:BF151,$BG$11:$BG$151),"")</f>
        <v/>
      </c>
      <c r="BG4" s="40"/>
      <c r="BI4"/>
      <c r="BJ4"/>
    </row>
    <row r="5" spans="1:75" ht="18">
      <c r="G5" s="9" t="s">
        <v>15</v>
      </c>
      <c r="H5" s="32" t="s">
        <v>40</v>
      </c>
      <c r="I5" s="40" t="str">
        <f>IFERROR(VAR(I11:I151),"")</f>
        <v/>
      </c>
      <c r="J5" s="40" t="str">
        <f t="shared" ref="J5:BG5" si="4">IFERROR(VAR(J11:J151),"")</f>
        <v/>
      </c>
      <c r="K5" s="40" t="str">
        <f t="shared" si="4"/>
        <v/>
      </c>
      <c r="L5" s="40" t="str">
        <f t="shared" si="4"/>
        <v/>
      </c>
      <c r="M5" s="40" t="str">
        <f t="shared" si="4"/>
        <v/>
      </c>
      <c r="N5" s="40" t="str">
        <f t="shared" si="4"/>
        <v/>
      </c>
      <c r="O5" s="40" t="str">
        <f t="shared" si="4"/>
        <v/>
      </c>
      <c r="P5" s="40" t="str">
        <f t="shared" si="4"/>
        <v/>
      </c>
      <c r="Q5" s="40" t="str">
        <f t="shared" si="4"/>
        <v/>
      </c>
      <c r="R5" s="40" t="str">
        <f t="shared" si="4"/>
        <v/>
      </c>
      <c r="S5" s="40" t="str">
        <f t="shared" si="4"/>
        <v/>
      </c>
      <c r="T5" s="40" t="str">
        <f t="shared" si="4"/>
        <v/>
      </c>
      <c r="U5" s="40" t="str">
        <f t="shared" si="4"/>
        <v/>
      </c>
      <c r="V5" s="40" t="str">
        <f t="shared" si="4"/>
        <v/>
      </c>
      <c r="W5" s="40" t="str">
        <f t="shared" si="4"/>
        <v/>
      </c>
      <c r="X5" s="40" t="str">
        <f t="shared" si="4"/>
        <v/>
      </c>
      <c r="Y5" s="40" t="str">
        <f t="shared" si="4"/>
        <v/>
      </c>
      <c r="Z5" s="40" t="str">
        <f t="shared" si="4"/>
        <v/>
      </c>
      <c r="AA5" s="40" t="str">
        <f t="shared" si="4"/>
        <v/>
      </c>
      <c r="AB5" s="40" t="str">
        <f t="shared" si="4"/>
        <v/>
      </c>
      <c r="AC5" s="40" t="str">
        <f t="shared" si="4"/>
        <v/>
      </c>
      <c r="AD5" s="40" t="str">
        <f t="shared" si="4"/>
        <v/>
      </c>
      <c r="AE5" s="40" t="str">
        <f t="shared" si="4"/>
        <v/>
      </c>
      <c r="AF5" s="40" t="str">
        <f t="shared" si="4"/>
        <v/>
      </c>
      <c r="AG5" s="40" t="str">
        <f t="shared" si="4"/>
        <v/>
      </c>
      <c r="AH5" s="40" t="str">
        <f t="shared" si="4"/>
        <v/>
      </c>
      <c r="AI5" s="40" t="str">
        <f t="shared" si="4"/>
        <v/>
      </c>
      <c r="AJ5" s="40" t="str">
        <f t="shared" si="4"/>
        <v/>
      </c>
      <c r="AK5" s="40" t="str">
        <f t="shared" si="4"/>
        <v/>
      </c>
      <c r="AL5" s="40" t="str">
        <f t="shared" si="4"/>
        <v/>
      </c>
      <c r="AM5" s="40" t="str">
        <f t="shared" si="4"/>
        <v/>
      </c>
      <c r="AN5" s="40" t="str">
        <f t="shared" si="4"/>
        <v/>
      </c>
      <c r="AO5" s="40" t="str">
        <f t="shared" si="4"/>
        <v/>
      </c>
      <c r="AP5" s="40" t="str">
        <f t="shared" si="4"/>
        <v/>
      </c>
      <c r="AQ5" s="40" t="str">
        <f t="shared" si="4"/>
        <v/>
      </c>
      <c r="AR5" s="40" t="str">
        <f t="shared" si="4"/>
        <v/>
      </c>
      <c r="AS5" s="40" t="str">
        <f t="shared" si="4"/>
        <v/>
      </c>
      <c r="AT5" s="40" t="str">
        <f t="shared" si="4"/>
        <v/>
      </c>
      <c r="AU5" s="40" t="str">
        <f t="shared" si="4"/>
        <v/>
      </c>
      <c r="AV5" s="40" t="str">
        <f t="shared" si="4"/>
        <v/>
      </c>
      <c r="AW5" s="40" t="str">
        <f t="shared" si="4"/>
        <v/>
      </c>
      <c r="AX5" s="40" t="str">
        <f t="shared" si="4"/>
        <v/>
      </c>
      <c r="AY5" s="40" t="str">
        <f t="shared" si="4"/>
        <v/>
      </c>
      <c r="AZ5" s="40" t="str">
        <f t="shared" si="4"/>
        <v/>
      </c>
      <c r="BA5" s="40" t="str">
        <f t="shared" si="4"/>
        <v/>
      </c>
      <c r="BB5" s="40" t="str">
        <f t="shared" si="4"/>
        <v/>
      </c>
      <c r="BC5" s="40" t="str">
        <f t="shared" si="4"/>
        <v/>
      </c>
      <c r="BD5" s="40" t="str">
        <f t="shared" si="4"/>
        <v/>
      </c>
      <c r="BE5" s="40" t="str">
        <f t="shared" si="4"/>
        <v/>
      </c>
      <c r="BF5" s="40" t="str">
        <f t="shared" si="4"/>
        <v/>
      </c>
      <c r="BG5" s="40" t="str">
        <f t="shared" si="4"/>
        <v/>
      </c>
      <c r="BI5"/>
      <c r="BJ5"/>
    </row>
    <row r="6" spans="1:75" ht="18.75">
      <c r="B6" s="36" t="s">
        <v>44</v>
      </c>
      <c r="C6" s="53" t="str">
        <f>IF('1e gelegenheid'!C6="","",'1e gelegenheid'!C6)</f>
        <v/>
      </c>
      <c r="D6" s="53"/>
      <c r="E6" s="53"/>
      <c r="BI6"/>
      <c r="BJ6"/>
    </row>
    <row r="7" spans="1:75" ht="18.75">
      <c r="B7" s="37" t="s">
        <v>45</v>
      </c>
      <c r="C7" s="51">
        <v>2</v>
      </c>
      <c r="BI7"/>
      <c r="BJ7"/>
      <c r="BP7" s="4" t="s">
        <v>48</v>
      </c>
    </row>
    <row r="8" spans="1:75" ht="15">
      <c r="C8" s="19"/>
      <c r="D8" s="13"/>
      <c r="F8" s="13"/>
      <c r="G8" s="13"/>
      <c r="H8" s="13"/>
      <c r="I8" s="27"/>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5" t="s">
        <v>1</v>
      </c>
      <c r="BH8" s="26" t="s">
        <v>2</v>
      </c>
      <c r="BI8"/>
      <c r="BJ8"/>
      <c r="BK8" s="31" t="s">
        <v>39</v>
      </c>
      <c r="BL8" s="22"/>
      <c r="BM8" s="47"/>
      <c r="BN8" s="23"/>
    </row>
    <row r="9" spans="1:75" s="21" customFormat="1" ht="18">
      <c r="A9" s="32" t="s">
        <v>40</v>
      </c>
      <c r="B9" s="32" t="s">
        <v>40</v>
      </c>
      <c r="C9" s="32" t="s">
        <v>40</v>
      </c>
      <c r="D9" s="13"/>
      <c r="E9" s="13"/>
      <c r="F9" s="13"/>
      <c r="G9" s="34" t="s">
        <v>42</v>
      </c>
      <c r="H9" s="34"/>
      <c r="I9" s="33">
        <v>1</v>
      </c>
      <c r="J9" s="33">
        <v>2</v>
      </c>
      <c r="K9" s="33">
        <v>3</v>
      </c>
      <c r="L9" s="33">
        <v>4</v>
      </c>
      <c r="M9" s="33">
        <v>5</v>
      </c>
      <c r="N9" s="33">
        <v>6</v>
      </c>
      <c r="O9" s="33">
        <v>7</v>
      </c>
      <c r="P9" s="33">
        <v>8</v>
      </c>
      <c r="Q9" s="33">
        <v>9</v>
      </c>
      <c r="R9" s="33">
        <v>10</v>
      </c>
      <c r="S9" s="33">
        <v>11</v>
      </c>
      <c r="T9" s="33">
        <v>12</v>
      </c>
      <c r="U9" s="33">
        <v>13</v>
      </c>
      <c r="V9" s="33">
        <v>14</v>
      </c>
      <c r="W9" s="33">
        <v>15</v>
      </c>
      <c r="X9" s="33">
        <v>16</v>
      </c>
      <c r="Y9" s="33">
        <v>17</v>
      </c>
      <c r="Z9" s="33">
        <v>18</v>
      </c>
      <c r="AA9" s="33">
        <v>19</v>
      </c>
      <c r="AB9" s="33">
        <v>20</v>
      </c>
      <c r="AC9" s="33">
        <v>21</v>
      </c>
      <c r="AD9" s="33">
        <v>22</v>
      </c>
      <c r="AE9" s="33">
        <v>23</v>
      </c>
      <c r="AF9" s="33">
        <v>24</v>
      </c>
      <c r="AG9" s="33">
        <v>25</v>
      </c>
      <c r="AH9" s="33">
        <v>26</v>
      </c>
      <c r="AI9" s="33">
        <v>27</v>
      </c>
      <c r="AJ9" s="33">
        <v>28</v>
      </c>
      <c r="AK9" s="33">
        <v>29</v>
      </c>
      <c r="AL9" s="33">
        <v>30</v>
      </c>
      <c r="AM9" s="33">
        <v>31</v>
      </c>
      <c r="AN9" s="33">
        <v>32</v>
      </c>
      <c r="AO9" s="33">
        <v>33</v>
      </c>
      <c r="AP9" s="33">
        <v>34</v>
      </c>
      <c r="AQ9" s="33">
        <v>35</v>
      </c>
      <c r="AR9" s="33">
        <v>36</v>
      </c>
      <c r="AS9" s="33">
        <v>37</v>
      </c>
      <c r="AT9" s="33">
        <v>38</v>
      </c>
      <c r="AU9" s="33">
        <v>39</v>
      </c>
      <c r="AV9" s="33">
        <v>40</v>
      </c>
      <c r="AW9" s="33">
        <v>41</v>
      </c>
      <c r="AX9" s="33">
        <v>42</v>
      </c>
      <c r="AY9" s="33">
        <v>43</v>
      </c>
      <c r="AZ9" s="33">
        <v>44</v>
      </c>
      <c r="BA9" s="33">
        <v>45</v>
      </c>
      <c r="BB9" s="33">
        <v>46</v>
      </c>
      <c r="BC9" s="33">
        <v>47</v>
      </c>
      <c r="BD9" s="33">
        <v>48</v>
      </c>
      <c r="BE9" s="33">
        <v>49</v>
      </c>
      <c r="BF9" s="33">
        <v>50</v>
      </c>
      <c r="BJ9" s="22"/>
      <c r="BK9" s="22"/>
      <c r="BL9" s="22"/>
      <c r="BM9" s="22"/>
      <c r="BN9" s="19"/>
    </row>
    <row r="10" spans="1:75" ht="31.5">
      <c r="A10" s="10" t="s">
        <v>33</v>
      </c>
      <c r="B10" s="11" t="s">
        <v>34</v>
      </c>
      <c r="C10" s="11" t="s">
        <v>35</v>
      </c>
      <c r="D10" s="12" t="s">
        <v>41</v>
      </c>
      <c r="E10" s="13"/>
      <c r="F10" s="13"/>
      <c r="G10" s="35" t="s">
        <v>43</v>
      </c>
      <c r="H10" s="35"/>
      <c r="I10" s="33">
        <v>2</v>
      </c>
      <c r="J10" s="33">
        <v>2</v>
      </c>
      <c r="K10" s="33">
        <v>2</v>
      </c>
      <c r="L10" s="33">
        <v>2</v>
      </c>
      <c r="M10" s="33">
        <v>2</v>
      </c>
      <c r="N10" s="33">
        <v>2</v>
      </c>
      <c r="O10" s="33">
        <v>2</v>
      </c>
      <c r="P10" s="33">
        <v>2</v>
      </c>
      <c r="Q10" s="33">
        <v>2</v>
      </c>
      <c r="R10" s="33">
        <v>2</v>
      </c>
      <c r="S10" s="33">
        <v>2</v>
      </c>
      <c r="T10" s="33">
        <v>2</v>
      </c>
      <c r="U10" s="33">
        <v>2</v>
      </c>
      <c r="V10" s="33">
        <v>2</v>
      </c>
      <c r="W10" s="33">
        <v>2</v>
      </c>
      <c r="X10" s="33">
        <v>2</v>
      </c>
      <c r="Y10" s="33">
        <v>2</v>
      </c>
      <c r="Z10" s="33">
        <v>2</v>
      </c>
      <c r="AA10" s="33">
        <v>2</v>
      </c>
      <c r="AB10" s="33">
        <v>2</v>
      </c>
      <c r="AC10" s="33">
        <v>2</v>
      </c>
      <c r="AD10" s="33">
        <v>2</v>
      </c>
      <c r="AE10" s="33">
        <v>2</v>
      </c>
      <c r="AF10" s="33">
        <v>2</v>
      </c>
      <c r="AG10" s="33">
        <v>2</v>
      </c>
      <c r="AH10" s="33">
        <v>2</v>
      </c>
      <c r="AI10" s="33">
        <v>2</v>
      </c>
      <c r="AJ10" s="33">
        <v>2</v>
      </c>
      <c r="AK10" s="33">
        <v>2</v>
      </c>
      <c r="AL10" s="33">
        <v>2</v>
      </c>
      <c r="AM10" s="33">
        <v>2</v>
      </c>
      <c r="AN10" s="33">
        <v>2</v>
      </c>
      <c r="AO10" s="33">
        <v>2</v>
      </c>
      <c r="AP10" s="33">
        <v>2</v>
      </c>
      <c r="AQ10" s="33">
        <v>2</v>
      </c>
      <c r="AR10" s="33">
        <v>2</v>
      </c>
      <c r="AS10" s="33">
        <v>2</v>
      </c>
      <c r="AT10" s="33">
        <v>2</v>
      </c>
      <c r="AU10" s="33">
        <v>2</v>
      </c>
      <c r="AV10" s="33">
        <v>2</v>
      </c>
      <c r="AW10" s="33">
        <v>2</v>
      </c>
      <c r="AX10" s="33">
        <v>2</v>
      </c>
      <c r="AY10" s="33">
        <v>2</v>
      </c>
      <c r="AZ10" s="33">
        <v>2</v>
      </c>
      <c r="BA10" s="33">
        <v>2</v>
      </c>
      <c r="BB10" s="33">
        <v>2</v>
      </c>
      <c r="BC10" s="33">
        <v>2</v>
      </c>
      <c r="BD10" s="33">
        <v>2</v>
      </c>
      <c r="BE10" s="33">
        <v>2</v>
      </c>
      <c r="BF10" s="33">
        <v>2</v>
      </c>
      <c r="BG10" s="38">
        <f>IF(I10="","",SUM(I10:BF10))</f>
        <v>100</v>
      </c>
      <c r="BH10" s="39">
        <f>IFERROR(IF(BG10&lt;$BL$12,1,ROUND(IF(BG10&lt;$BL$13,1+(BG10-$BL$12)/($BL$13-$BL$12)*($BM$13-$BM$12),5.5+(BG10-$BL$13)/($BL$14-$BL$13)*($BM$14-$BM$13)),1)),"")</f>
        <v>10</v>
      </c>
      <c r="BI10"/>
      <c r="BJ10"/>
      <c r="BK10" s="4" t="s">
        <v>5</v>
      </c>
      <c r="BL10" s="4"/>
      <c r="BW10" s="1"/>
    </row>
    <row r="11" spans="1:75" ht="14.25">
      <c r="A11" s="14"/>
      <c r="B11" s="5" t="str">
        <f>BH11</f>
        <v/>
      </c>
      <c r="C11" s="14"/>
      <c r="D11" s="14"/>
      <c r="E11" s="15"/>
      <c r="F11" s="14"/>
      <c r="G11" s="14"/>
      <c r="H11" s="14"/>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39" t="str">
        <f>IF(SUM(I11:BF11)&gt;0,SUM(I11:BF11),"")</f>
        <v/>
      </c>
      <c r="BH11" s="39" t="str">
        <f>IFERROR(IF(BG11&lt;$BL$12,1,ROUND(IF(BG11&lt;$BL$13,$BM$12+(BG11-$BL$12)/($BL$13-$BL$12)*($BM$13-$BM$12),5.5+(BG11-$BL$13)/($BL$14-$BL$13)*($BM$14-$BM$13)),1)),""&amp;$BM$8)</f>
        <v/>
      </c>
      <c r="BI11"/>
      <c r="BJ11"/>
      <c r="BL11" s="3" t="s">
        <v>6</v>
      </c>
      <c r="BM11" s="3" t="s">
        <v>2</v>
      </c>
    </row>
    <row r="12" spans="1:75" ht="15">
      <c r="A12" s="14"/>
      <c r="B12" s="5" t="str">
        <f t="shared" ref="B12:B75" si="5">BH12</f>
        <v/>
      </c>
      <c r="C12" s="14"/>
      <c r="D12" s="14"/>
      <c r="E12" s="14"/>
      <c r="F12" s="14"/>
      <c r="G12" s="14"/>
      <c r="H12" s="14"/>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39" t="str">
        <f t="shared" ref="BG12:BG75" si="6">IF(SUM(I12:BF12)&gt;0,SUM(I12:BF12),"")</f>
        <v/>
      </c>
      <c r="BH12" s="39" t="str">
        <f t="shared" ref="BH12:BH75" si="7">IFERROR(IF(BG12&lt;$BL$12,1,ROUND(IF(BG12&lt;$BL$13,$BM$12+(BG12-$BL$12)/($BL$13-$BL$12)*($BM$13-$BM$12),5.5+(BG12-$BL$13)/($BL$14-$BL$13)*($BM$14-$BM$13)),1)),""&amp;$BM$8)</f>
        <v/>
      </c>
      <c r="BI12"/>
      <c r="BJ12"/>
      <c r="BK12" s="3" t="s">
        <v>8</v>
      </c>
      <c r="BL12" s="46">
        <v>0</v>
      </c>
      <c r="BM12" s="46">
        <v>1</v>
      </c>
    </row>
    <row r="13" spans="1:75" ht="15">
      <c r="A13" s="14"/>
      <c r="B13" s="5" t="str">
        <f t="shared" si="5"/>
        <v/>
      </c>
      <c r="C13" s="14"/>
      <c r="D13" s="14"/>
      <c r="E13" s="15"/>
      <c r="F13" s="14"/>
      <c r="G13" s="14"/>
      <c r="H13" s="14"/>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39" t="str">
        <f t="shared" si="6"/>
        <v/>
      </c>
      <c r="BH13" s="39" t="str">
        <f t="shared" si="7"/>
        <v/>
      </c>
      <c r="BI13"/>
      <c r="BJ13"/>
      <c r="BK13" s="3" t="s">
        <v>7</v>
      </c>
      <c r="BL13" s="46">
        <v>16</v>
      </c>
      <c r="BM13" s="46">
        <v>5.5</v>
      </c>
    </row>
    <row r="14" spans="1:75" ht="15">
      <c r="A14" s="16"/>
      <c r="B14" s="5" t="str">
        <f t="shared" si="5"/>
        <v/>
      </c>
      <c r="C14" s="16"/>
      <c r="D14" s="16"/>
      <c r="E14" s="17"/>
      <c r="F14" s="16"/>
      <c r="G14" s="16"/>
      <c r="H14" s="16"/>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39" t="str">
        <f t="shared" si="6"/>
        <v/>
      </c>
      <c r="BH14" s="39" t="str">
        <f t="shared" si="7"/>
        <v/>
      </c>
      <c r="BI14"/>
      <c r="BJ14"/>
      <c r="BK14" s="3" t="s">
        <v>9</v>
      </c>
      <c r="BL14" s="45">
        <f>BG10</f>
        <v>100</v>
      </c>
      <c r="BM14" s="46">
        <v>10</v>
      </c>
    </row>
    <row r="15" spans="1:75" ht="14.25">
      <c r="A15" s="14"/>
      <c r="B15" s="5" t="str">
        <f t="shared" si="5"/>
        <v/>
      </c>
      <c r="C15" s="14"/>
      <c r="D15" s="14"/>
      <c r="E15" s="14"/>
      <c r="F15" s="14"/>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39" t="str">
        <f t="shared" si="6"/>
        <v/>
      </c>
      <c r="BH15" s="39" t="str">
        <f t="shared" si="7"/>
        <v/>
      </c>
      <c r="BI15"/>
      <c r="BJ15"/>
    </row>
    <row r="16" spans="1:75" ht="18">
      <c r="A16" s="14"/>
      <c r="B16" s="5" t="str">
        <f t="shared" si="5"/>
        <v/>
      </c>
      <c r="C16" s="16"/>
      <c r="D16" s="16"/>
      <c r="E16" s="17"/>
      <c r="F16" s="16"/>
      <c r="G16" s="16"/>
      <c r="H16" s="16"/>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39" t="str">
        <f t="shared" si="6"/>
        <v/>
      </c>
      <c r="BH16" s="39" t="str">
        <f t="shared" si="7"/>
        <v/>
      </c>
      <c r="BI16"/>
      <c r="BJ16"/>
      <c r="BK16" s="4" t="s">
        <v>10</v>
      </c>
    </row>
    <row r="17" spans="1:65" ht="14.25">
      <c r="A17" s="14"/>
      <c r="B17" s="5" t="str">
        <f t="shared" si="5"/>
        <v/>
      </c>
      <c r="C17" s="16"/>
      <c r="D17" s="16"/>
      <c r="E17" s="17"/>
      <c r="F17" s="16"/>
      <c r="G17" s="16"/>
      <c r="H17" s="16"/>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39" t="str">
        <f t="shared" si="6"/>
        <v/>
      </c>
      <c r="BH17" s="39" t="str">
        <f t="shared" si="7"/>
        <v/>
      </c>
      <c r="BI17"/>
      <c r="BJ17"/>
      <c r="BK17" s="3" t="s">
        <v>11</v>
      </c>
      <c r="BM17" s="41">
        <f>(COUNTIF($BG$11:$BG$151,"&gt;0"))</f>
        <v>0</v>
      </c>
    </row>
    <row r="18" spans="1:65" ht="14.25">
      <c r="A18" s="16"/>
      <c r="B18" s="5" t="str">
        <f t="shared" si="5"/>
        <v/>
      </c>
      <c r="C18" s="14"/>
      <c r="D18" s="14"/>
      <c r="E18" s="15"/>
      <c r="F18" s="14"/>
      <c r="G18" s="14"/>
      <c r="H18" s="1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39" t="str">
        <f t="shared" si="6"/>
        <v/>
      </c>
      <c r="BH18" s="39" t="str">
        <f t="shared" si="7"/>
        <v/>
      </c>
      <c r="BI18"/>
      <c r="BJ18"/>
      <c r="BK18" s="3" t="s">
        <v>12</v>
      </c>
      <c r="BM18" s="41">
        <f>(COUNTIF($BG$11:$BG$151,"&gt;"&amp;(BL13-1)))</f>
        <v>0</v>
      </c>
    </row>
    <row r="19" spans="1:65" ht="14.25">
      <c r="A19" s="14"/>
      <c r="B19" s="5" t="str">
        <f t="shared" si="5"/>
        <v/>
      </c>
      <c r="C19" s="14"/>
      <c r="D19" s="14"/>
      <c r="E19" s="15"/>
      <c r="F19" s="14"/>
      <c r="G19" s="14"/>
      <c r="H19" s="1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39" t="str">
        <f t="shared" si="6"/>
        <v/>
      </c>
      <c r="BH19" s="39" t="str">
        <f t="shared" si="7"/>
        <v/>
      </c>
      <c r="BI19"/>
      <c r="BJ19"/>
      <c r="BK19" s="3" t="s">
        <v>13</v>
      </c>
      <c r="BM19" s="41">
        <f>(COUNTIF($BG$11:$BG$151,"&lt;"&amp;BL13))</f>
        <v>0</v>
      </c>
    </row>
    <row r="20" spans="1:65" ht="14.25">
      <c r="A20" s="14"/>
      <c r="B20" s="5" t="str">
        <f t="shared" si="5"/>
        <v/>
      </c>
      <c r="C20" s="14"/>
      <c r="D20" s="14"/>
      <c r="E20" s="15"/>
      <c r="F20" s="14"/>
      <c r="G20" s="14"/>
      <c r="H20" s="14"/>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39" t="str">
        <f t="shared" si="6"/>
        <v/>
      </c>
      <c r="BH20" s="39" t="str">
        <f t="shared" si="7"/>
        <v/>
      </c>
      <c r="BI20"/>
      <c r="BJ20"/>
      <c r="BK20" s="3" t="s">
        <v>14</v>
      </c>
      <c r="BM20" s="43" t="e">
        <f>BM18/BM17</f>
        <v>#DIV/0!</v>
      </c>
    </row>
    <row r="21" spans="1:65" ht="14.25">
      <c r="A21" s="14"/>
      <c r="B21" s="5" t="str">
        <f t="shared" si="5"/>
        <v/>
      </c>
      <c r="C21" s="14"/>
      <c r="D21" s="14"/>
      <c r="E21" s="15"/>
      <c r="F21" s="14"/>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39" t="str">
        <f t="shared" si="6"/>
        <v/>
      </c>
      <c r="BH21" s="39" t="str">
        <f t="shared" si="7"/>
        <v/>
      </c>
      <c r="BI21"/>
      <c r="BJ21"/>
      <c r="BK21" s="3" t="s">
        <v>32</v>
      </c>
      <c r="BM21" s="44" t="e">
        <f>AVERAGE(BH11:BH151)</f>
        <v>#DIV/0!</v>
      </c>
    </row>
    <row r="22" spans="1:65" ht="14.25">
      <c r="A22" s="16"/>
      <c r="B22" s="5" t="str">
        <f t="shared" si="5"/>
        <v/>
      </c>
      <c r="C22" s="14"/>
      <c r="D22" s="14"/>
      <c r="E22" s="14"/>
      <c r="F22" s="14"/>
      <c r="G22" s="14"/>
      <c r="H22" s="14"/>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39" t="str">
        <f t="shared" si="6"/>
        <v/>
      </c>
      <c r="BH22" s="39" t="str">
        <f t="shared" si="7"/>
        <v/>
      </c>
      <c r="BI22"/>
      <c r="BJ22"/>
    </row>
    <row r="23" spans="1:65" ht="18">
      <c r="A23" s="14"/>
      <c r="B23" s="5" t="str">
        <f t="shared" si="5"/>
        <v/>
      </c>
      <c r="C23" s="14"/>
      <c r="D23" s="14"/>
      <c r="E23" s="14"/>
      <c r="F23" s="14"/>
      <c r="G23" s="14"/>
      <c r="H23" s="14"/>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39" t="str">
        <f t="shared" si="6"/>
        <v/>
      </c>
      <c r="BH23" s="39" t="str">
        <f t="shared" si="7"/>
        <v/>
      </c>
      <c r="BI23"/>
      <c r="BJ23"/>
      <c r="BK23" s="4" t="s">
        <v>20</v>
      </c>
    </row>
    <row r="24" spans="1:65" ht="14.25">
      <c r="A24" s="14"/>
      <c r="B24" s="5" t="str">
        <f t="shared" si="5"/>
        <v/>
      </c>
      <c r="C24" s="14"/>
      <c r="D24" s="14"/>
      <c r="E24" s="15"/>
      <c r="F24" s="14"/>
      <c r="G24" s="14"/>
      <c r="H24" s="14"/>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39" t="str">
        <f t="shared" si="6"/>
        <v/>
      </c>
      <c r="BH24" s="39" t="str">
        <f t="shared" si="7"/>
        <v/>
      </c>
      <c r="BI24"/>
      <c r="BJ24"/>
      <c r="BK24" s="3" t="s">
        <v>21</v>
      </c>
      <c r="BM24" s="41">
        <f>COUNTIF(I10:BF10,"&gt;0")</f>
        <v>50</v>
      </c>
    </row>
    <row r="25" spans="1:65" ht="14.25">
      <c r="A25" s="14"/>
      <c r="B25" s="5" t="str">
        <f t="shared" si="5"/>
        <v/>
      </c>
      <c r="C25" s="14"/>
      <c r="D25" s="14"/>
      <c r="E25" s="15"/>
      <c r="F25" s="14"/>
      <c r="G25" s="14"/>
      <c r="H25" s="14"/>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39" t="str">
        <f t="shared" si="6"/>
        <v/>
      </c>
      <c r="BH25" s="39" t="str">
        <f t="shared" si="7"/>
        <v/>
      </c>
      <c r="BI25"/>
      <c r="BJ25"/>
      <c r="BK25" s="3" t="s">
        <v>22</v>
      </c>
      <c r="BM25" s="42">
        <f>SUM(I5:BF5)</f>
        <v>0</v>
      </c>
    </row>
    <row r="26" spans="1:65" ht="14.25">
      <c r="A26" s="16"/>
      <c r="B26" s="5" t="str">
        <f t="shared" si="5"/>
        <v/>
      </c>
      <c r="C26" s="14"/>
      <c r="D26" s="14"/>
      <c r="E26" s="14"/>
      <c r="F26" s="14"/>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39" t="str">
        <f t="shared" si="6"/>
        <v/>
      </c>
      <c r="BH26" s="39" t="str">
        <f t="shared" si="7"/>
        <v/>
      </c>
      <c r="BI26"/>
      <c r="BJ26"/>
      <c r="BK26" s="3" t="s">
        <v>23</v>
      </c>
      <c r="BM26" s="42" t="str">
        <f>BG5</f>
        <v/>
      </c>
    </row>
    <row r="27" spans="1:65" ht="14.25">
      <c r="A27" s="14"/>
      <c r="B27" s="5" t="str">
        <f t="shared" si="5"/>
        <v/>
      </c>
      <c r="C27" s="14"/>
      <c r="D27" s="14"/>
      <c r="E27" s="14"/>
      <c r="F27" s="14"/>
      <c r="G27" s="14"/>
      <c r="H27" s="14"/>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39" t="str">
        <f t="shared" si="6"/>
        <v/>
      </c>
      <c r="BH27" s="39" t="str">
        <f t="shared" si="7"/>
        <v/>
      </c>
      <c r="BI27"/>
      <c r="BJ27"/>
      <c r="BK27" s="3" t="s">
        <v>24</v>
      </c>
      <c r="BM27" s="42" t="e">
        <f>BM24/(BM24-1)*(1-BM25/BM26)</f>
        <v>#VALUE!</v>
      </c>
    </row>
    <row r="28" spans="1:65" ht="14.25">
      <c r="A28" s="14"/>
      <c r="B28" s="5" t="str">
        <f t="shared" si="5"/>
        <v/>
      </c>
      <c r="C28" s="14"/>
      <c r="D28" s="14"/>
      <c r="E28" s="14"/>
      <c r="F28" s="14"/>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39" t="str">
        <f t="shared" si="6"/>
        <v/>
      </c>
      <c r="BH28" s="39" t="str">
        <f t="shared" si="7"/>
        <v/>
      </c>
      <c r="BI28"/>
      <c r="BJ28"/>
      <c r="BK28" s="3" t="s">
        <v>38</v>
      </c>
    </row>
    <row r="29" spans="1:65" ht="14.25">
      <c r="A29" s="14"/>
      <c r="B29" s="5" t="str">
        <f t="shared" si="5"/>
        <v/>
      </c>
      <c r="C29" s="18"/>
      <c r="D29" s="16"/>
      <c r="E29" s="17"/>
      <c r="F29" s="16"/>
      <c r="G29" s="16"/>
      <c r="H29" s="16"/>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39" t="str">
        <f t="shared" si="6"/>
        <v/>
      </c>
      <c r="BH29" s="39" t="str">
        <f t="shared" si="7"/>
        <v/>
      </c>
      <c r="BI29"/>
      <c r="BJ29"/>
    </row>
    <row r="30" spans="1:65" ht="14.25">
      <c r="A30" s="16"/>
      <c r="B30" s="5" t="str">
        <f t="shared" si="5"/>
        <v/>
      </c>
      <c r="C30" s="14"/>
      <c r="D30" s="14"/>
      <c r="E30" s="15"/>
      <c r="F30" s="14"/>
      <c r="G30" s="14"/>
      <c r="H30" s="14"/>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39" t="str">
        <f t="shared" si="6"/>
        <v/>
      </c>
      <c r="BH30" s="39" t="str">
        <f t="shared" si="7"/>
        <v/>
      </c>
      <c r="BI30"/>
      <c r="BJ30"/>
    </row>
    <row r="31" spans="1:65" ht="18">
      <c r="A31" s="14"/>
      <c r="B31" s="5" t="str">
        <f t="shared" si="5"/>
        <v/>
      </c>
      <c r="C31" s="14"/>
      <c r="D31" s="14"/>
      <c r="E31" s="15"/>
      <c r="F31" s="14"/>
      <c r="G31" s="14"/>
      <c r="H31" s="14"/>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39" t="str">
        <f t="shared" si="6"/>
        <v/>
      </c>
      <c r="BH31" s="39" t="str">
        <f t="shared" si="7"/>
        <v/>
      </c>
      <c r="BI31"/>
      <c r="BJ31"/>
      <c r="BK31" s="4" t="s">
        <v>16</v>
      </c>
    </row>
    <row r="32" spans="1:65" ht="14.25">
      <c r="A32" s="14"/>
      <c r="B32" s="5" t="str">
        <f t="shared" si="5"/>
        <v/>
      </c>
      <c r="C32" s="14"/>
      <c r="D32" s="14"/>
      <c r="E32" s="15"/>
      <c r="F32" s="14"/>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39" t="str">
        <f t="shared" si="6"/>
        <v/>
      </c>
      <c r="BH32" s="39" t="str">
        <f t="shared" si="7"/>
        <v/>
      </c>
      <c r="BI32"/>
      <c r="BJ32"/>
      <c r="BK32" s="3" t="s">
        <v>17</v>
      </c>
      <c r="BM32" s="41">
        <f>BG10</f>
        <v>100</v>
      </c>
    </row>
    <row r="33" spans="1:65" ht="14.25">
      <c r="A33" s="14"/>
      <c r="B33" s="5" t="str">
        <f t="shared" si="5"/>
        <v/>
      </c>
      <c r="C33" s="14"/>
      <c r="D33" s="14"/>
      <c r="E33" s="14"/>
      <c r="F33" s="14"/>
      <c r="G33" s="14"/>
      <c r="H33" s="14"/>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39" t="str">
        <f t="shared" si="6"/>
        <v/>
      </c>
      <c r="BH33" s="39" t="str">
        <f t="shared" si="7"/>
        <v/>
      </c>
      <c r="BI33"/>
      <c r="BJ33"/>
      <c r="BK33" s="3" t="s">
        <v>18</v>
      </c>
      <c r="BM33" s="48">
        <v>0</v>
      </c>
    </row>
    <row r="34" spans="1:65" ht="14.25">
      <c r="A34" s="16"/>
      <c r="B34" s="5" t="str">
        <f t="shared" si="5"/>
        <v/>
      </c>
      <c r="C34" s="18"/>
      <c r="D34" s="16"/>
      <c r="E34" s="16"/>
      <c r="F34" s="16"/>
      <c r="G34" s="16"/>
      <c r="H34" s="16"/>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39" t="str">
        <f t="shared" si="6"/>
        <v/>
      </c>
      <c r="BH34" s="39" t="str">
        <f t="shared" si="7"/>
        <v/>
      </c>
      <c r="BI34"/>
      <c r="BJ34"/>
      <c r="BK34" s="3" t="s">
        <v>19</v>
      </c>
      <c r="BM34" s="41">
        <f>BM32-BM33</f>
        <v>100</v>
      </c>
    </row>
    <row r="35" spans="1:65" ht="14.25">
      <c r="A35" s="14"/>
      <c r="B35" s="5" t="str">
        <f t="shared" si="5"/>
        <v/>
      </c>
      <c r="C35" s="14"/>
      <c r="D35" s="14"/>
      <c r="E35" s="15"/>
      <c r="F35" s="14"/>
      <c r="G35" s="14"/>
      <c r="H35" s="14"/>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39" t="str">
        <f t="shared" si="6"/>
        <v/>
      </c>
      <c r="BH35" s="39" t="str">
        <f t="shared" si="7"/>
        <v/>
      </c>
      <c r="BI35"/>
      <c r="BJ35"/>
      <c r="BK35" s="3" t="s">
        <v>28</v>
      </c>
      <c r="BM35" s="49">
        <v>0.55000000000000004</v>
      </c>
    </row>
    <row r="36" spans="1:65" ht="14.25">
      <c r="A36" s="14"/>
      <c r="B36" s="5" t="str">
        <f t="shared" si="5"/>
        <v/>
      </c>
      <c r="C36" s="16"/>
      <c r="D36" s="16"/>
      <c r="E36" s="17"/>
      <c r="F36" s="16"/>
      <c r="G36" s="16"/>
      <c r="H36" s="16"/>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39" t="str">
        <f t="shared" si="6"/>
        <v/>
      </c>
      <c r="BH36" s="39" t="str">
        <f t="shared" si="7"/>
        <v/>
      </c>
      <c r="BI36"/>
      <c r="BJ36"/>
      <c r="BK36" s="3" t="s">
        <v>7</v>
      </c>
      <c r="BM36" s="41">
        <f>BM32*BM35+BM33</f>
        <v>55.000000000000007</v>
      </c>
    </row>
    <row r="37" spans="1:65" ht="14.25">
      <c r="A37" s="14"/>
      <c r="B37" s="5" t="str">
        <f t="shared" si="5"/>
        <v/>
      </c>
      <c r="C37" s="14"/>
      <c r="D37" s="14"/>
      <c r="E37" s="15"/>
      <c r="F37" s="14"/>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39" t="str">
        <f t="shared" si="6"/>
        <v/>
      </c>
      <c r="BH37" s="39" t="str">
        <f t="shared" si="7"/>
        <v/>
      </c>
      <c r="BI37"/>
      <c r="BJ37"/>
    </row>
    <row r="38" spans="1:65" ht="18">
      <c r="A38" s="16"/>
      <c r="B38" s="5" t="str">
        <f t="shared" si="5"/>
        <v/>
      </c>
      <c r="C38" s="14"/>
      <c r="D38" s="14"/>
      <c r="E38" s="14"/>
      <c r="F38" s="14"/>
      <c r="G38" s="14"/>
      <c r="H38" s="14"/>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39" t="str">
        <f t="shared" si="6"/>
        <v/>
      </c>
      <c r="BH38" s="39" t="str">
        <f t="shared" si="7"/>
        <v/>
      </c>
      <c r="BI38"/>
      <c r="BJ38"/>
      <c r="BK38" s="4" t="s">
        <v>25</v>
      </c>
    </row>
    <row r="39" spans="1:65" ht="14.25">
      <c r="A39" s="14"/>
      <c r="B39" s="5" t="str">
        <f t="shared" si="5"/>
        <v/>
      </c>
      <c r="C39" s="14"/>
      <c r="D39" s="14"/>
      <c r="E39" s="15"/>
      <c r="F39" s="14"/>
      <c r="G39" s="14"/>
      <c r="H39" s="14"/>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39" t="str">
        <f t="shared" si="6"/>
        <v/>
      </c>
      <c r="BH39" s="39" t="str">
        <f t="shared" si="7"/>
        <v/>
      </c>
      <c r="BI39"/>
      <c r="BJ39"/>
      <c r="BK39" s="8" t="s">
        <v>31</v>
      </c>
    </row>
    <row r="40" spans="1:65" ht="15">
      <c r="A40" s="14"/>
      <c r="B40" s="5" t="str">
        <f t="shared" si="5"/>
        <v/>
      </c>
      <c r="C40" s="14"/>
      <c r="D40" s="14"/>
      <c r="E40" s="15"/>
      <c r="F40" s="14"/>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39" t="str">
        <f t="shared" si="6"/>
        <v/>
      </c>
      <c r="BH40" s="39" t="str">
        <f t="shared" si="7"/>
        <v/>
      </c>
      <c r="BI40"/>
      <c r="BJ40"/>
      <c r="BK40" s="3" t="s">
        <v>26</v>
      </c>
      <c r="BL40" s="46">
        <v>0.95</v>
      </c>
      <c r="BM40" s="6" t="e">
        <f>_xlfn.PERCENTILE.INC(BG11:BG151,BL40)</f>
        <v>#NUM!</v>
      </c>
    </row>
    <row r="41" spans="1:65" ht="14.25">
      <c r="A41" s="14"/>
      <c r="B41" s="5" t="str">
        <f t="shared" si="5"/>
        <v/>
      </c>
      <c r="C41" s="14"/>
      <c r="D41" s="14"/>
      <c r="E41" s="15"/>
      <c r="F41" s="14"/>
      <c r="G41" s="14"/>
      <c r="H41" s="14"/>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39" t="str">
        <f t="shared" si="6"/>
        <v/>
      </c>
      <c r="BH41" s="39" t="str">
        <f t="shared" si="7"/>
        <v/>
      </c>
      <c r="BI41"/>
      <c r="BJ41"/>
      <c r="BK41" s="3" t="s">
        <v>30</v>
      </c>
      <c r="BM41" t="e">
        <f>AVERAGEIF(BG11:BG151,"&gt;"&amp;BM40)</f>
        <v>#DIV/0!</v>
      </c>
    </row>
    <row r="42" spans="1:65" ht="14.25">
      <c r="A42" s="16"/>
      <c r="B42" s="5" t="str">
        <f t="shared" si="5"/>
        <v/>
      </c>
      <c r="C42" s="19"/>
      <c r="D42" s="13"/>
      <c r="E42" s="13"/>
      <c r="F42" s="13"/>
      <c r="G42" s="13"/>
      <c r="H42" s="13"/>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39" t="str">
        <f t="shared" si="6"/>
        <v/>
      </c>
      <c r="BH42" s="39" t="str">
        <f t="shared" si="7"/>
        <v/>
      </c>
      <c r="BI42"/>
      <c r="BJ42"/>
      <c r="BK42" s="3" t="s">
        <v>27</v>
      </c>
      <c r="BM42">
        <f>BM33</f>
        <v>0</v>
      </c>
    </row>
    <row r="43" spans="1:65" ht="15">
      <c r="A43" s="14"/>
      <c r="B43" s="5" t="str">
        <f t="shared" si="5"/>
        <v/>
      </c>
      <c r="C43" s="16"/>
      <c r="D43" s="16"/>
      <c r="E43" s="17"/>
      <c r="F43" s="16"/>
      <c r="G43" s="16"/>
      <c r="H43" s="16"/>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39" t="str">
        <f t="shared" si="6"/>
        <v/>
      </c>
      <c r="BH43" s="39" t="str">
        <f t="shared" si="7"/>
        <v/>
      </c>
      <c r="BI43"/>
      <c r="BJ43"/>
      <c r="BK43" s="3" t="s">
        <v>28</v>
      </c>
      <c r="BM43" s="50">
        <v>0.55000000000000004</v>
      </c>
    </row>
    <row r="44" spans="1:65" ht="14.25">
      <c r="A44" s="14"/>
      <c r="B44" s="5" t="str">
        <f t="shared" si="5"/>
        <v/>
      </c>
      <c r="C44" s="14"/>
      <c r="D44" s="14"/>
      <c r="E44" s="15"/>
      <c r="F44" s="14"/>
      <c r="G44" s="14"/>
      <c r="H44" s="14"/>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39" t="str">
        <f t="shared" si="6"/>
        <v/>
      </c>
      <c r="BH44" s="39" t="str">
        <f t="shared" si="7"/>
        <v/>
      </c>
      <c r="BI44"/>
      <c r="BJ44"/>
      <c r="BK44" s="3" t="s">
        <v>29</v>
      </c>
      <c r="BM44" s="7" t="e">
        <f>(BM41-BM42)*BM43+BM42</f>
        <v>#DIV/0!</v>
      </c>
    </row>
    <row r="45" spans="1:65" ht="14.25">
      <c r="A45" s="14"/>
      <c r="B45" s="5" t="str">
        <f t="shared" si="5"/>
        <v/>
      </c>
      <c r="C45" s="14"/>
      <c r="D45" s="14"/>
      <c r="E45" s="15"/>
      <c r="F45" s="14"/>
      <c r="G45" s="14"/>
      <c r="H45" s="14"/>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39" t="str">
        <f t="shared" si="6"/>
        <v/>
      </c>
      <c r="BH45" s="39" t="str">
        <f t="shared" si="7"/>
        <v/>
      </c>
      <c r="BI45"/>
      <c r="BJ45"/>
    </row>
    <row r="46" spans="1:65" ht="14.25">
      <c r="A46" s="16"/>
      <c r="B46" s="5" t="str">
        <f t="shared" si="5"/>
        <v/>
      </c>
      <c r="C46" s="14"/>
      <c r="D46" s="14"/>
      <c r="E46" s="15"/>
      <c r="F46" s="14"/>
      <c r="G46" s="14"/>
      <c r="H46" s="14"/>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39" t="str">
        <f t="shared" si="6"/>
        <v/>
      </c>
      <c r="BH46" s="39" t="str">
        <f t="shared" si="7"/>
        <v/>
      </c>
      <c r="BI46"/>
      <c r="BJ46"/>
    </row>
    <row r="47" spans="1:65" ht="14.25">
      <c r="A47" s="14"/>
      <c r="B47" s="5" t="str">
        <f t="shared" si="5"/>
        <v/>
      </c>
      <c r="C47" s="14"/>
      <c r="D47" s="14"/>
      <c r="E47" s="14"/>
      <c r="F47" s="14"/>
      <c r="G47" s="14"/>
      <c r="H47" s="14"/>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39" t="str">
        <f t="shared" si="6"/>
        <v/>
      </c>
      <c r="BH47" s="39" t="str">
        <f t="shared" si="7"/>
        <v/>
      </c>
      <c r="BI47"/>
      <c r="BJ47"/>
    </row>
    <row r="48" spans="1:65" ht="14.25">
      <c r="A48" s="14"/>
      <c r="B48" s="5" t="str">
        <f t="shared" si="5"/>
        <v/>
      </c>
      <c r="C48" s="14"/>
      <c r="D48" s="14"/>
      <c r="E48" s="14"/>
      <c r="F48" s="14"/>
      <c r="G48" s="14"/>
      <c r="H48" s="14"/>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39" t="str">
        <f t="shared" si="6"/>
        <v/>
      </c>
      <c r="BH48" s="39" t="str">
        <f t="shared" si="7"/>
        <v/>
      </c>
      <c r="BI48"/>
      <c r="BJ48"/>
    </row>
    <row r="49" spans="1:62" ht="14.25">
      <c r="A49" s="14"/>
      <c r="B49" s="5" t="str">
        <f t="shared" si="5"/>
        <v/>
      </c>
      <c r="C49" s="14"/>
      <c r="D49" s="14"/>
      <c r="E49" s="15"/>
      <c r="F49" s="14"/>
      <c r="G49" s="14"/>
      <c r="H49" s="14"/>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39" t="str">
        <f t="shared" si="6"/>
        <v/>
      </c>
      <c r="BH49" s="39" t="str">
        <f t="shared" si="7"/>
        <v/>
      </c>
      <c r="BI49"/>
      <c r="BJ49"/>
    </row>
    <row r="50" spans="1:62" ht="14.25">
      <c r="A50" s="16"/>
      <c r="B50" s="5" t="str">
        <f t="shared" si="5"/>
        <v/>
      </c>
      <c r="C50" s="14"/>
      <c r="D50" s="14"/>
      <c r="E50" s="15"/>
      <c r="F50" s="14"/>
      <c r="G50" s="14"/>
      <c r="H50" s="14"/>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39" t="str">
        <f t="shared" si="6"/>
        <v/>
      </c>
      <c r="BH50" s="39" t="str">
        <f t="shared" si="7"/>
        <v/>
      </c>
      <c r="BI50"/>
      <c r="BJ50"/>
    </row>
    <row r="51" spans="1:62" ht="14.25">
      <c r="A51" s="14"/>
      <c r="B51" s="5" t="str">
        <f t="shared" si="5"/>
        <v/>
      </c>
      <c r="C51" s="14"/>
      <c r="D51" s="14"/>
      <c r="E51" s="14"/>
      <c r="F51" s="14"/>
      <c r="G51" s="14"/>
      <c r="H51" s="14"/>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39" t="str">
        <f t="shared" si="6"/>
        <v/>
      </c>
      <c r="BH51" s="39" t="str">
        <f t="shared" si="7"/>
        <v/>
      </c>
      <c r="BI51"/>
      <c r="BJ51"/>
    </row>
    <row r="52" spans="1:62" ht="14.25">
      <c r="A52" s="14"/>
      <c r="B52" s="5" t="str">
        <f t="shared" si="5"/>
        <v/>
      </c>
      <c r="C52" s="14"/>
      <c r="D52" s="14"/>
      <c r="E52" s="15"/>
      <c r="F52" s="14"/>
      <c r="G52" s="14"/>
      <c r="H52" s="14"/>
      <c r="I52" s="29"/>
      <c r="J52" s="29"/>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29"/>
      <c r="AS52" s="29"/>
      <c r="AT52" s="30"/>
      <c r="AU52" s="30"/>
      <c r="AV52" s="30"/>
      <c r="AW52" s="30"/>
      <c r="AX52" s="30"/>
      <c r="AY52" s="30"/>
      <c r="AZ52" s="30"/>
      <c r="BA52" s="30"/>
      <c r="BB52" s="30"/>
      <c r="BC52" s="30"/>
      <c r="BD52" s="30"/>
      <c r="BE52" s="30"/>
      <c r="BF52" s="30"/>
      <c r="BG52" s="39" t="str">
        <f t="shared" si="6"/>
        <v/>
      </c>
      <c r="BH52" s="39" t="str">
        <f t="shared" si="7"/>
        <v/>
      </c>
      <c r="BI52"/>
      <c r="BJ52"/>
    </row>
    <row r="53" spans="1:62" ht="14.25">
      <c r="A53" s="14"/>
      <c r="B53" s="5" t="str">
        <f t="shared" si="5"/>
        <v/>
      </c>
      <c r="C53" s="14"/>
      <c r="D53" s="14"/>
      <c r="E53" s="15"/>
      <c r="F53" s="14"/>
      <c r="G53" s="14"/>
      <c r="H53" s="14"/>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39" t="str">
        <f t="shared" si="6"/>
        <v/>
      </c>
      <c r="BH53" s="39" t="str">
        <f t="shared" si="7"/>
        <v/>
      </c>
      <c r="BI53"/>
      <c r="BJ53"/>
    </row>
    <row r="54" spans="1:62" ht="14.25">
      <c r="A54" s="16"/>
      <c r="B54" s="5" t="str">
        <f t="shared" si="5"/>
        <v/>
      </c>
      <c r="C54" s="14"/>
      <c r="D54" s="14"/>
      <c r="E54" s="14"/>
      <c r="F54" s="14"/>
      <c r="G54" s="14"/>
      <c r="H54" s="14"/>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39" t="str">
        <f t="shared" si="6"/>
        <v/>
      </c>
      <c r="BH54" s="39" t="str">
        <f t="shared" si="7"/>
        <v/>
      </c>
      <c r="BI54"/>
      <c r="BJ54"/>
    </row>
    <row r="55" spans="1:62" ht="14.25">
      <c r="A55" s="14"/>
      <c r="B55" s="5" t="str">
        <f t="shared" si="5"/>
        <v/>
      </c>
      <c r="C55" s="14"/>
      <c r="D55" s="14"/>
      <c r="E55" s="14"/>
      <c r="F55" s="14"/>
      <c r="G55" s="14"/>
      <c r="H55" s="14"/>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39" t="str">
        <f t="shared" si="6"/>
        <v/>
      </c>
      <c r="BH55" s="39" t="str">
        <f t="shared" si="7"/>
        <v/>
      </c>
      <c r="BI55"/>
      <c r="BJ55"/>
    </row>
    <row r="56" spans="1:62" ht="14.25">
      <c r="A56" s="14"/>
      <c r="B56" s="5" t="str">
        <f t="shared" si="5"/>
        <v/>
      </c>
      <c r="C56" s="14"/>
      <c r="D56" s="14"/>
      <c r="E56" s="15"/>
      <c r="F56" s="14"/>
      <c r="G56" s="14"/>
      <c r="H56" s="14"/>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39" t="str">
        <f t="shared" si="6"/>
        <v/>
      </c>
      <c r="BH56" s="39" t="str">
        <f t="shared" si="7"/>
        <v/>
      </c>
      <c r="BI56"/>
      <c r="BJ56"/>
    </row>
    <row r="57" spans="1:62" ht="14.25">
      <c r="A57" s="14"/>
      <c r="B57" s="5" t="str">
        <f t="shared" si="5"/>
        <v/>
      </c>
      <c r="C57" s="14"/>
      <c r="D57" s="14"/>
      <c r="E57" s="15"/>
      <c r="F57" s="14"/>
      <c r="G57" s="14"/>
      <c r="H57" s="14"/>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39" t="str">
        <f t="shared" si="6"/>
        <v/>
      </c>
      <c r="BH57" s="39" t="str">
        <f t="shared" si="7"/>
        <v/>
      </c>
      <c r="BI57"/>
      <c r="BJ57"/>
    </row>
    <row r="58" spans="1:62" ht="14.25">
      <c r="A58" s="16"/>
      <c r="B58" s="5" t="str">
        <f t="shared" si="5"/>
        <v/>
      </c>
      <c r="C58" s="14"/>
      <c r="D58" s="14"/>
      <c r="E58" s="15"/>
      <c r="F58" s="14"/>
      <c r="G58" s="14"/>
      <c r="H58" s="14"/>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39" t="str">
        <f t="shared" si="6"/>
        <v/>
      </c>
      <c r="BH58" s="39" t="str">
        <f t="shared" si="7"/>
        <v/>
      </c>
      <c r="BI58"/>
      <c r="BJ58"/>
    </row>
    <row r="59" spans="1:62" ht="14.25">
      <c r="A59" s="14"/>
      <c r="B59" s="5" t="str">
        <f t="shared" si="5"/>
        <v/>
      </c>
      <c r="C59" s="14"/>
      <c r="D59" s="14"/>
      <c r="E59" s="15"/>
      <c r="F59" s="14"/>
      <c r="G59" s="14"/>
      <c r="H59" s="14"/>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39" t="str">
        <f t="shared" si="6"/>
        <v/>
      </c>
      <c r="BH59" s="39" t="str">
        <f t="shared" si="7"/>
        <v/>
      </c>
      <c r="BI59"/>
      <c r="BJ59"/>
    </row>
    <row r="60" spans="1:62" ht="14.25">
      <c r="A60" s="14"/>
      <c r="B60" s="5" t="str">
        <f t="shared" si="5"/>
        <v/>
      </c>
      <c r="C60" s="14"/>
      <c r="D60" s="14"/>
      <c r="E60" s="15"/>
      <c r="F60" s="14"/>
      <c r="G60" s="14"/>
      <c r="H60" s="14"/>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39" t="str">
        <f t="shared" si="6"/>
        <v/>
      </c>
      <c r="BH60" s="39" t="str">
        <f t="shared" si="7"/>
        <v/>
      </c>
      <c r="BI60"/>
      <c r="BJ60"/>
    </row>
    <row r="61" spans="1:62" ht="14.25">
      <c r="A61" s="14"/>
      <c r="B61" s="5" t="str">
        <f t="shared" si="5"/>
        <v/>
      </c>
      <c r="C61" s="14"/>
      <c r="D61" s="14"/>
      <c r="E61" s="15"/>
      <c r="F61" s="14"/>
      <c r="G61" s="14"/>
      <c r="H61" s="14"/>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39" t="str">
        <f t="shared" si="6"/>
        <v/>
      </c>
      <c r="BH61" s="39" t="str">
        <f t="shared" si="7"/>
        <v/>
      </c>
      <c r="BI61"/>
      <c r="BJ61"/>
    </row>
    <row r="62" spans="1:62" ht="14.25">
      <c r="A62" s="16"/>
      <c r="B62" s="5" t="str">
        <f t="shared" si="5"/>
        <v/>
      </c>
      <c r="C62" s="14"/>
      <c r="D62" s="14"/>
      <c r="E62" s="15"/>
      <c r="F62" s="14"/>
      <c r="G62" s="14"/>
      <c r="H62" s="14"/>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39" t="str">
        <f t="shared" si="6"/>
        <v/>
      </c>
      <c r="BH62" s="39" t="str">
        <f t="shared" si="7"/>
        <v/>
      </c>
      <c r="BI62"/>
      <c r="BJ62"/>
    </row>
    <row r="63" spans="1:62" ht="14.25">
      <c r="A63" s="14"/>
      <c r="B63" s="5" t="str">
        <f t="shared" si="5"/>
        <v/>
      </c>
      <c r="C63" s="14"/>
      <c r="D63" s="14"/>
      <c r="E63" s="15"/>
      <c r="F63" s="14"/>
      <c r="G63" s="14"/>
      <c r="H63" s="14"/>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39" t="str">
        <f t="shared" si="6"/>
        <v/>
      </c>
      <c r="BH63" s="39" t="str">
        <f t="shared" si="7"/>
        <v/>
      </c>
      <c r="BI63"/>
      <c r="BJ63"/>
    </row>
    <row r="64" spans="1:62" ht="14.25">
      <c r="A64" s="14"/>
      <c r="B64" s="5" t="str">
        <f t="shared" si="5"/>
        <v/>
      </c>
      <c r="C64" s="16"/>
      <c r="D64" s="16"/>
      <c r="E64" s="17"/>
      <c r="F64" s="16"/>
      <c r="G64" s="16"/>
      <c r="H64" s="16"/>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39" t="str">
        <f t="shared" si="6"/>
        <v/>
      </c>
      <c r="BH64" s="39" t="str">
        <f t="shared" si="7"/>
        <v/>
      </c>
      <c r="BI64"/>
      <c r="BJ64"/>
    </row>
    <row r="65" spans="1:62" ht="14.25">
      <c r="A65" s="14"/>
      <c r="B65" s="5" t="str">
        <f t="shared" si="5"/>
        <v/>
      </c>
      <c r="C65" s="14"/>
      <c r="D65" s="14"/>
      <c r="E65" s="15"/>
      <c r="F65" s="14"/>
      <c r="G65" s="14"/>
      <c r="H65" s="14"/>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39" t="str">
        <f t="shared" si="6"/>
        <v/>
      </c>
      <c r="BH65" s="39" t="str">
        <f t="shared" si="7"/>
        <v/>
      </c>
      <c r="BI65"/>
      <c r="BJ65"/>
    </row>
    <row r="66" spans="1:62" ht="14.25">
      <c r="A66" s="16"/>
      <c r="B66" s="5" t="str">
        <f t="shared" si="5"/>
        <v/>
      </c>
      <c r="C66" s="14"/>
      <c r="D66" s="14"/>
      <c r="E66" s="15"/>
      <c r="F66" s="14"/>
      <c r="G66" s="14"/>
      <c r="H66" s="14"/>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39" t="str">
        <f t="shared" si="6"/>
        <v/>
      </c>
      <c r="BH66" s="39" t="str">
        <f t="shared" si="7"/>
        <v/>
      </c>
      <c r="BI66"/>
      <c r="BJ66"/>
    </row>
    <row r="67" spans="1:62" ht="14.25">
      <c r="A67" s="14"/>
      <c r="B67" s="5" t="str">
        <f t="shared" si="5"/>
        <v/>
      </c>
      <c r="C67" s="14"/>
      <c r="D67" s="14"/>
      <c r="E67" s="15"/>
      <c r="F67" s="14"/>
      <c r="G67" s="14"/>
      <c r="H67" s="14"/>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39" t="str">
        <f t="shared" si="6"/>
        <v/>
      </c>
      <c r="BH67" s="39" t="str">
        <f t="shared" si="7"/>
        <v/>
      </c>
      <c r="BI67"/>
      <c r="BJ67"/>
    </row>
    <row r="68" spans="1:62" ht="14.25">
      <c r="A68" s="14"/>
      <c r="B68" s="5" t="str">
        <f t="shared" si="5"/>
        <v/>
      </c>
      <c r="C68" s="18"/>
      <c r="D68" s="16"/>
      <c r="E68" s="17"/>
      <c r="F68" s="16"/>
      <c r="G68" s="16"/>
      <c r="H68" s="16"/>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39" t="str">
        <f t="shared" si="6"/>
        <v/>
      </c>
      <c r="BH68" s="39" t="str">
        <f t="shared" si="7"/>
        <v/>
      </c>
      <c r="BI68"/>
      <c r="BJ68"/>
    </row>
    <row r="69" spans="1:62" ht="14.25">
      <c r="A69" s="14"/>
      <c r="B69" s="5" t="str">
        <f t="shared" si="5"/>
        <v/>
      </c>
      <c r="C69" s="14"/>
      <c r="D69" s="14"/>
      <c r="E69" s="15"/>
      <c r="F69" s="14"/>
      <c r="G69" s="14"/>
      <c r="H69" s="14"/>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39" t="str">
        <f t="shared" si="6"/>
        <v/>
      </c>
      <c r="BH69" s="39" t="str">
        <f t="shared" si="7"/>
        <v/>
      </c>
      <c r="BI69"/>
      <c r="BJ69"/>
    </row>
    <row r="70" spans="1:62" ht="14.25">
      <c r="A70" s="16"/>
      <c r="B70" s="5" t="str">
        <f t="shared" si="5"/>
        <v/>
      </c>
      <c r="C70" s="14"/>
      <c r="D70" s="14"/>
      <c r="E70" s="15"/>
      <c r="F70" s="14"/>
      <c r="G70" s="14"/>
      <c r="H70" s="14"/>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39" t="str">
        <f t="shared" si="6"/>
        <v/>
      </c>
      <c r="BH70" s="39" t="str">
        <f t="shared" si="7"/>
        <v/>
      </c>
      <c r="BI70"/>
      <c r="BJ70"/>
    </row>
    <row r="71" spans="1:62" ht="14.25">
      <c r="A71" s="14"/>
      <c r="B71" s="5" t="str">
        <f t="shared" si="5"/>
        <v/>
      </c>
      <c r="C71" s="14"/>
      <c r="D71" s="14"/>
      <c r="E71" s="15"/>
      <c r="F71" s="14"/>
      <c r="G71" s="14"/>
      <c r="H71" s="14"/>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39" t="str">
        <f t="shared" si="6"/>
        <v/>
      </c>
      <c r="BH71" s="39" t="str">
        <f t="shared" si="7"/>
        <v/>
      </c>
      <c r="BI71"/>
      <c r="BJ71"/>
    </row>
    <row r="72" spans="1:62" ht="14.25">
      <c r="A72" s="14"/>
      <c r="B72" s="5" t="str">
        <f t="shared" si="5"/>
        <v/>
      </c>
      <c r="C72" s="18"/>
      <c r="D72" s="16"/>
      <c r="E72" s="17"/>
      <c r="F72" s="16"/>
      <c r="G72" s="16"/>
      <c r="H72" s="16"/>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39" t="str">
        <f t="shared" si="6"/>
        <v/>
      </c>
      <c r="BH72" s="39" t="str">
        <f t="shared" si="7"/>
        <v/>
      </c>
      <c r="BI72"/>
      <c r="BJ72"/>
    </row>
    <row r="73" spans="1:62" ht="14.25">
      <c r="A73" s="14"/>
      <c r="B73" s="5" t="str">
        <f t="shared" si="5"/>
        <v/>
      </c>
      <c r="C73" s="18"/>
      <c r="D73" s="16"/>
      <c r="E73" s="16"/>
      <c r="F73" s="16"/>
      <c r="G73" s="16"/>
      <c r="H73" s="16"/>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39" t="str">
        <f t="shared" si="6"/>
        <v/>
      </c>
      <c r="BH73" s="39" t="str">
        <f t="shared" si="7"/>
        <v/>
      </c>
      <c r="BI73"/>
      <c r="BJ73"/>
    </row>
    <row r="74" spans="1:62" ht="14.25">
      <c r="A74" s="16"/>
      <c r="B74" s="5" t="str">
        <f t="shared" si="5"/>
        <v/>
      </c>
      <c r="C74" s="14"/>
      <c r="D74" s="14"/>
      <c r="E74" s="15"/>
      <c r="F74" s="14"/>
      <c r="G74" s="14"/>
      <c r="H74" s="14"/>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39" t="str">
        <f t="shared" si="6"/>
        <v/>
      </c>
      <c r="BH74" s="39" t="str">
        <f t="shared" si="7"/>
        <v/>
      </c>
      <c r="BI74"/>
      <c r="BJ74"/>
    </row>
    <row r="75" spans="1:62" ht="14.25">
      <c r="A75" s="14"/>
      <c r="B75" s="5" t="str">
        <f t="shared" si="5"/>
        <v/>
      </c>
      <c r="C75" s="14"/>
      <c r="D75" s="14"/>
      <c r="E75" s="15"/>
      <c r="F75" s="14"/>
      <c r="G75" s="14"/>
      <c r="H75" s="14"/>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39" t="str">
        <f t="shared" si="6"/>
        <v/>
      </c>
      <c r="BH75" s="39" t="str">
        <f t="shared" si="7"/>
        <v/>
      </c>
      <c r="BI75"/>
      <c r="BJ75"/>
    </row>
    <row r="76" spans="1:62" ht="14.25">
      <c r="A76" s="14"/>
      <c r="B76" s="5" t="str">
        <f t="shared" ref="B76:B139" si="8">BH76</f>
        <v/>
      </c>
      <c r="C76" s="16"/>
      <c r="D76" s="16"/>
      <c r="E76" s="17"/>
      <c r="F76" s="16"/>
      <c r="G76" s="16"/>
      <c r="H76" s="16"/>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39" t="str">
        <f t="shared" ref="BG76:BG139" si="9">IF(SUM(I76:BF76)&gt;0,SUM(I76:BF76),"")</f>
        <v/>
      </c>
      <c r="BH76" s="39" t="str">
        <f t="shared" ref="BH76:BH139" si="10">IFERROR(IF(BG76&lt;$BL$12,1,ROUND(IF(BG76&lt;$BL$13,$BM$12+(BG76-$BL$12)/($BL$13-$BL$12)*($BM$13-$BM$12),5.5+(BG76-$BL$13)/($BL$14-$BL$13)*($BM$14-$BM$13)),1)),""&amp;$BM$8)</f>
        <v/>
      </c>
      <c r="BI76"/>
      <c r="BJ76"/>
    </row>
    <row r="77" spans="1:62" ht="14.25">
      <c r="A77" s="14"/>
      <c r="B77" s="5" t="str">
        <f t="shared" si="8"/>
        <v/>
      </c>
      <c r="C77" s="14"/>
      <c r="D77" s="14"/>
      <c r="E77" s="15"/>
      <c r="F77" s="14"/>
      <c r="G77" s="14"/>
      <c r="H77" s="14"/>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39" t="str">
        <f t="shared" si="9"/>
        <v/>
      </c>
      <c r="BH77" s="39" t="str">
        <f t="shared" si="10"/>
        <v/>
      </c>
      <c r="BI77"/>
      <c r="BJ77"/>
    </row>
    <row r="78" spans="1:62" ht="14.25">
      <c r="A78" s="16"/>
      <c r="B78" s="5" t="str">
        <f t="shared" si="8"/>
        <v/>
      </c>
      <c r="C78" s="14"/>
      <c r="D78" s="14"/>
      <c r="E78" s="15"/>
      <c r="F78" s="14"/>
      <c r="G78" s="14"/>
      <c r="H78" s="14"/>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39" t="str">
        <f t="shared" si="9"/>
        <v/>
      </c>
      <c r="BH78" s="39" t="str">
        <f t="shared" si="10"/>
        <v/>
      </c>
      <c r="BI78"/>
      <c r="BJ78"/>
    </row>
    <row r="79" spans="1:62" ht="14.25">
      <c r="A79" s="14"/>
      <c r="B79" s="5" t="str">
        <f t="shared" si="8"/>
        <v/>
      </c>
      <c r="C79" s="14"/>
      <c r="D79" s="14"/>
      <c r="E79" s="15"/>
      <c r="F79" s="14"/>
      <c r="G79" s="14"/>
      <c r="H79" s="14"/>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39" t="str">
        <f t="shared" si="9"/>
        <v/>
      </c>
      <c r="BH79" s="39" t="str">
        <f t="shared" si="10"/>
        <v/>
      </c>
      <c r="BI79"/>
      <c r="BJ79"/>
    </row>
    <row r="80" spans="1:62" ht="14.25">
      <c r="A80" s="14"/>
      <c r="B80" s="5" t="str">
        <f t="shared" si="8"/>
        <v/>
      </c>
      <c r="C80" s="18"/>
      <c r="D80" s="16"/>
      <c r="E80" s="17"/>
      <c r="F80" s="16"/>
      <c r="G80" s="16"/>
      <c r="H80" s="16"/>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39" t="str">
        <f t="shared" si="9"/>
        <v/>
      </c>
      <c r="BH80" s="39" t="str">
        <f t="shared" si="10"/>
        <v/>
      </c>
      <c r="BI80"/>
      <c r="BJ80"/>
    </row>
    <row r="81" spans="1:62" ht="14.25">
      <c r="A81" s="14"/>
      <c r="B81" s="5" t="str">
        <f t="shared" si="8"/>
        <v/>
      </c>
      <c r="C81" s="14"/>
      <c r="D81" s="14"/>
      <c r="E81" s="15"/>
      <c r="F81" s="14"/>
      <c r="G81" s="14"/>
      <c r="H81" s="14"/>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39" t="str">
        <f t="shared" si="9"/>
        <v/>
      </c>
      <c r="BH81" s="39" t="str">
        <f t="shared" si="10"/>
        <v/>
      </c>
      <c r="BI81"/>
      <c r="BJ81"/>
    </row>
    <row r="82" spans="1:62" ht="14.25">
      <c r="A82" s="16"/>
      <c r="B82" s="5" t="str">
        <f t="shared" si="8"/>
        <v/>
      </c>
      <c r="C82" s="14"/>
      <c r="D82" s="14"/>
      <c r="E82" s="15"/>
      <c r="F82" s="14"/>
      <c r="G82" s="14"/>
      <c r="H82" s="14"/>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39" t="str">
        <f t="shared" si="9"/>
        <v/>
      </c>
      <c r="BH82" s="39" t="str">
        <f t="shared" si="10"/>
        <v/>
      </c>
      <c r="BI82"/>
      <c r="BJ82"/>
    </row>
    <row r="83" spans="1:62" ht="14.25">
      <c r="A83" s="14"/>
      <c r="B83" s="5" t="str">
        <f t="shared" si="8"/>
        <v/>
      </c>
      <c r="C83" s="16"/>
      <c r="D83" s="16"/>
      <c r="E83" s="17"/>
      <c r="F83" s="16"/>
      <c r="G83" s="16"/>
      <c r="H83" s="16"/>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39" t="str">
        <f t="shared" si="9"/>
        <v/>
      </c>
      <c r="BH83" s="39" t="str">
        <f t="shared" si="10"/>
        <v/>
      </c>
      <c r="BI83"/>
      <c r="BJ83"/>
    </row>
    <row r="84" spans="1:62" ht="14.25">
      <c r="A84" s="14"/>
      <c r="B84" s="5" t="str">
        <f t="shared" si="8"/>
        <v/>
      </c>
      <c r="C84" s="14"/>
      <c r="D84" s="14"/>
      <c r="E84" s="15"/>
      <c r="F84" s="14"/>
      <c r="G84" s="14"/>
      <c r="H84" s="14"/>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39" t="str">
        <f t="shared" si="9"/>
        <v/>
      </c>
      <c r="BH84" s="39" t="str">
        <f t="shared" si="10"/>
        <v/>
      </c>
      <c r="BI84"/>
      <c r="BJ84"/>
    </row>
    <row r="85" spans="1:62" ht="14.25">
      <c r="A85" s="14"/>
      <c r="B85" s="5" t="str">
        <f t="shared" si="8"/>
        <v/>
      </c>
      <c r="C85" s="14"/>
      <c r="D85" s="14"/>
      <c r="E85" s="14"/>
      <c r="F85" s="14"/>
      <c r="G85" s="14"/>
      <c r="H85" s="14"/>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39" t="str">
        <f t="shared" si="9"/>
        <v/>
      </c>
      <c r="BH85" s="39" t="str">
        <f t="shared" si="10"/>
        <v/>
      </c>
      <c r="BI85"/>
      <c r="BJ85"/>
    </row>
    <row r="86" spans="1:62" ht="14.25">
      <c r="A86" s="16"/>
      <c r="B86" s="5" t="str">
        <f t="shared" si="8"/>
        <v/>
      </c>
      <c r="C86" s="14"/>
      <c r="D86" s="14"/>
      <c r="E86" s="15"/>
      <c r="F86" s="14"/>
      <c r="G86" s="14"/>
      <c r="H86" s="14"/>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39" t="str">
        <f t="shared" si="9"/>
        <v/>
      </c>
      <c r="BH86" s="39" t="str">
        <f t="shared" si="10"/>
        <v/>
      </c>
      <c r="BI86"/>
      <c r="BJ86"/>
    </row>
    <row r="87" spans="1:62" ht="14.25">
      <c r="A87" s="14"/>
      <c r="B87" s="5" t="str">
        <f t="shared" si="8"/>
        <v/>
      </c>
      <c r="C87" s="14"/>
      <c r="D87" s="14"/>
      <c r="E87" s="15"/>
      <c r="F87" s="14"/>
      <c r="G87" s="14"/>
      <c r="H87" s="14"/>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39" t="str">
        <f t="shared" si="9"/>
        <v/>
      </c>
      <c r="BH87" s="39" t="str">
        <f t="shared" si="10"/>
        <v/>
      </c>
      <c r="BI87"/>
      <c r="BJ87"/>
    </row>
    <row r="88" spans="1:62" ht="14.25">
      <c r="A88" s="14"/>
      <c r="B88" s="5" t="str">
        <f t="shared" si="8"/>
        <v/>
      </c>
      <c r="C88" s="14"/>
      <c r="D88" s="14"/>
      <c r="E88" s="15"/>
      <c r="F88" s="14"/>
      <c r="G88" s="14"/>
      <c r="H88" s="14"/>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39" t="str">
        <f t="shared" si="9"/>
        <v/>
      </c>
      <c r="BH88" s="39" t="str">
        <f t="shared" si="10"/>
        <v/>
      </c>
      <c r="BI88"/>
      <c r="BJ88"/>
    </row>
    <row r="89" spans="1:62" ht="14.25">
      <c r="A89" s="14"/>
      <c r="B89" s="5" t="str">
        <f t="shared" si="8"/>
        <v/>
      </c>
      <c r="C89" s="14"/>
      <c r="D89" s="14"/>
      <c r="E89" s="14"/>
      <c r="F89" s="14"/>
      <c r="G89" s="14"/>
      <c r="H89" s="14"/>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39" t="str">
        <f t="shared" si="9"/>
        <v/>
      </c>
      <c r="BH89" s="39" t="str">
        <f t="shared" si="10"/>
        <v/>
      </c>
      <c r="BI89"/>
      <c r="BJ89"/>
    </row>
    <row r="90" spans="1:62" ht="14.25">
      <c r="A90" s="16"/>
      <c r="B90" s="5" t="str">
        <f t="shared" si="8"/>
        <v/>
      </c>
      <c r="C90" s="14"/>
      <c r="D90" s="14"/>
      <c r="E90" s="15"/>
      <c r="F90" s="14"/>
      <c r="G90" s="14"/>
      <c r="H90" s="14"/>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39" t="str">
        <f t="shared" si="9"/>
        <v/>
      </c>
      <c r="BH90" s="39" t="str">
        <f t="shared" si="10"/>
        <v/>
      </c>
      <c r="BI90"/>
      <c r="BJ90"/>
    </row>
    <row r="91" spans="1:62" ht="14.25">
      <c r="A91" s="14"/>
      <c r="B91" s="5" t="str">
        <f t="shared" si="8"/>
        <v/>
      </c>
      <c r="C91" s="14"/>
      <c r="D91" s="14"/>
      <c r="E91" s="15"/>
      <c r="F91" s="14"/>
      <c r="G91" s="14"/>
      <c r="H91" s="14"/>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39" t="str">
        <f t="shared" si="9"/>
        <v/>
      </c>
      <c r="BH91" s="39" t="str">
        <f t="shared" si="10"/>
        <v/>
      </c>
      <c r="BI91"/>
      <c r="BJ91"/>
    </row>
    <row r="92" spans="1:62" ht="14.25">
      <c r="A92" s="14"/>
      <c r="B92" s="5" t="str">
        <f t="shared" si="8"/>
        <v/>
      </c>
      <c r="C92" s="14"/>
      <c r="D92" s="14"/>
      <c r="E92" s="15"/>
      <c r="F92" s="14"/>
      <c r="G92" s="14"/>
      <c r="H92" s="14"/>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39" t="str">
        <f t="shared" si="9"/>
        <v/>
      </c>
      <c r="BH92" s="39" t="str">
        <f t="shared" si="10"/>
        <v/>
      </c>
      <c r="BI92"/>
      <c r="BJ92"/>
    </row>
    <row r="93" spans="1:62" ht="14.25">
      <c r="A93" s="14"/>
      <c r="B93" s="5" t="str">
        <f t="shared" si="8"/>
        <v/>
      </c>
      <c r="C93" s="14"/>
      <c r="D93" s="14"/>
      <c r="E93" s="14"/>
      <c r="F93" s="14"/>
      <c r="G93" s="14"/>
      <c r="H93" s="14"/>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39" t="str">
        <f t="shared" si="9"/>
        <v/>
      </c>
      <c r="BH93" s="39" t="str">
        <f t="shared" si="10"/>
        <v/>
      </c>
      <c r="BI93"/>
      <c r="BJ93"/>
    </row>
    <row r="94" spans="1:62" ht="14.25">
      <c r="A94" s="16"/>
      <c r="B94" s="5" t="str">
        <f t="shared" si="8"/>
        <v/>
      </c>
      <c r="C94" s="14"/>
      <c r="D94" s="14"/>
      <c r="E94" s="15"/>
      <c r="F94" s="14"/>
      <c r="G94" s="14"/>
      <c r="H94" s="14"/>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39" t="str">
        <f t="shared" si="9"/>
        <v/>
      </c>
      <c r="BH94" s="39" t="str">
        <f t="shared" si="10"/>
        <v/>
      </c>
      <c r="BI94"/>
      <c r="BJ94"/>
    </row>
    <row r="95" spans="1:62" ht="14.25">
      <c r="A95" s="14"/>
      <c r="B95" s="5" t="str">
        <f t="shared" si="8"/>
        <v/>
      </c>
      <c r="C95" s="14"/>
      <c r="D95" s="14"/>
      <c r="E95" s="15"/>
      <c r="F95" s="14"/>
      <c r="G95" s="14"/>
      <c r="H95" s="14"/>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39" t="str">
        <f t="shared" si="9"/>
        <v/>
      </c>
      <c r="BH95" s="39" t="str">
        <f t="shared" si="10"/>
        <v/>
      </c>
      <c r="BI95"/>
      <c r="BJ95"/>
    </row>
    <row r="96" spans="1:62" ht="14.25">
      <c r="A96" s="14"/>
      <c r="B96" s="5" t="str">
        <f t="shared" si="8"/>
        <v/>
      </c>
      <c r="C96" s="14"/>
      <c r="D96" s="14"/>
      <c r="E96" s="15"/>
      <c r="F96" s="14"/>
      <c r="G96" s="14"/>
      <c r="H96" s="14"/>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39" t="str">
        <f t="shared" si="9"/>
        <v/>
      </c>
      <c r="BH96" s="39" t="str">
        <f t="shared" si="10"/>
        <v/>
      </c>
      <c r="BI96"/>
      <c r="BJ96"/>
    </row>
    <row r="97" spans="1:62" ht="14.25">
      <c r="A97" s="14"/>
      <c r="B97" s="5" t="str">
        <f t="shared" si="8"/>
        <v/>
      </c>
      <c r="C97" s="14"/>
      <c r="D97" s="14"/>
      <c r="E97" s="15"/>
      <c r="F97" s="14"/>
      <c r="G97" s="14"/>
      <c r="H97" s="14"/>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39" t="str">
        <f t="shared" si="9"/>
        <v/>
      </c>
      <c r="BH97" s="39" t="str">
        <f t="shared" si="10"/>
        <v/>
      </c>
      <c r="BI97"/>
      <c r="BJ97"/>
    </row>
    <row r="98" spans="1:62" ht="14.25">
      <c r="A98" s="16"/>
      <c r="B98" s="5" t="str">
        <f t="shared" si="8"/>
        <v/>
      </c>
      <c r="C98" s="14"/>
      <c r="D98" s="14"/>
      <c r="E98" s="15"/>
      <c r="F98" s="14"/>
      <c r="G98" s="14"/>
      <c r="H98" s="14"/>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39" t="str">
        <f t="shared" si="9"/>
        <v/>
      </c>
      <c r="BH98" s="39" t="str">
        <f t="shared" si="10"/>
        <v/>
      </c>
      <c r="BI98"/>
      <c r="BJ98"/>
    </row>
    <row r="99" spans="1:62" ht="14.25">
      <c r="A99" s="14"/>
      <c r="B99" s="5" t="str">
        <f t="shared" si="8"/>
        <v/>
      </c>
      <c r="C99" s="14"/>
      <c r="D99" s="14"/>
      <c r="E99" s="14"/>
      <c r="F99" s="14"/>
      <c r="G99" s="14"/>
      <c r="H99" s="14"/>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39" t="str">
        <f t="shared" si="9"/>
        <v/>
      </c>
      <c r="BH99" s="39" t="str">
        <f t="shared" si="10"/>
        <v/>
      </c>
      <c r="BI99"/>
      <c r="BJ99"/>
    </row>
    <row r="100" spans="1:62" ht="14.25">
      <c r="A100" s="14"/>
      <c r="B100" s="5" t="str">
        <f t="shared" si="8"/>
        <v/>
      </c>
      <c r="C100" s="14"/>
      <c r="D100" s="14"/>
      <c r="E100" s="14"/>
      <c r="F100" s="14"/>
      <c r="G100" s="14"/>
      <c r="H100" s="14"/>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39" t="str">
        <f t="shared" si="9"/>
        <v/>
      </c>
      <c r="BH100" s="39" t="str">
        <f t="shared" si="10"/>
        <v/>
      </c>
      <c r="BI100"/>
      <c r="BJ100"/>
    </row>
    <row r="101" spans="1:62" ht="14.25">
      <c r="A101" s="14"/>
      <c r="B101" s="5" t="str">
        <f t="shared" si="8"/>
        <v/>
      </c>
      <c r="C101" s="14"/>
      <c r="D101" s="14"/>
      <c r="E101" s="15"/>
      <c r="F101" s="14"/>
      <c r="G101" s="14"/>
      <c r="H101" s="14"/>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39" t="str">
        <f t="shared" si="9"/>
        <v/>
      </c>
      <c r="BH101" s="39" t="str">
        <f t="shared" si="10"/>
        <v/>
      </c>
      <c r="BI101"/>
      <c r="BJ101"/>
    </row>
    <row r="102" spans="1:62" ht="14.25">
      <c r="A102" s="16"/>
      <c r="B102" s="5" t="str">
        <f t="shared" si="8"/>
        <v/>
      </c>
      <c r="C102" s="14"/>
      <c r="D102" s="14"/>
      <c r="E102" s="15"/>
      <c r="F102" s="14"/>
      <c r="G102" s="14"/>
      <c r="H102" s="14"/>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39" t="str">
        <f t="shared" si="9"/>
        <v/>
      </c>
      <c r="BH102" s="39" t="str">
        <f t="shared" si="10"/>
        <v/>
      </c>
      <c r="BI102"/>
      <c r="BJ102"/>
    </row>
    <row r="103" spans="1:62" ht="14.25">
      <c r="A103" s="14"/>
      <c r="B103" s="5" t="str">
        <f t="shared" si="8"/>
        <v/>
      </c>
      <c r="C103" s="14"/>
      <c r="D103" s="14"/>
      <c r="E103" s="15"/>
      <c r="F103" s="14"/>
      <c r="G103" s="14"/>
      <c r="H103" s="14"/>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39" t="str">
        <f t="shared" si="9"/>
        <v/>
      </c>
      <c r="BH103" s="39" t="str">
        <f t="shared" si="10"/>
        <v/>
      </c>
      <c r="BI103"/>
      <c r="BJ103"/>
    </row>
    <row r="104" spans="1:62" ht="14.25">
      <c r="A104" s="14"/>
      <c r="B104" s="5" t="str">
        <f t="shared" si="8"/>
        <v/>
      </c>
      <c r="C104" s="14"/>
      <c r="D104" s="14"/>
      <c r="E104" s="15"/>
      <c r="F104" s="14"/>
      <c r="G104" s="14"/>
      <c r="H104" s="14"/>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39" t="str">
        <f t="shared" si="9"/>
        <v/>
      </c>
      <c r="BH104" s="39" t="str">
        <f t="shared" si="10"/>
        <v/>
      </c>
      <c r="BI104"/>
      <c r="BJ104"/>
    </row>
    <row r="105" spans="1:62" ht="14.25">
      <c r="A105" s="14"/>
      <c r="B105" s="5" t="str">
        <f t="shared" si="8"/>
        <v/>
      </c>
      <c r="C105" s="14"/>
      <c r="D105" s="14"/>
      <c r="E105" s="15"/>
      <c r="F105" s="14"/>
      <c r="G105" s="14"/>
      <c r="H105" s="14"/>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39" t="str">
        <f t="shared" si="9"/>
        <v/>
      </c>
      <c r="BH105" s="39" t="str">
        <f t="shared" si="10"/>
        <v/>
      </c>
      <c r="BI105"/>
      <c r="BJ105"/>
    </row>
    <row r="106" spans="1:62" ht="14.25">
      <c r="A106" s="16"/>
      <c r="B106" s="5" t="str">
        <f t="shared" si="8"/>
        <v/>
      </c>
      <c r="C106" s="14"/>
      <c r="D106" s="14"/>
      <c r="E106" s="15"/>
      <c r="F106" s="14"/>
      <c r="G106" s="14"/>
      <c r="H106" s="14"/>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39" t="str">
        <f t="shared" si="9"/>
        <v/>
      </c>
      <c r="BH106" s="39" t="str">
        <f t="shared" si="10"/>
        <v/>
      </c>
      <c r="BI106"/>
      <c r="BJ106"/>
    </row>
    <row r="107" spans="1:62" ht="14.25">
      <c r="A107" s="14"/>
      <c r="B107" s="5" t="str">
        <f t="shared" si="8"/>
        <v/>
      </c>
      <c r="C107" s="14"/>
      <c r="D107" s="14"/>
      <c r="E107" s="15"/>
      <c r="F107" s="14"/>
      <c r="G107" s="14"/>
      <c r="H107" s="14"/>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39" t="str">
        <f t="shared" si="9"/>
        <v/>
      </c>
      <c r="BH107" s="39" t="str">
        <f t="shared" si="10"/>
        <v/>
      </c>
      <c r="BI107"/>
      <c r="BJ107"/>
    </row>
    <row r="108" spans="1:62" ht="14.25">
      <c r="A108" s="14"/>
      <c r="B108" s="5" t="str">
        <f t="shared" si="8"/>
        <v/>
      </c>
      <c r="C108" s="14"/>
      <c r="D108" s="14"/>
      <c r="E108" s="14"/>
      <c r="F108" s="14"/>
      <c r="G108" s="14"/>
      <c r="H108" s="14"/>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39" t="str">
        <f t="shared" si="9"/>
        <v/>
      </c>
      <c r="BH108" s="39" t="str">
        <f t="shared" si="10"/>
        <v/>
      </c>
      <c r="BI108"/>
      <c r="BJ108"/>
    </row>
    <row r="109" spans="1:62" ht="14.25">
      <c r="A109" s="14"/>
      <c r="B109" s="5" t="str">
        <f t="shared" si="8"/>
        <v/>
      </c>
      <c r="C109" s="14"/>
      <c r="D109" s="14"/>
      <c r="E109" s="15"/>
      <c r="F109" s="14"/>
      <c r="G109" s="14"/>
      <c r="H109" s="14"/>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39" t="str">
        <f t="shared" si="9"/>
        <v/>
      </c>
      <c r="BH109" s="39" t="str">
        <f t="shared" si="10"/>
        <v/>
      </c>
      <c r="BI109"/>
      <c r="BJ109"/>
    </row>
    <row r="110" spans="1:62" ht="14.25">
      <c r="A110" s="16"/>
      <c r="B110" s="5" t="str">
        <f t="shared" si="8"/>
        <v/>
      </c>
      <c r="C110" s="14"/>
      <c r="D110" s="14"/>
      <c r="E110" s="15"/>
      <c r="F110" s="14"/>
      <c r="G110" s="14"/>
      <c r="H110" s="14"/>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39" t="str">
        <f t="shared" si="9"/>
        <v/>
      </c>
      <c r="BH110" s="39" t="str">
        <f t="shared" si="10"/>
        <v/>
      </c>
      <c r="BI110"/>
      <c r="BJ110"/>
    </row>
    <row r="111" spans="1:62" ht="14.25">
      <c r="A111" s="14"/>
      <c r="B111" s="5" t="str">
        <f t="shared" si="8"/>
        <v/>
      </c>
      <c r="C111" s="14"/>
      <c r="D111" s="14"/>
      <c r="E111" s="15"/>
      <c r="F111" s="14"/>
      <c r="G111" s="14"/>
      <c r="H111" s="14"/>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39" t="str">
        <f t="shared" si="9"/>
        <v/>
      </c>
      <c r="BH111" s="39" t="str">
        <f t="shared" si="10"/>
        <v/>
      </c>
      <c r="BI111"/>
      <c r="BJ111"/>
    </row>
    <row r="112" spans="1:62" ht="14.25">
      <c r="A112" s="14"/>
      <c r="B112" s="5" t="str">
        <f t="shared" si="8"/>
        <v/>
      </c>
      <c r="C112" s="14"/>
      <c r="D112" s="14"/>
      <c r="E112" s="15"/>
      <c r="F112" s="14"/>
      <c r="G112" s="14"/>
      <c r="H112" s="14"/>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39" t="str">
        <f t="shared" si="9"/>
        <v/>
      </c>
      <c r="BH112" s="39" t="str">
        <f t="shared" si="10"/>
        <v/>
      </c>
      <c r="BI112"/>
      <c r="BJ112"/>
    </row>
    <row r="113" spans="1:62" ht="14.25">
      <c r="A113" s="14"/>
      <c r="B113" s="5" t="str">
        <f t="shared" si="8"/>
        <v/>
      </c>
      <c r="C113" s="14"/>
      <c r="D113" s="14"/>
      <c r="E113" s="15"/>
      <c r="F113" s="14"/>
      <c r="G113" s="14"/>
      <c r="H113" s="14"/>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39" t="str">
        <f t="shared" si="9"/>
        <v/>
      </c>
      <c r="BH113" s="39" t="str">
        <f t="shared" si="10"/>
        <v/>
      </c>
      <c r="BI113"/>
      <c r="BJ113"/>
    </row>
    <row r="114" spans="1:62" ht="14.25">
      <c r="A114" s="16"/>
      <c r="B114" s="5" t="str">
        <f t="shared" si="8"/>
        <v/>
      </c>
      <c r="C114" s="14"/>
      <c r="D114" s="14"/>
      <c r="E114" s="14"/>
      <c r="F114" s="14"/>
      <c r="G114" s="14"/>
      <c r="H114" s="14"/>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39" t="str">
        <f t="shared" si="9"/>
        <v/>
      </c>
      <c r="BH114" s="39" t="str">
        <f t="shared" si="10"/>
        <v/>
      </c>
      <c r="BI114"/>
      <c r="BJ114"/>
    </row>
    <row r="115" spans="1:62" ht="14.25">
      <c r="A115" s="14"/>
      <c r="B115" s="5" t="str">
        <f t="shared" si="8"/>
        <v/>
      </c>
      <c r="C115" s="14"/>
      <c r="D115" s="14"/>
      <c r="E115" s="15"/>
      <c r="F115" s="14"/>
      <c r="G115" s="14"/>
      <c r="H115" s="14"/>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39" t="str">
        <f t="shared" si="9"/>
        <v/>
      </c>
      <c r="BH115" s="39" t="str">
        <f t="shared" si="10"/>
        <v/>
      </c>
      <c r="BI115"/>
      <c r="BJ115"/>
    </row>
    <row r="116" spans="1:62" ht="14.25">
      <c r="A116" s="14"/>
      <c r="B116" s="5" t="str">
        <f t="shared" si="8"/>
        <v/>
      </c>
      <c r="C116" s="20"/>
      <c r="D116" s="15"/>
      <c r="E116" s="15"/>
      <c r="F116" s="15"/>
      <c r="G116" s="15"/>
      <c r="H116" s="15"/>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39" t="str">
        <f t="shared" si="9"/>
        <v/>
      </c>
      <c r="BH116" s="39" t="str">
        <f t="shared" si="10"/>
        <v/>
      </c>
      <c r="BI116"/>
      <c r="BJ116"/>
    </row>
    <row r="117" spans="1:62" ht="14.25">
      <c r="A117" s="14"/>
      <c r="B117" s="5" t="str">
        <f t="shared" si="8"/>
        <v/>
      </c>
      <c r="C117" s="14"/>
      <c r="D117" s="14"/>
      <c r="E117" s="15"/>
      <c r="F117" s="14"/>
      <c r="G117" s="14"/>
      <c r="H117" s="14"/>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39" t="str">
        <f t="shared" si="9"/>
        <v/>
      </c>
      <c r="BH117" s="39" t="str">
        <f t="shared" si="10"/>
        <v/>
      </c>
      <c r="BI117"/>
      <c r="BJ117"/>
    </row>
    <row r="118" spans="1:62" ht="14.25">
      <c r="B118" s="5" t="str">
        <f t="shared" si="8"/>
        <v/>
      </c>
      <c r="C118" s="2"/>
      <c r="E118" s="2"/>
      <c r="F118" s="2"/>
      <c r="G118" s="2"/>
      <c r="H118" s="2"/>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39" t="str">
        <f t="shared" si="9"/>
        <v/>
      </c>
      <c r="BH118" s="39" t="str">
        <f t="shared" si="10"/>
        <v/>
      </c>
      <c r="BI118"/>
      <c r="BJ118"/>
    </row>
    <row r="119" spans="1:62" ht="14.25">
      <c r="B119" s="5" t="str">
        <f t="shared" si="8"/>
        <v/>
      </c>
      <c r="C119" s="2"/>
      <c r="D119" s="1"/>
      <c r="E119" s="2"/>
      <c r="F119" s="2"/>
      <c r="G119" s="2"/>
      <c r="H119" s="2"/>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39" t="str">
        <f t="shared" si="9"/>
        <v/>
      </c>
      <c r="BH119" s="39" t="str">
        <f t="shared" si="10"/>
        <v/>
      </c>
      <c r="BI119"/>
      <c r="BJ119"/>
    </row>
    <row r="120" spans="1:62" ht="14.25">
      <c r="B120" s="5" t="str">
        <f t="shared" si="8"/>
        <v/>
      </c>
      <c r="C120" s="2"/>
      <c r="E120" s="2"/>
      <c r="F120" s="2"/>
      <c r="G120" s="2"/>
      <c r="H120" s="2"/>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39" t="str">
        <f t="shared" si="9"/>
        <v/>
      </c>
      <c r="BH120" s="39" t="str">
        <f t="shared" si="10"/>
        <v/>
      </c>
      <c r="BI120"/>
      <c r="BJ120"/>
    </row>
    <row r="121" spans="1:62" ht="14.25">
      <c r="B121" s="5" t="str">
        <f t="shared" si="8"/>
        <v/>
      </c>
      <c r="C121" s="2"/>
      <c r="E121" s="2"/>
      <c r="F121" s="2"/>
      <c r="G121" s="2"/>
      <c r="H121" s="2"/>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39" t="str">
        <f t="shared" si="9"/>
        <v/>
      </c>
      <c r="BH121" s="39" t="str">
        <f t="shared" si="10"/>
        <v/>
      </c>
      <c r="BI121"/>
      <c r="BJ121"/>
    </row>
    <row r="122" spans="1:62" ht="14.25">
      <c r="B122" s="5" t="str">
        <f t="shared" si="8"/>
        <v/>
      </c>
      <c r="C122" s="2"/>
      <c r="E122" s="2"/>
      <c r="F122" s="2"/>
      <c r="G122" s="2"/>
      <c r="H122" s="2"/>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39" t="str">
        <f t="shared" si="9"/>
        <v/>
      </c>
      <c r="BH122" s="39" t="str">
        <f t="shared" si="10"/>
        <v/>
      </c>
      <c r="BI122"/>
      <c r="BJ122"/>
    </row>
    <row r="123" spans="1:62" ht="14.25">
      <c r="B123" s="5" t="str">
        <f t="shared" si="8"/>
        <v/>
      </c>
      <c r="C123" s="2"/>
      <c r="D123" s="1"/>
      <c r="E123" s="2"/>
      <c r="F123" s="2"/>
      <c r="G123" s="2"/>
      <c r="H123" s="2"/>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39" t="str">
        <f t="shared" si="9"/>
        <v/>
      </c>
      <c r="BH123" s="39" t="str">
        <f t="shared" si="10"/>
        <v/>
      </c>
      <c r="BI123"/>
      <c r="BJ123"/>
    </row>
    <row r="124" spans="1:62" ht="14.25">
      <c r="B124" s="5" t="str">
        <f t="shared" si="8"/>
        <v/>
      </c>
      <c r="C124" s="2"/>
      <c r="E124" s="2"/>
      <c r="F124" s="2"/>
      <c r="G124" s="2"/>
      <c r="H124" s="2"/>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39" t="str">
        <f t="shared" si="9"/>
        <v/>
      </c>
      <c r="BH124" s="39" t="str">
        <f t="shared" si="10"/>
        <v/>
      </c>
      <c r="BI124"/>
      <c r="BJ124"/>
    </row>
    <row r="125" spans="1:62" ht="14.25">
      <c r="B125" s="5" t="str">
        <f t="shared" si="8"/>
        <v/>
      </c>
      <c r="C125" s="2"/>
      <c r="D125" s="1"/>
      <c r="E125" s="2"/>
      <c r="F125" s="2"/>
      <c r="G125" s="2"/>
      <c r="H125" s="2"/>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39" t="str">
        <f t="shared" si="9"/>
        <v/>
      </c>
      <c r="BH125" s="39" t="str">
        <f t="shared" si="10"/>
        <v/>
      </c>
      <c r="BI125"/>
      <c r="BJ125"/>
    </row>
    <row r="126" spans="1:62" ht="14.25">
      <c r="B126" s="5" t="str">
        <f t="shared" si="8"/>
        <v/>
      </c>
      <c r="C126" s="2"/>
      <c r="E126" s="2"/>
      <c r="F126" s="2"/>
      <c r="G126" s="2"/>
      <c r="H126" s="2"/>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39" t="str">
        <f t="shared" si="9"/>
        <v/>
      </c>
      <c r="BH126" s="39" t="str">
        <f t="shared" si="10"/>
        <v/>
      </c>
      <c r="BI126"/>
      <c r="BJ126"/>
    </row>
    <row r="127" spans="1:62" ht="14.25">
      <c r="B127" s="5" t="str">
        <f t="shared" si="8"/>
        <v/>
      </c>
      <c r="C127" s="2"/>
      <c r="E127" s="2"/>
      <c r="F127" s="2"/>
      <c r="G127" s="2"/>
      <c r="H127" s="2"/>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39" t="str">
        <f t="shared" si="9"/>
        <v/>
      </c>
      <c r="BH127" s="39" t="str">
        <f t="shared" si="10"/>
        <v/>
      </c>
      <c r="BI127"/>
      <c r="BJ127"/>
    </row>
    <row r="128" spans="1:62" ht="14.25">
      <c r="B128" s="5" t="str">
        <f t="shared" si="8"/>
        <v/>
      </c>
      <c r="C128" s="2"/>
      <c r="E128" s="2"/>
      <c r="F128" s="2"/>
      <c r="G128" s="2"/>
      <c r="H128" s="2"/>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39" t="str">
        <f t="shared" si="9"/>
        <v/>
      </c>
      <c r="BH128" s="39" t="str">
        <f t="shared" si="10"/>
        <v/>
      </c>
      <c r="BI128"/>
      <c r="BJ128"/>
    </row>
    <row r="129" spans="2:62" ht="14.25">
      <c r="B129" s="5" t="str">
        <f t="shared" si="8"/>
        <v/>
      </c>
      <c r="C129" s="2"/>
      <c r="E129" s="2"/>
      <c r="F129" s="2"/>
      <c r="G129" s="2"/>
      <c r="H129" s="2"/>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39" t="str">
        <f t="shared" si="9"/>
        <v/>
      </c>
      <c r="BH129" s="39" t="str">
        <f t="shared" si="10"/>
        <v/>
      </c>
      <c r="BI129"/>
      <c r="BJ129"/>
    </row>
    <row r="130" spans="2:62" ht="14.25">
      <c r="B130" s="5" t="str">
        <f t="shared" si="8"/>
        <v/>
      </c>
      <c r="C130" s="2"/>
      <c r="E130" s="2"/>
      <c r="F130" s="2"/>
      <c r="G130" s="2"/>
      <c r="H130" s="2"/>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39" t="str">
        <f t="shared" si="9"/>
        <v/>
      </c>
      <c r="BH130" s="39" t="str">
        <f t="shared" si="10"/>
        <v/>
      </c>
      <c r="BI130"/>
      <c r="BJ130"/>
    </row>
    <row r="131" spans="2:62" ht="14.25">
      <c r="B131" s="5" t="str">
        <f t="shared" si="8"/>
        <v/>
      </c>
      <c r="C131" s="2"/>
      <c r="E131" s="1"/>
      <c r="F131" s="1"/>
      <c r="G131" s="1"/>
      <c r="H131" s="1"/>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39" t="str">
        <f t="shared" si="9"/>
        <v/>
      </c>
      <c r="BH131" s="39" t="str">
        <f t="shared" si="10"/>
        <v/>
      </c>
      <c r="BI131"/>
      <c r="BJ131"/>
    </row>
    <row r="132" spans="2:62" ht="14.25">
      <c r="B132" s="5" t="str">
        <f t="shared" si="8"/>
        <v/>
      </c>
      <c r="C132" s="2"/>
      <c r="D132" s="1"/>
      <c r="E132" s="2"/>
      <c r="F132" s="2"/>
      <c r="G132" s="2"/>
      <c r="H132" s="2"/>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39" t="str">
        <f t="shared" si="9"/>
        <v/>
      </c>
      <c r="BH132" s="39" t="str">
        <f t="shared" si="10"/>
        <v/>
      </c>
      <c r="BI132"/>
      <c r="BJ132"/>
    </row>
    <row r="133" spans="2:62" ht="14.25">
      <c r="B133" s="5" t="str">
        <f t="shared" si="8"/>
        <v/>
      </c>
      <c r="C133" s="2"/>
      <c r="E133" s="2"/>
      <c r="F133" s="2"/>
      <c r="G133" s="2"/>
      <c r="H133" s="2"/>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39" t="str">
        <f t="shared" si="9"/>
        <v/>
      </c>
      <c r="BH133" s="39" t="str">
        <f t="shared" si="10"/>
        <v/>
      </c>
      <c r="BI133"/>
      <c r="BJ133"/>
    </row>
    <row r="134" spans="2:62" ht="14.25">
      <c r="B134" s="5" t="str">
        <f t="shared" si="8"/>
        <v/>
      </c>
      <c r="C134" s="2"/>
      <c r="E134" s="2"/>
      <c r="F134" s="2"/>
      <c r="G134" s="2"/>
      <c r="H134" s="2"/>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39" t="str">
        <f t="shared" si="9"/>
        <v/>
      </c>
      <c r="BH134" s="39" t="str">
        <f t="shared" si="10"/>
        <v/>
      </c>
      <c r="BI134"/>
      <c r="BJ134"/>
    </row>
    <row r="135" spans="2:62" ht="14.25">
      <c r="B135" s="5" t="str">
        <f t="shared" si="8"/>
        <v/>
      </c>
      <c r="C135" s="2"/>
      <c r="E135" s="2"/>
      <c r="F135" s="2"/>
      <c r="G135" s="2"/>
      <c r="H135" s="2"/>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39" t="str">
        <f t="shared" si="9"/>
        <v/>
      </c>
      <c r="BH135" s="39" t="str">
        <f t="shared" si="10"/>
        <v/>
      </c>
      <c r="BI135"/>
      <c r="BJ135"/>
    </row>
    <row r="136" spans="2:62" ht="14.25">
      <c r="B136" s="5" t="str">
        <f t="shared" si="8"/>
        <v/>
      </c>
      <c r="C136" s="2"/>
      <c r="E136" s="2"/>
      <c r="F136" s="2"/>
      <c r="G136" s="2"/>
      <c r="H136" s="2"/>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39" t="str">
        <f t="shared" si="9"/>
        <v/>
      </c>
      <c r="BH136" s="39" t="str">
        <f t="shared" si="10"/>
        <v/>
      </c>
      <c r="BI136"/>
      <c r="BJ136"/>
    </row>
    <row r="137" spans="2:62" ht="14.25">
      <c r="B137" s="5" t="str">
        <f t="shared" si="8"/>
        <v/>
      </c>
      <c r="C137" s="2"/>
      <c r="E137" s="2"/>
      <c r="F137" s="2"/>
      <c r="G137" s="2"/>
      <c r="H137" s="2"/>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39" t="str">
        <f t="shared" si="9"/>
        <v/>
      </c>
      <c r="BH137" s="39" t="str">
        <f t="shared" si="10"/>
        <v/>
      </c>
      <c r="BI137"/>
      <c r="BJ137"/>
    </row>
    <row r="138" spans="2:62" ht="14.25">
      <c r="B138" s="5" t="str">
        <f t="shared" si="8"/>
        <v/>
      </c>
      <c r="C138" s="2"/>
      <c r="E138" s="2"/>
      <c r="F138" s="2"/>
      <c r="G138" s="2"/>
      <c r="H138" s="2"/>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39" t="str">
        <f t="shared" si="9"/>
        <v/>
      </c>
      <c r="BH138" s="39" t="str">
        <f t="shared" si="10"/>
        <v/>
      </c>
      <c r="BI138"/>
      <c r="BJ138"/>
    </row>
    <row r="139" spans="2:62" ht="14.25">
      <c r="B139" s="5" t="str">
        <f t="shared" si="8"/>
        <v/>
      </c>
      <c r="C139" s="2"/>
      <c r="E139" s="2"/>
      <c r="F139" s="2"/>
      <c r="G139" s="2"/>
      <c r="H139" s="2"/>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39" t="str">
        <f t="shared" si="9"/>
        <v/>
      </c>
      <c r="BH139" s="39" t="str">
        <f t="shared" si="10"/>
        <v/>
      </c>
      <c r="BI139"/>
      <c r="BJ139"/>
    </row>
    <row r="140" spans="2:62" ht="14.25">
      <c r="B140" s="5" t="str">
        <f t="shared" ref="B140:B150" si="11">BH140</f>
        <v/>
      </c>
      <c r="C140" s="2"/>
      <c r="E140" s="2"/>
      <c r="F140" s="2"/>
      <c r="G140" s="2"/>
      <c r="H140" s="2"/>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39" t="str">
        <f t="shared" ref="BG140:BG151" si="12">IF(SUM(I140:BF140)&gt;0,SUM(I140:BF140),"")</f>
        <v/>
      </c>
      <c r="BH140" s="39" t="str">
        <f t="shared" ref="BH140:BH151" si="13">IFERROR(IF(BG140&lt;$BL$12,1,ROUND(IF(BG140&lt;$BL$13,$BM$12+(BG140-$BL$12)/($BL$13-$BL$12)*($BM$13-$BM$12),5.5+(BG140-$BL$13)/($BL$14-$BL$13)*($BM$14-$BM$13)),1)),""&amp;$BM$8)</f>
        <v/>
      </c>
      <c r="BI140"/>
      <c r="BJ140"/>
    </row>
    <row r="141" spans="2:62" ht="14.25">
      <c r="B141" s="5" t="str">
        <f t="shared" si="11"/>
        <v/>
      </c>
      <c r="C141" s="2"/>
      <c r="E141" s="2"/>
      <c r="F141" s="2"/>
      <c r="G141" s="2"/>
      <c r="H141" s="2"/>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39" t="str">
        <f t="shared" si="12"/>
        <v/>
      </c>
      <c r="BH141" s="39" t="str">
        <f t="shared" si="13"/>
        <v/>
      </c>
      <c r="BI141"/>
      <c r="BJ141"/>
    </row>
    <row r="142" spans="2:62" ht="14.25">
      <c r="B142" s="5" t="str">
        <f t="shared" si="11"/>
        <v/>
      </c>
      <c r="C142" s="2"/>
      <c r="E142" s="2"/>
      <c r="F142" s="2"/>
      <c r="G142" s="2"/>
      <c r="H142" s="2"/>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39" t="str">
        <f t="shared" si="12"/>
        <v/>
      </c>
      <c r="BH142" s="39" t="str">
        <f t="shared" si="13"/>
        <v/>
      </c>
      <c r="BI142"/>
      <c r="BJ142"/>
    </row>
    <row r="143" spans="2:62" ht="14.25">
      <c r="B143" s="5" t="str">
        <f t="shared" si="11"/>
        <v/>
      </c>
      <c r="C143" s="2"/>
      <c r="E143" s="2"/>
      <c r="F143" s="2"/>
      <c r="G143" s="2"/>
      <c r="H143" s="2"/>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39" t="str">
        <f t="shared" si="12"/>
        <v/>
      </c>
      <c r="BH143" s="39" t="str">
        <f t="shared" si="13"/>
        <v/>
      </c>
      <c r="BI143"/>
      <c r="BJ143"/>
    </row>
    <row r="144" spans="2:62" ht="14.25">
      <c r="B144" s="5" t="str">
        <f t="shared" si="11"/>
        <v/>
      </c>
      <c r="C144" s="2"/>
      <c r="E144" s="2"/>
      <c r="F144" s="2"/>
      <c r="G144" s="2"/>
      <c r="H144" s="2"/>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39" t="str">
        <f t="shared" si="12"/>
        <v/>
      </c>
      <c r="BH144" s="39" t="str">
        <f t="shared" si="13"/>
        <v/>
      </c>
      <c r="BI144"/>
      <c r="BJ144"/>
    </row>
    <row r="145" spans="1:74" ht="14.25">
      <c r="B145" s="5" t="str">
        <f t="shared" si="11"/>
        <v/>
      </c>
      <c r="C145" s="2"/>
      <c r="E145" s="2"/>
      <c r="F145" s="2"/>
      <c r="G145" s="2"/>
      <c r="H145" s="2"/>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39" t="str">
        <f t="shared" si="12"/>
        <v/>
      </c>
      <c r="BH145" s="39" t="str">
        <f t="shared" si="13"/>
        <v/>
      </c>
      <c r="BI145"/>
      <c r="BJ145"/>
    </row>
    <row r="146" spans="1:74" ht="14.25">
      <c r="B146" s="5" t="str">
        <f t="shared" si="11"/>
        <v/>
      </c>
      <c r="C146" s="2"/>
      <c r="E146" s="2"/>
      <c r="F146" s="2"/>
      <c r="G146" s="2"/>
      <c r="H146" s="2"/>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39" t="str">
        <f t="shared" si="12"/>
        <v/>
      </c>
      <c r="BH146" s="39" t="str">
        <f t="shared" si="13"/>
        <v/>
      </c>
      <c r="BI146"/>
      <c r="BJ146"/>
    </row>
    <row r="147" spans="1:74" ht="14.25">
      <c r="B147" s="5" t="str">
        <f t="shared" si="11"/>
        <v/>
      </c>
      <c r="C147" s="2"/>
      <c r="E147" s="2"/>
      <c r="F147" s="2"/>
      <c r="G147" s="2"/>
      <c r="H147" s="2"/>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39" t="str">
        <f t="shared" si="12"/>
        <v/>
      </c>
      <c r="BH147" s="39" t="str">
        <f t="shared" si="13"/>
        <v/>
      </c>
      <c r="BI147"/>
      <c r="BJ147"/>
    </row>
    <row r="148" spans="1:74" ht="14.25">
      <c r="B148" s="5" t="str">
        <f t="shared" si="11"/>
        <v/>
      </c>
      <c r="C148" s="2"/>
      <c r="E148" s="2"/>
      <c r="F148" s="2"/>
      <c r="G148" s="2"/>
      <c r="H148" s="2"/>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39" t="str">
        <f t="shared" si="12"/>
        <v/>
      </c>
      <c r="BH148" s="39" t="str">
        <f t="shared" si="13"/>
        <v/>
      </c>
      <c r="BI148"/>
      <c r="BJ148"/>
    </row>
    <row r="149" spans="1:74" ht="14.25">
      <c r="B149" s="5" t="str">
        <f t="shared" si="11"/>
        <v/>
      </c>
      <c r="C149" s="2"/>
      <c r="E149" s="2"/>
      <c r="F149" s="2"/>
      <c r="G149" s="2"/>
      <c r="H149" s="2"/>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39" t="str">
        <f t="shared" si="12"/>
        <v/>
      </c>
      <c r="BH149" s="39" t="str">
        <f t="shared" si="13"/>
        <v/>
      </c>
      <c r="BI149"/>
      <c r="BJ149"/>
    </row>
    <row r="150" spans="1:74" ht="14.25">
      <c r="B150" s="5" t="str">
        <f t="shared" si="11"/>
        <v/>
      </c>
      <c r="C150" s="2"/>
      <c r="E150" s="2"/>
      <c r="F150" s="2"/>
      <c r="G150" s="2"/>
      <c r="H150" s="2"/>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39" t="str">
        <f t="shared" si="12"/>
        <v/>
      </c>
      <c r="BH150" s="39" t="str">
        <f t="shared" si="13"/>
        <v/>
      </c>
      <c r="BI150"/>
      <c r="BJ150"/>
    </row>
    <row r="151" spans="1:74" ht="18">
      <c r="A151" s="1" t="s">
        <v>36</v>
      </c>
      <c r="B151" s="32" t="s">
        <v>40</v>
      </c>
      <c r="C151" s="2" t="s">
        <v>36</v>
      </c>
      <c r="D151" s="1" t="s">
        <v>0</v>
      </c>
      <c r="E151" s="2" t="s">
        <v>37</v>
      </c>
      <c r="F151" s="2"/>
      <c r="G151" s="2"/>
      <c r="H151" s="2"/>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39" t="str">
        <f t="shared" si="12"/>
        <v/>
      </c>
      <c r="BH151" s="39" t="str">
        <f t="shared" si="13"/>
        <v/>
      </c>
      <c r="BI151"/>
      <c r="BJ151"/>
      <c r="BP151" t="str">
        <f>IFERROR($BG151-I151,"")</f>
        <v/>
      </c>
      <c r="BQ151" t="str">
        <f>IFERROR($BG151-J151,"")</f>
        <v/>
      </c>
      <c r="BR151" t="str">
        <f>IFERROR($BG151-K151,"")</f>
        <v/>
      </c>
      <c r="BS151" t="str">
        <f>IFERROR($BG151-L151,"")</f>
        <v/>
      </c>
      <c r="BT151" t="str">
        <f>IFERROR($BG151-M151,"")</f>
        <v/>
      </c>
      <c r="BU151" t="str">
        <f>IFERROR($BG151-#REF!,"")</f>
        <v/>
      </c>
      <c r="BV151" t="str">
        <f>IFERROR($BG151-#REF!,"")</f>
        <v/>
      </c>
    </row>
  </sheetData>
  <mergeCells count="1">
    <mergeCell ref="C6:E6"/>
  </mergeCells>
  <conditionalFormatting sqref="BJ152:BJ1048576">
    <cfRule type="cellIs" dxfId="7" priority="8" operator="equal">
      <formula>5.3</formula>
    </cfRule>
    <cfRule type="cellIs" dxfId="6" priority="9" operator="equal">
      <formula>5.4</formula>
    </cfRule>
  </conditionalFormatting>
  <conditionalFormatting sqref="BH1:BH8 BH10:BH151">
    <cfRule type="cellIs" dxfId="5" priority="4" operator="equal">
      <formula>5.3</formula>
    </cfRule>
    <cfRule type="cellIs" dxfId="4" priority="5" operator="equal">
      <formula>5.4</formula>
    </cfRule>
  </conditionalFormatting>
  <conditionalFormatting sqref="I2:V2 Y2:BF2">
    <cfRule type="cellIs" dxfId="3" priority="3" operator="greaterThan">
      <formula>I1</formula>
    </cfRule>
  </conditionalFormatting>
  <conditionalFormatting sqref="I3:V3 Y3:BF3">
    <cfRule type="colorScale" priority="6">
      <colorScale>
        <cfvo type="min"/>
        <cfvo type="max"/>
        <color rgb="FF00B0F0"/>
        <color rgb="FFFFFF00"/>
      </colorScale>
    </cfRule>
  </conditionalFormatting>
  <conditionalFormatting sqref="I4:BF4">
    <cfRule type="colorScale" priority="7">
      <colorScale>
        <cfvo type="min"/>
        <cfvo type="percentile" val="50"/>
        <cfvo type="max"/>
        <color rgb="FFF8696B"/>
        <color rgb="FFFFEB84"/>
        <color rgb="FF63BE7B"/>
      </colorScale>
    </cfRule>
  </conditionalFormatting>
  <conditionalFormatting sqref="W2:X2">
    <cfRule type="cellIs" dxfId="2" priority="1" operator="greaterThan">
      <formula>W1</formula>
    </cfRule>
  </conditionalFormatting>
  <conditionalFormatting sqref="W3:X3">
    <cfRule type="colorScale" priority="2">
      <colorScale>
        <cfvo type="min"/>
        <cfvo type="max"/>
        <color rgb="FF00B0F0"/>
        <color rgb="FFFFFF00"/>
      </colorScale>
    </cfRule>
  </conditionalFormatting>
  <hyperlinks>
    <hyperlink ref="BK39" r:id="rId1"/>
  </hyperlinks>
  <pageMargins left="0.7" right="0.7" top="0.75" bottom="0.75" header="0.3" footer="0.3"/>
  <pageSetup paperSize="9"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FBCD8B80E6B64EA981638FC7B36642" ma:contentTypeVersion="2" ma:contentTypeDescription="Een nieuw document maken." ma:contentTypeScope="" ma:versionID="526a89ff49ce194bccbfe7ba7276e089">
  <xsd:schema xmlns:xsd="http://www.w3.org/2001/XMLSchema" xmlns:xs="http://www.w3.org/2001/XMLSchema" xmlns:p="http://schemas.microsoft.com/office/2006/metadata/properties" xmlns:ns2="89bd34aa-a67d-46c1-a440-caa2b65e25e5" targetNamespace="http://schemas.microsoft.com/office/2006/metadata/properties" ma:root="true" ma:fieldsID="b83ef8d00f0bc21c3e86526b87ea70ee" ns2:_="">
    <xsd:import namespace="89bd34aa-a67d-46c1-a440-caa2b65e25e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bd34aa-a67d-46c1-a440-caa2b65e25e5"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D6672E-01A8-4602-A1D4-2951E845D57A}">
  <ds:schemaRefs>
    <ds:schemaRef ds:uri="http://www.w3.org/XML/1998/namespace"/>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89bd34aa-a67d-46c1-a440-caa2b65e25e5"/>
  </ds:schemaRefs>
</ds:datastoreItem>
</file>

<file path=customXml/itemProps2.xml><?xml version="1.0" encoding="utf-8"?>
<ds:datastoreItem xmlns:ds="http://schemas.openxmlformats.org/officeDocument/2006/customXml" ds:itemID="{B56AD432-F2A9-4F29-B767-98152424EB76}">
  <ds:schemaRefs>
    <ds:schemaRef ds:uri="http://schemas.microsoft.com/sharepoint/v3/contenttype/forms"/>
  </ds:schemaRefs>
</ds:datastoreItem>
</file>

<file path=customXml/itemProps3.xml><?xml version="1.0" encoding="utf-8"?>
<ds:datastoreItem xmlns:ds="http://schemas.openxmlformats.org/officeDocument/2006/customXml" ds:itemID="{31743072-BED3-42D0-8D50-CFE0E7486C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1e gelegenheid</vt:lpstr>
      <vt:lpstr>2e gelegenheid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Swieten, Paul van</dc:creator>
  <cp:lastModifiedBy>Swieten, Paul van</cp:lastModifiedBy>
  <dcterms:created xsi:type="dcterms:W3CDTF">2015-04-30T14:36:57Z</dcterms:created>
  <dcterms:modified xsi:type="dcterms:W3CDTF">2015-12-07T15:25:14Z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0x0101003DFBCD8B80E6B64EA981638FC7B36642</vt:lpwstr>
  </property>
</Properties>
</file>