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Sheet1" sheetId="1" r:id="rId1"/>
    <sheet name="Planilha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<sst xmlns="http://schemas.openxmlformats.org/spreadsheetml/2006/main" count="71" uniqueCount="36">
  <si>
    <t>Configurações</t>
  </si>
  <si>
    <t>Salário</t>
  </si>
  <si>
    <t>Rendimento da carteira</t>
  </si>
  <si>
    <t>Sugestão de Investimento (30%)</t>
  </si>
  <si>
    <t>Investimento mensal</t>
  </si>
  <si>
    <t>Quanto investir mensalmente</t>
  </si>
  <si>
    <t>Tempo de investimento (anos)</t>
  </si>
  <si>
    <t>Taxa de juros</t>
  </si>
  <si>
    <t>Patrimônio acumulado</t>
  </si>
  <si>
    <t>Rendimentos mensais</t>
  </si>
  <si>
    <t>Cenários</t>
  </si>
  <si>
    <t>Dividendos</t>
  </si>
  <si>
    <t>Quanto renderá em 2 anos</t>
  </si>
  <si>
    <t>Quanto renderá em 5 anos</t>
  </si>
  <si>
    <t>Quanto renderá em 10 anos</t>
  </si>
  <si>
    <t>Quanto renderá em 20 anos</t>
  </si>
  <si>
    <t>Quanto renderá em 30 anos</t>
  </si>
  <si>
    <t>Simulação de FII</t>
  </si>
  <si>
    <t>Perfil de Investidor</t>
  </si>
  <si>
    <t>Conservador</t>
  </si>
  <si>
    <t>Valor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</si>
  <si>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</si>
  <si>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</si>
  <si>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</si>
  <si>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</si>
  <si>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</si>
  <si>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</si>
  <si>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</si>
  <si>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</si>
  <si>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</si>
  <si>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Chaves</t>
  </si>
  <si>
    <t>PERFIL</t>
  </si>
  <si>
    <t>TIPO DE FII</t>
  </si>
  <si>
    <t>%</t>
  </si>
  <si>
    <t>Moderado</t>
  </si>
  <si>
    <t>Agressivo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</si>
</sst>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&quot;R$&quot;\ #,##0.00_);[Red]\(&quot;R$&quot;\ #,###.00\)"/>
    <numFmt numFmtId="181" formatCode="&quot;R$&quot;#,##0.00;[Red]\-&quot;R$&quot;#,##0.00"/>
  </numFmts>
  <fonts count="28">
    <font>
      <sz val="11"/>
      <color theme="1"/>
      <name val="Calibri"/>
      <charset val="134"/>
      <scheme val="minor"/>
    </font>
    <font>
      <sz val="12"/>
      <color theme="0"/>
      <name val="Times New Roman"/>
      <charset val="134"/>
    </font>
    <font>
      <sz val="12"/>
      <name val="Times New Roman"/>
      <charset val="134"/>
    </font>
    <font>
      <sz val="11"/>
      <name val="Calibri"/>
      <charset val="134"/>
      <scheme val="minor"/>
    </font>
    <font>
      <sz val="22"/>
      <color theme="0"/>
      <name val="Times New Roman"/>
      <charset val="134"/>
    </font>
    <font>
      <sz val="12"/>
      <color theme="1"/>
      <name val="Times New Roman"/>
      <charset val="134"/>
    </font>
    <font>
      <sz val="11"/>
      <color theme="0"/>
      <name val="Calibri"/>
      <charset val="134"/>
      <scheme val="minor"/>
    </font>
    <font>
      <sz val="11"/>
      <color theme="1"/>
      <name val="Times New Roman"/>
      <charset val="134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AB4D1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70399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7" borderId="3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6" applyNumberFormat="0" applyFill="0" applyAlignment="0" applyProtection="0">
      <alignment vertical="center"/>
    </xf>
    <xf numFmtId="0" fontId="15" fillId="0" borderId="36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8" borderId="38" applyNumberFormat="0" applyAlignment="0" applyProtection="0">
      <alignment vertical="center"/>
    </xf>
    <xf numFmtId="0" fontId="18" fillId="9" borderId="39" applyNumberFormat="0" applyAlignment="0" applyProtection="0">
      <alignment vertical="center"/>
    </xf>
    <xf numFmtId="0" fontId="19" fillId="9" borderId="38" applyNumberFormat="0" applyAlignment="0" applyProtection="0">
      <alignment vertical="center"/>
    </xf>
    <xf numFmtId="0" fontId="20" fillId="10" borderId="40" applyNumberFormat="0" applyAlignment="0" applyProtection="0">
      <alignment vertical="center"/>
    </xf>
    <xf numFmtId="0" fontId="21" fillId="0" borderId="41" applyNumberFormat="0" applyFill="0" applyAlignment="0" applyProtection="0">
      <alignment vertical="center"/>
    </xf>
    <xf numFmtId="0" fontId="22" fillId="0" borderId="42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</cellStyleXfs>
  <cellXfs count="76">
    <xf numFmtId="0" fontId="0" fillId="0" borderId="0" xfId="0"/>
    <xf numFmtId="0" fontId="1" fillId="2" borderId="0" xfId="0" applyFont="1" applyFill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2" fillId="3" borderId="0" xfId="0" applyFont="1" applyFill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9" fontId="2" fillId="3" borderId="2" xfId="0" applyNumberFormat="1" applyFont="1" applyFill="1" applyBorder="1" applyAlignment="1">
      <alignment horizontal="center"/>
    </xf>
    <xf numFmtId="0" fontId="2" fillId="3" borderId="0" xfId="0" applyFont="1" applyFill="1" applyBorder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9" fontId="2" fillId="3" borderId="2" xfId="0" applyNumberFormat="1" applyFont="1" applyFill="1" applyBorder="1" applyAlignment="1">
      <alignment horizontal="center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9" fontId="2" fillId="3" borderId="2" xfId="0" applyNumberFormat="1" applyFont="1" applyFill="1" applyBorder="1" applyAlignment="1">
      <alignment horizontal="center"/>
    </xf>
    <xf numFmtId="0" fontId="3" fillId="3" borderId="0" xfId="0" applyFont="1" applyFill="1"/>
    <xf numFmtId="0" fontId="3" fillId="3" borderId="1" xfId="0" applyFont="1" applyFill="1" applyBorder="1"/>
    <xf numFmtId="0" fontId="3" fillId="3" borderId="2" xfId="0" applyFont="1" applyFill="1" applyBorder="1"/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180" fontId="5" fillId="5" borderId="0" xfId="0" applyNumberFormat="1" applyFont="1" applyFill="1" applyBorder="1" applyAlignment="1">
      <alignment horizontal="center" vertical="center"/>
    </xf>
    <xf numFmtId="180" fontId="5" fillId="5" borderId="7" xfId="0" applyNumberFormat="1" applyFont="1" applyFill="1" applyBorder="1" applyAlignment="1">
      <alignment horizontal="center" vertical="center"/>
    </xf>
    <xf numFmtId="10" fontId="5" fillId="5" borderId="0" xfId="0" applyNumberFormat="1" applyFont="1" applyFill="1" applyAlignment="1">
      <alignment horizontal="center" vertical="center"/>
    </xf>
    <xf numFmtId="10" fontId="5" fillId="5" borderId="7" xfId="0" applyNumberFormat="1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181" fontId="5" fillId="5" borderId="9" xfId="0" applyNumberFormat="1" applyFont="1" applyFill="1" applyBorder="1" applyAlignment="1">
      <alignment horizontal="center" vertical="center"/>
    </xf>
    <xf numFmtId="181" fontId="5" fillId="5" borderId="10" xfId="0" applyNumberFormat="1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180" fontId="2" fillId="5" borderId="15" xfId="0" applyNumberFormat="1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10" fontId="2" fillId="5" borderId="7" xfId="0" applyNumberFormat="1" applyFont="1" applyFill="1" applyBorder="1" applyAlignment="1">
      <alignment horizontal="center" vertical="center"/>
    </xf>
    <xf numFmtId="181" fontId="2" fillId="5" borderId="15" xfId="0" applyNumberFormat="1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181" fontId="2" fillId="5" borderId="18" xfId="0" applyNumberFormat="1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6" fillId="0" borderId="0" xfId="0" applyFont="1"/>
    <xf numFmtId="0" fontId="5" fillId="5" borderId="22" xfId="0" applyFont="1" applyFill="1" applyBorder="1" applyAlignment="1">
      <alignment horizontal="center" vertical="center"/>
    </xf>
    <xf numFmtId="181" fontId="5" fillId="5" borderId="2" xfId="0" applyNumberFormat="1" applyFont="1" applyFill="1" applyBorder="1" applyAlignment="1">
      <alignment horizontal="center" vertical="center"/>
    </xf>
    <xf numFmtId="181" fontId="5" fillId="5" borderId="23" xfId="0" applyNumberFormat="1" applyFont="1" applyFill="1" applyBorder="1" applyAlignment="1">
      <alignment horizontal="center" vertical="center"/>
    </xf>
    <xf numFmtId="181" fontId="5" fillId="5" borderId="1" xfId="0" applyNumberFormat="1" applyFont="1" applyFill="1" applyBorder="1" applyAlignment="1">
      <alignment horizontal="center" vertical="center"/>
    </xf>
    <xf numFmtId="181" fontId="5" fillId="5" borderId="24" xfId="0" applyNumberFormat="1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181" fontId="5" fillId="5" borderId="16" xfId="0" applyNumberFormat="1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181" fontId="5" fillId="5" borderId="27" xfId="0" applyNumberFormat="1" applyFont="1" applyFill="1" applyBorder="1" applyAlignment="1">
      <alignment horizontal="center" vertical="center"/>
    </xf>
    <xf numFmtId="181" fontId="5" fillId="5" borderId="28" xfId="0" applyNumberFormat="1" applyFont="1" applyFill="1" applyBorder="1" applyAlignment="1">
      <alignment horizontal="center" vertical="center"/>
    </xf>
    <xf numFmtId="0" fontId="4" fillId="4" borderId="29" xfId="0" applyFont="1" applyFill="1" applyBorder="1" applyAlignment="1">
      <alignment horizontal="center"/>
    </xf>
    <xf numFmtId="0" fontId="4" fillId="4" borderId="30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/>
    </xf>
    <xf numFmtId="0" fontId="7" fillId="5" borderId="32" xfId="0" applyFont="1" applyFill="1" applyBorder="1" applyAlignment="1">
      <alignment horizontal="center" vertical="center"/>
    </xf>
    <xf numFmtId="0" fontId="7" fillId="5" borderId="33" xfId="0" applyFont="1" applyFill="1" applyBorder="1" applyAlignment="1">
      <alignment horizontal="center" vertical="center"/>
    </xf>
    <xf numFmtId="0" fontId="7" fillId="5" borderId="3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/>
    </xf>
    <xf numFmtId="180" fontId="7" fillId="5" borderId="9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4" fillId="6" borderId="29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9" fontId="5" fillId="5" borderId="0" xfId="0" applyNumberFormat="1" applyFont="1" applyFill="1" applyBorder="1" applyAlignment="1">
      <alignment horizontal="center" vertical="center"/>
    </xf>
    <xf numFmtId="180" fontId="5" fillId="5" borderId="7" xfId="0" applyNumberFormat="1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9" fontId="5" fillId="5" borderId="17" xfId="0" applyNumberFormat="1" applyFont="1" applyFill="1" applyBorder="1" applyAlignment="1">
      <alignment horizontal="center" vertical="center"/>
    </xf>
    <xf numFmtId="180" fontId="5" fillId="5" borderId="10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2" defaultPivotStyle="PivotStyleLight16"/>
  <colors>
    <mruColors>
      <color rgb="005424AC"/>
      <color rgb="00AB4D15"/>
      <color rgb="0070399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1</xdr:col>
      <xdr:colOff>19050</xdr:colOff>
      <xdr:row>1</xdr:row>
      <xdr:rowOff>1905</xdr:rowOff>
    </xdr:from>
    <xdr:to>
      <xdr:col>8</xdr:col>
      <xdr:colOff>161925</xdr:colOff>
      <xdr:row>9</xdr:row>
      <xdr:rowOff>165100</xdr:rowOff>
    </xdr:to>
    <xdr:pic>
      <xdr:nvPicPr>
        <xdr:cNvPr id="2" name="Imagem 1" descr="Logo empresa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9125" y="192405"/>
          <a:ext cx="6819900" cy="16871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1:F41"/>
  <sheetViews>
    <sheetView showGridLines="0" tabSelected="1" topLeftCell="A19" workbookViewId="0">
      <selection activeCell="I22" sqref="I22"/>
    </sheetView>
  </sheetViews>
  <sheetFormatPr defaultColWidth="9" defaultRowHeight="15" outlineLevelCol="5"/>
  <cols>
    <col min="2" max="2" width="30.2857142857143" customWidth="1"/>
    <col min="3" max="3" width="23" customWidth="1"/>
    <col min="4" max="4" width="13.1428571428571" customWidth="1"/>
    <col min="6" max="6" width="8.85714285714286" customWidth="1"/>
    <col min="8" max="8" width="6.85714285714286" customWidth="1"/>
    <col min="9" max="9" width="16.5714285714286" customWidth="1"/>
    <col min="10" max="10" width="15.1428571428571" hidden="1" customWidth="1"/>
    <col min="11" max="16384" width="9" hidden="1" customWidth="1"/>
  </cols>
  <sheetData>
    <row r="11" ht="15.75"/>
    <row r="12" ht="29.25" spans="2:4">
      <c r="B12" s="18" t="s">
        <v>0</v>
      </c>
      <c r="C12" s="19"/>
      <c r="D12" s="20"/>
    </row>
    <row r="13" ht="25" customHeight="1" spans="2:4">
      <c r="B13" s="21" t="s">
        <v>1</v>
      </c>
      <c r="C13" s="22">
        <v>3000</v>
      </c>
      <c r="D13" s="23"/>
    </row>
    <row r="14" ht="25" customHeight="1" spans="2:4">
      <c r="B14" s="21" t="s">
        <v>2</v>
      </c>
      <c r="C14" s="24">
        <v>0.0055</v>
      </c>
      <c r="D14" s="25"/>
    </row>
    <row r="15" ht="25" customHeight="1" spans="2:4">
      <c r="B15" s="26" t="s">
        <v>3</v>
      </c>
      <c r="C15" s="27">
        <f>C13*30%</f>
        <v>900</v>
      </c>
      <c r="D15" s="28"/>
    </row>
    <row r="16" ht="25" customHeight="1"/>
    <row r="17" ht="25" customHeight="1" spans="2:6">
      <c r="B17" s="29" t="s">
        <v>4</v>
      </c>
      <c r="C17" s="30"/>
      <c r="D17" s="31"/>
      <c r="F17" s="32"/>
    </row>
    <row r="18" ht="25" customHeight="1" spans="2:4">
      <c r="B18" s="33" t="s">
        <v>5</v>
      </c>
      <c r="C18" s="34"/>
      <c r="D18" s="35">
        <v>600</v>
      </c>
    </row>
    <row r="19" ht="25" customHeight="1" spans="2:4">
      <c r="B19" s="33" t="s">
        <v>6</v>
      </c>
      <c r="C19" s="36"/>
      <c r="D19" s="37">
        <v>5</v>
      </c>
    </row>
    <row r="20" ht="25" customHeight="1" spans="2:4">
      <c r="B20" s="33" t="s">
        <v>7</v>
      </c>
      <c r="C20" s="36"/>
      <c r="D20" s="38">
        <v>0.0098</v>
      </c>
    </row>
    <row r="21" ht="25" customHeight="1" spans="2:4">
      <c r="B21" s="33" t="s">
        <v>8</v>
      </c>
      <c r="C21" s="34"/>
      <c r="D21" s="39">
        <f>FV(D20,D19*12,D18*-1)</f>
        <v>48688.0279434327</v>
      </c>
    </row>
    <row r="22" ht="25" customHeight="1" spans="2:4">
      <c r="B22" s="40" t="s">
        <v>9</v>
      </c>
      <c r="C22" s="41"/>
      <c r="D22" s="42">
        <f>D21*D20</f>
        <v>477.142673845641</v>
      </c>
    </row>
    <row r="23" ht="25" customHeight="1"/>
    <row r="24" ht="25" customHeight="1" spans="2:4">
      <c r="B24" s="43" t="s">
        <v>10</v>
      </c>
      <c r="C24" s="44" t="s">
        <v>8</v>
      </c>
      <c r="D24" s="45" t="s">
        <v>11</v>
      </c>
    </row>
    <row r="25" ht="25" customHeight="1" spans="1:4">
      <c r="A25" s="46">
        <v>2</v>
      </c>
      <c r="B25" s="47" t="s">
        <v>12</v>
      </c>
      <c r="C25" s="48">
        <f>FV($D$20,A25*12,$D$18*-1)</f>
        <v>16145.7543534351</v>
      </c>
      <c r="D25" s="49">
        <f>C25*$D$20</f>
        <v>158.228392663664</v>
      </c>
    </row>
    <row r="26" ht="25" customHeight="1" spans="1:4">
      <c r="A26" s="46">
        <v>5</v>
      </c>
      <c r="B26" s="47" t="s">
        <v>13</v>
      </c>
      <c r="C26" s="50">
        <f>FV($D$20,A26*12,$D$18*-1)</f>
        <v>48688.0279434327</v>
      </c>
      <c r="D26" s="51">
        <f>C26*$D$20</f>
        <v>477.142673845641</v>
      </c>
    </row>
    <row r="27" ht="25" customHeight="1" spans="1:4">
      <c r="A27" s="46">
        <v>10</v>
      </c>
      <c r="B27" s="47" t="s">
        <v>14</v>
      </c>
      <c r="C27" s="48">
        <f>FV($D$20,A27*12,$D$18*-1)</f>
        <v>136094.615615533</v>
      </c>
      <c r="D27" s="49">
        <f>C27*$D$20</f>
        <v>1333.72723303223</v>
      </c>
    </row>
    <row r="28" ht="25" customHeight="1" spans="1:4">
      <c r="A28" s="46">
        <v>20</v>
      </c>
      <c r="B28" s="52" t="s">
        <v>15</v>
      </c>
      <c r="C28" s="53">
        <f>FV($D$20,A28*12,$D$18*-1)</f>
        <v>574711.05642355</v>
      </c>
      <c r="D28" s="51">
        <f>C28*$D$20</f>
        <v>5632.16835295079</v>
      </c>
    </row>
    <row r="29" ht="25" customHeight="1" spans="1:4">
      <c r="A29" s="46">
        <v>30</v>
      </c>
      <c r="B29" s="54" t="s">
        <v>16</v>
      </c>
      <c r="C29" s="55">
        <f>FV($D$20,A29*12,$D$18*-1)</f>
        <v>1988318.65050043</v>
      </c>
      <c r="D29" s="56">
        <f>C29*$D$20</f>
        <v>19485.5227749042</v>
      </c>
    </row>
    <row r="30" ht="25" customHeight="1"/>
    <row r="31" ht="28.5" spans="2:4">
      <c r="B31" s="57" t="s">
        <v>17</v>
      </c>
      <c r="C31" s="58"/>
      <c r="D31" s="59"/>
    </row>
    <row r="32" spans="2:4">
      <c r="B32" s="60" t="s">
        <v>18</v>
      </c>
      <c r="C32" s="61" t="s">
        <v>19</v>
      </c>
      <c r="D32" s="62"/>
    </row>
    <row r="33" spans="2:4">
      <c r="B33" s="63" t="s">
        <v>20</v>
      </c>
      <c r="C33" s="64">
        <f>D18</f>
        <v>600</v>
      </c>
      <c r="D33" s="65"/>
    </row>
    <row r="34" ht="16.5" spans="2:4">
      <c r="B34" s="66"/>
      <c r="C34" s="66"/>
      <c r="D34" s="66"/>
    </row>
    <row r="35" ht="25" customHeight="1" spans="2:4">
      <c r="B35" s="67" t="s">
        <v>21</v>
      </c>
      <c r="C35" s="68" t="s">
        <v>22</v>
      </c>
      <c r="D35" s="69" t="s">
        <v>23</v>
      </c>
    </row>
    <row r="36" ht="25" customHeight="1" spans="2:4">
      <c r="B36" s="70" t="s">
        <v>24</v>
      </c>
      <c r="C36" s="71">
        <f>VLOOKUP($C$32&amp;"-"&amp;B36,Planilha2!A1:D19,4,FALSE)</f>
        <v>0.3</v>
      </c>
      <c r="D36" s="72">
        <f>$C$33*C36</f>
        <v>180</v>
      </c>
    </row>
    <row r="37" ht="25" customHeight="1" spans="2:4">
      <c r="B37" s="70" t="s">
        <v>25</v>
      </c>
      <c r="C37" s="71">
        <f>VLOOKUP($C$32&amp;"-"&amp;B37,Planilha2!A2:D20,4,FALSE)</f>
        <v>0.5</v>
      </c>
      <c r="D37" s="72">
        <f>$C$33*C37</f>
        <v>300</v>
      </c>
    </row>
    <row r="38" ht="25" customHeight="1" spans="2:4">
      <c r="B38" s="70" t="s">
        <v>26</v>
      </c>
      <c r="C38" s="71">
        <f>VLOOKUP($C$32&amp;"-"&amp;B38,Planilha2!A3:D21,4,FALSE)</f>
        <v>0.1</v>
      </c>
      <c r="D38" s="72">
        <f>$C$33*C38</f>
        <v>60</v>
      </c>
    </row>
    <row r="39" ht="25" customHeight="1" spans="2:4">
      <c r="B39" s="70" t="s">
        <v>27</v>
      </c>
      <c r="C39" s="71">
        <f>VLOOKUP($C$32&amp;"-"&amp;B39,Planilha2!A4:D22,4,FALSE)</f>
        <v>0.1</v>
      </c>
      <c r="D39" s="72">
        <f>$C$33*C39</f>
        <v>60</v>
      </c>
    </row>
    <row r="40" ht="25" customHeight="1" spans="2:4">
      <c r="B40" s="70" t="s">
        <v>28</v>
      </c>
      <c r="C40" s="71">
        <f>VLOOKUP($C$32&amp;"-"&amp;B40,Planilha2!A5:D23,4,FALSE)</f>
        <v>0</v>
      </c>
      <c r="D40" s="72">
        <f>$C$33*C40</f>
        <v>0</v>
      </c>
    </row>
    <row r="41" ht="25" customHeight="1" spans="2:4">
      <c r="B41" s="73" t="s">
        <v>29</v>
      </c>
      <c r="C41" s="74">
        <f>VLOOKUP($C$32&amp;"-"&amp;B41,Planilha2!A6:D24,4,FALSE)</f>
        <v>0</v>
      </c>
      <c r="D41" s="75">
        <f>$C$33*C41</f>
        <v>0</v>
      </c>
    </row>
  </sheetData>
  <mergeCells count="13">
    <mergeCell ref="B12:D12"/>
    <mergeCell ref="C13:D13"/>
    <mergeCell ref="C14:D14"/>
    <mergeCell ref="C15:D15"/>
    <mergeCell ref="B17:D17"/>
    <mergeCell ref="B18:C18"/>
    <mergeCell ref="B19:C19"/>
    <mergeCell ref="B20:C20"/>
    <mergeCell ref="B21:C21"/>
    <mergeCell ref="B22:C22"/>
    <mergeCell ref="B31:D31"/>
    <mergeCell ref="C32:D32"/>
    <mergeCell ref="C33:D33"/>
  </mergeCells>
  <dataValidations count="1">
    <dataValidation type="list" allowBlank="1" showInputMessage="1" showErrorMessage="1" errorTitle="Dado incorreto" error="Favor inserir um dado válido." sqref="C32:D32">
      <formula1>"Conservador; Moderado; Agressivo"</formula1>
    </dataValidation>
  </dataValidation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G12" sqref="G12"/>
    </sheetView>
  </sheetViews>
  <sheetFormatPr defaultColWidth="9.14285714285714" defaultRowHeight="15" outlineLevelCol="3"/>
  <cols>
    <col min="1" max="1" width="34.8571428571429" customWidth="1"/>
    <col min="2" max="2" width="19" customWidth="1"/>
    <col min="3" max="3" width="28" customWidth="1"/>
    <col min="4" max="4" width="17.5714285714286" customWidth="1"/>
  </cols>
  <sheetData>
    <row r="1" ht="15.75" spans="1:4">
      <c r="A1" s="1" t="s">
        <v>30</v>
      </c>
      <c r="B1" s="2" t="s">
        <v>31</v>
      </c>
      <c r="C1" s="3" t="s">
        <v>32</v>
      </c>
      <c r="D1" s="3" t="s">
        <v>33</v>
      </c>
    </row>
    <row r="2" ht="15.75" spans="1:4">
      <c r="A2" s="4" t="str">
        <f>B2&amp;"-"&amp;C2</f>
        <v>Conservador-PAPEL</v>
      </c>
      <c r="B2" s="5" t="s">
        <v>19</v>
      </c>
      <c r="C2" s="6" t="s">
        <v>24</v>
      </c>
      <c r="D2" s="7">
        <v>0.3</v>
      </c>
    </row>
    <row r="3" ht="15.75" spans="1:4">
      <c r="A3" s="4" t="str">
        <f>B3&amp;"-"&amp;C3</f>
        <v>Conservador-TIJOLO</v>
      </c>
      <c r="B3" s="5" t="s">
        <v>19</v>
      </c>
      <c r="C3" s="6" t="s">
        <v>25</v>
      </c>
      <c r="D3" s="7">
        <v>0.5</v>
      </c>
    </row>
    <row r="4" ht="15.75" spans="1:4">
      <c r="A4" s="4" t="str">
        <f>B4&amp;"-"&amp;C4</f>
        <v>Conservador-HÍBRIDOS</v>
      </c>
      <c r="B4" s="5" t="s">
        <v>19</v>
      </c>
      <c r="C4" s="6" t="s">
        <v>26</v>
      </c>
      <c r="D4" s="7">
        <v>0.1</v>
      </c>
    </row>
    <row r="5" ht="15.75" spans="1:4">
      <c r="A5" s="4" t="str">
        <f>B5&amp;"-"&amp;C5</f>
        <v>Conservador-FOFs</v>
      </c>
      <c r="B5" s="5" t="s">
        <v>19</v>
      </c>
      <c r="C5" s="6" t="s">
        <v>27</v>
      </c>
      <c r="D5" s="7">
        <v>0.1</v>
      </c>
    </row>
    <row r="6" ht="15.75" spans="1:4">
      <c r="A6" s="4" t="str">
        <f>B6&amp;"-"&amp;C6</f>
        <v>Conservador-DESENVOLVIMENTO</v>
      </c>
      <c r="B6" s="5" t="s">
        <v>19</v>
      </c>
      <c r="C6" s="6" t="s">
        <v>28</v>
      </c>
      <c r="D6" s="7">
        <v>0</v>
      </c>
    </row>
    <row r="7" ht="15.75" spans="1:4">
      <c r="A7" s="8" t="str">
        <f>B7&amp;"-"&amp;C7</f>
        <v>Conservador-HOTELARIAS</v>
      </c>
      <c r="B7" s="9" t="s">
        <v>19</v>
      </c>
      <c r="C7" s="10" t="s">
        <v>29</v>
      </c>
      <c r="D7" s="11">
        <v>0</v>
      </c>
    </row>
    <row r="8" ht="15.75" spans="1:4">
      <c r="A8" s="8" t="str">
        <f>B8&amp;"-"&amp;C8</f>
        <v>Moderado-PAPEL</v>
      </c>
      <c r="B8" s="12" t="s">
        <v>34</v>
      </c>
      <c r="C8" s="13" t="s">
        <v>24</v>
      </c>
      <c r="D8" s="14">
        <v>0.32</v>
      </c>
    </row>
    <row r="9" ht="15.75" spans="1:4">
      <c r="A9" s="8" t="str">
        <f t="shared" ref="A9:A19" si="0">B9&amp;"-"&amp;C9</f>
        <v>Moderado-TIJOLO</v>
      </c>
      <c r="B9" s="12" t="s">
        <v>34</v>
      </c>
      <c r="C9" s="13" t="s">
        <v>25</v>
      </c>
      <c r="D9" s="14">
        <v>0.35</v>
      </c>
    </row>
    <row r="10" ht="15.75" spans="1:4">
      <c r="A10" s="8" t="str">
        <f t="shared" si="0"/>
        <v>Moderado-HÍBRIDOS</v>
      </c>
      <c r="B10" s="12" t="s">
        <v>34</v>
      </c>
      <c r="C10" s="13" t="s">
        <v>26</v>
      </c>
      <c r="D10" s="14">
        <v>0.08</v>
      </c>
    </row>
    <row r="11" ht="15.75" spans="1:4">
      <c r="A11" s="8" t="str">
        <f t="shared" si="0"/>
        <v>Moderado-FOFs</v>
      </c>
      <c r="B11" s="12" t="s">
        <v>34</v>
      </c>
      <c r="C11" s="13" t="s">
        <v>27</v>
      </c>
      <c r="D11" s="14">
        <v>0.05</v>
      </c>
    </row>
    <row r="12" ht="15.75" spans="1:4">
      <c r="A12" s="8" t="str">
        <f t="shared" si="0"/>
        <v>Moderado-DESENVOLVIMENTO</v>
      </c>
      <c r="B12" s="12" t="s">
        <v>34</v>
      </c>
      <c r="C12" s="13" t="s">
        <v>28</v>
      </c>
      <c r="D12" s="14">
        <v>0.1</v>
      </c>
    </row>
    <row r="13" ht="15.75" spans="1:4">
      <c r="A13" s="8" t="str">
        <f t="shared" si="0"/>
        <v>Moderado-HOTELARIAS</v>
      </c>
      <c r="B13" s="9" t="s">
        <v>34</v>
      </c>
      <c r="C13" s="10" t="s">
        <v>29</v>
      </c>
      <c r="D13" s="11">
        <v>0.1</v>
      </c>
    </row>
    <row r="14" ht="15.75" spans="1:4">
      <c r="A14" s="8" t="str">
        <f t="shared" si="0"/>
        <v>Agressivo-PAPEL</v>
      </c>
      <c r="B14" s="12" t="s">
        <v>35</v>
      </c>
      <c r="C14" s="13" t="s">
        <v>24</v>
      </c>
      <c r="D14" s="14">
        <v>0.5</v>
      </c>
    </row>
    <row r="15" ht="15.75" spans="1:4">
      <c r="A15" s="8" t="str">
        <f t="shared" si="0"/>
        <v>Agressivo-TIJOLO</v>
      </c>
      <c r="B15" s="12" t="s">
        <v>35</v>
      </c>
      <c r="C15" s="13" t="s">
        <v>25</v>
      </c>
      <c r="D15" s="14">
        <v>0.1</v>
      </c>
    </row>
    <row r="16" ht="15.75" spans="1:4">
      <c r="A16" s="4" t="str">
        <f t="shared" si="0"/>
        <v>Agressivo-HÍBRIDOS</v>
      </c>
      <c r="B16" s="5" t="s">
        <v>35</v>
      </c>
      <c r="C16" s="6" t="s">
        <v>26</v>
      </c>
      <c r="D16" s="7">
        <v>0.05</v>
      </c>
    </row>
    <row r="17" ht="15.75" spans="1:4">
      <c r="A17" s="4" t="str">
        <f t="shared" si="0"/>
        <v>Agressivo-FOFs</v>
      </c>
      <c r="B17" s="5" t="s">
        <v>35</v>
      </c>
      <c r="C17" s="6" t="s">
        <v>27</v>
      </c>
      <c r="D17" s="7">
        <v>0.05</v>
      </c>
    </row>
    <row r="18" ht="15.75" spans="1:4">
      <c r="A18" s="4" t="str">
        <f t="shared" si="0"/>
        <v>Agressivo-DESENVOLVIMENTO</v>
      </c>
      <c r="B18" s="5" t="s">
        <v>35</v>
      </c>
      <c r="C18" s="6" t="s">
        <v>28</v>
      </c>
      <c r="D18" s="7">
        <v>0.2</v>
      </c>
    </row>
    <row r="19" ht="15.75" spans="1:4">
      <c r="A19" s="4" t="str">
        <f t="shared" si="0"/>
        <v>Agressivo-HOTELARIAS</v>
      </c>
      <c r="B19" s="5" t="s">
        <v>35</v>
      </c>
      <c r="C19" s="6" t="s">
        <v>29</v>
      </c>
      <c r="D19" s="7">
        <v>0.1</v>
      </c>
    </row>
    <row r="20" spans="1:4">
      <c r="A20" s="15"/>
      <c r="B20" s="16"/>
      <c r="C20" s="16"/>
      <c r="D20" s="17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Planilha2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Redseek</dc:creator>
  <cp:lastModifiedBy>Samuel Wagner</cp:lastModifiedBy>
  <dcterms:created xsi:type="dcterms:W3CDTF">2025-06-05T14:53:00Z</dcterms:created>
  <dcterms:modified xsi:type="dcterms:W3CDTF">2025-06-06T21:34:09Z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0DCA8C98E1AA4444B9682E9157C62543_12</vt:lpwstr>
  </property>
  <property fmtid="{D5CDD505-2E9C-101B-9397-08002B2CF9AE}" pid="3" name="KSOProductBuildVer">
    <vt:lpwstr>1046-12.2.0.21179</vt:lpwstr>
  </property>
</Properties>
</file>