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samuelsolomon/Desktop/Gao Group/General Lab Stuff/General Coding Programs/UV-Vis Analysis/Data/05-20-2022 DA MIP 5 Hours/Analysis/UV-Vis 5_20_2022 2_11_45 PM/"/>
    </mc:Choice>
  </mc:AlternateContent>
  <xr:revisionPtr revIDLastSave="0" documentId="13_ncr:1_{65BE3E24-6D2E-8D42-B3C4-277CBFFC66C8}" xr6:coauthVersionLast="47" xr6:coauthVersionMax="47" xr10:uidLastSave="{00000000-0000-0000-0000-000000000000}"/>
  <bookViews>
    <workbookView xWindow="0" yWindow="500" windowWidth="35840" windowHeight="20520" activeTab="2" xr2:uid="{00000000-000D-0000-FFFF-FFFF00000000}"/>
  </bookViews>
  <sheets>
    <sheet name="UV-Vis Analysis" sheetId="1" r:id="rId1"/>
    <sheet name="UV-Vis Analysis Extra" sheetId="2" r:id="rId2"/>
    <sheet name="UV-Vis Analysis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8" i="3" l="1"/>
  <c r="P17" i="3"/>
  <c r="P16" i="3"/>
  <c r="M13" i="3"/>
  <c r="M11" i="3"/>
  <c r="M9" i="3"/>
  <c r="O18" i="2"/>
  <c r="O17" i="2"/>
  <c r="O16" i="2"/>
  <c r="L13" i="2"/>
  <c r="L11" i="2"/>
  <c r="L9" i="2"/>
  <c r="P13" i="1"/>
  <c r="N13" i="1"/>
  <c r="S12" i="1"/>
  <c r="Q12" i="1"/>
  <c r="N12" i="1"/>
  <c r="P12" i="1" s="1"/>
  <c r="N10" i="1"/>
  <c r="P10" i="1" s="1"/>
  <c r="S9" i="1"/>
  <c r="Q9" i="1"/>
  <c r="N9" i="1"/>
  <c r="N8" i="1"/>
  <c r="P9" i="1" s="1"/>
</calcChain>
</file>

<file path=xl/sharedStrings.xml><?xml version="1.0" encoding="utf-8"?>
<sst xmlns="http://schemas.openxmlformats.org/spreadsheetml/2006/main" count="184" uniqueCount="44">
  <si>
    <t>Sample Name</t>
  </si>
  <si>
    <t>Wavelength (nm)</t>
  </si>
  <si>
    <t>Absorbance (AU)</t>
  </si>
  <si>
    <t>Sample 1</t>
  </si>
  <si>
    <t>nothing</t>
  </si>
  <si>
    <t>Sample 2</t>
  </si>
  <si>
    <t>Sample 3</t>
  </si>
  <si>
    <t>blank</t>
  </si>
  <si>
    <t>Sample 4</t>
  </si>
  <si>
    <t>Sample 5</t>
  </si>
  <si>
    <t>BAD</t>
  </si>
  <si>
    <t>Sample 6</t>
  </si>
  <si>
    <t>18 N</t>
  </si>
  <si>
    <t>Sample 7</t>
  </si>
  <si>
    <t>Sample 8</t>
  </si>
  <si>
    <t>18 M</t>
  </si>
  <si>
    <t>Sample 9</t>
  </si>
  <si>
    <t>Sample 10</t>
  </si>
  <si>
    <t>24 N</t>
  </si>
  <si>
    <t>Sample 11</t>
  </si>
  <si>
    <t>30 N</t>
  </si>
  <si>
    <t>Sample 12</t>
  </si>
  <si>
    <t>30 M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</si>
  <si>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</si>
  <si>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</si>
  <si>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</si>
  <si>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</si>
  <si>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</si>
  <si>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</si>
  <si>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</si>
  <si>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</si>
  <si>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</si>
  <si>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</si>
  <si>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3:15:35</t>
  </si>
  <si>
    <t>3:15:40</t>
  </si>
  <si>
    <t>3:15:45</t>
  </si>
  <si>
    <t>Sample 23</t>
  </si>
  <si>
    <t>3:20:35</t>
  </si>
  <si>
    <t>3:20:40</t>
  </si>
  <si>
    <t>3:20:45</t>
  </si>
  <si>
    <t>3:25:35</t>
  </si>
  <si>
    <t>3:25:40</t>
  </si>
  <si>
    <t>3:25:45</t>
  </si>
  <si>
    <t>Baseline Subtracted (AU)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</si>
</sst>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rgb="FFFF0000"/>
      <name val="Calibri"/>
    </font>
    <font>
      <b/>
      <i/>
      <sz val="11"/>
      <color rgb="FFFF0000"/>
      <name val="Calibri"/>
    </font>
    <font>
      <b/>
      <i/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0" fillId="0" borderId="0" xfId="0" applyNumberFormat="1"/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'UV-Vis Analysis Extra'!$O$8:$O$10</c:f>
              <c:numCache>
                <c:formatCode>General</c:formatCode>
                <c:ptCount val="3"/>
                <c:pt idx="0">
                  <c:v>30</c:v>
                </c:pt>
                <c:pt idx="1">
                  <c:v>24</c:v>
                </c:pt>
                <c:pt idx="2">
                  <c:v>18</c:v>
                </c:pt>
              </c:numCache>
            </c:numRef>
          </c:xVal>
          <c:yVal>
            <c:numRef>
              <c:f>'UV-Vis Analysis Extra'!$P$8:$P$10</c:f>
              <c:numCache>
                <c:formatCode>General</c:formatCode>
                <c:ptCount val="3"/>
                <c:pt idx="0">
                  <c:v>0.1388113165150677</c:v>
                </c:pt>
                <c:pt idx="1">
                  <c:v>0.1492905603078733</c:v>
                </c:pt>
                <c:pt idx="2">
                  <c:v>0.30445489364521938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F2-F045-874D-CF608B37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340527"/>
        <c:axId val="1330456175"/>
      </c:scatterChart>
      <c:valAx>
        <c:axId val="133034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56175"/>
        <c:crosses val="autoZero"/>
        <c:crossBetween val="midCat"/>
      </c:valAx>
      <c:valAx>
        <c:axId val="133045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34052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'UV-Vis Analysis Extra'!$O$16:$O$18</c:f>
              <c:numCache>
                <c:formatCode>General</c:formatCode>
                <c:ptCount val="3"/>
                <c:pt idx="0">
                  <c:v>2.1666666666666665</c:v>
                </c:pt>
                <c:pt idx="1">
                  <c:v>1.625</c:v>
                </c:pt>
                <c:pt idx="2">
                  <c:v>1.3</c:v>
                </c:pt>
              </c:numCache>
            </c:numRef>
          </c:xVal>
          <c:yVal>
            <c:numRef>
              <c:f>'UV-Vis Analysis Extra'!$P$16:$P$18</c:f>
              <c:numCache>
                <c:formatCode>General</c:formatCode>
                <c:ptCount val="3"/>
                <c:pt idx="0">
                  <c:v>0.1388113165150677</c:v>
                </c:pt>
                <c:pt idx="1">
                  <c:v>0.1492905603078733</c:v>
                </c:pt>
                <c:pt idx="2">
                  <c:v>0.30445489364521938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30-D049-BABD-29A6E5A1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324495"/>
        <c:axId val="1330418543"/>
      </c:scatterChart>
      <c:valAx>
        <c:axId val="133032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18543"/>
        <c:crosses val="autoZero"/>
        <c:crossBetween val="midCat"/>
      </c:valAx>
      <c:valAx>
        <c:axId val="13304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32449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'UV-Vis Analysis1'!$P$8:$P$10</c:f>
              <c:numCache>
                <c:formatCode>General</c:formatCode>
                <c:ptCount val="3"/>
                <c:pt idx="0">
                  <c:v>30</c:v>
                </c:pt>
                <c:pt idx="1">
                  <c:v>24</c:v>
                </c:pt>
                <c:pt idx="2">
                  <c:v>18</c:v>
                </c:pt>
              </c:numCache>
            </c:numRef>
          </c:xVal>
          <c:yVal>
            <c:numRef>
              <c:f>'UV-Vis Analysis1'!$Q$8:$Q$10</c:f>
              <c:numCache>
                <c:formatCode>General</c:formatCode>
                <c:ptCount val="3"/>
                <c:pt idx="0">
                  <c:v>0.11869600967883925</c:v>
                </c:pt>
                <c:pt idx="1">
                  <c:v>0.12089315217816771</c:v>
                </c:pt>
                <c:pt idx="2">
                  <c:v>0.2026430314677285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D-1E44-9CB8-92E1B7F8A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543632"/>
        <c:axId val="786545312"/>
      </c:scatterChart>
      <c:valAx>
        <c:axId val="78654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45312"/>
        <c:crosses val="autoZero"/>
        <c:crossBetween val="midCat"/>
      </c:valAx>
      <c:valAx>
        <c:axId val="7865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4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628650</xdr:colOff>
      <xdr:row>4</xdr:row>
      <xdr:rowOff>196850</xdr:rowOff>
    </xdr:from>
    <xdr:to>
      <xdr:col>25</xdr:col>
      <xdr:colOff>488950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590550</xdr:colOff>
      <xdr:row>18</xdr:row>
      <xdr:rowOff>196850</xdr:rowOff>
    </xdr:from>
    <xdr:to>
      <xdr:col>25</xdr:col>
      <xdr:colOff>450850</xdr:colOff>
      <xdr:row>33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16</xdr:row>
      <xdr:rowOff>184150</xdr:rowOff>
    </xdr:from>
    <xdr:to>
      <xdr:col>15</xdr:col>
      <xdr:colOff>565150</xdr:colOff>
      <xdr:row>30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D89BB-C320-F2C4-8621-9F4263CF3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workbookViewId="0">
      <selection activeCell="S9" sqref="S9"/>
    </sheetView>
  </sheetViews>
  <sheetFormatPr baseColWidth="10" defaultColWidth="8.83203125" defaultRowHeight="15" x14ac:dyDescent="0.2"/>
  <cols>
    <col min="1" max="1" width="11" customWidth="1"/>
    <col min="2" max="2" width="15" customWidth="1"/>
    <col min="3" max="3" width="21" customWidth="1"/>
  </cols>
  <sheetData>
    <row r="1" spans="1:19" ht="32" customHeight="1" x14ac:dyDescent="0.2">
      <c r="A1" s="1" t="s">
        <v>0</v>
      </c>
      <c r="B1" s="1" t="s">
        <v>1</v>
      </c>
      <c r="C1" s="1" t="s">
        <v>2</v>
      </c>
    </row>
    <row r="2" spans="1:19" ht="16" customHeight="1" x14ac:dyDescent="0.2">
      <c r="A2" s="2" t="s">
        <v>3</v>
      </c>
      <c r="B2" s="2">
        <v>295.5</v>
      </c>
      <c r="C2" s="2">
        <v>-4.7922045086663388E-2</v>
      </c>
      <c r="D2" t="s">
        <v>4</v>
      </c>
    </row>
    <row r="3" spans="1:19" ht="16" customHeight="1" x14ac:dyDescent="0.2">
      <c r="A3" s="2" t="s">
        <v>5</v>
      </c>
      <c r="B3" s="2">
        <v>295.5</v>
      </c>
      <c r="C3" s="2">
        <v>-1.02380867572362E-2</v>
      </c>
      <c r="D3" t="s">
        <v>4</v>
      </c>
    </row>
    <row r="4" spans="1:19" ht="16" customHeight="1" x14ac:dyDescent="0.2">
      <c r="A4" s="2" t="s">
        <v>6</v>
      </c>
      <c r="B4" s="2">
        <v>280</v>
      </c>
      <c r="C4" s="2">
        <v>0.24890406130091691</v>
      </c>
      <c r="D4" t="s">
        <v>7</v>
      </c>
    </row>
    <row r="5" spans="1:19" ht="16" customHeight="1" x14ac:dyDescent="0.2">
      <c r="A5" s="2" t="s">
        <v>8</v>
      </c>
      <c r="B5" s="2">
        <v>281.5</v>
      </c>
      <c r="C5" s="2">
        <v>0.25647821445387542</v>
      </c>
      <c r="D5" t="s">
        <v>7</v>
      </c>
    </row>
    <row r="6" spans="1:19" ht="16" customHeight="1" x14ac:dyDescent="0.2">
      <c r="A6" s="2" t="s">
        <v>9</v>
      </c>
      <c r="B6" s="2">
        <v>280</v>
      </c>
      <c r="C6" s="2">
        <v>0.46397815350591498</v>
      </c>
      <c r="D6" t="s">
        <v>10</v>
      </c>
      <c r="J6" s="2">
        <v>0.24890406130091691</v>
      </c>
      <c r="K6" t="s">
        <v>7</v>
      </c>
    </row>
    <row r="7" spans="1:19" ht="16" customHeight="1" x14ac:dyDescent="0.2">
      <c r="A7" s="2" t="s">
        <v>11</v>
      </c>
      <c r="B7" s="2">
        <v>279.5</v>
      </c>
      <c r="C7" s="2">
        <v>0.25216012177678387</v>
      </c>
      <c r="D7" t="s">
        <v>12</v>
      </c>
      <c r="J7" s="2">
        <v>0.25647821445387542</v>
      </c>
      <c r="K7" t="s">
        <v>7</v>
      </c>
    </row>
    <row r="8" spans="1:19" ht="16" customHeight="1" x14ac:dyDescent="0.2">
      <c r="A8" s="2" t="s">
        <v>13</v>
      </c>
      <c r="B8" s="2">
        <v>280.5</v>
      </c>
      <c r="C8" s="2">
        <v>0.22868163927325089</v>
      </c>
      <c r="D8" t="s">
        <v>12</v>
      </c>
      <c r="J8" s="2">
        <v>0.25216012177678387</v>
      </c>
      <c r="K8" t="s">
        <v>12</v>
      </c>
      <c r="M8" t="s">
        <v>7</v>
      </c>
      <c r="N8">
        <f>AVERAGE(J6:J7)</f>
        <v>0.25269113787739617</v>
      </c>
    </row>
    <row r="9" spans="1:19" ht="16" customHeight="1" x14ac:dyDescent="0.2">
      <c r="A9" s="2" t="s">
        <v>14</v>
      </c>
      <c r="B9" s="2">
        <v>280</v>
      </c>
      <c r="C9" s="2">
        <v>0.19083024682167701</v>
      </c>
      <c r="D9" t="s">
        <v>15</v>
      </c>
      <c r="J9" s="2">
        <v>0.22868163927325089</v>
      </c>
      <c r="K9" t="s">
        <v>12</v>
      </c>
      <c r="M9" t="s">
        <v>12</v>
      </c>
      <c r="N9">
        <f>AVERAGE(J8:J9)</f>
        <v>0.24042088052501737</v>
      </c>
      <c r="P9">
        <f>N8/N9</f>
        <v>1.0510365710564895</v>
      </c>
      <c r="Q9">
        <f>N9/N10</f>
        <v>1.2867757728157008</v>
      </c>
      <c r="S9">
        <f>N9-N10</f>
        <v>5.3581117448865789E-2</v>
      </c>
    </row>
    <row r="10" spans="1:19" ht="16" customHeight="1" x14ac:dyDescent="0.2">
      <c r="A10" s="2" t="s">
        <v>16</v>
      </c>
      <c r="B10" s="2">
        <v>279</v>
      </c>
      <c r="C10" s="2">
        <v>0.18284927933062611</v>
      </c>
      <c r="D10" t="s">
        <v>15</v>
      </c>
      <c r="J10" s="2">
        <v>0.19083024682167701</v>
      </c>
      <c r="K10" t="s">
        <v>15</v>
      </c>
      <c r="M10" t="s">
        <v>15</v>
      </c>
      <c r="N10">
        <f>AVERAGE(C9:C10)</f>
        <v>0.18683976307615158</v>
      </c>
      <c r="P10">
        <f>N8/N10</f>
        <v>1.3524483959787783</v>
      </c>
    </row>
    <row r="11" spans="1:19" ht="16" customHeight="1" x14ac:dyDescent="0.2">
      <c r="A11" s="2" t="s">
        <v>17</v>
      </c>
      <c r="B11" s="2">
        <v>280.5</v>
      </c>
      <c r="C11" s="2">
        <v>6.9147941070361207E-2</v>
      </c>
      <c r="D11" t="s">
        <v>18</v>
      </c>
      <c r="J11" s="2">
        <v>0.18284927933062611</v>
      </c>
      <c r="K11" t="s">
        <v>15</v>
      </c>
      <c r="M11" t="s">
        <v>18</v>
      </c>
    </row>
    <row r="12" spans="1:19" ht="16" customHeight="1" x14ac:dyDescent="0.2">
      <c r="A12" s="2" t="s">
        <v>19</v>
      </c>
      <c r="B12" s="2">
        <v>279</v>
      </c>
      <c r="C12" s="2">
        <v>0.1070287987508993</v>
      </c>
      <c r="D12" t="s">
        <v>18</v>
      </c>
      <c r="J12" s="2">
        <v>6.9147941070361207E-2</v>
      </c>
      <c r="K12" t="s">
        <v>18</v>
      </c>
      <c r="M12" t="s">
        <v>20</v>
      </c>
      <c r="N12">
        <f>AVERAGE(J14:J15)</f>
        <v>0.1358737310895167</v>
      </c>
      <c r="P12">
        <f>N8/N12</f>
        <v>1.8597497533273559</v>
      </c>
      <c r="Q12">
        <f>N12/N13</f>
        <v>1.4801485115315716</v>
      </c>
      <c r="S12">
        <f>N12-N13</f>
        <v>4.4076367493263463E-2</v>
      </c>
    </row>
    <row r="13" spans="1:19" ht="16" customHeight="1" x14ac:dyDescent="0.2">
      <c r="A13" s="2" t="s">
        <v>21</v>
      </c>
      <c r="B13" s="2">
        <v>279.5</v>
      </c>
      <c r="C13" s="2">
        <v>0.14897724202491869</v>
      </c>
      <c r="D13" t="s">
        <v>20</v>
      </c>
      <c r="J13" s="2">
        <v>0.1070287987508993</v>
      </c>
      <c r="K13" t="s">
        <v>18</v>
      </c>
      <c r="M13" t="s">
        <v>22</v>
      </c>
      <c r="N13">
        <f>AVERAGE(J16:J17)</f>
        <v>9.1797363596253234E-2</v>
      </c>
      <c r="P13">
        <f>N8/N13</f>
        <v>2.752705829208693</v>
      </c>
    </row>
    <row r="14" spans="1:19" ht="16" customHeight="1" x14ac:dyDescent="0.2">
      <c r="A14" s="2" t="s">
        <v>23</v>
      </c>
      <c r="B14" s="2">
        <v>280</v>
      </c>
      <c r="C14" s="2">
        <v>0.12277022015411471</v>
      </c>
      <c r="D14" t="s">
        <v>20</v>
      </c>
      <c r="J14" s="2">
        <v>0.14897724202491869</v>
      </c>
      <c r="K14" t="s">
        <v>20</v>
      </c>
    </row>
    <row r="15" spans="1:19" ht="16" customHeight="1" x14ac:dyDescent="0.2">
      <c r="A15" s="2" t="s">
        <v>24</v>
      </c>
      <c r="B15" s="2">
        <v>278</v>
      </c>
      <c r="C15" s="2">
        <v>-1.1972445180860171E-2</v>
      </c>
      <c r="D15" t="s">
        <v>10</v>
      </c>
      <c r="J15" s="2">
        <v>0.12277022015411471</v>
      </c>
      <c r="K15" t="s">
        <v>20</v>
      </c>
    </row>
    <row r="16" spans="1:19" ht="16" customHeight="1" x14ac:dyDescent="0.2">
      <c r="A16" s="2" t="s">
        <v>25</v>
      </c>
      <c r="B16" s="2">
        <v>282</v>
      </c>
      <c r="C16" s="2">
        <v>0.17690430901763721</v>
      </c>
      <c r="D16" t="s">
        <v>10</v>
      </c>
      <c r="J16" s="2">
        <v>9.2464810156357741E-2</v>
      </c>
      <c r="K16" t="s">
        <v>22</v>
      </c>
    </row>
    <row r="17" spans="1:11" ht="16" customHeight="1" x14ac:dyDescent="0.2">
      <c r="A17" s="2" t="s">
        <v>26</v>
      </c>
      <c r="B17" s="2">
        <v>281</v>
      </c>
      <c r="C17" s="2">
        <v>9.2464810156357741E-2</v>
      </c>
      <c r="D17" t="s">
        <v>22</v>
      </c>
      <c r="J17" s="2">
        <v>9.1129917036148742E-2</v>
      </c>
      <c r="K17" t="s">
        <v>22</v>
      </c>
    </row>
    <row r="18" spans="1:11" ht="16" customHeight="1" x14ac:dyDescent="0.2">
      <c r="A18" s="2" t="s">
        <v>27</v>
      </c>
      <c r="B18" s="2">
        <v>278.5</v>
      </c>
      <c r="C18" s="2">
        <v>9.1129917036148742E-2</v>
      </c>
      <c r="D18" t="s">
        <v>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"/>
  <sheetViews>
    <sheetView workbookViewId="0">
      <selection activeCell="J9" sqref="J9"/>
    </sheetView>
  </sheetViews>
  <sheetFormatPr baseColWidth="10" defaultColWidth="8.83203125" defaultRowHeight="15" x14ac:dyDescent="0.2"/>
  <cols>
    <col min="1" max="1" width="11" customWidth="1"/>
    <col min="2" max="2" width="15" customWidth="1"/>
    <col min="3" max="3" width="21" customWidth="1"/>
  </cols>
  <sheetData>
    <row r="1" spans="1:16" ht="32" customHeight="1" x14ac:dyDescent="0.2">
      <c r="A1" s="3" t="s">
        <v>0</v>
      </c>
      <c r="B1" s="3" t="s">
        <v>1</v>
      </c>
      <c r="C1" s="3" t="s">
        <v>2</v>
      </c>
    </row>
    <row r="2" spans="1:16" ht="16" customHeight="1" x14ac:dyDescent="0.2">
      <c r="A2" s="2" t="s">
        <v>3</v>
      </c>
      <c r="B2" s="2">
        <v>295.5</v>
      </c>
      <c r="C2" s="2">
        <v>-4.7922045086663388E-2</v>
      </c>
      <c r="D2" t="s">
        <v>4</v>
      </c>
    </row>
    <row r="3" spans="1:16" ht="16" customHeight="1" x14ac:dyDescent="0.2">
      <c r="A3" s="2" t="s">
        <v>5</v>
      </c>
      <c r="B3" s="2">
        <v>295.5</v>
      </c>
      <c r="C3" s="2">
        <v>-1.02380867572362E-2</v>
      </c>
      <c r="D3" t="s">
        <v>4</v>
      </c>
    </row>
    <row r="4" spans="1:16" ht="16" customHeight="1" x14ac:dyDescent="0.2">
      <c r="A4" s="2" t="s">
        <v>6</v>
      </c>
      <c r="B4" s="2">
        <v>280</v>
      </c>
      <c r="C4" s="2">
        <v>0.24890406130091691</v>
      </c>
      <c r="D4" t="s">
        <v>7</v>
      </c>
    </row>
    <row r="5" spans="1:16" ht="16" customHeight="1" x14ac:dyDescent="0.2">
      <c r="A5" s="2" t="s">
        <v>8</v>
      </c>
      <c r="B5" s="2">
        <v>281.5</v>
      </c>
      <c r="C5" s="2">
        <v>0.25647821445387542</v>
      </c>
      <c r="D5" t="s">
        <v>7</v>
      </c>
    </row>
    <row r="6" spans="1:16" ht="16" customHeight="1" x14ac:dyDescent="0.2">
      <c r="A6" s="2" t="s">
        <v>9</v>
      </c>
      <c r="B6" s="2">
        <v>280</v>
      </c>
      <c r="C6" s="2">
        <v>0.46397815350591498</v>
      </c>
      <c r="D6" t="s">
        <v>10</v>
      </c>
    </row>
    <row r="7" spans="1:16" ht="16" customHeight="1" x14ac:dyDescent="0.2">
      <c r="A7" s="2" t="s">
        <v>11</v>
      </c>
      <c r="B7" s="2">
        <v>279.5</v>
      </c>
      <c r="C7" s="2">
        <v>0.25216012177678387</v>
      </c>
      <c r="D7" t="s">
        <v>12</v>
      </c>
    </row>
    <row r="8" spans="1:16" ht="16" customHeight="1" x14ac:dyDescent="0.2">
      <c r="A8" s="2" t="s">
        <v>13</v>
      </c>
      <c r="B8" s="2">
        <v>280.5</v>
      </c>
      <c r="C8" s="2">
        <v>0.22868163927325089</v>
      </c>
      <c r="D8" t="s">
        <v>12</v>
      </c>
      <c r="O8">
        <v>30</v>
      </c>
      <c r="P8">
        <v>0.1388113165150677</v>
      </c>
    </row>
    <row r="9" spans="1:16" ht="16" customHeight="1" x14ac:dyDescent="0.2">
      <c r="A9" s="2" t="s">
        <v>14</v>
      </c>
      <c r="B9" s="2">
        <v>280</v>
      </c>
      <c r="C9" s="2">
        <v>0.19083024682167701</v>
      </c>
      <c r="D9" t="s">
        <v>15</v>
      </c>
      <c r="J9" s="2">
        <v>0.1462280395406001</v>
      </c>
      <c r="K9" t="s">
        <v>20</v>
      </c>
      <c r="L9">
        <f>AVERAGE(J9:J10)</f>
        <v>0.13881131651506773</v>
      </c>
      <c r="O9">
        <v>24</v>
      </c>
      <c r="P9">
        <v>0.1492905603078733</v>
      </c>
    </row>
    <row r="10" spans="1:16" ht="16" customHeight="1" x14ac:dyDescent="0.2">
      <c r="A10" s="2" t="s">
        <v>16</v>
      </c>
      <c r="B10" s="2">
        <v>279</v>
      </c>
      <c r="C10" s="2">
        <v>0.18284927933062611</v>
      </c>
      <c r="D10" t="s">
        <v>15</v>
      </c>
      <c r="J10" s="2">
        <v>0.13139459348953539</v>
      </c>
      <c r="K10" t="s">
        <v>20</v>
      </c>
      <c r="O10">
        <v>18</v>
      </c>
      <c r="P10">
        <v>0.30445489364521938</v>
      </c>
    </row>
    <row r="11" spans="1:16" ht="16" customHeight="1" x14ac:dyDescent="0.2">
      <c r="A11" s="2" t="s">
        <v>17</v>
      </c>
      <c r="B11" s="2">
        <v>280.5</v>
      </c>
      <c r="C11" s="2">
        <v>6.9147941070361207E-2</v>
      </c>
      <c r="D11" t="s">
        <v>18</v>
      </c>
      <c r="J11" s="2">
        <v>0.15021879823910511</v>
      </c>
      <c r="K11" t="s">
        <v>18</v>
      </c>
      <c r="L11">
        <f>AVERAGE(J11:J12)</f>
        <v>0.1492905603078733</v>
      </c>
    </row>
    <row r="12" spans="1:16" ht="16" customHeight="1" x14ac:dyDescent="0.2">
      <c r="A12" s="2" t="s">
        <v>19</v>
      </c>
      <c r="B12" s="2">
        <v>279</v>
      </c>
      <c r="C12" s="2">
        <v>0.1070287987508993</v>
      </c>
      <c r="D12" t="s">
        <v>18</v>
      </c>
      <c r="J12" s="2">
        <v>0.14836232237664149</v>
      </c>
      <c r="K12" t="s">
        <v>18</v>
      </c>
    </row>
    <row r="13" spans="1:16" ht="16" customHeight="1" x14ac:dyDescent="0.2">
      <c r="A13" s="2" t="s">
        <v>21</v>
      </c>
      <c r="B13" s="2">
        <v>279.5</v>
      </c>
      <c r="C13" s="2">
        <v>0.14897724202491869</v>
      </c>
      <c r="D13" t="s">
        <v>20</v>
      </c>
      <c r="J13" s="2">
        <v>0.28267094648616781</v>
      </c>
      <c r="K13" t="s">
        <v>12</v>
      </c>
      <c r="L13">
        <f>AVERAGE(J13:J14)</f>
        <v>0.30445489364521938</v>
      </c>
    </row>
    <row r="14" spans="1:16" ht="16" customHeight="1" x14ac:dyDescent="0.2">
      <c r="A14" s="2" t="s">
        <v>23</v>
      </c>
      <c r="B14" s="2">
        <v>280</v>
      </c>
      <c r="C14" s="2">
        <v>0.12277022015411471</v>
      </c>
      <c r="D14" t="s">
        <v>20</v>
      </c>
      <c r="J14" s="2">
        <v>0.32623884080427101</v>
      </c>
      <c r="K14" t="s">
        <v>12</v>
      </c>
    </row>
    <row r="15" spans="1:16" ht="16" customHeight="1" x14ac:dyDescent="0.2">
      <c r="A15" s="2" t="s">
        <v>24</v>
      </c>
      <c r="B15" s="2">
        <v>278</v>
      </c>
      <c r="C15" s="2">
        <v>-1.1972445180860171E-2</v>
      </c>
      <c r="D15" t="s">
        <v>10</v>
      </c>
    </row>
    <row r="16" spans="1:16" ht="16" customHeight="1" x14ac:dyDescent="0.2">
      <c r="A16" s="2" t="s">
        <v>25</v>
      </c>
      <c r="B16" s="2">
        <v>282</v>
      </c>
      <c r="C16" s="2">
        <v>0.17690430901763721</v>
      </c>
      <c r="D16" t="s">
        <v>10</v>
      </c>
      <c r="O16">
        <f>39/18</f>
        <v>2.1666666666666665</v>
      </c>
      <c r="P16">
        <v>0.1388113165150677</v>
      </c>
    </row>
    <row r="17" spans="1:16" ht="16" customHeight="1" x14ac:dyDescent="0.2">
      <c r="A17" s="2" t="s">
        <v>26</v>
      </c>
      <c r="B17" s="2">
        <v>281</v>
      </c>
      <c r="C17" s="2">
        <v>9.2464810156357741E-2</v>
      </c>
      <c r="D17" t="s">
        <v>22</v>
      </c>
      <c r="O17">
        <f>39/24</f>
        <v>1.625</v>
      </c>
      <c r="P17">
        <v>0.1492905603078733</v>
      </c>
    </row>
    <row r="18" spans="1:16" ht="16" customHeight="1" x14ac:dyDescent="0.2">
      <c r="A18" s="2" t="s">
        <v>27</v>
      </c>
      <c r="B18" s="2">
        <v>278.5</v>
      </c>
      <c r="C18" s="2">
        <v>9.1129917036148742E-2</v>
      </c>
      <c r="D18" t="s">
        <v>22</v>
      </c>
      <c r="O18">
        <f>39/30</f>
        <v>1.3</v>
      </c>
      <c r="P18">
        <v>0.30445489364521938</v>
      </c>
    </row>
    <row r="19" spans="1:16" ht="16" customHeight="1" x14ac:dyDescent="0.2">
      <c r="A19" s="2" t="s">
        <v>28</v>
      </c>
      <c r="B19" s="2">
        <v>281.5</v>
      </c>
      <c r="C19" s="2">
        <v>0.1462280395406001</v>
      </c>
      <c r="D19" t="s">
        <v>20</v>
      </c>
    </row>
    <row r="20" spans="1:16" ht="16" customHeight="1" x14ac:dyDescent="0.2">
      <c r="A20" s="2" t="s">
        <v>29</v>
      </c>
      <c r="B20" s="2">
        <v>280.5</v>
      </c>
      <c r="C20" s="2">
        <v>0.13139459348953539</v>
      </c>
      <c r="D20" t="s">
        <v>20</v>
      </c>
    </row>
    <row r="21" spans="1:16" ht="16" customHeight="1" x14ac:dyDescent="0.2">
      <c r="A21" s="2" t="s">
        <v>30</v>
      </c>
      <c r="B21" s="2">
        <v>280.5</v>
      </c>
      <c r="C21" s="2">
        <v>0.15021879823910511</v>
      </c>
      <c r="D21" t="s">
        <v>18</v>
      </c>
    </row>
    <row r="22" spans="1:16" ht="16" customHeight="1" x14ac:dyDescent="0.2">
      <c r="A22" s="2" t="s">
        <v>31</v>
      </c>
      <c r="B22" s="2">
        <v>279.5</v>
      </c>
      <c r="C22" s="2">
        <v>0.14836232237664149</v>
      </c>
      <c r="D22" t="s">
        <v>18</v>
      </c>
    </row>
    <row r="23" spans="1:16" ht="16" customHeight="1" x14ac:dyDescent="0.2">
      <c r="A23" s="2" t="s">
        <v>32</v>
      </c>
      <c r="B23" s="2">
        <v>280.5</v>
      </c>
      <c r="C23" s="2">
        <v>0.28267094648616781</v>
      </c>
      <c r="D23" t="s">
        <v>12</v>
      </c>
      <c r="H23" s="4" t="s">
        <v>33</v>
      </c>
      <c r="I23" s="4" t="s">
        <v>34</v>
      </c>
      <c r="J23" s="4" t="s">
        <v>35</v>
      </c>
    </row>
    <row r="24" spans="1:16" ht="16" customHeight="1" x14ac:dyDescent="0.2">
      <c r="A24" s="2" t="s">
        <v>36</v>
      </c>
      <c r="B24" s="2">
        <v>281</v>
      </c>
      <c r="C24" s="2">
        <v>0.32623884080427101</v>
      </c>
      <c r="D24" t="s">
        <v>12</v>
      </c>
      <c r="H24" s="4" t="s">
        <v>37</v>
      </c>
      <c r="I24" s="4" t="s">
        <v>38</v>
      </c>
      <c r="J24" s="4" t="s">
        <v>39</v>
      </c>
    </row>
    <row r="25" spans="1:16" x14ac:dyDescent="0.2">
      <c r="H25" s="4" t="s">
        <v>40</v>
      </c>
      <c r="I25" s="4" t="s">
        <v>41</v>
      </c>
      <c r="J25" s="4" t="s">
        <v>42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5"/>
  <sheetViews>
    <sheetView tabSelected="1" workbookViewId="0">
      <selection activeCell="L16" sqref="L16"/>
    </sheetView>
  </sheetViews>
  <sheetFormatPr baseColWidth="10" defaultColWidth="8.83203125" defaultRowHeight="15" x14ac:dyDescent="0.2"/>
  <cols>
    <col min="1" max="1" width="11" customWidth="1"/>
    <col min="2" max="2" width="15" customWidth="1"/>
    <col min="3" max="3" width="21" customWidth="1"/>
    <col min="4" max="4" width="24" customWidth="1"/>
    <col min="11" max="11" width="10.6640625" bestFit="1" customWidth="1"/>
  </cols>
  <sheetData>
    <row r="1" spans="1:17" ht="32" x14ac:dyDescent="0.2">
      <c r="A1" s="5" t="s">
        <v>0</v>
      </c>
      <c r="B1" s="5" t="s">
        <v>1</v>
      </c>
      <c r="C1" s="5" t="s">
        <v>2</v>
      </c>
      <c r="D1" s="5" t="s">
        <v>43</v>
      </c>
    </row>
    <row r="2" spans="1:17" ht="16" x14ac:dyDescent="0.2">
      <c r="A2" s="2" t="s">
        <v>3</v>
      </c>
      <c r="B2" s="2">
        <v>295.5</v>
      </c>
      <c r="C2" s="2">
        <v>-4.7922045086663388E-2</v>
      </c>
      <c r="D2" s="2">
        <v>5.0424571707244382E-2</v>
      </c>
      <c r="E2" t="s">
        <v>4</v>
      </c>
    </row>
    <row r="3" spans="1:17" ht="16" x14ac:dyDescent="0.2">
      <c r="A3" s="2" t="s">
        <v>5</v>
      </c>
      <c r="B3" s="2">
        <v>295.5</v>
      </c>
      <c r="C3" s="2">
        <v>-1.02380867572362E-2</v>
      </c>
      <c r="D3" s="2">
        <v>1.9056358759857429E-2</v>
      </c>
      <c r="E3" t="s">
        <v>4</v>
      </c>
    </row>
    <row r="4" spans="1:17" ht="16" x14ac:dyDescent="0.2">
      <c r="A4" s="2" t="s">
        <v>6</v>
      </c>
      <c r="B4" s="2">
        <v>280</v>
      </c>
      <c r="C4" s="2">
        <v>0.24890406130091691</v>
      </c>
      <c r="D4" s="2">
        <v>0.24582212785928889</v>
      </c>
      <c r="E4" t="s">
        <v>7</v>
      </c>
    </row>
    <row r="5" spans="1:17" ht="16" x14ac:dyDescent="0.2">
      <c r="A5" s="2" t="s">
        <v>8</v>
      </c>
      <c r="B5" s="2">
        <v>281.5</v>
      </c>
      <c r="C5" s="2">
        <v>0.25647821445387542</v>
      </c>
      <c r="D5" s="2">
        <v>0.24448624132326799</v>
      </c>
      <c r="E5" t="s">
        <v>7</v>
      </c>
    </row>
    <row r="6" spans="1:17" ht="16" x14ac:dyDescent="0.2">
      <c r="A6" s="2" t="s">
        <v>9</v>
      </c>
      <c r="B6" s="2">
        <v>280</v>
      </c>
      <c r="C6" s="2">
        <v>0.46397815350591498</v>
      </c>
      <c r="D6" s="2">
        <v>0.20540598832195839</v>
      </c>
      <c r="E6" t="s">
        <v>10</v>
      </c>
    </row>
    <row r="7" spans="1:17" ht="16" x14ac:dyDescent="0.2">
      <c r="A7" s="2" t="s">
        <v>11</v>
      </c>
      <c r="B7" s="2">
        <v>279.5</v>
      </c>
      <c r="C7" s="2">
        <v>0.25216012177678387</v>
      </c>
      <c r="D7" s="2">
        <v>0.19190267029984251</v>
      </c>
      <c r="E7" t="s">
        <v>12</v>
      </c>
    </row>
    <row r="8" spans="1:17" ht="16" x14ac:dyDescent="0.2">
      <c r="A8" s="2" t="s">
        <v>13</v>
      </c>
      <c r="B8" s="2">
        <v>280.5</v>
      </c>
      <c r="C8" s="2">
        <v>0.22868163927325089</v>
      </c>
      <c r="D8" s="2">
        <v>0.19740656906241039</v>
      </c>
      <c r="E8" t="s">
        <v>12</v>
      </c>
      <c r="P8">
        <v>30</v>
      </c>
      <c r="Q8">
        <v>0.11869600967883925</v>
      </c>
    </row>
    <row r="9" spans="1:17" ht="16" x14ac:dyDescent="0.2">
      <c r="A9" s="2" t="s">
        <v>14</v>
      </c>
      <c r="B9" s="2">
        <v>280</v>
      </c>
      <c r="C9" s="2">
        <v>0.19083024682167701</v>
      </c>
      <c r="D9" s="2">
        <v>0.16751077773433021</v>
      </c>
      <c r="E9" t="s">
        <v>15</v>
      </c>
      <c r="K9" s="2">
        <v>0.1197047718437817</v>
      </c>
      <c r="L9" t="s">
        <v>20</v>
      </c>
      <c r="M9">
        <f>AVERAGE(K9:K10)</f>
        <v>0.11869600967883925</v>
      </c>
      <c r="P9">
        <v>24</v>
      </c>
      <c r="Q9">
        <v>0.12089315217816771</v>
      </c>
    </row>
    <row r="10" spans="1:17" ht="16" x14ac:dyDescent="0.2">
      <c r="A10" s="2" t="s">
        <v>16</v>
      </c>
      <c r="B10" s="2">
        <v>279</v>
      </c>
      <c r="C10" s="2">
        <v>0.18284927933062611</v>
      </c>
      <c r="D10" s="2">
        <v>0.1668015266228392</v>
      </c>
      <c r="E10" t="s">
        <v>15</v>
      </c>
      <c r="K10" s="2">
        <v>0.11768724751389679</v>
      </c>
      <c r="L10" t="s">
        <v>20</v>
      </c>
      <c r="P10">
        <v>18</v>
      </c>
      <c r="Q10">
        <v>0.2026430314677285</v>
      </c>
    </row>
    <row r="11" spans="1:17" ht="16" x14ac:dyDescent="0.2">
      <c r="A11" s="2" t="s">
        <v>17</v>
      </c>
      <c r="B11" s="2">
        <v>280.5</v>
      </c>
      <c r="C11" s="2">
        <v>6.9147941070361207E-2</v>
      </c>
      <c r="D11" s="2">
        <v>0.111559785411095</v>
      </c>
      <c r="E11" t="s">
        <v>18</v>
      </c>
      <c r="K11" s="2">
        <v>0.12754470696569581</v>
      </c>
      <c r="L11" t="s">
        <v>18</v>
      </c>
      <c r="M11">
        <f>AVERAGE(K11:K12)</f>
        <v>0.12089315217816771</v>
      </c>
    </row>
    <row r="12" spans="1:17" ht="16" x14ac:dyDescent="0.2">
      <c r="A12" s="2" t="s">
        <v>19</v>
      </c>
      <c r="B12" s="2">
        <v>279</v>
      </c>
      <c r="C12" s="2">
        <v>0.1070287987508993</v>
      </c>
      <c r="D12" s="2">
        <v>0.10689108057359049</v>
      </c>
      <c r="E12" t="s">
        <v>18</v>
      </c>
      <c r="K12" s="2">
        <v>0.1142415973906396</v>
      </c>
      <c r="L12" t="s">
        <v>18</v>
      </c>
    </row>
    <row r="13" spans="1:17" ht="16" x14ac:dyDescent="0.2">
      <c r="A13" s="2" t="s">
        <v>21</v>
      </c>
      <c r="B13" s="2">
        <v>279.5</v>
      </c>
      <c r="C13" s="2">
        <v>0.14897724202491869</v>
      </c>
      <c r="D13" s="2">
        <v>0.13041808626011389</v>
      </c>
      <c r="E13" t="s">
        <v>20</v>
      </c>
      <c r="K13" s="2">
        <v>0.1935075584309667</v>
      </c>
      <c r="L13" t="s">
        <v>12</v>
      </c>
      <c r="M13">
        <f>AVERAGE(K13:K14)</f>
        <v>0.2026430314677285</v>
      </c>
    </row>
    <row r="14" spans="1:17" ht="16" x14ac:dyDescent="0.2">
      <c r="A14" s="2" t="s">
        <v>23</v>
      </c>
      <c r="B14" s="2">
        <v>280</v>
      </c>
      <c r="C14" s="2">
        <v>0.12277022015411471</v>
      </c>
      <c r="D14" s="2">
        <v>0.1197959297502892</v>
      </c>
      <c r="E14" t="s">
        <v>20</v>
      </c>
      <c r="K14" s="2">
        <v>0.21177850450449029</v>
      </c>
      <c r="L14" t="s">
        <v>12</v>
      </c>
    </row>
    <row r="15" spans="1:17" ht="16" x14ac:dyDescent="0.2">
      <c r="A15" s="2" t="s">
        <v>24</v>
      </c>
      <c r="B15" s="2">
        <v>278</v>
      </c>
      <c r="C15" s="2">
        <v>-1.1972445180860171E-2</v>
      </c>
      <c r="D15" s="2">
        <v>8.4715396916753269E-2</v>
      </c>
      <c r="E15" t="s">
        <v>10</v>
      </c>
    </row>
    <row r="16" spans="1:17" ht="16" x14ac:dyDescent="0.2">
      <c r="A16" s="2" t="s">
        <v>25</v>
      </c>
      <c r="B16" s="2">
        <v>282</v>
      </c>
      <c r="C16" s="2">
        <v>0.17690430901763721</v>
      </c>
      <c r="D16" s="2">
        <v>8.5682998965489005E-2</v>
      </c>
      <c r="E16" t="s">
        <v>10</v>
      </c>
      <c r="P16">
        <f>39/18</f>
        <v>2.1666666666666665</v>
      </c>
      <c r="Q16">
        <v>0.1388113165150677</v>
      </c>
    </row>
    <row r="17" spans="1:17" ht="16" x14ac:dyDescent="0.2">
      <c r="A17" s="2" t="s">
        <v>26</v>
      </c>
      <c r="B17" s="2">
        <v>281</v>
      </c>
      <c r="C17" s="2">
        <v>9.2464810156357741E-2</v>
      </c>
      <c r="D17" s="2">
        <v>8.3816453946555458E-2</v>
      </c>
      <c r="E17" t="s">
        <v>22</v>
      </c>
      <c r="P17">
        <f>39/24</f>
        <v>1.625</v>
      </c>
      <c r="Q17">
        <v>0.1492905603078733</v>
      </c>
    </row>
    <row r="18" spans="1:17" ht="16" x14ac:dyDescent="0.2">
      <c r="A18" s="2" t="s">
        <v>27</v>
      </c>
      <c r="B18" s="2">
        <v>278.5</v>
      </c>
      <c r="C18" s="2">
        <v>9.1129917036148742E-2</v>
      </c>
      <c r="D18" s="2">
        <v>9.152208505133877E-2</v>
      </c>
      <c r="E18" t="s">
        <v>22</v>
      </c>
      <c r="P18">
        <f>39/30</f>
        <v>1.3</v>
      </c>
      <c r="Q18">
        <v>0.30445489364521938</v>
      </c>
    </row>
    <row r="19" spans="1:17" ht="16" x14ac:dyDescent="0.2">
      <c r="A19" s="2" t="s">
        <v>28</v>
      </c>
      <c r="B19" s="2">
        <v>281.5</v>
      </c>
      <c r="C19" s="2">
        <v>0.1462280395406001</v>
      </c>
      <c r="D19" s="2">
        <v>0.1197047718437817</v>
      </c>
      <c r="E19" t="s">
        <v>20</v>
      </c>
    </row>
    <row r="20" spans="1:17" ht="16" x14ac:dyDescent="0.2">
      <c r="A20" s="2" t="s">
        <v>29</v>
      </c>
      <c r="B20" s="2">
        <v>280.5</v>
      </c>
      <c r="C20" s="2">
        <v>0.13139459348953539</v>
      </c>
      <c r="D20" s="2">
        <v>0.11768724751389679</v>
      </c>
      <c r="E20" t="s">
        <v>20</v>
      </c>
    </row>
    <row r="21" spans="1:17" ht="16" x14ac:dyDescent="0.2">
      <c r="A21" s="2" t="s">
        <v>30</v>
      </c>
      <c r="B21" s="2">
        <v>280.5</v>
      </c>
      <c r="C21" s="2">
        <v>0.15021879823910511</v>
      </c>
      <c r="D21" s="2">
        <v>0.12754470696569581</v>
      </c>
      <c r="E21" t="s">
        <v>18</v>
      </c>
    </row>
    <row r="22" spans="1:17" ht="16" x14ac:dyDescent="0.2">
      <c r="A22" s="2" t="s">
        <v>31</v>
      </c>
      <c r="B22" s="2">
        <v>279.5</v>
      </c>
      <c r="C22" s="2">
        <v>0.14836232237664149</v>
      </c>
      <c r="D22" s="2">
        <v>0.1142415973906396</v>
      </c>
      <c r="E22" t="s">
        <v>18</v>
      </c>
    </row>
    <row r="23" spans="1:17" ht="16" x14ac:dyDescent="0.2">
      <c r="A23" s="2" t="s">
        <v>32</v>
      </c>
      <c r="B23" s="2">
        <v>280.5</v>
      </c>
      <c r="C23" s="2">
        <v>0.28267094648616781</v>
      </c>
      <c r="D23" s="2">
        <v>0.1935075584309667</v>
      </c>
      <c r="E23" t="s">
        <v>12</v>
      </c>
      <c r="I23" s="4" t="s">
        <v>33</v>
      </c>
      <c r="J23" s="4" t="s">
        <v>34</v>
      </c>
      <c r="K23" s="4" t="s">
        <v>35</v>
      </c>
    </row>
    <row r="24" spans="1:17" ht="16" x14ac:dyDescent="0.2">
      <c r="A24" s="2" t="s">
        <v>36</v>
      </c>
      <c r="B24" s="2">
        <v>281</v>
      </c>
      <c r="C24" s="2">
        <v>0.32623884080427101</v>
      </c>
      <c r="D24" s="2">
        <v>0.21177850450449029</v>
      </c>
      <c r="E24" t="s">
        <v>12</v>
      </c>
      <c r="I24" s="4" t="s">
        <v>37</v>
      </c>
      <c r="J24" s="4" t="s">
        <v>38</v>
      </c>
      <c r="K24" s="4" t="s">
        <v>39</v>
      </c>
    </row>
    <row r="25" spans="1:17" x14ac:dyDescent="0.2">
      <c r="I25" s="4" t="s">
        <v>40</v>
      </c>
      <c r="J25" s="4" t="s">
        <v>41</v>
      </c>
      <c r="K25" s="4" t="s">
        <v>42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UV-Vis Analysis</vt:lpstr>
      <vt:lpstr>UV-Vis Analysis Extra</vt:lpstr>
      <vt:lpstr>UV-Vis Analysis1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2022-05-20T01:05:36Z</dcterms:created>
  <dcterms:modified xsi:type="dcterms:W3CDTF">2022-06-04T22:59:26Z</dcterms:modified>
</cp:coreProperties>
</file>