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8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9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0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11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amy Hay\Desktop\Spring 2017\Capstone\PianoCapstone\Data Analysis\"/>
    </mc:Choice>
  </mc:AlternateContent>
  <bookViews>
    <workbookView xWindow="0" yWindow="0" windowWidth="21570" windowHeight="7965" activeTab="1"/>
  </bookViews>
  <sheets>
    <sheet name="Levels" sheetId="2" r:id="rId1"/>
    <sheet name="eyeTrackingData" sheetId="4" r:id="rId2"/>
    <sheet name="eyeFn" sheetId="40" r:id="rId3"/>
    <sheet name="RT_Output1" sheetId="83" r:id="rId4"/>
    <sheet name="RT_ValidationScore1" sheetId="82" r:id="rId5"/>
    <sheet name="RT_PruneLog1" sheetId="81" r:id="rId6"/>
    <sheet name="RT_MinErrorTree1" sheetId="80" r:id="rId7"/>
    <sheet name="RT_FullTree1" sheetId="79" r:id="rId8"/>
    <sheet name="RT_ValidationLiftChart1" sheetId="78" r:id="rId9"/>
    <sheet name="RT_Stored1" sheetId="77" r:id="rId10"/>
    <sheet name="RT_Output" sheetId="76" r:id="rId11"/>
    <sheet name="RT_PruneLog" sheetId="75" r:id="rId12"/>
    <sheet name="RT_MinErrorTree" sheetId="74" r:id="rId13"/>
    <sheet name="RT_FullTree" sheetId="73" r:id="rId14"/>
    <sheet name="RT_ValidationLiftChart" sheetId="72" r:id="rId15"/>
    <sheet name="RT_Stored" sheetId="71" r:id="rId16"/>
    <sheet name="KNNP_Output1" sheetId="70" r:id="rId17"/>
    <sheet name="KNNP_ValidationLiftChart1" sheetId="69" r:id="rId18"/>
    <sheet name="KNNP_Stored1" sheetId="68" r:id="rId19"/>
    <sheet name="MLR_Output2" sheetId="67" r:id="rId20"/>
    <sheet name="MLR_ValidationLiftChart2" sheetId="66" r:id="rId21"/>
    <sheet name="MLR_Stored2" sheetId="65" r:id="rId22"/>
    <sheet name="MLR_Output1" sheetId="64" r:id="rId23"/>
    <sheet name="MLR_Stored1" sheetId="63" r:id="rId24"/>
    <sheet name="MLR_Output" sheetId="62" r:id="rId25"/>
    <sheet name="MLR_ValidationLiftChart" sheetId="61" r:id="rId26"/>
    <sheet name="MLR_Stored" sheetId="60" r:id="rId27"/>
    <sheet name="NNP_Output1" sheetId="59" r:id="rId28"/>
    <sheet name="NNP_TrainLog1" sheetId="58" r:id="rId29"/>
    <sheet name="NNP_ValidationLiftChart1" sheetId="57" r:id="rId30"/>
    <sheet name="NNP_Stored1" sheetId="56" r:id="rId31"/>
    <sheet name="NNP_Output" sheetId="55" r:id="rId32"/>
    <sheet name="NNP_TrainLog" sheetId="54" r:id="rId33"/>
    <sheet name="NNP_ValidationLiftChart" sheetId="53" r:id="rId34"/>
    <sheet name="NNP_Stored" sheetId="52" r:id="rId35"/>
    <sheet name="NNPAuto_Output1" sheetId="51" r:id="rId36"/>
    <sheet name="NNPAuto_Output" sheetId="50" r:id="rId37"/>
    <sheet name="KNNP_Output" sheetId="49" r:id="rId38"/>
    <sheet name="KNNP_TrainingLiftChart" sheetId="48" r:id="rId39"/>
    <sheet name="KNNP_Stored" sheetId="47" r:id="rId40"/>
    <sheet name="PCA_Summary1" sheetId="46" r:id="rId41"/>
    <sheet name="PCA_Scores1" sheetId="45" r:id="rId42"/>
    <sheet name="PCA_Components1" sheetId="44" r:id="rId43"/>
    <sheet name="AmazingGrace" sheetId="3" r:id="rId44"/>
    <sheet name="PCA_Summary" sheetId="7" r:id="rId45"/>
    <sheet name="PCA_Scores" sheetId="6" r:id="rId46"/>
    <sheet name="PCA_Components" sheetId="5" r:id="rId47"/>
  </sheets>
  <definedNames>
    <definedName name="solver_typ" localSheetId="1" hidden="1">2</definedName>
    <definedName name="solver_ver" localSheetId="1" hidden="1">16</definedName>
    <definedName name="xlm_15_1" localSheetId="43" hidden="1">"'{""wkbk"":""ML_eyeTracking.xlsx"",""wksheet"":""AmazingGrace"",""data_range"":""$A$1:$H$52"",""has_header"":true,""input_cols"":[{""varName"":""Playing Time""},{""varName"":""Fixation Count""},{""varName"":""Fixation Duration""},{""varName"":""Saccade Length""},{""varName"":""Saccade Dura"</definedName>
    <definedName name="xlm_15_1" localSheetId="2" hidden="1">"'{""wkbk"":""ML_eyeTracking.xlsx"",""wksheet"":""eyeFn"",""data_range"":""$A$1:$I$53"",""has_header"":true,""input_cols"":[{""varName"":""Playing Time""},{""varName"":""Fixation Count""},{""varName"":""Fixation Duration""},{""varName"":""Saccade Length""},{""varName"":""Saccade Duration""},"</definedName>
    <definedName name="xlm_15_2" localSheetId="43" hidden="1">"'tion""},{""varName"":""Path Velocity""}],""cat_cols"":[],""firstRow"":1,""rows"":51,""isPartitionSheet"":false,""std_clustering"":true,""useFixedComponents"":false,""numFixedComponents"":1,""useSmallestComponents"":true,""pctVariance"":90,""useCovarianceMatrix"":false,""useCorrel"</definedName>
    <definedName name="xlm_15_2" localSheetId="2" hidden="1">"'{""varName"":""Path Velocity""}],""cat_cols"":[],""firstRow"":1,""rows"":52,""isPartitionSheet"":false,""std_clustering"":true,""useFixedComponents"":false,""numFixedComponents"":1,""useSmallestComponents"":true,""pctVariance"":90,""useCovarianceMatrix"":false,""useCorrelationMa"</definedName>
    <definedName name="xlm_15_3" localSheetId="43" hidden="1">"'ationMatrix"":true,""showPrincipalComps"":true,""qStats"":false,""tStats"":false}"</definedName>
    <definedName name="xlm_15_3" localSheetId="2" hidden="1">"'trix"":true,""showPrincipalComps"":true,""qStats"":false,""tStats"":false}"</definedName>
    <definedName name="xlm_600_1" localSheetId="43" hidden="1">"'{""wkbk"":""ML_eyeTracking.xlsx"",""wksheet"":""AmazingGrace"",""data_range"":""$A$1:$L$52"",""has_header"":true,""cat_cols"":[],""firstRow"":1,""rows"":51,""train_rows"":31,""validation_rows"":20,""test_rows"":0,""isPartitionSheet"":false,""numOutputClasses"":5,""useSuccessClass"":fal"</definedName>
    <definedName name="xlm_600_1" localSheetId="2" hidden="1">"'{""wkbk"":""ML_eyeTracking.xlsx"",""wksheet"":""eyeFn"",""data_range"":""$A$1:$I$53"",""has_header"":true,""cat_cols"":[],""firstRow"":1,""rows"":52,""train_rows"":31,""validation_rows"":21,""test_rows"":0,""isPartitionSheet"":false,""numOutputClasses"":5,""useSuccessClass"":false,""suc"</definedName>
    <definedName name="xlm_600_2" localSheetId="43" hidden="1">"'se,""successClass"":null,""successCutoffProb"":0.5,""partitionData"":true,""usePartitionVar"":false,""useRandomRows"":true,""setSeed"":false,""seedValue"":12345,""trainPct"":60,""validationPct"":40,""testPct"":0,""autoPct"":true,""equalPct"":false,""specifyPct"":false,""newDataDat"</definedName>
    <definedName name="xlm_600_2" localSheetId="2" hidden="1">"'cessClass"":null,""successCutoffProb"":0.5,""partitionData"":true,""usePartitionVar"":false,""useRandomRows"":true,""setSeed"":false,""seedValue"":12345,""trainPct"":60,""validationPct"":40,""testPct"":0,""autoPct"":true,""equalPct"":false,""specifyPct"":false,""newDataDatabase"":"</definedName>
    <definedName name="xlm_600_3" localSheetId="43" hidden="1">"'abase"":false,""newDataWorksheet"":false,""normalizeInput"":false,""useTreeLimitType"":false,""useMinTermNodesRecs"":true,""minRecsInTermNode"":3,""pruneTree"":false,""priorClassProbabilityCode"":0,""maxTreeDisplayLevels"":7,""fullTree"":true,""bestPrunedTree"":false,""minErr"</definedName>
    <definedName name="xlm_600_3" localSheetId="2" hidden="1">"'false,""newDataWorksheet"":false,""normalizeInput"":false,""useTreeLimitType"":false,""useMinTermNodesRecs"":true,""minRecsInTermNode"":3,""pruneTree"":false,""priorClassProbabilityCode"":0,""maxTreeDisplayLevels"":7,""fullTree"":true,""bestPrunedTree"":false,""minErrorTree"""</definedName>
    <definedName name="xlm_600_4" localSheetId="43" hidden="1">"'orTree"":false,""userSpecDecisionNodes"":false,""trainDetailRpt"":false,""trainSummaryRpt"":true,""trainLiftChart"":false,""trainROCCurve"":false,""validationDetailRpt"":true,""validationSummaryRpt"":true,""validationLiftChart"":false,""validROCCurve"":false,""testDetailRpt"</definedName>
    <definedName name="xlm_600_4" localSheetId="2" hidden="1">"':false,""userSpecDecisionNodes"":false,""trainDetailRpt"":false,""trainSummaryRpt"":true,""trainLiftChart"":false,""trainROCCurve"":false,""validationDetailRpt"":false,""validationSummaryRpt"":true,""validationLiftChart"":false,""validROCCurve"":false,""testDetailRpt"":fals"</definedName>
    <definedName name="xlm_600_5" localSheetId="43" hidden="1">"'"":false,""testSummaryRpt"":false,""testLiftChart"":false,""testROCCurve"":false}"</definedName>
    <definedName name="xlm_600_5" localSheetId="2" hidden="1">"'e,""testSummaryRpt"":false,""testLiftChart"":false,""testROCCurve"":false}"</definedName>
    <definedName name="xlm_601_1" localSheetId="43" hidden="1">"'{""wkbk"":""ML_eyeTracking.xlsx"",""wksheet"":""AmazingGrace"",""data_range"":""$A$1:$M$52"",""has_header"":true,""cat_cols"":[],""firstRow"":1,""rows"":51,""train_rows"":31,""validation_rows"":20,""test_rows"":0,""isPartitionSheet"":false,""numOutputClasses"":2,""useSuccessClass"":tru"</definedName>
    <definedName name="xlm_601_2" localSheetId="43" hidden="1">"'e,""successClass"":""1"",""successCutoffProb"":0.5,""partitionData"":true,""usePartitionVar"":false,""useRandomRows"":true,""setSeed"":false,""seedValue"":12345,""trainPct"":60,""validationPct"":40,""testPct"":0,""autoPct"":true,""equalPct"":false,""specifyPct"":false,""newDataDatab"</definedName>
    <definedName name="xlm_601_3" localSheetId="43" hidden="1">"'ase"":false,""newDataWorksheet"":false,""quadraticDiscriminant"":false,""linearDiscriminant"":true,""canonicalVariate"":false,""optimizationMethodCode"":0,""priorClassProbabilityCode"":0,""successCost"":1,""failureCost"":1,""linearDiscriminantFuncs"":false,""canonicalVariat"</definedName>
    <definedName name="xlm_601_4" localSheetId="43" hidden="1">"'eLoadings"":false,""trainDetailRpt"":false,""trainSummaryRpt"":true,""trainLiftChart"":true,""trainCanonicalScores"":false,""trainROCCurve"":true,""validationDetailRpt"":false,""validationSummaryRpt"":true,""validationLiftChart"":true,""validationCanonicalScores"":false,""v"</definedName>
    <definedName name="xlm_601_5" localSheetId="43" hidden="1">"'alidROCCurve"":false,""testDetailRpt"":false,""testSummaryRpt"":false,""testLiftChart"":false,""testCanonicalScores"":false,""testROCCurve"":false,""scoreNewDataWorksheetCanonical"":false}"</definedName>
    <definedName name="xlm_602_1" localSheetId="43" hidden="1">"'{""wkbk"":""ML_eyeTracking.xlsx"",""wksheet"":""AmazingGrace"",""data_range"":""$A$1:$M$52"",""has_header"":true,""cat_cols"":[],""firstRow"":1,""rows"":51,""train_rows"":31,""validation_rows"":20,""test_rows"":0,""isPartitionSheet"":false,""numOutputClasses"":2,""useSuccessClass"":tru"</definedName>
    <definedName name="xlm_602_2" localSheetId="43" hidden="1">"'e,""successClass"":""1"",""successCutoffProb"":0.5,""partitionData"":true,""usePartitionVar"":false,""useRandomRows"":true,""setSeed"":false,""seedValue"":12345,""trainPct"":60,""validationPct"":40,""testPct"":0,""autoPct"":true,""equalPct"":false,""specifyPct"":false,""newDataDatab"</definedName>
    <definedName name="xlm_602_3" localSheetId="43" hidden="1">"'ase"":false,""newDataWorksheet"":false,""normalizeInputData"":false,""numNearestNeighbors"":5,""scoreOptCode"":1,""priorClassProbabilityCode"":0,""trainDetailRpt"":false,""trainSummaryRpt"":true,""trainLiftChart"":true,""trainROCCurve"":true,""validationDetailRpt"":false,""va"</definedName>
    <definedName name="xlm_602_4" localSheetId="43" hidden="1">"'lidationSummaryRpt"":true,""validationLiftChart"":true,""validROCCurve"":false,""testDetailRpt"":false,""testSummaryRpt"":false,""testLiftChart"":false,""testROCCurve"":false}"</definedName>
    <definedName name="xlm_700_1" localSheetId="2" hidden="1">"'{""wkbk"":""ML_eyeTracking.xlsx"",""wksheet"":""eyeFn"",""data_range"":""$A$1:$L$53"",""has_header"":true,""cat_cols"":[],""firstRow"":1,""rows"":52,""train_rows"":31,""validation_rows"":21,""test_rows"":0,""isPartitionSheet"":false,""partitionData"":true,""usePartitionVar"":false,""use"</definedName>
    <definedName name="xlm_700_2" localSheetId="2" hidden="1">"'RandomRows"":true,""setSeed"":false,""seedValue"":12345,""trainPct"":60,""validationPct"":40,""testPct"":0,""autoPct"":true,""equalPct"":false,""specifyPct"":false,""normalizeInputData"":false,""numNearestNeighbors"":5,""scoreOptCode"":1,""trainDetailRpt"":false,""trainSummaryRpt"</definedName>
    <definedName name="xlm_700_3" localSheetId="2" hidden="1">"'"":true,""trainLiftChart"":false,""trainROCCurve"":false,""validationDetailRpt"":false,""validationSummaryRpt"":true,""validationLiftChart"":true,""validROCCurve"":false,""testDetailRpt"":false,""testSummaryRpt"":false,""testLiftChart"":false,""testROCCurve"":false,""newDataD"</definedName>
    <definedName name="xlm_700_4" localSheetId="2" hidden="1">"'atabase"":false,""newDataWorksheet"":false}"</definedName>
    <definedName name="xlm_701_1" localSheetId="2" hidden="1">"'{""wkbk"":""ML_eyeTracking.xlsx"",""wksheet"":""eyeFn"",""data_range"":""$A$1:$I$53"",""has_header"":true,""cat_cols"":[],""firstRow"":1,""rows"":52,""train_rows"":31,""validation_rows"":21,""test_rows"":0,""isPartitionSheet"":false,""partitionData"":true,""usePartitionVar"":false,""use"</definedName>
    <definedName name="xlm_701_2" localSheetId="2" hidden="1">"'RandomRows"":true,""setSeed"":false,""seedValue"":12345,""trainPct"":60,""validationPct"":40,""testPct"":0,""autoPct"":true,""equalPct"":false,""specifyPct"":false,""varSelectionOnly"":false,""forceConstTermToZero"":false,""fittedValues"":false,""standardizedResids"":false,""unst"</definedName>
    <definedName name="xlm_701_3" localSheetId="2" hidden="1">"'andardizedResids"":false,""ANOVA"":true,""varCovarMatrix"":true,""outputTrainDataCovarMatrixOfCoeffs"":true,""trainDetailRpt"":false,""trainSummaryRpt"":true,""trainLiftChart"":false,""trainROCCurve"":false,""validationDetailRpt"":false,""validationSummaryRpt"":true,""valid"</definedName>
    <definedName name="xlm_701_4" localSheetId="2" hidden="1">"'ationLiftChart"":true,""validROCCurve"":false,""testDetailRpt"":false,""testSummaryRpt"":false,""testLiftChart"":false,""testROCCurve"":false,""newDataDatabase"":false,""newDataWorksheet"":false,""studentizedResiduals"":false,""deletedResiduals"":false,""cooksDistance"":fals"</definedName>
    <definedName name="xlm_701_5" localSheetId="2" hidden="1">"'e,""DFfits"":false,""covarianceRatiosStats"":false,""hatMatrixDiagonalsStats"":false,""performCollinearityDiagnostics"":false,""performCollinearityDiags"":false,""perfBestSubsetSel"":false}"</definedName>
    <definedName name="xlm_702_1" localSheetId="2" hidden="1">"'{""wkbk"":""ML_eyeTracking.xlsx"",""wksheet"":""eyeFn"",""data_range"":""$A$1:$L$53"",""has_header"":true,""cat_cols"":[],""firstRow"":1,""rows"":52,""train_rows"":31,""validation_rows"":21,""test_rows"":0,""isPartitionSheet"":false,""partitionData"":true,""usePartitionVar"":false,""use"</definedName>
    <definedName name="xlm_702_2" localSheetId="2" hidden="1">"'RandomRows"":true,""setSeed"":false,""seedValue"":12345,""trainPct"":60,""validationPct"":40,""testPct"":0,""autoPct"":true,""equalPct"":false,""specifyPct"":false,""normalizeInput"":false,""neuronWeightSeed"":12345,""layerNodes"":[1,2,0,0],""numHiddenLayers"":2,""networkArchCode"</definedName>
    <definedName name="xlm_702_3" localSheetId="2" hidden="1">"'"":2,""numEpochs"":30,""errorTolerance"":0.01,""weightDecayTraining"":0,""gradientDescentStepSize"":0.1,""weightChangeMomentum"":0.6,""hiddenLayerSigmoidCode"":1,""outputLayerSigmoidCode"":1,""trainDetailRpt"":false,""trainSummaryRpt"":true,""trainLiftChart"":false,""trainROC"</definedName>
    <definedName name="xlm_702_4" localSheetId="2" hidden="1">"'Curve"":false,""validationDetailRpt"":false,""validationSummaryRpt"":true,""validationLiftChart"":true,""validROCCurve"":false,""testDetailRpt"":false,""testSummaryRpt"":false,""testLiftChart"":false,""testROCCurve"":false,""newDataDatabase"":false,""newDataWorksheet"":false"</definedName>
    <definedName name="xlm_702_5" localSheetId="2" hidden="1">"'}"</definedName>
    <definedName name="xlm_703_1" localSheetId="43" hidden="1">"'{""wkbk"":""ML_eyeTracking.xlsx"",""wksheet"":""AmazingGrace"",""data_range"":""$A$1:$K$52"",""has_header"":true,""cat_cols"":[],""firstRow"":1,""rows"":51,""train_rows"":31,""validation_rows"":20,""test_rows"":0,""isPartitionSheet"":false,""partitionData"":true,""usePartitionVar"":fal"</definedName>
    <definedName name="xlm_703_1" localSheetId="2" hidden="1">"'{""wkbk"":""ML_eyeTracking.xlsx"",""wksheet"":""eyeFn"",""data_range"":""$B$1:$H$53"",""has_header"":true,""cat_cols"":[],""firstRow"":1,""rows"":52,""train_rows"":31,""validation_rows"":21,""test_rows"":0,""isPartitionSheet"":false,""partitionData"":true,""usePartitionVar"":false,""use"</definedName>
    <definedName name="xlm_703_2" localSheetId="43" hidden="1">"'se,""useRandomRows"":true,""setSeed"":false,""seedValue"":12345,""trainPct"":60,""validationPct"":40,""testPct"":0,""autoPct"":true,""equalPct"":false,""specifyPct"":false,""normalizeInput"":false,""maxInputVarSplits"":30,""useTreeLimitType"":false,""useMinTermNodesRecs"":true,""m"</definedName>
    <definedName name="xlm_703_2" localSheetId="2" hidden="1">"'RandomRows"":true,""setSeed"":false,""seedValue"":12345,""trainPct"":60,""validationPct"":40,""testPct"":0,""autoPct"":true,""equalPct"":false,""specifyPct"":false,""normalizeInput"":false,""maxInputVarSplits"":30,""useTreeLimitType"":false,""useMinTermNodesRecs"":true,""minRecsI"</definedName>
    <definedName name="xlm_703_3" localSheetId="43" hidden="1">"'inRecsInTermNode"":3,""scoreOptCode"":0,""maxTreeDisplayLevels"":7,""fullTree"":false,""bestPrunedTree"":true,""minErrorTree"":false,""userSpecDecisionNodes"":false,""trainDetailRpt"":false,""trainSummaryRpt"":true,""trainLiftChart"":false,""trainROCCurve"":false,""validation"</definedName>
    <definedName name="xlm_703_3" localSheetId="2" hidden="1">"'nTermNode"":3,""scoreOptCode"":0,""maxTreeDisplayLevels"":7,""fullTree"":true,""bestPrunedTree"":false,""minErrorTree"":true,""userSpecDecisionNodes"":false,""trainDetailRpt"":false,""trainSummaryRpt"":true,""trainLiftChart"":false,""trainROCCurve"":false,""validationDetailRp"</definedName>
    <definedName name="xlm_703_4" localSheetId="43" hidden="1">"'DetailRpt"":true,""validationSummaryRpt"":true,""validationLiftChart"":true,""validROCCurve"":false,""testDetailRpt"":false,""testSummaryRpt"":false,""testLiftChart"":false,""testROCCurve"":false,""newDataDatabase"":false,""newDataWorksheet"":false}"</definedName>
    <definedName name="xlm_703_4" localSheetId="2" hidden="1">"'t"":true,""validationSummaryRpt"":true,""validationLiftChart"":true,""validROCCurve"":false,""testDetailRpt"":false,""testSummaryRpt"":false,""testLiftChart"":false,""testROCCurve"":false,""newDataDatabase"":false,""newDataWorksheet"":false}"</definedName>
    <definedName name="xlm_709_1" localSheetId="2" hidden="1">"'{""wkbk"":""ML_eyeTracking.xlsx"",""wksheet"":""eyeFn"",""data_range"":""$A$1:$L$53"",""has_header"":true,""cat_cols"":[],""firstRow"":1,""rows"":52,""train_rows"":31,""validation_rows"":21,""test_rows"":0,""isPartitionSheet"":false,""partitionData"":true,""usePartitionVar"":false,""use"</definedName>
    <definedName name="xlm_709_2" localSheetId="2" hidden="1">"'RandomRows"":true,""setSeed"":false,""seedValue"":12345,""trainPct"":60,""validationPct"":40,""testPct"":0,""autoPct"":true,""equalPct"":false,""specifyPct"":false,""normalizeInput"":false,""neuronWeightSeed"":12345,""layerNodes"":[],""networkArchCode"":1,""numEpochs"":30,""errorTo"</definedName>
    <definedName name="xlm_709_3" localSheetId="2" hidden="1">"'lerance"":0.01,""weightDecayTraining"":0,""gradientDescentStepSize"":0.1,""weightChangeMomentum"":0.6,""hiddenLayerSigmoidCode"":1,""outputLayerSigmoidCode"":1,""trainDetailRpt"":false,""trainSummaryRpt"":true,""trainLiftChart"":false,""trainROCCurve"":false,""validationDet"</definedName>
    <definedName name="xlm_709_4" localSheetId="2" hidden="1">"'ailRpt"":false,""validationSummaryRpt"":true,""validationLiftChart"":false,""validROCCurve"":false,""testDetailRpt"":false,""testSummaryRpt"":false,""testLiftChart"":false,""testROCCurve"":false,""newDataDatabase"":false,""newDataWorksheet"":false}"</definedName>
    <definedName name="xlm_chart1" localSheetId="1" hidden="1">"ScatterPlotMatrix"</definedName>
    <definedName name="xlm_chart1_CatVar0" localSheetId="1" hidden="1">1</definedName>
    <definedName name="xlm_chart1_CatVar0Chk0" localSheetId="1" hidden="1">1</definedName>
    <definedName name="xlm_chart1_CatVar0Chk1" localSheetId="1" hidden="1">1</definedName>
    <definedName name="xlm_chart1_CatVar0Chk2" localSheetId="1" hidden="1">1</definedName>
    <definedName name="xlm_chart1_CatVar0Chk3" localSheetId="1" hidden="1">1</definedName>
    <definedName name="xlm_chart1_CatVar0Chk4" localSheetId="1" hidden="1">1</definedName>
    <definedName name="xlm_chart1_CatVar0Chk5" localSheetId="1" hidden="1">1</definedName>
    <definedName name="xlm_chart1_CatVar1" localSheetId="1" hidden="1">1</definedName>
    <definedName name="xlm_chart1_CatVar1Chk0" localSheetId="1" hidden="1">1</definedName>
    <definedName name="xlm_chart1_CatVar1Chk1" localSheetId="1" hidden="1">1</definedName>
    <definedName name="xlm_chart1_CatVar1Chk2" localSheetId="1" hidden="1">1</definedName>
    <definedName name="xlm_chart1_CatVar1Chk3" localSheetId="1" hidden="1">1</definedName>
    <definedName name="xlm_chart1_CatVar1Chk4" localSheetId="1" hidden="1">1</definedName>
    <definedName name="xlm_chart1_Child1Axis0" localSheetId="1" hidden="1">1</definedName>
    <definedName name="xlm_chart1_Child1Axis0_format" localSheetId="1" hidden="1">0</definedName>
    <definedName name="xlm_chart1_Child1Axis0_layout" localSheetId="1" hidden="1">0</definedName>
    <definedName name="xlm_chart1_Child1Axis0_name" localSheetId="1" hidden="1">"Arial"</definedName>
    <definedName name="xlm_chart1_Child1Axis0_size" localSheetId="1" hidden="1">9</definedName>
    <definedName name="xlm_chart1_Child1Axis0_style" localSheetId="1" hidden="1">0</definedName>
    <definedName name="xlm_chart1_Child1Axis1" localSheetId="1" hidden="1">1</definedName>
    <definedName name="xlm_chart1_Child1Axis1_format" localSheetId="1" hidden="1">0</definedName>
    <definedName name="xlm_chart1_Child1Axis1_layout" localSheetId="1" hidden="1">0</definedName>
    <definedName name="xlm_chart1_Child1Axis1_name" localSheetId="1" hidden="1">"Arial"</definedName>
    <definedName name="xlm_chart1_Child1Axis1_size" localSheetId="1" hidden="1">9</definedName>
    <definedName name="xlm_chart1_Child1Axis1_style" localSheetId="1" hidden="1">0</definedName>
    <definedName name="xlm_chart1_Child1Axis2" localSheetId="1" hidden="1">0</definedName>
    <definedName name="xlm_chart1_Child1Axis2_format" localSheetId="1" hidden="1">0</definedName>
    <definedName name="xlm_chart1_Child1Axis2_layout" localSheetId="1" hidden="1">0</definedName>
    <definedName name="xlm_chart1_Child1Axis2_name" localSheetId="1" hidden="1">"Arial"</definedName>
    <definedName name="xlm_chart1_Child1Axis2_size" localSheetId="1" hidden="1">9</definedName>
    <definedName name="xlm_chart1_Child1Axis2_style" localSheetId="1" hidden="1">0</definedName>
    <definedName name="xlm_chart1_Child1Axis3" localSheetId="1" hidden="1">0</definedName>
    <definedName name="xlm_chart1_Child1Axis3_format" localSheetId="1" hidden="1">0</definedName>
    <definedName name="xlm_chart1_Child1Axis3_layout" localSheetId="1" hidden="1">0</definedName>
    <definedName name="xlm_chart1_Child1Axis3_name" localSheetId="1" hidden="1">"Arial"</definedName>
    <definedName name="xlm_chart1_Child1Axis3_size" localSheetId="1" hidden="1">9</definedName>
    <definedName name="xlm_chart1_Child1Axis3_style" localSheetId="1" hidden="1">0</definedName>
    <definedName name="xlm_chart1_Child1Axis4_name" localSheetId="1" hidden="1">"Arial"</definedName>
    <definedName name="xlm_chart1_Child1Axis4_size" localSheetId="1" hidden="1">9</definedName>
    <definedName name="xlm_chart1_Child1Axis4_style" localSheetId="1" hidden="1">0</definedName>
    <definedName name="xlm_chart1_Child1Axis5_name" localSheetId="1" hidden="1">"Arial"</definedName>
    <definedName name="xlm_chart1_Child1Axis5_size" localSheetId="1" hidden="1">9</definedName>
    <definedName name="xlm_chart1_Child1Axis5_style" localSheetId="1" hidden="1">0</definedName>
    <definedName name="xlm_chart1_Child1Border" localSheetId="1" hidden="1">0</definedName>
    <definedName name="xlm_chart1_Child1Bordercolor" localSheetId="1" hidden="1">-1</definedName>
    <definedName name="xlm_chart1_Child1Col0" localSheetId="1" hidden="1">-13395457</definedName>
    <definedName name="xlm_chart1_Child1Col1" localSheetId="1" hidden="1">-10496</definedName>
    <definedName name="xlm_chart1_Child1Col10" localSheetId="1" hidden="1">-12490271</definedName>
    <definedName name="xlm_chart1_Child1Col11" localSheetId="1" hidden="1">-47872</definedName>
    <definedName name="xlm_chart1_Child1Col2" localSheetId="1" hidden="1">-7722014</definedName>
    <definedName name="xlm_chart1_Child1Col3" localSheetId="1" hidden="1">-29696</definedName>
    <definedName name="xlm_chart1_Child1Col4" localSheetId="1" hidden="1">-14513374</definedName>
    <definedName name="xlm_chart1_Child1Col5" localSheetId="1" hidden="1">-256</definedName>
    <definedName name="xlm_chart1_Child1Col6" localSheetId="1" hidden="1">-7077677</definedName>
    <definedName name="xlm_chart1_Child1Col7" localSheetId="1" hidden="1">-40121</definedName>
    <definedName name="xlm_chart1_Child1Col8" localSheetId="1" hidden="1">-16711809</definedName>
    <definedName name="xlm_chart1_Child1Col9" localSheetId="1" hidden="1">-8388864</definedName>
    <definedName name="xlm_chart1_Child1Color" localSheetId="1" hidden="1">2</definedName>
    <definedName name="xlm_chart1_Child1Footer" localSheetId="1" hidden="1">" "</definedName>
    <definedName name="xlm_chart1_Child1Header" localSheetId="1" hidden="1">" "</definedName>
    <definedName name="xlm_chart1_Child1HeaderInfo0" localSheetId="1" hidden="1">1</definedName>
    <definedName name="xlm_chart1_Child1HeaderInfo1" localSheetId="1" hidden="1">0</definedName>
    <definedName name="xlm_chart1_Child1HeaderInfo2" localSheetId="1" hidden="1">1</definedName>
    <definedName name="xlm_chart1_Child1HeaderInfo3" localSheetId="1" hidden="1">-1</definedName>
    <definedName name="xlm_chart1_Child1Heigth" localSheetId="1" hidden="1">1002</definedName>
    <definedName name="xlm_chart1_Child1LabelInfo0" localSheetId="1" hidden="1">0</definedName>
    <definedName name="xlm_chart1_Child1LabelInfo1" localSheetId="1" hidden="1">0</definedName>
    <definedName name="xlm_chart1_Child1LabelInfo2" localSheetId="1" hidden="1">0</definedName>
    <definedName name="xlm_chart1_Child1LabelInfo3" localSheetId="1" hidden="1">0</definedName>
    <definedName name="xlm_chart1_Child1LabelInfo4" localSheetId="1" hidden="1">-1</definedName>
    <definedName name="xlm_chart1_Child1LabelInfo5" localSheetId="1" hidden="1">-1</definedName>
    <definedName name="xlm_chart1_Child1LegHeader" localSheetId="1" hidden="1">" "</definedName>
    <definedName name="xlm_chart1_Child1Locx" localSheetId="1" hidden="1">0</definedName>
    <definedName name="xlm_chart1_Child1Locy" localSheetId="1" hidden="1">0</definedName>
    <definedName name="xlm_chart1_Child1PrimaryX" localSheetId="1" hidden="1">" "</definedName>
    <definedName name="xlm_chart1_Child1PrimaryY" localSheetId="1" hidden="1">" "</definedName>
    <definedName name="xlm_chart1_Child1SecondX" localSheetId="1" hidden="1">" "</definedName>
    <definedName name="xlm_chart1_Child1SecondY" localSheetId="1" hidden="1">" "</definedName>
    <definedName name="xlm_chart1_Child1Type" localSheetId="1" hidden="1">6</definedName>
    <definedName name="xlm_chart1_Child1Width" localSheetId="1" hidden="1">1713</definedName>
    <definedName name="xlm_chart1_Children" localSheetId="1" hidden="1">1</definedName>
    <definedName name="xlm_chart1_ContVar0" localSheetId="1" hidden="1">1</definedName>
    <definedName name="xlm_chart1_ContVar1" localSheetId="1" hidden="1">1</definedName>
    <definedName name="xlm_chart1_ContVar2" localSheetId="1" hidden="1">0</definedName>
    <definedName name="xlm_chart1_ContVar3" localSheetId="1" hidden="1">0</definedName>
    <definedName name="xlm_chart1_ContVar4" localSheetId="1" hidden="1">0</definedName>
    <definedName name="xlm_chart1_ContVar5" localSheetId="1" hidden="1">0</definedName>
    <definedName name="xlm_chart1_Expand" localSheetId="1" hidden="1">0</definedName>
    <definedName name="xlm_chart1_Heigth" localSheetId="1" hidden="1">1056</definedName>
    <definedName name="xlm_chart1_Locx" localSheetId="1" hidden="1">-8</definedName>
    <definedName name="xlm_chart1_Locy" localSheetId="1" hidden="1">-8</definedName>
    <definedName name="xlm_chart1_Range" localSheetId="1" hidden="1">"$B$1:$I$294"</definedName>
    <definedName name="xlm_chart1_SliderD0" localSheetId="1" hidden="1">0</definedName>
    <definedName name="xlm_chart1_SliderD1" localSheetId="1" hidden="1">0</definedName>
    <definedName name="xlm_chart1_SliderD2" localSheetId="1" hidden="1">0</definedName>
    <definedName name="xlm_chart1_SliderD3" localSheetId="1" hidden="1">0</definedName>
    <definedName name="xlm_chart1_SliderD4" localSheetId="1" hidden="1">0</definedName>
    <definedName name="xlm_chart1_SliderD5" localSheetId="1" hidden="1">0</definedName>
    <definedName name="xlm_chart1_SliderL0" localSheetId="1" hidden="1">0</definedName>
    <definedName name="xlm_chart1_SliderL1" localSheetId="1" hidden="1">1</definedName>
    <definedName name="xlm_chart1_SliderL2" localSheetId="1" hidden="1">133</definedName>
    <definedName name="xlm_chart1_SliderL3" localSheetId="1" hidden="1">0</definedName>
    <definedName name="xlm_chart1_SliderL4" localSheetId="1" hidden="1">-5055.5483871</definedName>
    <definedName name="xlm_chart1_SliderL5" localSheetId="1" hidden="1">0</definedName>
    <definedName name="xlm_chart1_SliderU0" localSheetId="1" hidden="1">597664</definedName>
    <definedName name="xlm_chart1_SliderU1" localSheetId="1" hidden="1">676</definedName>
    <definedName name="xlm_chart1_SliderU2" localSheetId="1" hidden="1">9509.32061069</definedName>
    <definedName name="xlm_chart1_SliderU3" localSheetId="1" hidden="1">813.492316667</definedName>
    <definedName name="xlm_chart1_SliderU4" localSheetId="1" hidden="1">15504.3333333</definedName>
    <definedName name="xlm_chart1_SliderU5" localSheetId="1" hidden="1">4.4604242156</definedName>
    <definedName name="xlm_chart1_Width" localSheetId="1" hidden="1">1936</definedName>
    <definedName name="xlm_charts" localSheetId="1" hidden="1">1</definedName>
    <definedName name="xlm_clnc_1" localSheetId="43" hidden="1">"'{""input_cols"":[{""varName"":""PCA 1""},{""varName"":""PCA 2""},{""varName"":""PCA 3""}],""output_var"":{""varName"":""beginner?""}}"</definedName>
    <definedName name="xlm_clnc_1" localSheetId="2" hidden="1">"'{""input_cols"":[{""varName"":""Playing Time""},{""varName"":""Fixation Count""},{""varName"":""Fixation Duration""},{""varName"":""Saccade Length""},{""varName"":""Saccade Duration""},{""varName"":""Path Velocity""}],""output_var"":{""varName"":""Level/2""}}"</definedName>
    <definedName name="xlm_pdnc_1" localSheetId="43" hidden="1">"'{""input_cols"":[{""varName"":""Playing Time""},{""varName"":""Fixation Count""},{""varName"":""Fixation Duration""},{""varName"":""Saccade Length""},{""varName"":""Saccade Duration""},{""varName"":""Path Velocity""}],""output_var"":{""varName"":""Reported Level""}}"</definedName>
    <definedName name="xlm_pdnc_1" localSheetId="2" hidden="1">"'{""input_cols"":[{""varName"":""Playing Time""},{""varName"":""Fixation Count""},{""varName"":""Fixation Duration""},{""varName"":""Saccade Length""},{""varName"":""Saccade Duration""},{""varName"":""Path Velocity""}],""output_var"":{""varName"":""Level""}}"</definedName>
    <definedName name="xlm_simchart1" localSheetId="1" hidden="1">0</definedName>
    <definedName name="XLMFullModelDefinition" localSheetId="39" hidden="1">"B3:I38"</definedName>
    <definedName name="XLMFullModelDefinition" localSheetId="18" hidden="1">"B3:L38"</definedName>
    <definedName name="XLMFullModelDefinition" localSheetId="26" hidden="1">"A2:K10"</definedName>
    <definedName name="XLMFullModelDefinition" localSheetId="23" hidden="1">"A2:K10"</definedName>
    <definedName name="XLMFullModelDefinition" localSheetId="21" hidden="1">"A2:K10"</definedName>
    <definedName name="XLMFullModelDefinition" localSheetId="34" hidden="1">"A2:N17"</definedName>
    <definedName name="XLMFullModelDefinition" localSheetId="30" hidden="1">"A2:N18"</definedName>
    <definedName name="XLMFullModelDefinitionFullGrown" localSheetId="15" hidden="1">"B3:M55"</definedName>
    <definedName name="XLMFullModelDefinitionFullGrown" localSheetId="9" hidden="1">"B3:M55"</definedName>
    <definedName name="XLMFullModelDefinitionMinimumError" localSheetId="15" hidden="1">"B58:M80"</definedName>
    <definedName name="XLMFullModelDefinitionMinimumError" localSheetId="9" hidden="1">"B58:M80"</definedName>
    <definedName name="XLMModelDefinition" localSheetId="39" hidden="1">"B3:C12"</definedName>
    <definedName name="XLMModelDefinition" localSheetId="18" hidden="1">"B3:C12"</definedName>
    <definedName name="XLMModelDefinition" localSheetId="26" hidden="1">"A2:B9"</definedName>
    <definedName name="XLMModelDefinition" localSheetId="23" hidden="1">"A2:B9"</definedName>
    <definedName name="XLMModelDefinition" localSheetId="21" hidden="1">"A2:B9"</definedName>
    <definedName name="XLMModelDefinition" localSheetId="34" hidden="1">"A2:B17"</definedName>
    <definedName name="XLMModelDefinition" localSheetId="30" hidden="1">"A2:B18"</definedName>
    <definedName name="XLMModelDefinitionFullGrown" localSheetId="15" hidden="1">"B3:C20"</definedName>
    <definedName name="XLMModelDefinitionFullGrown" localSheetId="9" hidden="1">"B3:C20"</definedName>
    <definedName name="XLMModelDefinitionMinimumError" localSheetId="15" hidden="1">"B58:C75"</definedName>
    <definedName name="XLMModelDefinitionMinimumError" localSheetId="9" hidden="1">"B58:C75"</definedName>
    <definedName name="XLMModelInputVars" localSheetId="39" hidden="1">"F3:H3"</definedName>
    <definedName name="XLMModelInputVars" localSheetId="18" hidden="1">"F3:K3"</definedName>
    <definedName name="XLMModelInputVars" localSheetId="26" hidden="1">"E5:J5"</definedName>
    <definedName name="XLMModelInputVars" localSheetId="23" hidden="1">"E5:J5"</definedName>
    <definedName name="XLMModelInputVars" localSheetId="21" hidden="1">"E5:J5"</definedName>
    <definedName name="XLMModelInputVars" localSheetId="34" hidden="1">"D4:F4"</definedName>
    <definedName name="XLMModelInputVars" localSheetId="30" hidden="1">"D4:F4"</definedName>
    <definedName name="XLMModelInputVarsFullGrown" localSheetId="15" hidden="1">"G52:L52"</definedName>
    <definedName name="XLMModelInputVarsFullGrown" localSheetId="9" hidden="1">"G52:L52"</definedName>
    <definedName name="XLMModelInputVarsMinimumError" localSheetId="15" hidden="1">"G77:L77"</definedName>
    <definedName name="XLMModelInputVarsMinimumError" localSheetId="9" hidden="1">"G77:L77"</definedName>
    <definedName name="XLMModelInputVarsRole" localSheetId="39" hidden="1">"F4:I4"</definedName>
    <definedName name="XLMModelInputVarsRole" localSheetId="18" hidden="1">"F4:L4"</definedName>
    <definedName name="XLMModelInputVarsRole" localSheetId="26" hidden="1">"E7:K7"</definedName>
    <definedName name="XLMModelInputVarsRole" localSheetId="23" hidden="1">"E7:K7"</definedName>
    <definedName name="XLMModelInputVarsRole" localSheetId="21" hidden="1">"E7:K7"</definedName>
    <definedName name="XLMModelInputVarsRole" localSheetId="34" hidden="1">"D6:G6"</definedName>
    <definedName name="XLMModelInputVarsRole" localSheetId="30" hidden="1">"D6:G6"</definedName>
    <definedName name="XLMModelInputVarsRoleFullGrown" localSheetId="15" hidden="1">"G53:M53"</definedName>
    <definedName name="XLMModelInputVarsRoleFullGrown" localSheetId="9" hidden="1">"G53:M53"</definedName>
    <definedName name="XLMModelInputVarsRoleMinimumError" localSheetId="15" hidden="1">"G78:M78"</definedName>
    <definedName name="XLMModelInputVarsRoleMinimumError" localSheetId="9" hidden="1">"G78:M78"</definedName>
    <definedName name="XLMModelInputVarsType" localSheetId="26" hidden="1">"E8:K8"</definedName>
    <definedName name="XLMModelInputVarsType" localSheetId="23" hidden="1">"E8:K8"</definedName>
    <definedName name="XLMModelInputVarsType" localSheetId="21" hidden="1">"E8:K8"</definedName>
    <definedName name="XLMModelInputVarsType" localSheetId="34" hidden="1">"D7:F7"</definedName>
    <definedName name="XLMModelInputVarsType" localSheetId="30" hidden="1">"D7:F7"</definedName>
    <definedName name="XLMModelTypeId" localSheetId="39" hidden="1">15</definedName>
    <definedName name="XLMModelTypeId" localSheetId="18" hidden="1">15</definedName>
    <definedName name="XLMModelTypeId" localSheetId="26" hidden="1">14</definedName>
    <definedName name="XLMModelTypeId" localSheetId="23" hidden="1">14</definedName>
    <definedName name="XLMModelTypeId" localSheetId="21" hidden="1">14</definedName>
    <definedName name="XLMModelTypeId" localSheetId="34" hidden="1">17</definedName>
    <definedName name="XLMModelTypeId" localSheetId="30" hidden="1">17</definedName>
    <definedName name="XLMModelTypeId" localSheetId="15" hidden="1">16</definedName>
    <definedName name="XLMModelTypeId" localSheetId="9" hidden="1">16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4" l="1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" i="4"/>
  <c r="B3" i="40"/>
  <c r="C3" i="40"/>
  <c r="D3" i="40"/>
  <c r="E3" i="40"/>
  <c r="F3" i="40"/>
  <c r="G3" i="40"/>
  <c r="B4" i="40"/>
  <c r="C4" i="40"/>
  <c r="D4" i="40"/>
  <c r="E4" i="40"/>
  <c r="F4" i="40"/>
  <c r="G4" i="40"/>
  <c r="B5" i="40"/>
  <c r="C5" i="40"/>
  <c r="D5" i="40"/>
  <c r="E5" i="40"/>
  <c r="F5" i="40"/>
  <c r="G5" i="40"/>
  <c r="B6" i="40"/>
  <c r="C6" i="40"/>
  <c r="D6" i="40"/>
  <c r="E6" i="40"/>
  <c r="F6" i="40"/>
  <c r="G6" i="40"/>
  <c r="B7" i="40"/>
  <c r="C7" i="40"/>
  <c r="D7" i="40"/>
  <c r="E7" i="40"/>
  <c r="F7" i="40"/>
  <c r="G7" i="40"/>
  <c r="B8" i="40"/>
  <c r="C8" i="40"/>
  <c r="D8" i="40"/>
  <c r="E8" i="40"/>
  <c r="F8" i="40"/>
  <c r="G8" i="40"/>
  <c r="B9" i="40"/>
  <c r="C9" i="40"/>
  <c r="D9" i="40"/>
  <c r="E9" i="40"/>
  <c r="F9" i="40"/>
  <c r="G9" i="40"/>
  <c r="B10" i="40"/>
  <c r="C10" i="40"/>
  <c r="D10" i="40"/>
  <c r="E10" i="40"/>
  <c r="F10" i="40"/>
  <c r="G10" i="40"/>
  <c r="B11" i="40"/>
  <c r="C11" i="40"/>
  <c r="D11" i="40"/>
  <c r="E11" i="40"/>
  <c r="F11" i="40"/>
  <c r="G11" i="40"/>
  <c r="B12" i="40"/>
  <c r="C12" i="40"/>
  <c r="D12" i="40"/>
  <c r="E12" i="40"/>
  <c r="F12" i="40"/>
  <c r="G12" i="40"/>
  <c r="B13" i="40"/>
  <c r="C13" i="40"/>
  <c r="D13" i="40"/>
  <c r="E13" i="40"/>
  <c r="F13" i="40"/>
  <c r="G13" i="40"/>
  <c r="B14" i="40"/>
  <c r="C14" i="40"/>
  <c r="D14" i="40"/>
  <c r="E14" i="40"/>
  <c r="F14" i="40"/>
  <c r="G14" i="40"/>
  <c r="B15" i="40"/>
  <c r="C15" i="40"/>
  <c r="D15" i="40"/>
  <c r="E15" i="40"/>
  <c r="F15" i="40"/>
  <c r="G15" i="40"/>
  <c r="B16" i="40"/>
  <c r="C16" i="40"/>
  <c r="D16" i="40"/>
  <c r="E16" i="40"/>
  <c r="F16" i="40"/>
  <c r="G16" i="40"/>
  <c r="B17" i="40"/>
  <c r="C17" i="40"/>
  <c r="D17" i="40"/>
  <c r="E17" i="40"/>
  <c r="F17" i="40"/>
  <c r="G17" i="40"/>
  <c r="B18" i="40"/>
  <c r="C18" i="40"/>
  <c r="D18" i="40"/>
  <c r="E18" i="40"/>
  <c r="F18" i="40"/>
  <c r="G18" i="40"/>
  <c r="B19" i="40"/>
  <c r="C19" i="40"/>
  <c r="D19" i="40"/>
  <c r="E19" i="40"/>
  <c r="F19" i="40"/>
  <c r="G19" i="40"/>
  <c r="B20" i="40"/>
  <c r="C20" i="40"/>
  <c r="D20" i="40"/>
  <c r="E20" i="40"/>
  <c r="F20" i="40"/>
  <c r="G20" i="40"/>
  <c r="B21" i="40"/>
  <c r="C21" i="40"/>
  <c r="D21" i="40"/>
  <c r="E21" i="40"/>
  <c r="F21" i="40"/>
  <c r="G21" i="40"/>
  <c r="B22" i="40"/>
  <c r="C22" i="40"/>
  <c r="D22" i="40"/>
  <c r="E22" i="40"/>
  <c r="F22" i="40"/>
  <c r="G22" i="40"/>
  <c r="B23" i="40"/>
  <c r="C23" i="40"/>
  <c r="D23" i="40"/>
  <c r="E23" i="40"/>
  <c r="F23" i="40"/>
  <c r="G23" i="40"/>
  <c r="B24" i="40"/>
  <c r="C24" i="40"/>
  <c r="D24" i="40"/>
  <c r="E24" i="40"/>
  <c r="F24" i="40"/>
  <c r="G24" i="40"/>
  <c r="B25" i="40"/>
  <c r="C25" i="40"/>
  <c r="D25" i="40"/>
  <c r="E25" i="40"/>
  <c r="F25" i="40"/>
  <c r="G25" i="40"/>
  <c r="B26" i="40"/>
  <c r="C26" i="40"/>
  <c r="D26" i="40"/>
  <c r="E26" i="40"/>
  <c r="F26" i="40"/>
  <c r="G26" i="40"/>
  <c r="B27" i="40"/>
  <c r="C27" i="40"/>
  <c r="D27" i="40"/>
  <c r="E27" i="40"/>
  <c r="F27" i="40"/>
  <c r="G27" i="40"/>
  <c r="B28" i="40"/>
  <c r="C28" i="40"/>
  <c r="D28" i="40"/>
  <c r="E28" i="40"/>
  <c r="F28" i="40"/>
  <c r="G28" i="40"/>
  <c r="B29" i="40"/>
  <c r="C29" i="40"/>
  <c r="D29" i="40"/>
  <c r="E29" i="40"/>
  <c r="F29" i="40"/>
  <c r="G29" i="40"/>
  <c r="B30" i="40"/>
  <c r="C30" i="40"/>
  <c r="D30" i="40"/>
  <c r="E30" i="40"/>
  <c r="F30" i="40"/>
  <c r="G30" i="40"/>
  <c r="B31" i="40"/>
  <c r="C31" i="40"/>
  <c r="D31" i="40"/>
  <c r="E31" i="40"/>
  <c r="F31" i="40"/>
  <c r="G31" i="40"/>
  <c r="B32" i="40"/>
  <c r="C32" i="40"/>
  <c r="D32" i="40"/>
  <c r="E32" i="40"/>
  <c r="F32" i="40"/>
  <c r="G32" i="40"/>
  <c r="B33" i="40"/>
  <c r="C33" i="40"/>
  <c r="D33" i="40"/>
  <c r="E33" i="40"/>
  <c r="F33" i="40"/>
  <c r="G33" i="40"/>
  <c r="B34" i="40"/>
  <c r="C34" i="40"/>
  <c r="D34" i="40"/>
  <c r="E34" i="40"/>
  <c r="F34" i="40"/>
  <c r="G34" i="40"/>
  <c r="B35" i="40"/>
  <c r="C35" i="40"/>
  <c r="D35" i="40"/>
  <c r="E35" i="40"/>
  <c r="F35" i="40"/>
  <c r="G35" i="40"/>
  <c r="B36" i="40"/>
  <c r="C36" i="40"/>
  <c r="D36" i="40"/>
  <c r="E36" i="40"/>
  <c r="F36" i="40"/>
  <c r="G36" i="40"/>
  <c r="B37" i="40"/>
  <c r="C37" i="40"/>
  <c r="D37" i="40"/>
  <c r="E37" i="40"/>
  <c r="F37" i="40"/>
  <c r="G37" i="40"/>
  <c r="B38" i="40"/>
  <c r="C38" i="40"/>
  <c r="D38" i="40"/>
  <c r="E38" i="40"/>
  <c r="F38" i="40"/>
  <c r="G38" i="40"/>
  <c r="B39" i="40"/>
  <c r="C39" i="40"/>
  <c r="D39" i="40"/>
  <c r="E39" i="40"/>
  <c r="F39" i="40"/>
  <c r="G39" i="40"/>
  <c r="B40" i="40"/>
  <c r="C40" i="40"/>
  <c r="D40" i="40"/>
  <c r="E40" i="40"/>
  <c r="F40" i="40"/>
  <c r="G40" i="40"/>
  <c r="B41" i="40"/>
  <c r="C41" i="40"/>
  <c r="D41" i="40"/>
  <c r="E41" i="40"/>
  <c r="F41" i="40"/>
  <c r="G41" i="40"/>
  <c r="B42" i="40"/>
  <c r="C42" i="40"/>
  <c r="D42" i="40"/>
  <c r="E42" i="40"/>
  <c r="F42" i="40"/>
  <c r="G42" i="40"/>
  <c r="B43" i="40"/>
  <c r="C43" i="40"/>
  <c r="D43" i="40"/>
  <c r="E43" i="40"/>
  <c r="F43" i="40"/>
  <c r="G43" i="40"/>
  <c r="B44" i="40"/>
  <c r="C44" i="40"/>
  <c r="D44" i="40"/>
  <c r="E44" i="40"/>
  <c r="F44" i="40"/>
  <c r="G44" i="40"/>
  <c r="B45" i="40"/>
  <c r="C45" i="40"/>
  <c r="D45" i="40"/>
  <c r="E45" i="40"/>
  <c r="F45" i="40"/>
  <c r="G45" i="40"/>
  <c r="B46" i="40"/>
  <c r="C46" i="40"/>
  <c r="D46" i="40"/>
  <c r="E46" i="40"/>
  <c r="F46" i="40"/>
  <c r="G46" i="40"/>
  <c r="B47" i="40"/>
  <c r="C47" i="40"/>
  <c r="D47" i="40"/>
  <c r="E47" i="40"/>
  <c r="F47" i="40"/>
  <c r="G47" i="40"/>
  <c r="B48" i="40"/>
  <c r="C48" i="40"/>
  <c r="D48" i="40"/>
  <c r="E48" i="40"/>
  <c r="F48" i="40"/>
  <c r="G48" i="40"/>
  <c r="B49" i="40"/>
  <c r="C49" i="40"/>
  <c r="D49" i="40"/>
  <c r="E49" i="40"/>
  <c r="F49" i="40"/>
  <c r="G49" i="40"/>
  <c r="B50" i="40"/>
  <c r="C50" i="40"/>
  <c r="D50" i="40"/>
  <c r="E50" i="40"/>
  <c r="F50" i="40"/>
  <c r="G50" i="40"/>
  <c r="B51" i="40"/>
  <c r="C51" i="40"/>
  <c r="D51" i="40"/>
  <c r="E51" i="40"/>
  <c r="F51" i="40"/>
  <c r="G51" i="40"/>
  <c r="B52" i="40"/>
  <c r="C52" i="40"/>
  <c r="D52" i="40"/>
  <c r="E52" i="40"/>
  <c r="F52" i="40"/>
  <c r="G52" i="40"/>
  <c r="B53" i="40"/>
  <c r="C53" i="40"/>
  <c r="D53" i="40"/>
  <c r="E53" i="40"/>
  <c r="F53" i="40"/>
  <c r="G53" i="40"/>
  <c r="C2" i="40"/>
  <c r="D2" i="40"/>
  <c r="E2" i="40"/>
  <c r="F2" i="40"/>
  <c r="G2" i="40"/>
  <c r="B2" i="40"/>
  <c r="L9" i="4"/>
  <c r="M9" i="4"/>
  <c r="N9" i="4"/>
  <c r="O9" i="4"/>
  <c r="P9" i="4"/>
  <c r="L10" i="4"/>
  <c r="M10" i="4"/>
  <c r="N10" i="4"/>
  <c r="O10" i="4"/>
  <c r="P10" i="4"/>
  <c r="L11" i="4"/>
  <c r="M11" i="4"/>
  <c r="N11" i="4"/>
  <c r="O11" i="4"/>
  <c r="P11" i="4"/>
  <c r="L12" i="4"/>
  <c r="M12" i="4"/>
  <c r="N12" i="4"/>
  <c r="O12" i="4"/>
  <c r="P12" i="4"/>
  <c r="L13" i="4"/>
  <c r="M13" i="4"/>
  <c r="N13" i="4"/>
  <c r="O13" i="4"/>
  <c r="P13" i="4"/>
  <c r="L14" i="4"/>
  <c r="M14" i="4"/>
  <c r="N14" i="4"/>
  <c r="O14" i="4"/>
  <c r="P14" i="4"/>
  <c r="K9" i="4"/>
  <c r="K10" i="4"/>
  <c r="K11" i="4"/>
  <c r="K12" i="4"/>
  <c r="K13" i="4"/>
  <c r="K14" i="4"/>
  <c r="K4" i="4"/>
  <c r="L4" i="4"/>
  <c r="M4" i="4"/>
  <c r="N4" i="4"/>
  <c r="O4" i="4"/>
  <c r="J4" i="4"/>
  <c r="K2" i="4"/>
  <c r="L2" i="4"/>
  <c r="M2" i="4"/>
  <c r="N2" i="4"/>
  <c r="O2" i="4"/>
  <c r="K3" i="4"/>
  <c r="L3" i="4"/>
  <c r="M3" i="4"/>
  <c r="N3" i="4"/>
  <c r="O3" i="4"/>
  <c r="J3" i="4"/>
  <c r="J2" i="4"/>
  <c r="I3" i="40"/>
  <c r="I4" i="40"/>
  <c r="I5" i="40"/>
  <c r="I6" i="40"/>
  <c r="I7" i="40"/>
  <c r="I8" i="40"/>
  <c r="I9" i="40"/>
  <c r="I10" i="40"/>
  <c r="I11" i="40"/>
  <c r="I12" i="40"/>
  <c r="I13" i="40"/>
  <c r="I14" i="40"/>
  <c r="I15" i="40"/>
  <c r="I16" i="40"/>
  <c r="I17" i="40"/>
  <c r="I18" i="40"/>
  <c r="I19" i="40"/>
  <c r="I20" i="40"/>
  <c r="I21" i="40"/>
  <c r="I22" i="40"/>
  <c r="I23" i="40"/>
  <c r="I24" i="40"/>
  <c r="I25" i="40"/>
  <c r="I26" i="40"/>
  <c r="I27" i="40"/>
  <c r="I28" i="40"/>
  <c r="I29" i="40"/>
  <c r="I30" i="40"/>
  <c r="I31" i="40"/>
  <c r="I32" i="40"/>
  <c r="I33" i="40"/>
  <c r="I34" i="40"/>
  <c r="I35" i="40"/>
  <c r="I36" i="40"/>
  <c r="I37" i="40"/>
  <c r="I38" i="40"/>
  <c r="I39" i="40"/>
  <c r="I40" i="40"/>
  <c r="I41" i="40"/>
  <c r="I42" i="40"/>
  <c r="I43" i="40"/>
  <c r="I44" i="40"/>
  <c r="I45" i="40"/>
  <c r="I46" i="40"/>
  <c r="I47" i="40"/>
  <c r="I48" i="40"/>
  <c r="I49" i="40"/>
  <c r="I50" i="40"/>
  <c r="I51" i="40"/>
  <c r="I52" i="40"/>
  <c r="I53" i="40"/>
  <c r="I2" i="40"/>
  <c r="H3" i="40"/>
  <c r="H4" i="40"/>
  <c r="H5" i="40"/>
  <c r="H6" i="40"/>
  <c r="H7" i="40"/>
  <c r="H8" i="40"/>
  <c r="H9" i="40"/>
  <c r="H10" i="40"/>
  <c r="H11" i="40"/>
  <c r="H12" i="40"/>
  <c r="H13" i="40"/>
  <c r="H14" i="40"/>
  <c r="H15" i="40"/>
  <c r="H16" i="40"/>
  <c r="H17" i="40"/>
  <c r="H18" i="40"/>
  <c r="H19" i="40"/>
  <c r="H20" i="40"/>
  <c r="H21" i="40"/>
  <c r="H22" i="40"/>
  <c r="H23" i="40"/>
  <c r="H24" i="40"/>
  <c r="H25" i="40"/>
  <c r="H26" i="40"/>
  <c r="H27" i="40"/>
  <c r="H28" i="40"/>
  <c r="H29" i="40"/>
  <c r="H30" i="40"/>
  <c r="H31" i="40"/>
  <c r="H32" i="40"/>
  <c r="H33" i="40"/>
  <c r="H34" i="40"/>
  <c r="H35" i="40"/>
  <c r="H36" i="40"/>
  <c r="H37" i="40"/>
  <c r="H38" i="40"/>
  <c r="H39" i="40"/>
  <c r="H40" i="40"/>
  <c r="H41" i="40"/>
  <c r="H42" i="40"/>
  <c r="H43" i="40"/>
  <c r="H44" i="40"/>
  <c r="H45" i="40"/>
  <c r="H46" i="40"/>
  <c r="H47" i="40"/>
  <c r="H48" i="40"/>
  <c r="H49" i="40"/>
  <c r="H50" i="40"/>
  <c r="H51" i="40"/>
  <c r="H52" i="40"/>
  <c r="H53" i="40"/>
  <c r="H2" i="40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2" i="2"/>
  <c r="C2" i="3"/>
  <c r="M3" i="3" l="1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2" i="3"/>
  <c r="H52" i="3"/>
  <c r="G52" i="3"/>
  <c r="F52" i="3"/>
  <c r="E52" i="3"/>
  <c r="D52" i="3"/>
  <c r="C52" i="3"/>
  <c r="H51" i="3"/>
  <c r="G51" i="3"/>
  <c r="F51" i="3"/>
  <c r="E51" i="3"/>
  <c r="D51" i="3"/>
  <c r="C51" i="3"/>
  <c r="H50" i="3"/>
  <c r="G50" i="3"/>
  <c r="F50" i="3"/>
  <c r="E50" i="3"/>
  <c r="D50" i="3"/>
  <c r="C50" i="3"/>
  <c r="H49" i="3"/>
  <c r="G49" i="3"/>
  <c r="F49" i="3"/>
  <c r="E49" i="3"/>
  <c r="D49" i="3"/>
  <c r="C49" i="3"/>
  <c r="H48" i="3"/>
  <c r="G48" i="3"/>
  <c r="F48" i="3"/>
  <c r="E48" i="3"/>
  <c r="D48" i="3"/>
  <c r="C48" i="3"/>
  <c r="H47" i="3"/>
  <c r="G47" i="3"/>
  <c r="F47" i="3"/>
  <c r="E47" i="3"/>
  <c r="D47" i="3"/>
  <c r="C47" i="3"/>
  <c r="H46" i="3"/>
  <c r="G46" i="3"/>
  <c r="F46" i="3"/>
  <c r="E46" i="3"/>
  <c r="D46" i="3"/>
  <c r="C46" i="3"/>
  <c r="H45" i="3"/>
  <c r="G45" i="3"/>
  <c r="F45" i="3"/>
  <c r="E45" i="3"/>
  <c r="D45" i="3"/>
  <c r="C45" i="3"/>
  <c r="H44" i="3"/>
  <c r="G44" i="3"/>
  <c r="F44" i="3"/>
  <c r="E44" i="3"/>
  <c r="D44" i="3"/>
  <c r="C44" i="3"/>
  <c r="H43" i="3"/>
  <c r="G43" i="3"/>
  <c r="F43" i="3"/>
  <c r="E43" i="3"/>
  <c r="D43" i="3"/>
  <c r="C43" i="3"/>
  <c r="H42" i="3"/>
  <c r="G42" i="3"/>
  <c r="F42" i="3"/>
  <c r="E42" i="3"/>
  <c r="D42" i="3"/>
  <c r="C42" i="3"/>
  <c r="H41" i="3"/>
  <c r="G41" i="3"/>
  <c r="F41" i="3"/>
  <c r="E41" i="3"/>
  <c r="D41" i="3"/>
  <c r="C41" i="3"/>
  <c r="H40" i="3"/>
  <c r="G40" i="3"/>
  <c r="F40" i="3"/>
  <c r="E40" i="3"/>
  <c r="D40" i="3"/>
  <c r="C40" i="3"/>
  <c r="H39" i="3"/>
  <c r="G39" i="3"/>
  <c r="F39" i="3"/>
  <c r="E39" i="3"/>
  <c r="D39" i="3"/>
  <c r="C39" i="3"/>
  <c r="H38" i="3"/>
  <c r="G38" i="3"/>
  <c r="F38" i="3"/>
  <c r="E38" i="3"/>
  <c r="D38" i="3"/>
  <c r="C38" i="3"/>
  <c r="H37" i="3"/>
  <c r="G37" i="3"/>
  <c r="F37" i="3"/>
  <c r="E37" i="3"/>
  <c r="D37" i="3"/>
  <c r="C37" i="3"/>
  <c r="H36" i="3"/>
  <c r="G36" i="3"/>
  <c r="F36" i="3"/>
  <c r="E36" i="3"/>
  <c r="D36" i="3"/>
  <c r="C36" i="3"/>
  <c r="H35" i="3"/>
  <c r="G35" i="3"/>
  <c r="F35" i="3"/>
  <c r="E35" i="3"/>
  <c r="D35" i="3"/>
  <c r="C35" i="3"/>
  <c r="H34" i="3"/>
  <c r="G34" i="3"/>
  <c r="F34" i="3"/>
  <c r="E34" i="3"/>
  <c r="D34" i="3"/>
  <c r="C34" i="3"/>
  <c r="H33" i="3"/>
  <c r="G33" i="3"/>
  <c r="F33" i="3"/>
  <c r="E33" i="3"/>
  <c r="D33" i="3"/>
  <c r="C33" i="3"/>
  <c r="H32" i="3"/>
  <c r="G32" i="3"/>
  <c r="F32" i="3"/>
  <c r="E32" i="3"/>
  <c r="D32" i="3"/>
  <c r="C32" i="3"/>
  <c r="H31" i="3"/>
  <c r="G31" i="3"/>
  <c r="F31" i="3"/>
  <c r="E31" i="3"/>
  <c r="D31" i="3"/>
  <c r="C31" i="3"/>
  <c r="H30" i="3"/>
  <c r="G30" i="3"/>
  <c r="F30" i="3"/>
  <c r="E30" i="3"/>
  <c r="D30" i="3"/>
  <c r="C30" i="3"/>
  <c r="H29" i="3"/>
  <c r="G29" i="3"/>
  <c r="F29" i="3"/>
  <c r="E29" i="3"/>
  <c r="D29" i="3"/>
  <c r="C29" i="3"/>
  <c r="H28" i="3"/>
  <c r="G28" i="3"/>
  <c r="F28" i="3"/>
  <c r="E28" i="3"/>
  <c r="D28" i="3"/>
  <c r="C28" i="3"/>
  <c r="H27" i="3"/>
  <c r="G27" i="3"/>
  <c r="F27" i="3"/>
  <c r="E27" i="3"/>
  <c r="D27" i="3"/>
  <c r="C27" i="3"/>
  <c r="H26" i="3"/>
  <c r="G26" i="3"/>
  <c r="F26" i="3"/>
  <c r="E26" i="3"/>
  <c r="D26" i="3"/>
  <c r="C26" i="3"/>
  <c r="H25" i="3"/>
  <c r="G25" i="3"/>
  <c r="F25" i="3"/>
  <c r="E25" i="3"/>
  <c r="D25" i="3"/>
  <c r="C25" i="3"/>
  <c r="H24" i="3"/>
  <c r="G24" i="3"/>
  <c r="F24" i="3"/>
  <c r="E24" i="3"/>
  <c r="D24" i="3"/>
  <c r="C24" i="3"/>
  <c r="H23" i="3"/>
  <c r="G23" i="3"/>
  <c r="F23" i="3"/>
  <c r="E23" i="3"/>
  <c r="D23" i="3"/>
  <c r="C23" i="3"/>
  <c r="H22" i="3"/>
  <c r="G22" i="3"/>
  <c r="F22" i="3"/>
  <c r="E22" i="3"/>
  <c r="D22" i="3"/>
  <c r="C22" i="3"/>
  <c r="H21" i="3"/>
  <c r="G21" i="3"/>
  <c r="F21" i="3"/>
  <c r="E21" i="3"/>
  <c r="D21" i="3"/>
  <c r="C21" i="3"/>
  <c r="H20" i="3"/>
  <c r="G20" i="3"/>
  <c r="F20" i="3"/>
  <c r="E20" i="3"/>
  <c r="D20" i="3"/>
  <c r="C20" i="3"/>
  <c r="H19" i="3"/>
  <c r="G19" i="3"/>
  <c r="F19" i="3"/>
  <c r="E19" i="3"/>
  <c r="D19" i="3"/>
  <c r="C19" i="3"/>
  <c r="H18" i="3"/>
  <c r="G18" i="3"/>
  <c r="F18" i="3"/>
  <c r="E18" i="3"/>
  <c r="D18" i="3"/>
  <c r="C18" i="3"/>
  <c r="H17" i="3"/>
  <c r="G17" i="3"/>
  <c r="F17" i="3"/>
  <c r="E17" i="3"/>
  <c r="D17" i="3"/>
  <c r="C17" i="3"/>
  <c r="H16" i="3"/>
  <c r="G16" i="3"/>
  <c r="F16" i="3"/>
  <c r="E16" i="3"/>
  <c r="D16" i="3"/>
  <c r="C16" i="3"/>
  <c r="H15" i="3"/>
  <c r="G15" i="3"/>
  <c r="F15" i="3"/>
  <c r="E15" i="3"/>
  <c r="D15" i="3"/>
  <c r="C15" i="3"/>
  <c r="H14" i="3"/>
  <c r="G14" i="3"/>
  <c r="F14" i="3"/>
  <c r="E14" i="3"/>
  <c r="D14" i="3"/>
  <c r="C14" i="3"/>
  <c r="H13" i="3"/>
  <c r="G13" i="3"/>
  <c r="F13" i="3"/>
  <c r="E13" i="3"/>
  <c r="D13" i="3"/>
  <c r="C13" i="3"/>
  <c r="H12" i="3"/>
  <c r="G12" i="3"/>
  <c r="F12" i="3"/>
  <c r="E12" i="3"/>
  <c r="D12" i="3"/>
  <c r="C12" i="3"/>
  <c r="H11" i="3"/>
  <c r="G11" i="3"/>
  <c r="F11" i="3"/>
  <c r="E11" i="3"/>
  <c r="D11" i="3"/>
  <c r="C11" i="3"/>
  <c r="H10" i="3"/>
  <c r="G10" i="3"/>
  <c r="F10" i="3"/>
  <c r="E10" i="3"/>
  <c r="D10" i="3"/>
  <c r="C10" i="3"/>
  <c r="H9" i="3"/>
  <c r="G9" i="3"/>
  <c r="F9" i="3"/>
  <c r="E9" i="3"/>
  <c r="D9" i="3"/>
  <c r="C9" i="3"/>
  <c r="H8" i="3"/>
  <c r="G8" i="3"/>
  <c r="F8" i="3"/>
  <c r="E8" i="3"/>
  <c r="D8" i="3"/>
  <c r="C8" i="3"/>
  <c r="H7" i="3"/>
  <c r="G7" i="3"/>
  <c r="F7" i="3"/>
  <c r="E7" i="3"/>
  <c r="D7" i="3"/>
  <c r="C7" i="3"/>
  <c r="H6" i="3"/>
  <c r="G6" i="3"/>
  <c r="F6" i="3"/>
  <c r="E6" i="3"/>
  <c r="D6" i="3"/>
  <c r="C6" i="3"/>
  <c r="H5" i="3"/>
  <c r="G5" i="3"/>
  <c r="F5" i="3"/>
  <c r="E5" i="3"/>
  <c r="D5" i="3"/>
  <c r="C5" i="3"/>
  <c r="H4" i="3"/>
  <c r="G4" i="3"/>
  <c r="F4" i="3"/>
  <c r="E4" i="3"/>
  <c r="D4" i="3"/>
  <c r="C4" i="3"/>
  <c r="H3" i="3"/>
  <c r="G3" i="3"/>
  <c r="F3" i="3"/>
  <c r="E3" i="3"/>
  <c r="D3" i="3"/>
  <c r="C3" i="3"/>
  <c r="D2" i="3"/>
  <c r="E2" i="3"/>
  <c r="F2" i="3"/>
  <c r="G2" i="3"/>
  <c r="H2" i="3"/>
</calcChain>
</file>

<file path=xl/sharedStrings.xml><?xml version="1.0" encoding="utf-8"?>
<sst xmlns="http://schemas.openxmlformats.org/spreadsheetml/2006/main" count="2530" uniqueCount="402">
  <si>
    <t>Subject ID</t>
  </si>
  <si>
    <t>Song ID</t>
  </si>
  <si>
    <t>Playing Time</t>
  </si>
  <si>
    <t>Fixation Count</t>
  </si>
  <si>
    <t>Fixation Duration</t>
  </si>
  <si>
    <t>Saccade Length</t>
  </si>
  <si>
    <t>Saccade Duration</t>
  </si>
  <si>
    <t>Path Velocity</t>
  </si>
  <si>
    <t>Reported Level</t>
  </si>
  <si>
    <t>XLMiner: Principal Component Analysis</t>
  </si>
  <si>
    <t>Date: 12-Apr-2017 18:32:32</t>
  </si>
  <si>
    <t>Output Navigator</t>
  </si>
  <si>
    <t>Elapsed Times in Milliseconds</t>
  </si>
  <si>
    <t>Reading Data</t>
  </si>
  <si>
    <t>Computation</t>
  </si>
  <si>
    <t>Writing Data</t>
  </si>
  <si>
    <t>Total</t>
  </si>
  <si>
    <t>Principal Components</t>
  </si>
  <si>
    <t>Feature\Component</t>
  </si>
  <si>
    <t>Variances</t>
  </si>
  <si>
    <t>Variance</t>
  </si>
  <si>
    <t>Variance Percentage</t>
  </si>
  <si>
    <t>Cumulative Variance %</t>
  </si>
  <si>
    <t>Scores</t>
  </si>
  <si>
    <t>Summary</t>
  </si>
  <si>
    <t>Pattern\Component</t>
  </si>
  <si>
    <t>Input Data</t>
  </si>
  <si>
    <t>Workbook</t>
  </si>
  <si>
    <t>Worksheet</t>
  </si>
  <si>
    <t>Range</t>
  </si>
  <si>
    <t>Input Data Address</t>
  </si>
  <si>
    <t>ML_eyeTracking.xlsx</t>
  </si>
  <si>
    <t>AmazingGrace</t>
  </si>
  <si>
    <t>$A$1:$H$52</t>
  </si>
  <si>
    <t>No. of Patterns</t>
  </si>
  <si>
    <t>Features</t>
  </si>
  <si>
    <t>No. of Features</t>
  </si>
  <si>
    <t>Feature No.</t>
  </si>
  <si>
    <t>Feature Name</t>
  </si>
  <si>
    <t>Parameters/Options</t>
  </si>
  <si>
    <t>Cutoff Percentage</t>
  </si>
  <si>
    <t>Matrix Used</t>
  </si>
  <si>
    <t>Covariance</t>
  </si>
  <si>
    <t>Correlation</t>
  </si>
  <si>
    <t>Component</t>
  </si>
  <si>
    <t>Fixed Number</t>
  </si>
  <si>
    <t>Variance Cutoff</t>
  </si>
  <si>
    <t>PCA 1</t>
  </si>
  <si>
    <t>PCA 2</t>
  </si>
  <si>
    <t>PCA 3</t>
  </si>
  <si>
    <t>Model</t>
  </si>
  <si>
    <t>Regression Tree</t>
  </si>
  <si>
    <t>Node ID</t>
  </si>
  <si>
    <t>PredictedValue</t>
  </si>
  <si>
    <t>Decision Node?</t>
  </si>
  <si>
    <t>Tree Type</t>
  </si>
  <si>
    <t>FullGrown</t>
  </si>
  <si>
    <t># Selected Input Variables</t>
  </si>
  <si>
    <t>Node Predicted Value</t>
  </si>
  <si>
    <t>Node Type</t>
  </si>
  <si>
    <t>Decision Node ID</t>
  </si>
  <si>
    <t>Split Variable Name</t>
  </si>
  <si>
    <t>Split Variable Index</t>
  </si>
  <si>
    <t>Split Value</t>
  </si>
  <si>
    <t>Split Sets</t>
  </si>
  <si>
    <t>Left Child ID</t>
  </si>
  <si>
    <t>Right Child ID</t>
  </si>
  <si>
    <t>Selected Variables</t>
  </si>
  <si>
    <t>Variable Role</t>
  </si>
  <si>
    <t>Variables Offsets</t>
  </si>
  <si>
    <t>Selected Input Variable Indices</t>
  </si>
  <si>
    <t>Normalize Inputs</t>
  </si>
  <si>
    <t>SplitVar</t>
  </si>
  <si>
    <t>SplitVar Index</t>
  </si>
  <si>
    <t>SplitValue</t>
  </si>
  <si>
    <t>SplitSet</t>
  </si>
  <si>
    <t>LeftChild</t>
  </si>
  <si>
    <t>RightChild</t>
  </si>
  <si>
    <t>Empty</t>
  </si>
  <si>
    <t>Variable Roles</t>
  </si>
  <si>
    <t>Scale Input</t>
  </si>
  <si>
    <t>Output</t>
  </si>
  <si>
    <t>Variable Offsets</t>
  </si>
  <si>
    <t>Input Variable Indices</t>
  </si>
  <si>
    <t>XLMiner : Regression Tree Prediction - Lift Chart for Validation Data</t>
  </si>
  <si>
    <t>Serial no.</t>
  </si>
  <si>
    <t>Deciles</t>
  </si>
  <si>
    <t>Decile mean / Global mean</t>
  </si>
  <si>
    <t>X</t>
  </si>
  <si>
    <t>Y0</t>
  </si>
  <si>
    <t>Y1</t>
  </si>
  <si>
    <t>Decile</t>
  </si>
  <si>
    <t>Mean</t>
  </si>
  <si>
    <t>Std.Dev.</t>
  </si>
  <si>
    <t>Min.</t>
  </si>
  <si>
    <t>Max.</t>
  </si>
  <si>
    <t>Inputs</t>
  </si>
  <si>
    <t>Full-Grown Tree Rules</t>
  </si>
  <si>
    <t>Best Pruned Tree Rules</t>
  </si>
  <si>
    <t>Min-Error Tree Rules</t>
  </si>
  <si>
    <t>Train. Score - Summary</t>
  </si>
  <si>
    <t>Valid. Score - Summary</t>
  </si>
  <si>
    <t>Prune Log</t>
  </si>
  <si>
    <t>RT Valid. Lift Chart</t>
  </si>
  <si>
    <t>Valid. Score Detail</t>
  </si>
  <si>
    <t>XLMiner : Regression Tree - Prune Log (Using Validation Data)</t>
  </si>
  <si>
    <t># Decision Nodes</t>
  </si>
  <si>
    <t>Cost Complexity</t>
  </si>
  <si>
    <t>Train. MSE</t>
  </si>
  <si>
    <t>Valid. MSE</t>
  </si>
  <si>
    <t>&lt;-- Best Pruned</t>
  </si>
  <si>
    <t>&lt;-- Min Error Tree</t>
  </si>
  <si>
    <t>Std. Error</t>
  </si>
  <si>
    <t>XLMiner : Regression Tree - Prediction of Validation Data (Using Full-Grown Tree)</t>
  </si>
  <si>
    <t>Predicted
Value</t>
  </si>
  <si>
    <t>Actual
Value</t>
  </si>
  <si>
    <t>Residual</t>
  </si>
  <si>
    <t>XLMiner : Regression Tree</t>
  </si>
  <si>
    <t>Data</t>
  </si>
  <si>
    <t>Partitioning Method</t>
  </si>
  <si>
    <t>Random Partition</t>
  </si>
  <si>
    <t>Set Random Seed</t>
  </si>
  <si>
    <t># Records in the training data</t>
  </si>
  <si>
    <t># Records in the validation data</t>
  </si>
  <si>
    <t>Variables</t>
  </si>
  <si>
    <t># Input Variables</t>
  </si>
  <si>
    <t>Input variables</t>
  </si>
  <si>
    <t>Output variable</t>
  </si>
  <si>
    <t>Input variables normalized</t>
  </si>
  <si>
    <t>No</t>
  </si>
  <si>
    <t>Minimum # records in a terminal node</t>
  </si>
  <si>
    <t>Max # levels displayed in tree drawing</t>
  </si>
  <si>
    <t>Draw full-grown tree</t>
  </si>
  <si>
    <t>Draw best-pruned tree</t>
  </si>
  <si>
    <t>Yes</t>
  </si>
  <si>
    <t>Draw minimum-error tree</t>
  </si>
  <si>
    <t>Draw user-specified tree</t>
  </si>
  <si>
    <t>Output Options Chosen</t>
  </si>
  <si>
    <t>Summary report of scoring on training data</t>
  </si>
  <si>
    <t>Summary report of scoring on validation data</t>
  </si>
  <si>
    <t>Detailed report of scoring on validation data</t>
  </si>
  <si>
    <t>Lift charts on validation data</t>
  </si>
  <si>
    <t>Full-Grown Tree Rules (Using Training Data)</t>
  </si>
  <si>
    <t>#Decision Nodes</t>
  </si>
  <si>
    <t>#Terminal Nodes</t>
  </si>
  <si>
    <t>Level</t>
  </si>
  <si>
    <t>NodeID</t>
  </si>
  <si>
    <t>ParentID</t>
  </si>
  <si>
    <t>SplitValue/Set</t>
  </si>
  <si>
    <t>Cases</t>
  </si>
  <si>
    <t>PredVal</t>
  </si>
  <si>
    <t>N/A</t>
  </si>
  <si>
    <t>Decision</t>
  </si>
  <si>
    <t>Terminal</t>
  </si>
  <si>
    <t>Best Pruned Tree Rules (Using Validation Data)</t>
  </si>
  <si>
    <t>Min-Error Tree Rules (Using Validation Data)</t>
  </si>
  <si>
    <t>Training Data scoring - Summary Report (Using Full-Grown Tree)</t>
  </si>
  <si>
    <t>Total sum of
squared errors</t>
  </si>
  <si>
    <t>RMS Error</t>
  </si>
  <si>
    <t>Average
Error</t>
  </si>
  <si>
    <t>Validation Data scoring - Summary Report (Using Full-Grown Tree)</t>
  </si>
  <si>
    <t>Level 2</t>
  </si>
  <si>
    <t>k-Nearest Neighbors Classification</t>
  </si>
  <si>
    <t># Selected Variables</t>
  </si>
  <si>
    <t>Variables Role</t>
  </si>
  <si>
    <t>Input</t>
  </si>
  <si>
    <t># Nearest Neighbors</t>
  </si>
  <si>
    <t>Best K</t>
  </si>
  <si>
    <t>F3:I3</t>
  </si>
  <si>
    <t>F4:I4</t>
  </si>
  <si>
    <t>Model Data</t>
  </si>
  <si>
    <t>Output Column</t>
  </si>
  <si>
    <t>Scoring Type</t>
  </si>
  <si>
    <t>Normalize Input Data</t>
  </si>
  <si>
    <t>Number of Nearest Neighbors (k)</t>
  </si>
  <si>
    <t>Score On</t>
  </si>
  <si>
    <t>Specified k (1)</t>
  </si>
  <si>
    <t>Validation error log for different k</t>
  </si>
  <si>
    <t>Value of k</t>
  </si>
  <si>
    <t>Training Data Scoring - Summary Report (for k = 1)</t>
  </si>
  <si>
    <t>Error Report</t>
  </si>
  <si>
    <t>Valid. Error Log</t>
  </si>
  <si>
    <t>Best k between 1 and 5</t>
  </si>
  <si>
    <t>&lt;- Best k</t>
  </si>
  <si>
    <t>Full-Grown Tree</t>
  </si>
  <si>
    <t>beginner?</t>
  </si>
  <si>
    <t>Lift charts on training data</t>
  </si>
  <si>
    <t>Training Lift Chart</t>
  </si>
  <si>
    <t>Validation Lift Chart</t>
  </si>
  <si>
    <t>Validation Data Scoring - Summary Report (for k = 1)</t>
  </si>
  <si>
    <t>Level/2</t>
  </si>
  <si>
    <t>eyeFn</t>
  </si>
  <si>
    <t>Date: 13-Apr-2017 09:00:52</t>
  </si>
  <si>
    <t>$A$1:$I$53</t>
  </si>
  <si>
    <t>Date: 13-Apr-2017 09:02:42</t>
  </si>
  <si>
    <t>F8:I38</t>
  </si>
  <si>
    <t>XLMiner : k-Nearest Neighbors Prediction: Training Data Lift Chart (for k = 1)</t>
  </si>
  <si>
    <t>Predicted Level/2</t>
  </si>
  <si>
    <t>Actual Level/2</t>
  </si>
  <si>
    <t>Cumulative Level/2 when sorted using predicted values</t>
  </si>
  <si>
    <t>Cumulative Level/2 using average</t>
  </si>
  <si>
    <t>XLMiner : k-Nearest Neighbors Prediction</t>
  </si>
  <si>
    <t>Training
RMS Error</t>
  </si>
  <si>
    <t>Validation
RMS Error</t>
  </si>
  <si>
    <t>XLMiner : Neural Network Prediction</t>
  </si>
  <si>
    <t>Date: 13-Apr-2017 09:05:18</t>
  </si>
  <si>
    <t>Data Read Time</t>
  </si>
  <si>
    <t>NNP Time</t>
  </si>
  <si>
    <t>Report Time</t>
  </si>
  <si>
    <t>Network Architecture</t>
  </si>
  <si>
    <t>Automatic</t>
  </si>
  <si>
    <t>Seed: Initial Weights</t>
  </si>
  <si>
    <t>Maximum # Hidden Layers</t>
  </si>
  <si>
    <t>Maximum # Nodes in Hidden Layer 1</t>
  </si>
  <si>
    <t>Maximum # Nodes in Hidden Layer 2</t>
  </si>
  <si>
    <t># of Epochs</t>
  </si>
  <si>
    <t>Step size for gradient descent</t>
  </si>
  <si>
    <t>Weight change momentum</t>
  </si>
  <si>
    <t>Error tolerance</t>
  </si>
  <si>
    <t>Weight decay</t>
  </si>
  <si>
    <t>Cost function</t>
  </si>
  <si>
    <t>Sum of squares</t>
  </si>
  <si>
    <t>Hidden layer activation function</t>
  </si>
  <si>
    <t>Standard</t>
  </si>
  <si>
    <t>Output layer activation function</t>
  </si>
  <si>
    <t>Error Report. Training Partition.</t>
  </si>
  <si>
    <t>Error Report. Validation Partition.</t>
  </si>
  <si>
    <t>Net ID</t>
  </si>
  <si>
    <t># Hidden
Layers</t>
  </si>
  <si>
    <t># Neurons
(Layer 1)</t>
  </si>
  <si>
    <t># Neurons
(Layer 2)</t>
  </si>
  <si>
    <t>T: SSE</t>
  </si>
  <si>
    <t>T: RMSE</t>
  </si>
  <si>
    <t>T: ME</t>
  </si>
  <si>
    <t>V: SSE</t>
  </si>
  <si>
    <t>V: RMSE</t>
  </si>
  <si>
    <t>V: ME</t>
  </si>
  <si>
    <t>{"autoPct":true,"cat_cols":[],"data_range":"$A$1:$L$53","equalPct":false,"errorTolerance":0.010,"firstRow":1,"gradientDescentStepSize":0.10,"has_header":true,"hiddenLayerSigmoidCode":1,"input_cols":[{"varId":9,"varName":"1"},{"varId":10,"varName":"2"},{"varId":11,"varName":"3"}],"isPartitionSheet":false,"layerNodes":[1],"networkArchCode":2,"neuronWeightSeed":12345,"normalizeInput":false,"numEpochs":30,"numHiddenLayers":1,"outputLayerSigmoidCode":1,"output_var":{"varId":7,"varName":"Level"},"partitionData":true,"rows":52,"seedValue":12345,"setSeed":false,"specifyPct":false,"testPct":0,"test_rows":0,"trainPct":60,"train_rows":31,"usePartitionVar":false,"useRandomRows":true,"validationPct":40,"validation_rows":21,"weightChangeMomentum":0.60,"weightDecayTraining":0,"wkbk":"ML_eyeTracking.xlsx","wksheet":"eyeFn"}</t>
  </si>
  <si>
    <t>{"autoPct":true,"cat_cols":[],"data_range":"$A$1:$L$53","equalPct":false,"errorTolerance":0.010,"firstRow":1,"gradientDescentStepSize":0.10,"has_header":true,"hiddenLayerSigmoidCode":1,"input_cols":[{"varId":9,"varName":"1"},{"varId":10,"varName":"2"},{"varId":11,"varName":"3"}],"isPartitionSheet":false,"layerNodes":[2],"networkArchCode":2,"neuronWeightSeed":12345,"normalizeInput":false,"numEpochs":30,"numHiddenLayers":1,"outputLayerSigmoidCode":1,"output_var":{"varId":7,"varName":"Level"},"partitionData":true,"rows":52,"seedValue":12345,"setSeed":false,"specifyPct":false,"testPct":0,"test_rows":0,"trainPct":60,"train_rows":31,"usePartitionVar":false,"useRandomRows":true,"validationPct":40,"validation_rows":21,"weightChangeMomentum":0.60,"weightDecayTraining":0,"wkbk":"ML_eyeTracking.xlsx","wksheet":"eyeFn"}</t>
  </si>
  <si>
    <t>{"autoPct":true,"cat_cols":[],"data_range":"$A$1:$L$53","equalPct":false,"errorTolerance":0.010,"firstRow":1,"gradientDescentStepSize":0.10,"has_header":true,"hiddenLayerSigmoidCode":1,"input_cols":[{"varId":9,"varName":"1"},{"varId":10,"varName":"2"},{"varId":11,"varName":"3"}],"isPartitionSheet":false,"layerNodes":[1,1],"networkArchCode":2,"neuronWeightSeed":12345,"normalizeInput":false,"numEpochs":30,"numHiddenLayers":2,"outputLayerSigmoidCode":1,"output_var":{"varId":7,"varName":"Level"},"partitionData":true,"rows":52,"seedValue":12345,"setSeed":false,"specifyPct":false,"testPct":0,"test_rows":0,"trainPct":60,"train_rows":31,"usePartitionVar":false,"useRandomRows":true,"validationPct":40,"validation_rows":21,"weightChangeMomentum":0.60,"weightDecayTraining":0,"wkbk":"ML_eyeTracking.xlsx","wksheet":"eyeFn"}</t>
  </si>
  <si>
    <t>{"autoPct":true,"cat_cols":[],"data_range":"$A$1:$L$53","equalPct":false,"errorTolerance":0.010,"firstRow":1,"gradientDescentStepSize":0.10,"has_header":true,"hiddenLayerSigmoidCode":1,"input_cols":[{"varId":9,"varName":"1"},{"varId":10,"varName":"2"},{"varId":11,"varName":"3"}],"isPartitionSheet":false,"layerNodes":[1,2],"networkArchCode":2,"neuronWeightSeed":12345,"normalizeInput":false,"numEpochs":30,"numHiddenLayers":2,"outputLayerSigmoidCode":1,"output_var":{"varId":7,"varName":"Level"},"partitionData":true,"rows":52,"seedValue":12345,"setSeed":false,"specifyPct":false,"testPct":0,"test_rows":0,"trainPct":60,"train_rows":31,"usePartitionVar":false,"useRandomRows":true,"validationPct":40,"validation_rows":21,"weightChangeMomentum":0.60,"weightDecayTraining":0,"wkbk":"ML_eyeTracking.xlsx","wksheet":"eyeFn"}</t>
  </si>
  <si>
    <t>{"autoPct":true,"cat_cols":[],"data_range":"$A$1:$L$53","equalPct":false,"errorTolerance":0.010,"firstRow":1,"gradientDescentStepSize":0.10,"has_header":true,"hiddenLayerSigmoidCode":1,"input_cols":[{"varId":9,"varName":"1"},{"varId":10,"varName":"2"},{"varId":11,"varName":"3"}],"isPartitionSheet":false,"layerNodes":[2,1],"networkArchCode":2,"neuronWeightSeed":12345,"normalizeInput":false,"numEpochs":30,"numHiddenLayers":2,"outputLayerSigmoidCode":1,"output_var":{"varId":7,"varName":"Level"},"partitionData":true,"rows":52,"seedValue":12345,"setSeed":false,"specifyPct":false,"testPct":0,"test_rows":0,"trainPct":60,"train_rows":31,"usePartitionVar":false,"useRandomRows":true,"validationPct":40,"validation_rows":21,"weightChangeMomentum":0.60,"weightDecayTraining":0,"wkbk":"ML_eyeTracking.xlsx","wksheet":"eyeFn"}</t>
  </si>
  <si>
    <t>{"autoPct":true,"cat_cols":[],"data_range":"$A$1:$L$53","equalPct":false,"errorTolerance":0.010,"firstRow":1,"gradientDescentStepSize":0.10,"has_header":true,"hiddenLayerSigmoidCode":1,"input_cols":[{"varId":9,"varName":"1"},{"varId":10,"varName":"2"},{"varId":11,"varName":"3"}],"isPartitionSheet":false,"layerNodes":[2,2],"networkArchCode":2,"neuronWeightSeed":12345,"normalizeInput":false,"numEpochs":30,"numHiddenLayers":2,"outputLayerSigmoidCode":1,"output_var":{"varId":7,"varName":"Level"},"partitionData":true,"rows":52,"seedValue":12345,"setSeed":false,"specifyPct":false,"testPct":0,"test_rows":0,"trainPct":60,"train_rows":31,"usePartitionVar":false,"useRandomRows":true,"validationPct":40,"validation_rows":21,"weightChangeMomentum":0.60,"weightDecayTraining":0,"wkbk":"ML_eyeTracking.xlsx","wksheet":"eyeFn"}</t>
  </si>
  <si>
    <t>Net 1</t>
  </si>
  <si>
    <t>Net 2</t>
  </si>
  <si>
    <t>Net 3</t>
  </si>
  <si>
    <t>Net 4</t>
  </si>
  <si>
    <t>Net 5</t>
  </si>
  <si>
    <t>Net 6</t>
  </si>
  <si>
    <t>Date: 13-Apr-2017 09:13:14</t>
  </si>
  <si>
    <t>Date: 13-Apr-2017 09:14:35</t>
  </si>
  <si>
    <t>Neural Network for Prediction</t>
  </si>
  <si>
    <t>D4:G4</t>
  </si>
  <si>
    <t>D5:G5</t>
  </si>
  <si>
    <t>D6:G6</t>
  </si>
  <si>
    <t>Variable Type</t>
  </si>
  <si>
    <t>D7:F7</t>
  </si>
  <si>
    <t>Scale</t>
  </si>
  <si>
    <t># Hidden Layers</t>
  </si>
  <si>
    <t># Neurons in Hidden Layers</t>
  </si>
  <si>
    <t>D9:D9</t>
  </si>
  <si>
    <t>Hidden Layers Activation</t>
  </si>
  <si>
    <t>Logistic Sigmoid</t>
  </si>
  <si>
    <t>Output Layer Activation</t>
  </si>
  <si>
    <t>Neural Network Weights</t>
  </si>
  <si>
    <t>K2:N2</t>
  </si>
  <si>
    <t>K5:L5</t>
  </si>
  <si>
    <t>Feature Rescaling (Min/Mean)</t>
  </si>
  <si>
    <t>D10:F10</t>
  </si>
  <si>
    <t>Feature Rescaling (Max/StdDev)</t>
  </si>
  <si>
    <t>D11:F11</t>
  </si>
  <si>
    <t>Response Rescaling Statistic (min,max,correction)</t>
  </si>
  <si>
    <t>D12:F12</t>
  </si>
  <si>
    <t>XLMiner: Neural Network Prediction - Validation Data Lift Chart</t>
  </si>
  <si>
    <t>Predicted Level</t>
  </si>
  <si>
    <t>Actual Level</t>
  </si>
  <si>
    <t>Cumulative Level when sorted using predicted values</t>
  </si>
  <si>
    <t>Cumulative Level using average</t>
  </si>
  <si>
    <t>Weights</t>
  </si>
  <si>
    <t>Training Log</t>
  </si>
  <si>
    <t>XLMiner : Neural Network Prediction - Training Log</t>
  </si>
  <si>
    <t>Epoch #</t>
  </si>
  <si>
    <t>Sum of Squares Error</t>
  </si>
  <si>
    <t>Manual</t>
  </si>
  <si>
    <t># Nodes in Hidden Layer 1</t>
  </si>
  <si>
    <t>Inter-Layer Connections Weights</t>
  </si>
  <si>
    <t>Input Layer</t>
  </si>
  <si>
    <t>Hidden Layer 1</t>
  </si>
  <si>
    <t>Bias</t>
  </si>
  <si>
    <t>Neuron 1</t>
  </si>
  <si>
    <t>Output Layer</t>
  </si>
  <si>
    <t>Response</t>
  </si>
  <si>
    <t>Training Data Scoring - Summary Report</t>
  </si>
  <si>
    <t>Validation Data Scoring - Summary Report</t>
  </si>
  <si>
    <t>Date: 13-Apr-2017 09:15:28</t>
  </si>
  <si>
    <t>D9:E9</t>
  </si>
  <si>
    <t>K5:L6</t>
  </si>
  <si>
    <t>K9:M9</t>
  </si>
  <si>
    <t># Nodes in Hidden Layer 2</t>
  </si>
  <si>
    <t>Hidden Layer 2</t>
  </si>
  <si>
    <t>Neuron 2</t>
  </si>
  <si>
    <t>Date: 13-Apr-2017 10:58:15</t>
  </si>
  <si>
    <t>Multiple Linear Regression</t>
  </si>
  <si>
    <t>Constant term present</t>
  </si>
  <si>
    <t>E5:K5</t>
  </si>
  <si>
    <t>E6:K6</t>
  </si>
  <si>
    <t>E7:K7</t>
  </si>
  <si>
    <t>E8:K8</t>
  </si>
  <si>
    <t>Estimated Coefficients</t>
  </si>
  <si>
    <t>D10:J10</t>
  </si>
  <si>
    <t>XLMiner: Multiple Linear Regression - Validation Data Lift Chart</t>
  </si>
  <si>
    <t>Data read time</t>
  </si>
  <si>
    <t>MLR Time</t>
  </si>
  <si>
    <t>Predictors</t>
  </si>
  <si>
    <t>Regress. Model</t>
  </si>
  <si>
    <t>ANOVA</t>
  </si>
  <si>
    <t>Var. Covar. Matrix</t>
  </si>
  <si>
    <t>XLMiner : Multiple Linear Regression</t>
  </si>
  <si>
    <t>Force constant term to zero</t>
  </si>
  <si>
    <t>Show fitted values on training data</t>
  </si>
  <si>
    <t>Show ANOVA table</t>
  </si>
  <si>
    <t>Show standardized residuals</t>
  </si>
  <si>
    <t>Show un-standardized residuals</t>
  </si>
  <si>
    <t>Show variance covariance matrix</t>
  </si>
  <si>
    <t>Perform Variable Selection</t>
  </si>
  <si>
    <t>Show studentized residuals</t>
  </si>
  <si>
    <t>Show deleted residuals</t>
  </si>
  <si>
    <t>Show Cook's distance</t>
  </si>
  <si>
    <t>Show DF fits</t>
  </si>
  <si>
    <t>Show covariance ratios</t>
  </si>
  <si>
    <t>Show hat matrix diagonals</t>
  </si>
  <si>
    <t>Model Predictors</t>
  </si>
  <si>
    <t>Tolerance for Entering the Model</t>
  </si>
  <si>
    <t>Included</t>
  </si>
  <si>
    <t>Excluded</t>
  </si>
  <si>
    <t>Predictor</t>
  </si>
  <si>
    <t>Criteria</t>
  </si>
  <si>
    <t>Intercept</t>
  </si>
  <si>
    <t>Regression Model</t>
  </si>
  <si>
    <t>Input
Variables</t>
  </si>
  <si>
    <t>Coefficient</t>
  </si>
  <si>
    <t>t-Statistic</t>
  </si>
  <si>
    <t>P-Value</t>
  </si>
  <si>
    <t>CI Lower</t>
  </si>
  <si>
    <t>CI Upper</t>
  </si>
  <si>
    <t>RSS
Reduction</t>
  </si>
  <si>
    <t>Residual DF</t>
  </si>
  <si>
    <t>R²</t>
  </si>
  <si>
    <t>Adjusted R²</t>
  </si>
  <si>
    <t>Std. Error Estimate</t>
  </si>
  <si>
    <t>RSS</t>
  </si>
  <si>
    <t>Source</t>
  </si>
  <si>
    <t>DF</t>
  </si>
  <si>
    <t>SS</t>
  </si>
  <si>
    <t>MS</t>
  </si>
  <si>
    <t>F-Statistic</t>
  </si>
  <si>
    <t>Regression</t>
  </si>
  <si>
    <t>Error</t>
  </si>
  <si>
    <t>Variance-Covariance Matrix</t>
  </si>
  <si>
    <t>Date: 13-Apr-2017 11:00:10</t>
  </si>
  <si>
    <t>Date: 13-Apr-2017 11:01:23</t>
  </si>
  <si>
    <t>Date: 13-Apr-2017 11:02:16</t>
  </si>
  <si>
    <t>F3:L3</t>
  </si>
  <si>
    <t>F4:L4</t>
  </si>
  <si>
    <t>F8:L38</t>
  </si>
  <si>
    <t>XLMiner : k-Nearest Neighbors Prediction: Validation Data Lift Chart (for k = 5)</t>
  </si>
  <si>
    <t>Training Data Scoring - Summary Report (for k = 5)</t>
  </si>
  <si>
    <t>Validation Data Scoring - Summary Report (for k = 5)</t>
  </si>
  <si>
    <t>Date: 13-Apr-2017 11:04:11</t>
  </si>
  <si>
    <t>F4:F32</t>
  </si>
  <si>
    <t>G4:G32</t>
  </si>
  <si>
    <t>H4:H32</t>
  </si>
  <si>
    <t>F36:F49</t>
  </si>
  <si>
    <t>G36:G49</t>
  </si>
  <si>
    <t>H36:H49</t>
  </si>
  <si>
    <t>I36:I49</t>
  </si>
  <si>
    <t>J36:J49</t>
  </si>
  <si>
    <t>K36:K49</t>
  </si>
  <si>
    <t>L36:L49</t>
  </si>
  <si>
    <t>G52:M52</t>
  </si>
  <si>
    <t>G53:M53</t>
  </si>
  <si>
    <t>G54:M54</t>
  </si>
  <si>
    <t>G55:L55</t>
  </si>
  <si>
    <t>MinimumError</t>
  </si>
  <si>
    <t>F59:F67</t>
  </si>
  <si>
    <t>G59:G67</t>
  </si>
  <si>
    <t>H59:H67</t>
  </si>
  <si>
    <t>F71:F74</t>
  </si>
  <si>
    <t>G71:G74</t>
  </si>
  <si>
    <t>H71:H74</t>
  </si>
  <si>
    <t>I71:I74</t>
  </si>
  <si>
    <t>J71:J74</t>
  </si>
  <si>
    <t>K71:K74</t>
  </si>
  <si>
    <t>L71:L74</t>
  </si>
  <si>
    <t>G77:M77</t>
  </si>
  <si>
    <t>G78:M78</t>
  </si>
  <si>
    <t>G79:M79</t>
  </si>
  <si>
    <t>G80:L80</t>
  </si>
  <si>
    <t>Min-Error Tree</t>
  </si>
  <si>
    <t>XLMiner : Regression Tree - Full-Grown Tree (Using Training Data)</t>
  </si>
  <si>
    <t>XLMiner : Regression Tree - Min-Error Tree (Using Validation Data)</t>
  </si>
  <si>
    <t>Date: 13-Apr-2017 11:05:59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</si>
</sst>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0"/>
    <numFmt numFmtId="165" formatCode=";;;"/>
  </numFmts>
  <fonts count="13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color rgb="FF4169E1"/>
      <name val="Calibri"/>
      <family val="2"/>
      <scheme val="minor"/>
    </font>
    <font>
      <b/>
      <sz val="14"/>
      <color rgb="FF4169E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D3D3D3"/>
      <name val="Calibri"/>
      <family val="2"/>
      <scheme val="minor"/>
    </font>
    <font>
      <b/>
      <sz val="14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  <fill>
      <patternFill patternType="solid">
        <fgColor rgb="FFEBEBFA"/>
        <bgColor indexed="64"/>
      </patternFill>
    </fill>
  </fills>
  <borders count="7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/>
      <top/>
      <bottom style="thin">
        <color rgb="FF808080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55">
    <xf numFmtId="0" fontId="0" fillId="0" borderId="0" xfId="0"/>
    <xf numFmtId="1" fontId="1" fillId="0" borderId="1" xfId="0" applyNumberFormat="1" applyFont="1" applyBorder="1" applyAlignment="1">
      <alignment horizontal="center" wrapText="1"/>
    </xf>
    <xf numFmtId="1" fontId="2" fillId="0" borderId="1" xfId="0" applyNumberFormat="1" applyFont="1" applyBorder="1" applyAlignment="1">
      <alignment horizontal="center" wrapText="1"/>
    </xf>
    <xf numFmtId="1" fontId="2" fillId="0" borderId="1" xfId="0" applyNumberFormat="1" applyFont="1" applyBorder="1" applyAlignment="1">
      <alignment wrapText="1"/>
    </xf>
    <xf numFmtId="1" fontId="0" fillId="0" borderId="0" xfId="0" applyNumberFormat="1"/>
    <xf numFmtId="164" fontId="1" fillId="0" borderId="1" xfId="0" applyNumberFormat="1" applyFont="1" applyBorder="1" applyAlignment="1">
      <alignment horizontal="center" wrapText="1"/>
    </xf>
    <xf numFmtId="164" fontId="2" fillId="0" borderId="1" xfId="0" applyNumberFormat="1" applyFont="1" applyBorder="1" applyAlignment="1">
      <alignment horizontal="center" wrapText="1"/>
    </xf>
    <xf numFmtId="164" fontId="2" fillId="0" borderId="1" xfId="0" applyNumberFormat="1" applyFont="1" applyBorder="1" applyAlignment="1">
      <alignment wrapText="1"/>
    </xf>
    <xf numFmtId="164" fontId="0" fillId="0" borderId="0" xfId="0" applyNumberFormat="1"/>
    <xf numFmtId="0" fontId="6" fillId="0" borderId="0" xfId="0" applyFont="1" applyAlignment="1">
      <alignment horizontal="left"/>
    </xf>
    <xf numFmtId="0" fontId="0" fillId="0" borderId="2" xfId="0" applyFont="1" applyFill="1" applyBorder="1"/>
    <xf numFmtId="0" fontId="5" fillId="3" borderId="2" xfId="0" applyFont="1" applyFill="1" applyBorder="1" applyAlignment="1">
      <alignment horizontal="left"/>
    </xf>
    <xf numFmtId="0" fontId="5" fillId="3" borderId="2" xfId="0" applyFont="1" applyFill="1" applyBorder="1" applyAlignment="1">
      <alignment horizontal="center"/>
    </xf>
    <xf numFmtId="0" fontId="0" fillId="0" borderId="2" xfId="0" applyFont="1" applyFill="1" applyBorder="1" applyAlignment="1">
      <alignment horizontal="center"/>
    </xf>
    <xf numFmtId="0" fontId="0" fillId="0" borderId="2" xfId="0" applyFont="1" applyFill="1" applyBorder="1" applyAlignment="1">
      <alignment horizontal="left"/>
    </xf>
    <xf numFmtId="0" fontId="8" fillId="0" borderId="2" xfId="0" applyFont="1" applyFill="1" applyBorder="1"/>
    <xf numFmtId="0" fontId="0" fillId="3" borderId="0" xfId="0" applyFill="1"/>
    <xf numFmtId="0" fontId="0" fillId="2" borderId="0" xfId="0" applyFill="1"/>
    <xf numFmtId="0" fontId="5" fillId="3" borderId="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/>
    </xf>
    <xf numFmtId="0" fontId="9" fillId="0" borderId="0" xfId="0" applyFont="1" applyAlignment="1">
      <alignment horizontal="left"/>
    </xf>
    <xf numFmtId="0" fontId="5" fillId="3" borderId="2" xfId="0" applyFont="1" applyFill="1" applyBorder="1" applyAlignment="1">
      <alignment horizontal="center" wrapText="1"/>
    </xf>
    <xf numFmtId="0" fontId="5" fillId="3" borderId="0" xfId="0" applyFont="1" applyFill="1" applyBorder="1" applyAlignment="1">
      <alignment horizontal="center"/>
    </xf>
    <xf numFmtId="0" fontId="10" fillId="0" borderId="0" xfId="0" applyFont="1" applyAlignment="1">
      <alignment horizontal="left"/>
    </xf>
    <xf numFmtId="0" fontId="11" fillId="0" borderId="0" xfId="0" applyFont="1"/>
    <xf numFmtId="0" fontId="11" fillId="0" borderId="0" xfId="0" applyFont="1" applyAlignment="1">
      <alignment wrapText="1"/>
    </xf>
    <xf numFmtId="165" fontId="0" fillId="0" borderId="0" xfId="0" applyNumberFormat="1"/>
    <xf numFmtId="0" fontId="7" fillId="0" borderId="0" xfId="1"/>
    <xf numFmtId="0" fontId="3" fillId="2" borderId="0" xfId="0" applyFont="1" applyFill="1" applyAlignment="1">
      <alignment horizontal="left"/>
    </xf>
    <xf numFmtId="0" fontId="12" fillId="3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left"/>
    </xf>
    <xf numFmtId="0" fontId="4" fillId="2" borderId="4" xfId="0" applyFont="1" applyFill="1" applyBorder="1" applyAlignment="1">
      <alignment horizontal="left"/>
    </xf>
    <xf numFmtId="0" fontId="4" fillId="2" borderId="5" xfId="0" applyFont="1" applyFill="1" applyBorder="1" applyAlignment="1">
      <alignment horizontal="left"/>
    </xf>
    <xf numFmtId="0" fontId="7" fillId="0" borderId="3" xfId="1" applyFill="1" applyBorder="1"/>
    <xf numFmtId="0" fontId="0" fillId="0" borderId="5" xfId="0" applyFont="1" applyFill="1" applyBorder="1"/>
    <xf numFmtId="0" fontId="0" fillId="0" borderId="3" xfId="0" applyFont="1" applyFill="1" applyBorder="1"/>
    <xf numFmtId="0" fontId="0" fillId="0" borderId="4" xfId="0" applyFont="1" applyFill="1" applyBorder="1"/>
    <xf numFmtId="0" fontId="5" fillId="3" borderId="3" xfId="0" applyFont="1" applyFill="1" applyBorder="1" applyAlignment="1">
      <alignment horizontal="left"/>
    </xf>
    <xf numFmtId="0" fontId="5" fillId="3" borderId="5" xfId="0" applyFont="1" applyFill="1" applyBorder="1" applyAlignment="1">
      <alignment horizontal="left"/>
    </xf>
    <xf numFmtId="0" fontId="5" fillId="3" borderId="4" xfId="0" applyFont="1" applyFill="1" applyBorder="1" applyAlignment="1">
      <alignment horizontal="left"/>
    </xf>
    <xf numFmtId="0" fontId="0" fillId="0" borderId="3" xfId="0" applyFont="1" applyFill="1" applyBorder="1" applyAlignment="1">
      <alignment horizontal="left"/>
    </xf>
    <xf numFmtId="0" fontId="0" fillId="0" borderId="4" xfId="0" applyFont="1" applyFill="1" applyBorder="1" applyAlignment="1">
      <alignment horizontal="left"/>
    </xf>
    <xf numFmtId="0" fontId="0" fillId="0" borderId="5" xfId="0" applyFont="1" applyFill="1" applyBorder="1" applyAlignment="1">
      <alignment horizontal="left"/>
    </xf>
    <xf numFmtId="0" fontId="5" fillId="3" borderId="3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left"/>
    </xf>
    <xf numFmtId="0" fontId="10" fillId="2" borderId="3" xfId="0" applyFont="1" applyFill="1" applyBorder="1" applyAlignment="1">
      <alignment horizontal="left"/>
    </xf>
    <xf numFmtId="0" fontId="10" fillId="2" borderId="4" xfId="0" applyFont="1" applyFill="1" applyBorder="1" applyAlignment="1">
      <alignment horizontal="left"/>
    </xf>
    <xf numFmtId="0" fontId="10" fillId="2" borderId="5" xfId="0" applyFont="1" applyFill="1" applyBorder="1" applyAlignment="1">
      <alignment horizontal="left"/>
    </xf>
    <xf numFmtId="0" fontId="0" fillId="0" borderId="3" xfId="0" applyFont="1" applyFill="1" applyBorder="1" applyAlignment="1">
      <alignment horizontal="center"/>
    </xf>
    <xf numFmtId="0" fontId="0" fillId="0" borderId="5" xfId="0" applyFont="1" applyFill="1" applyBorder="1" applyAlignment="1">
      <alignment horizontal="center"/>
    </xf>
    <xf numFmtId="0" fontId="0" fillId="0" borderId="4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Lift chart (validation dataset)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Cumulative Level when sorted using predicted values</c:v>
          </c:tx>
          <c:spPr>
            <a:ln w="6350"/>
          </c:spPr>
          <c:marker>
            <c:symbol val="none"/>
          </c:marker>
          <c:xVal>
            <c:numRef>
              <c:f>RT_ValidationLiftChart1!$AZ$4:$AZ$24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RT_ValidationLiftChart1!$BC$4:$BC$24</c:f>
              <c:numCache>
                <c:formatCode>General</c:formatCode>
                <c:ptCount val="21"/>
                <c:pt idx="0">
                  <c:v>10</c:v>
                </c:pt>
                <c:pt idx="1">
                  <c:v>19</c:v>
                </c:pt>
                <c:pt idx="2">
                  <c:v>28</c:v>
                </c:pt>
                <c:pt idx="3">
                  <c:v>37</c:v>
                </c:pt>
                <c:pt idx="4">
                  <c:v>45</c:v>
                </c:pt>
                <c:pt idx="5">
                  <c:v>53</c:v>
                </c:pt>
                <c:pt idx="6">
                  <c:v>61</c:v>
                </c:pt>
                <c:pt idx="7">
                  <c:v>68</c:v>
                </c:pt>
                <c:pt idx="8">
                  <c:v>75</c:v>
                </c:pt>
                <c:pt idx="9">
                  <c:v>81</c:v>
                </c:pt>
                <c:pt idx="10">
                  <c:v>87</c:v>
                </c:pt>
                <c:pt idx="11">
                  <c:v>93</c:v>
                </c:pt>
                <c:pt idx="12">
                  <c:v>98</c:v>
                </c:pt>
                <c:pt idx="13">
                  <c:v>103</c:v>
                </c:pt>
                <c:pt idx="14">
                  <c:v>106</c:v>
                </c:pt>
                <c:pt idx="15">
                  <c:v>108</c:v>
                </c:pt>
                <c:pt idx="16">
                  <c:v>115</c:v>
                </c:pt>
                <c:pt idx="17">
                  <c:v>120</c:v>
                </c:pt>
                <c:pt idx="18">
                  <c:v>124</c:v>
                </c:pt>
                <c:pt idx="19">
                  <c:v>125</c:v>
                </c:pt>
                <c:pt idx="20">
                  <c:v>126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9BC-4F63-B0DE-3EC3D0BC259E}"/>
            </c:ext>
          </c:extLst>
        </c:ser>
        <c:ser>
          <c:idx val="1"/>
          <c:order val="1"/>
          <c:tx>
            <c:v>Cumulative Level using average</c:v>
          </c:tx>
          <c:spPr>
            <a:ln w="6350"/>
          </c:spPr>
          <c:marker>
            <c:symbol val="none"/>
          </c:marker>
          <c:xVal>
            <c:numRef>
              <c:f>RT_ValidationLiftChart1!$AZ$4:$AZ$24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RT_ValidationLiftChart1!$BD$4:$BD$24</c:f>
              <c:numCache>
                <c:formatCode>General</c:formatCode>
                <c:ptCount val="21"/>
                <c:pt idx="0">
                  <c:v>6</c:v>
                </c:pt>
                <c:pt idx="1">
                  <c:v>12</c:v>
                </c:pt>
                <c:pt idx="2">
                  <c:v>18</c:v>
                </c:pt>
                <c:pt idx="3">
                  <c:v>24</c:v>
                </c:pt>
                <c:pt idx="4">
                  <c:v>30</c:v>
                </c:pt>
                <c:pt idx="5">
                  <c:v>36</c:v>
                </c:pt>
                <c:pt idx="6">
                  <c:v>42</c:v>
                </c:pt>
                <c:pt idx="7">
                  <c:v>48</c:v>
                </c:pt>
                <c:pt idx="8">
                  <c:v>54</c:v>
                </c:pt>
                <c:pt idx="9">
                  <c:v>60</c:v>
                </c:pt>
                <c:pt idx="10">
                  <c:v>66</c:v>
                </c:pt>
                <c:pt idx="11">
                  <c:v>72</c:v>
                </c:pt>
                <c:pt idx="12">
                  <c:v>78</c:v>
                </c:pt>
                <c:pt idx="13">
                  <c:v>84</c:v>
                </c:pt>
                <c:pt idx="14">
                  <c:v>90</c:v>
                </c:pt>
                <c:pt idx="15">
                  <c:v>96</c:v>
                </c:pt>
                <c:pt idx="16">
                  <c:v>102</c:v>
                </c:pt>
                <c:pt idx="17">
                  <c:v>108</c:v>
                </c:pt>
                <c:pt idx="18">
                  <c:v>114</c:v>
                </c:pt>
                <c:pt idx="19">
                  <c:v>120</c:v>
                </c:pt>
                <c:pt idx="20">
                  <c:v>126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9BC-4F63-B0DE-3EC3D0BC25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6710016"/>
        <c:axId val="1056716248"/>
      </c:scatterChart>
      <c:valAx>
        <c:axId val="1056710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 Cases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56716248"/>
        <c:crosses val="autoZero"/>
        <c:crossBetween val="midCat"/>
      </c:valAx>
      <c:valAx>
        <c:axId val="10567162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Cumulative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56710016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overlay val="0"/>
      <c:spPr>
        <a:ln>
          <a:solidFill>
            <a:srgbClr val="000000"/>
          </a:solidFill>
          <a:prstDash val="solid"/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Lift chart (validation dataset)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Cumulative Level when sorted using predicted values</c:v>
          </c:tx>
          <c:spPr>
            <a:ln w="6350"/>
          </c:spPr>
          <c:marker>
            <c:symbol val="none"/>
          </c:marker>
          <c:xVal>
            <c:numRef>
              <c:f>MLR_ValidationLiftChart2!$AZ$4:$AZ$24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MLR_ValidationLiftChart2!$BC$4:$BC$24</c:f>
              <c:numCache>
                <c:formatCode>General</c:formatCode>
                <c:ptCount val="21"/>
                <c:pt idx="0">
                  <c:v>7</c:v>
                </c:pt>
                <c:pt idx="1">
                  <c:v>12</c:v>
                </c:pt>
                <c:pt idx="2">
                  <c:v>17</c:v>
                </c:pt>
                <c:pt idx="3">
                  <c:v>22</c:v>
                </c:pt>
                <c:pt idx="4">
                  <c:v>25</c:v>
                </c:pt>
                <c:pt idx="5">
                  <c:v>31</c:v>
                </c:pt>
                <c:pt idx="6">
                  <c:v>36</c:v>
                </c:pt>
                <c:pt idx="7">
                  <c:v>45</c:v>
                </c:pt>
                <c:pt idx="8">
                  <c:v>48</c:v>
                </c:pt>
                <c:pt idx="9">
                  <c:v>54</c:v>
                </c:pt>
                <c:pt idx="10">
                  <c:v>60</c:v>
                </c:pt>
                <c:pt idx="11">
                  <c:v>68</c:v>
                </c:pt>
                <c:pt idx="12">
                  <c:v>72</c:v>
                </c:pt>
                <c:pt idx="13">
                  <c:v>78</c:v>
                </c:pt>
                <c:pt idx="14">
                  <c:v>87</c:v>
                </c:pt>
                <c:pt idx="15">
                  <c:v>94</c:v>
                </c:pt>
                <c:pt idx="16">
                  <c:v>99</c:v>
                </c:pt>
                <c:pt idx="17">
                  <c:v>108</c:v>
                </c:pt>
                <c:pt idx="18">
                  <c:v>115</c:v>
                </c:pt>
                <c:pt idx="19">
                  <c:v>120</c:v>
                </c:pt>
                <c:pt idx="20">
                  <c:v>124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37B-4CA1-B172-9C37A33F7446}"/>
            </c:ext>
          </c:extLst>
        </c:ser>
        <c:ser>
          <c:idx val="1"/>
          <c:order val="1"/>
          <c:tx>
            <c:v>Cumulative Level using average</c:v>
          </c:tx>
          <c:spPr>
            <a:ln w="6350"/>
          </c:spPr>
          <c:marker>
            <c:symbol val="none"/>
          </c:marker>
          <c:xVal>
            <c:numRef>
              <c:f>MLR_ValidationLiftChart2!$AZ$4:$AZ$24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MLR_ValidationLiftChart2!$BD$4:$BD$24</c:f>
              <c:numCache>
                <c:formatCode>General</c:formatCode>
                <c:ptCount val="21"/>
                <c:pt idx="0">
                  <c:v>5.9047619047619051</c:v>
                </c:pt>
                <c:pt idx="1">
                  <c:v>11.80952380952381</c:v>
                </c:pt>
                <c:pt idx="2">
                  <c:v>17.714285714285715</c:v>
                </c:pt>
                <c:pt idx="3">
                  <c:v>23.61904761904762</c:v>
                </c:pt>
                <c:pt idx="4">
                  <c:v>29.523809523809526</c:v>
                </c:pt>
                <c:pt idx="5">
                  <c:v>35.428571428571431</c:v>
                </c:pt>
                <c:pt idx="6">
                  <c:v>41.333333333333336</c:v>
                </c:pt>
                <c:pt idx="7">
                  <c:v>47.238095238095241</c:v>
                </c:pt>
                <c:pt idx="8">
                  <c:v>53.142857142857146</c:v>
                </c:pt>
                <c:pt idx="9">
                  <c:v>59.047619047619051</c:v>
                </c:pt>
                <c:pt idx="10">
                  <c:v>64.952380952380963</c:v>
                </c:pt>
                <c:pt idx="11">
                  <c:v>70.857142857142861</c:v>
                </c:pt>
                <c:pt idx="12">
                  <c:v>76.761904761904759</c:v>
                </c:pt>
                <c:pt idx="13">
                  <c:v>82.666666666666657</c:v>
                </c:pt>
                <c:pt idx="14">
                  <c:v>88.571428571428555</c:v>
                </c:pt>
                <c:pt idx="15">
                  <c:v>94.476190476190453</c:v>
                </c:pt>
                <c:pt idx="16">
                  <c:v>100.38095238095235</c:v>
                </c:pt>
                <c:pt idx="17">
                  <c:v>106.28571428571425</c:v>
                </c:pt>
                <c:pt idx="18">
                  <c:v>112.19047619047615</c:v>
                </c:pt>
                <c:pt idx="19">
                  <c:v>118.09523809523805</c:v>
                </c:pt>
                <c:pt idx="20">
                  <c:v>123.99999999999994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37B-4CA1-B172-9C37A33F7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3728584"/>
        <c:axId val="913731208"/>
      </c:scatterChart>
      <c:valAx>
        <c:axId val="913728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 Cases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13731208"/>
        <c:crosses val="autoZero"/>
        <c:crossBetween val="midCat"/>
      </c:valAx>
      <c:valAx>
        <c:axId val="9137312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Cumulative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13728584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overlay val="0"/>
      <c:spPr>
        <a:ln>
          <a:solidFill>
            <a:srgbClr val="000000"/>
          </a:solidFill>
          <a:prstDash val="solid"/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Decile-wise lift chart (validation dataset)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MLR_ValidationLiftChart2!$BE$4:$BE$13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MLR_ValidationLiftChart2!$BF$4:$BF$13</c:f>
              <c:numCache>
                <c:formatCode>General</c:formatCode>
                <c:ptCount val="10"/>
                <c:pt idx="0">
                  <c:v>1.0161290322580645</c:v>
                </c:pt>
                <c:pt idx="1">
                  <c:v>0.84677419354838701</c:v>
                </c:pt>
                <c:pt idx="2">
                  <c:v>0.76209677419354838</c:v>
                </c:pt>
                <c:pt idx="3">
                  <c:v>1.1854838709677418</c:v>
                </c:pt>
                <c:pt idx="4">
                  <c:v>0.76209677419354838</c:v>
                </c:pt>
                <c:pt idx="5">
                  <c:v>1.1854838709677418</c:v>
                </c:pt>
                <c:pt idx="6">
                  <c:v>0.84677419354838701</c:v>
                </c:pt>
                <c:pt idx="7">
                  <c:v>1.3548387096774193</c:v>
                </c:pt>
                <c:pt idx="8">
                  <c:v>1.1854838709677418</c:v>
                </c:pt>
                <c:pt idx="9">
                  <c:v>1.0161290322580645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09-4716-916D-D8A2BB2F91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13731536"/>
        <c:axId val="913731864"/>
      </c:barChart>
      <c:catAx>
        <c:axId val="913731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Deciles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13731864"/>
        <c:crosses val="autoZero"/>
        <c:auto val="1"/>
        <c:lblAlgn val="ctr"/>
        <c:lblOffset val="100"/>
        <c:noMultiLvlLbl val="0"/>
      </c:catAx>
      <c:valAx>
        <c:axId val="9137318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Decile mean / Global mean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1373153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ln>
          <a:solidFill>
            <a:srgbClr val="000000"/>
          </a:solidFill>
          <a:prstDash val="solid"/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RROC Curve, AOC = 1343.3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MLR Predictor</c:v>
          </c:tx>
          <c:spPr>
            <a:ln w="6350"/>
          </c:spPr>
          <c:marker>
            <c:symbol val="none"/>
          </c:marker>
          <c:xVal>
            <c:numRef>
              <c:f>MLR_ValidationLiftChart2!$BZ$2:$BZ$22</c:f>
              <c:numCache>
                <c:formatCode>General</c:formatCode>
                <c:ptCount val="21"/>
                <c:pt idx="0">
                  <c:v>0</c:v>
                </c:pt>
                <c:pt idx="1">
                  <c:v>3.1959210326326044</c:v>
                </c:pt>
                <c:pt idx="2">
                  <c:v>4.0279777333144651</c:v>
                </c:pt>
                <c:pt idx="3">
                  <c:v>6.6576017504240426</c:v>
                </c:pt>
                <c:pt idx="4">
                  <c:v>7.8166260823709273</c:v>
                </c:pt>
                <c:pt idx="5">
                  <c:v>7.8177642913991043</c:v>
                </c:pt>
                <c:pt idx="6">
                  <c:v>8.717789100553146</c:v>
                </c:pt>
                <c:pt idx="7">
                  <c:v>12.34308335949375</c:v>
                </c:pt>
                <c:pt idx="8">
                  <c:v>15.447192854299482</c:v>
                </c:pt>
                <c:pt idx="9">
                  <c:v>20.578331493019643</c:v>
                </c:pt>
                <c:pt idx="10">
                  <c:v>23.166198851125774</c:v>
                </c:pt>
                <c:pt idx="11">
                  <c:v>23.182865288045441</c:v>
                </c:pt>
                <c:pt idx="12">
                  <c:v>24.558692155183238</c:v>
                </c:pt>
                <c:pt idx="13">
                  <c:v>38.024103954257249</c:v>
                </c:pt>
                <c:pt idx="14">
                  <c:v>44.12048843031198</c:v>
                </c:pt>
                <c:pt idx="15">
                  <c:v>45.981614674837203</c:v>
                </c:pt>
                <c:pt idx="16">
                  <c:v>52.136214356251102</c:v>
                </c:pt>
                <c:pt idx="17">
                  <c:v>59.940700689535745</c:v>
                </c:pt>
                <c:pt idx="18">
                  <c:v>65.23886889411888</c:v>
                </c:pt>
                <c:pt idx="19">
                  <c:v>70.906742819760183</c:v>
                </c:pt>
                <c:pt idx="20">
                  <c:v>72.563762253534023</c:v>
                </c:pt>
              </c:numCache>
            </c:numRef>
          </c:xVal>
          <c:yVal>
            <c:numRef>
              <c:f>MLR_ValidationLiftChart2!$CA$2:$CA$22</c:f>
              <c:numCache>
                <c:formatCode>General</c:formatCode>
                <c:ptCount val="21"/>
                <c:pt idx="0">
                  <c:v>-135.21143073327298</c:v>
                </c:pt>
                <c:pt idx="1">
                  <c:v>-71.293010080620874</c:v>
                </c:pt>
                <c:pt idx="2">
                  <c:v>-63.388471424143219</c:v>
                </c:pt>
                <c:pt idx="3">
                  <c:v>-47.61072732148574</c:v>
                </c:pt>
                <c:pt idx="4">
                  <c:v>-42.684873910711481</c:v>
                </c:pt>
                <c:pt idx="5">
                  <c:v>-42.681231641821327</c:v>
                </c:pt>
                <c:pt idx="6">
                  <c:v>-40.431169618936224</c:v>
                </c:pt>
                <c:pt idx="7">
                  <c:v>-33.180581101055019</c:v>
                </c:pt>
                <c:pt idx="8">
                  <c:v>-28.136403171995699</c:v>
                </c:pt>
                <c:pt idx="9">
                  <c:v>-21.294884987035484</c:v>
                </c:pt>
                <c:pt idx="10">
                  <c:v>-18.44823089311874</c:v>
                </c:pt>
                <c:pt idx="11">
                  <c:v>-18.433079586828129</c:v>
                </c:pt>
                <c:pt idx="12">
                  <c:v>-17.401209436474783</c:v>
                </c:pt>
                <c:pt idx="13">
                  <c:v>-9.1148021755061599</c:v>
                </c:pt>
                <c:pt idx="14">
                  <c:v>-6.0666099374787983</c:v>
                </c:pt>
                <c:pt idx="15">
                  <c:v>-5.3221594396687069</c:v>
                </c:pt>
                <c:pt idx="16">
                  <c:v>-3.3988470392268617</c:v>
                </c:pt>
                <c:pt idx="17">
                  <c:v>-1.5624973137481231</c:v>
                </c:pt>
                <c:pt idx="18">
                  <c:v>-0.6794692796509354</c:v>
                </c:pt>
                <c:pt idx="19">
                  <c:v>-8.2850971688691821E-2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AD6-4140-B994-96BD3C66CC92}"/>
            </c:ext>
          </c:extLst>
        </c:ser>
        <c:ser>
          <c:idx val="1"/>
          <c:order val="1"/>
          <c:tx>
            <c:v>Random Predictor</c:v>
          </c:tx>
          <c:spPr>
            <a:ln w="6350"/>
          </c:spPr>
          <c:marker>
            <c:symbol val="none"/>
          </c:marker>
          <c:xVal>
            <c:numRef>
              <c:f>MLR_ValidationLiftChart2!$BZ$2:$BZ$22</c:f>
              <c:numCache>
                <c:formatCode>General</c:formatCode>
                <c:ptCount val="21"/>
                <c:pt idx="0">
                  <c:v>0</c:v>
                </c:pt>
                <c:pt idx="1">
                  <c:v>3.1959210326326044</c:v>
                </c:pt>
                <c:pt idx="2">
                  <c:v>4.0279777333144651</c:v>
                </c:pt>
                <c:pt idx="3">
                  <c:v>6.6576017504240426</c:v>
                </c:pt>
                <c:pt idx="4">
                  <c:v>7.8166260823709273</c:v>
                </c:pt>
                <c:pt idx="5">
                  <c:v>7.8177642913991043</c:v>
                </c:pt>
                <c:pt idx="6">
                  <c:v>8.717789100553146</c:v>
                </c:pt>
                <c:pt idx="7">
                  <c:v>12.34308335949375</c:v>
                </c:pt>
                <c:pt idx="8">
                  <c:v>15.447192854299482</c:v>
                </c:pt>
                <c:pt idx="9">
                  <c:v>20.578331493019643</c:v>
                </c:pt>
                <c:pt idx="10">
                  <c:v>23.166198851125774</c:v>
                </c:pt>
                <c:pt idx="11">
                  <c:v>23.182865288045441</c:v>
                </c:pt>
                <c:pt idx="12">
                  <c:v>24.558692155183238</c:v>
                </c:pt>
                <c:pt idx="13">
                  <c:v>38.024103954257249</c:v>
                </c:pt>
                <c:pt idx="14">
                  <c:v>44.12048843031198</c:v>
                </c:pt>
                <c:pt idx="15">
                  <c:v>45.981614674837203</c:v>
                </c:pt>
                <c:pt idx="16">
                  <c:v>52.136214356251102</c:v>
                </c:pt>
                <c:pt idx="17">
                  <c:v>59.940700689535745</c:v>
                </c:pt>
                <c:pt idx="18">
                  <c:v>65.23886889411888</c:v>
                </c:pt>
                <c:pt idx="19">
                  <c:v>70.906742819760183</c:v>
                </c:pt>
                <c:pt idx="20">
                  <c:v>72.563762253534023</c:v>
                </c:pt>
              </c:numCache>
            </c:numRef>
          </c:xVal>
          <c:yVal>
            <c:numRef>
              <c:f>MLR_ValidationLiftChart2!$CB$2:$CB$22</c:f>
              <c:numCache>
                <c:formatCode>General</c:formatCode>
                <c:ptCount val="21"/>
                <c:pt idx="0">
                  <c:v>-135.21143073327298</c:v>
                </c:pt>
                <c:pt idx="1">
                  <c:v>-129.25632253721514</c:v>
                </c:pt>
                <c:pt idx="2">
                  <c:v>-127.7059126155614</c:v>
                </c:pt>
                <c:pt idx="3">
                  <c:v>-122.80601196816013</c:v>
                </c:pt>
                <c:pt idx="4">
                  <c:v>-120.64634806278454</c:v>
                </c:pt>
                <c:pt idx="5">
                  <c:v>-120.64422718500211</c:v>
                </c:pt>
                <c:pt idx="6">
                  <c:v>-118.96716912789685</c:v>
                </c:pt>
                <c:pt idx="7">
                  <c:v>-112.21198984339654</c:v>
                </c:pt>
                <c:pt idx="8">
                  <c:v>-106.42795835287139</c:v>
                </c:pt>
                <c:pt idx="9">
                  <c:v>-96.866869248807717</c:v>
                </c:pt>
                <c:pt idx="10">
                  <c:v>-92.044775724840463</c:v>
                </c:pt>
                <c:pt idx="11">
                  <c:v>-92.013720378326582</c:v>
                </c:pt>
                <c:pt idx="12">
                  <c:v>-89.450078232857237</c:v>
                </c:pt>
                <c:pt idx="13">
                  <c:v>-64.359350599356929</c:v>
                </c:pt>
                <c:pt idx="14">
                  <c:v>-52.999674065119208</c:v>
                </c:pt>
                <c:pt idx="15">
                  <c:v>-49.531751034636557</c:v>
                </c:pt>
                <c:pt idx="16">
                  <c:v>-38.063599402600829</c:v>
                </c:pt>
                <c:pt idx="17">
                  <c:v>-23.521137290800681</c:v>
                </c:pt>
                <c:pt idx="18">
                  <c:v>-13.648814233676759</c:v>
                </c:pt>
                <c:pt idx="19">
                  <c:v>-3.0876013237928248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AD6-4140-B994-96BD3C66CC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3734488"/>
        <c:axId val="913732192"/>
      </c:scatterChart>
      <c:valAx>
        <c:axId val="913734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Over estimation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13732192"/>
        <c:crosses val="autoZero"/>
        <c:crossBetween val="midCat"/>
      </c:valAx>
      <c:valAx>
        <c:axId val="9137321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Under estimation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13734488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overlay val="0"/>
      <c:spPr>
        <a:ln>
          <a:solidFill>
            <a:srgbClr val="000000"/>
          </a:solidFill>
          <a:prstDash val="solid"/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Lift chart (validation dataset)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Cumulative Level when sorted using predicted values</c:v>
          </c:tx>
          <c:spPr>
            <a:ln w="6350"/>
          </c:spPr>
          <c:marker>
            <c:symbol val="none"/>
          </c:marker>
          <c:xVal>
            <c:numRef>
              <c:f>MLR_ValidationLiftChart!$AZ$4:$AZ$24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MLR_ValidationLiftChart!$BC$4:$BC$24</c:f>
              <c:numCache>
                <c:formatCode>General</c:formatCode>
                <c:ptCount val="21"/>
                <c:pt idx="0">
                  <c:v>6</c:v>
                </c:pt>
                <c:pt idx="1">
                  <c:v>12</c:v>
                </c:pt>
                <c:pt idx="2">
                  <c:v>17</c:v>
                </c:pt>
                <c:pt idx="3">
                  <c:v>26</c:v>
                </c:pt>
                <c:pt idx="4">
                  <c:v>32</c:v>
                </c:pt>
                <c:pt idx="5">
                  <c:v>40</c:v>
                </c:pt>
                <c:pt idx="6">
                  <c:v>48</c:v>
                </c:pt>
                <c:pt idx="7">
                  <c:v>54</c:v>
                </c:pt>
                <c:pt idx="8">
                  <c:v>63</c:v>
                </c:pt>
                <c:pt idx="9">
                  <c:v>73</c:v>
                </c:pt>
                <c:pt idx="10">
                  <c:v>80</c:v>
                </c:pt>
                <c:pt idx="11">
                  <c:v>88</c:v>
                </c:pt>
                <c:pt idx="12">
                  <c:v>91</c:v>
                </c:pt>
                <c:pt idx="13">
                  <c:v>99</c:v>
                </c:pt>
                <c:pt idx="14">
                  <c:v>105</c:v>
                </c:pt>
                <c:pt idx="15">
                  <c:v>113</c:v>
                </c:pt>
                <c:pt idx="16">
                  <c:v>122</c:v>
                </c:pt>
                <c:pt idx="17">
                  <c:v>125</c:v>
                </c:pt>
                <c:pt idx="18">
                  <c:v>126</c:v>
                </c:pt>
                <c:pt idx="19">
                  <c:v>128</c:v>
                </c:pt>
                <c:pt idx="20">
                  <c:v>129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9E9-4482-AD24-1BEA95DD06F9}"/>
            </c:ext>
          </c:extLst>
        </c:ser>
        <c:ser>
          <c:idx val="1"/>
          <c:order val="1"/>
          <c:tx>
            <c:v>Cumulative Level using average</c:v>
          </c:tx>
          <c:spPr>
            <a:ln w="6350"/>
          </c:spPr>
          <c:marker>
            <c:symbol val="none"/>
          </c:marker>
          <c:xVal>
            <c:numRef>
              <c:f>MLR_ValidationLiftChart!$AZ$4:$AZ$24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MLR_ValidationLiftChart!$BD$4:$BD$24</c:f>
              <c:numCache>
                <c:formatCode>General</c:formatCode>
                <c:ptCount val="21"/>
                <c:pt idx="0">
                  <c:v>6.1428571428571432</c:v>
                </c:pt>
                <c:pt idx="1">
                  <c:v>12.285714285714286</c:v>
                </c:pt>
                <c:pt idx="2">
                  <c:v>18.428571428571431</c:v>
                </c:pt>
                <c:pt idx="3">
                  <c:v>24.571428571428573</c:v>
                </c:pt>
                <c:pt idx="4">
                  <c:v>30.714285714285715</c:v>
                </c:pt>
                <c:pt idx="5">
                  <c:v>36.857142857142861</c:v>
                </c:pt>
                <c:pt idx="6">
                  <c:v>43.000000000000007</c:v>
                </c:pt>
                <c:pt idx="7">
                  <c:v>49.142857142857153</c:v>
                </c:pt>
                <c:pt idx="8">
                  <c:v>55.285714285714299</c:v>
                </c:pt>
                <c:pt idx="9">
                  <c:v>61.428571428571445</c:v>
                </c:pt>
                <c:pt idx="10">
                  <c:v>67.571428571428584</c:v>
                </c:pt>
                <c:pt idx="11">
                  <c:v>73.714285714285722</c:v>
                </c:pt>
                <c:pt idx="12">
                  <c:v>79.857142857142861</c:v>
                </c:pt>
                <c:pt idx="13">
                  <c:v>86</c:v>
                </c:pt>
                <c:pt idx="14">
                  <c:v>92.142857142857139</c:v>
                </c:pt>
                <c:pt idx="15">
                  <c:v>98.285714285714278</c:v>
                </c:pt>
                <c:pt idx="16">
                  <c:v>104.42857142857142</c:v>
                </c:pt>
                <c:pt idx="17">
                  <c:v>110.57142857142856</c:v>
                </c:pt>
                <c:pt idx="18">
                  <c:v>116.71428571428569</c:v>
                </c:pt>
                <c:pt idx="19">
                  <c:v>122.85714285714283</c:v>
                </c:pt>
                <c:pt idx="20">
                  <c:v>128.99999999999997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9E9-4482-AD24-1BEA95DD06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380264"/>
        <c:axId val="977382232"/>
      </c:scatterChart>
      <c:valAx>
        <c:axId val="977380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 Cases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77382232"/>
        <c:crosses val="autoZero"/>
        <c:crossBetween val="midCat"/>
      </c:valAx>
      <c:valAx>
        <c:axId val="9773822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Cumulative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77380264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overlay val="0"/>
      <c:spPr>
        <a:ln>
          <a:solidFill>
            <a:srgbClr val="000000"/>
          </a:solidFill>
          <a:prstDash val="solid"/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Decile-wise lift chart (validation dataset)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MLR_ValidationLiftChart!$BE$4:$BE$13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MLR_ValidationLiftChart!$BF$4:$BF$13</c:f>
              <c:numCache>
                <c:formatCode>General</c:formatCode>
                <c:ptCount val="10"/>
                <c:pt idx="0">
                  <c:v>0.97674418604651159</c:v>
                </c:pt>
                <c:pt idx="1">
                  <c:v>1.1395348837209303</c:v>
                </c:pt>
                <c:pt idx="2">
                  <c:v>1.1395348837209303</c:v>
                </c:pt>
                <c:pt idx="3">
                  <c:v>1.1395348837209303</c:v>
                </c:pt>
                <c:pt idx="4">
                  <c:v>1.5465116279069766</c:v>
                </c:pt>
                <c:pt idx="5">
                  <c:v>1.2209302325581395</c:v>
                </c:pt>
                <c:pt idx="6">
                  <c:v>0.89534883720930225</c:v>
                </c:pt>
                <c:pt idx="7">
                  <c:v>1.1395348837209303</c:v>
                </c:pt>
                <c:pt idx="8">
                  <c:v>0.97674418604651159</c:v>
                </c:pt>
                <c:pt idx="9">
                  <c:v>0.2441860465116279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66-42FC-A2EE-FEA389A5FA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7396336"/>
        <c:axId val="977396664"/>
      </c:barChart>
      <c:catAx>
        <c:axId val="977396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Deciles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77396664"/>
        <c:crosses val="autoZero"/>
        <c:auto val="1"/>
        <c:lblAlgn val="ctr"/>
        <c:lblOffset val="100"/>
        <c:noMultiLvlLbl val="0"/>
      </c:catAx>
      <c:valAx>
        <c:axId val="9773966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Decile mean / Global mean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7739633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ln>
          <a:solidFill>
            <a:srgbClr val="000000"/>
          </a:solidFill>
          <a:prstDash val="solid"/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RROC Curve, AOC = 1236.08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MLR Predictor</c:v>
          </c:tx>
          <c:spPr>
            <a:ln w="6350"/>
          </c:spPr>
          <c:marker>
            <c:symbol val="none"/>
          </c:marker>
          <c:xVal>
            <c:numRef>
              <c:f>MLR_ValidationLiftChart!$BZ$2:$BZ$22</c:f>
              <c:numCache>
                <c:formatCode>General</c:formatCode>
                <c:ptCount val="21"/>
                <c:pt idx="0">
                  <c:v>0</c:v>
                </c:pt>
                <c:pt idx="1">
                  <c:v>1.3586655517680803</c:v>
                </c:pt>
                <c:pt idx="2">
                  <c:v>1.6494181827211305</c:v>
                </c:pt>
                <c:pt idx="3">
                  <c:v>2.9400663524733233</c:v>
                </c:pt>
                <c:pt idx="4">
                  <c:v>3.5893942211152563</c:v>
                </c:pt>
                <c:pt idx="5">
                  <c:v>3.831735422579392</c:v>
                </c:pt>
                <c:pt idx="6">
                  <c:v>5.4336269396004457</c:v>
                </c:pt>
                <c:pt idx="7">
                  <c:v>6.8235252014932222</c:v>
                </c:pt>
                <c:pt idx="8">
                  <c:v>17.237706303022751</c:v>
                </c:pt>
                <c:pt idx="9">
                  <c:v>18.276054062585665</c:v>
                </c:pt>
                <c:pt idx="10">
                  <c:v>22.741303591248059</c:v>
                </c:pt>
                <c:pt idx="11">
                  <c:v>31.309858592683426</c:v>
                </c:pt>
                <c:pt idx="12">
                  <c:v>39.744118165585164</c:v>
                </c:pt>
                <c:pt idx="13">
                  <c:v>40.3817818340518</c:v>
                </c:pt>
                <c:pt idx="14">
                  <c:v>45.036564537238689</c:v>
                </c:pt>
                <c:pt idx="15">
                  <c:v>46.390220154404062</c:v>
                </c:pt>
                <c:pt idx="16">
                  <c:v>50.521754967912607</c:v>
                </c:pt>
                <c:pt idx="17">
                  <c:v>50.986720591856667</c:v>
                </c:pt>
                <c:pt idx="18">
                  <c:v>57.404034061207597</c:v>
                </c:pt>
                <c:pt idx="19">
                  <c:v>71.694600905314047</c:v>
                </c:pt>
                <c:pt idx="20">
                  <c:v>77.331112847290782</c:v>
                </c:pt>
              </c:numCache>
            </c:numRef>
          </c:xVal>
          <c:yVal>
            <c:numRef>
              <c:f>MLR_ValidationLiftChart!$CA$2:$CA$22</c:f>
              <c:numCache>
                <c:formatCode>General</c:formatCode>
                <c:ptCount val="21"/>
                <c:pt idx="0">
                  <c:v>-92.851001588512716</c:v>
                </c:pt>
                <c:pt idx="1">
                  <c:v>-65.677690553151095</c:v>
                </c:pt>
                <c:pt idx="2">
                  <c:v>-62.915540559097131</c:v>
                </c:pt>
                <c:pt idx="3">
                  <c:v>-55.17165154058398</c:v>
                </c:pt>
                <c:pt idx="4">
                  <c:v>-52.412008098855758</c:v>
                </c:pt>
                <c:pt idx="5">
                  <c:v>-51.636516254170523</c:v>
                </c:pt>
                <c:pt idx="6">
                  <c:v>-47.631787461617883</c:v>
                </c:pt>
                <c:pt idx="7">
                  <c:v>-44.851990937832326</c:v>
                </c:pt>
                <c:pt idx="8">
                  <c:v>-27.928946647846846</c:v>
                </c:pt>
                <c:pt idx="9">
                  <c:v>-26.54448296842963</c:v>
                </c:pt>
                <c:pt idx="10">
                  <c:v>-21.632708486900995</c:v>
                </c:pt>
                <c:pt idx="11">
                  <c:v>-13.84311303105066</c:v>
                </c:pt>
                <c:pt idx="12">
                  <c:v>-7.51741835137436</c:v>
                </c:pt>
                <c:pt idx="13">
                  <c:v>-7.1250099400102709</c:v>
                </c:pt>
                <c:pt idx="14">
                  <c:v>-4.7976185884168281</c:v>
                </c:pt>
                <c:pt idx="15">
                  <c:v>-4.2561563415506782</c:v>
                </c:pt>
                <c:pt idx="16">
                  <c:v>-2.9650517123292595</c:v>
                </c:pt>
                <c:pt idx="17">
                  <c:v>-2.8556480361071266</c:v>
                </c:pt>
                <c:pt idx="18">
                  <c:v>-1.7860957912153061</c:v>
                </c:pt>
                <c:pt idx="19">
                  <c:v>-0.28182559709883659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FD-4BCB-93D2-1BF1908107D5}"/>
            </c:ext>
          </c:extLst>
        </c:ser>
        <c:ser>
          <c:idx val="1"/>
          <c:order val="1"/>
          <c:tx>
            <c:v>Random Predictor</c:v>
          </c:tx>
          <c:spPr>
            <a:ln w="6350"/>
          </c:spPr>
          <c:marker>
            <c:symbol val="none"/>
          </c:marker>
          <c:xVal>
            <c:numRef>
              <c:f>MLR_ValidationLiftChart!$BZ$2:$BZ$22</c:f>
              <c:numCache>
                <c:formatCode>General</c:formatCode>
                <c:ptCount val="21"/>
                <c:pt idx="0">
                  <c:v>0</c:v>
                </c:pt>
                <c:pt idx="1">
                  <c:v>1.3586655517680803</c:v>
                </c:pt>
                <c:pt idx="2">
                  <c:v>1.6494181827211305</c:v>
                </c:pt>
                <c:pt idx="3">
                  <c:v>2.9400663524733233</c:v>
                </c:pt>
                <c:pt idx="4">
                  <c:v>3.5893942211152563</c:v>
                </c:pt>
                <c:pt idx="5">
                  <c:v>3.831735422579392</c:v>
                </c:pt>
                <c:pt idx="6">
                  <c:v>5.4336269396004457</c:v>
                </c:pt>
                <c:pt idx="7">
                  <c:v>6.8235252014932222</c:v>
                </c:pt>
                <c:pt idx="8">
                  <c:v>17.237706303022751</c:v>
                </c:pt>
                <c:pt idx="9">
                  <c:v>18.276054062585665</c:v>
                </c:pt>
                <c:pt idx="10">
                  <c:v>22.741303591248059</c:v>
                </c:pt>
                <c:pt idx="11">
                  <c:v>31.309858592683426</c:v>
                </c:pt>
                <c:pt idx="12">
                  <c:v>39.744118165585164</c:v>
                </c:pt>
                <c:pt idx="13">
                  <c:v>40.3817818340518</c:v>
                </c:pt>
                <c:pt idx="14">
                  <c:v>45.036564537238689</c:v>
                </c:pt>
                <c:pt idx="15">
                  <c:v>46.390220154404062</c:v>
                </c:pt>
                <c:pt idx="16">
                  <c:v>50.521754967912607</c:v>
                </c:pt>
                <c:pt idx="17">
                  <c:v>50.986720591856667</c:v>
                </c:pt>
                <c:pt idx="18">
                  <c:v>57.404034061207597</c:v>
                </c:pt>
                <c:pt idx="19">
                  <c:v>71.694600905314047</c:v>
                </c:pt>
                <c:pt idx="20">
                  <c:v>77.331112847290782</c:v>
                </c:pt>
              </c:numCache>
            </c:numRef>
          </c:xVal>
          <c:yVal>
            <c:numRef>
              <c:f>MLR_ValidationLiftChart!$CB$2:$CB$22</c:f>
              <c:numCache>
                <c:formatCode>General</c:formatCode>
                <c:ptCount val="21"/>
                <c:pt idx="0">
                  <c:v>-92.851001588512716</c:v>
                </c:pt>
                <c:pt idx="1">
                  <c:v>-91.219660040970311</c:v>
                </c:pt>
                <c:pt idx="2">
                  <c:v>-90.870555107593788</c:v>
                </c:pt>
                <c:pt idx="3">
                  <c:v>-89.3208816211082</c:v>
                </c:pt>
                <c:pt idx="4">
                  <c:v>-88.541237558804369</c:v>
                </c:pt>
                <c:pt idx="5">
                  <c:v>-88.250259937332089</c:v>
                </c:pt>
                <c:pt idx="6">
                  <c:v>-86.326878437763284</c:v>
                </c:pt>
                <c:pt idx="7">
                  <c:v>-84.658035963224933</c:v>
                </c:pt>
                <c:pt idx="8">
                  <c:v>-72.153791417944802</c:v>
                </c:pt>
                <c:pt idx="9">
                  <c:v>-70.907053514883813</c:v>
                </c:pt>
                <c:pt idx="10">
                  <c:v>-65.545655290889897</c:v>
                </c:pt>
                <c:pt idx="11">
                  <c:v>-55.257442891559258</c:v>
                </c:pt>
                <c:pt idx="12">
                  <c:v>-45.130478204682078</c:v>
                </c:pt>
                <c:pt idx="13">
                  <c:v>-44.36483927729909</c:v>
                </c:pt>
                <c:pt idx="14">
                  <c:v>-38.775869711824527</c:v>
                </c:pt>
                <c:pt idx="15">
                  <c:v>-37.150543562594997</c:v>
                </c:pt>
                <c:pt idx="16">
                  <c:v>-32.18983458780469</c:v>
                </c:pt>
                <c:pt idx="17">
                  <c:v>-31.631553162672631</c:v>
                </c:pt>
                <c:pt idx="18">
                  <c:v>-23.926323518385118</c:v>
                </c:pt>
                <c:pt idx="19">
                  <c:v>-6.7677259515409531</c:v>
                </c:pt>
                <c:pt idx="20">
                  <c:v>1.4210854715202004E-14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AFD-4BCB-93D2-1BF1908107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377312"/>
        <c:axId val="977376328"/>
      </c:scatterChart>
      <c:valAx>
        <c:axId val="977377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Over estimation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77376328"/>
        <c:crosses val="autoZero"/>
        <c:crossBetween val="midCat"/>
      </c:valAx>
      <c:valAx>
        <c:axId val="9773763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Under estimation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77377312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overlay val="0"/>
      <c:spPr>
        <a:ln>
          <a:solidFill>
            <a:srgbClr val="000000"/>
          </a:solidFill>
          <a:prstDash val="solid"/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Lift chart (validation dataset)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Cumulative Level when sorted using predicted values</c:v>
          </c:tx>
          <c:spPr>
            <a:ln w="6350"/>
          </c:spPr>
          <c:marker>
            <c:symbol val="none"/>
          </c:marker>
          <c:xVal>
            <c:numRef>
              <c:f>NNP_ValidationLiftChart1!$AZ$4:$AZ$24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NNP_ValidationLiftChart1!$BC$4:$BC$24</c:f>
              <c:numCache>
                <c:formatCode>General</c:formatCode>
                <c:ptCount val="21"/>
                <c:pt idx="0">
                  <c:v>7</c:v>
                </c:pt>
                <c:pt idx="1">
                  <c:v>16</c:v>
                </c:pt>
                <c:pt idx="2">
                  <c:v>22</c:v>
                </c:pt>
                <c:pt idx="3">
                  <c:v>28</c:v>
                </c:pt>
                <c:pt idx="4">
                  <c:v>34</c:v>
                </c:pt>
                <c:pt idx="5">
                  <c:v>38</c:v>
                </c:pt>
                <c:pt idx="6">
                  <c:v>44</c:v>
                </c:pt>
                <c:pt idx="7">
                  <c:v>46</c:v>
                </c:pt>
                <c:pt idx="8">
                  <c:v>51</c:v>
                </c:pt>
                <c:pt idx="9">
                  <c:v>55</c:v>
                </c:pt>
                <c:pt idx="10">
                  <c:v>61</c:v>
                </c:pt>
                <c:pt idx="11">
                  <c:v>71</c:v>
                </c:pt>
                <c:pt idx="12">
                  <c:v>76</c:v>
                </c:pt>
                <c:pt idx="13">
                  <c:v>83</c:v>
                </c:pt>
                <c:pt idx="14">
                  <c:v>89</c:v>
                </c:pt>
                <c:pt idx="15">
                  <c:v>98</c:v>
                </c:pt>
                <c:pt idx="16">
                  <c:v>103</c:v>
                </c:pt>
                <c:pt idx="17">
                  <c:v>111</c:v>
                </c:pt>
                <c:pt idx="18">
                  <c:v>113</c:v>
                </c:pt>
                <c:pt idx="19">
                  <c:v>116</c:v>
                </c:pt>
                <c:pt idx="20">
                  <c:v>117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3CE-4787-809A-D398477553DD}"/>
            </c:ext>
          </c:extLst>
        </c:ser>
        <c:ser>
          <c:idx val="1"/>
          <c:order val="1"/>
          <c:tx>
            <c:v>Cumulative Level using average</c:v>
          </c:tx>
          <c:spPr>
            <a:ln w="6350"/>
          </c:spPr>
          <c:marker>
            <c:symbol val="none"/>
          </c:marker>
          <c:xVal>
            <c:numRef>
              <c:f>NNP_ValidationLiftChart1!$AZ$4:$AZ$24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NNP_ValidationLiftChart1!$BD$4:$BD$24</c:f>
              <c:numCache>
                <c:formatCode>General</c:formatCode>
                <c:ptCount val="21"/>
                <c:pt idx="0">
                  <c:v>5.5714285714285712</c:v>
                </c:pt>
                <c:pt idx="1">
                  <c:v>11.142857142857142</c:v>
                </c:pt>
                <c:pt idx="2">
                  <c:v>16.714285714285715</c:v>
                </c:pt>
                <c:pt idx="3">
                  <c:v>22.285714285714285</c:v>
                </c:pt>
                <c:pt idx="4">
                  <c:v>27.857142857142854</c:v>
                </c:pt>
                <c:pt idx="5">
                  <c:v>33.428571428571423</c:v>
                </c:pt>
                <c:pt idx="6">
                  <c:v>38.999999999999993</c:v>
                </c:pt>
                <c:pt idx="7">
                  <c:v>44.571428571428562</c:v>
                </c:pt>
                <c:pt idx="8">
                  <c:v>50.142857142857132</c:v>
                </c:pt>
                <c:pt idx="9">
                  <c:v>55.714285714285701</c:v>
                </c:pt>
                <c:pt idx="10">
                  <c:v>61.28571428571427</c:v>
                </c:pt>
                <c:pt idx="11">
                  <c:v>66.857142857142847</c:v>
                </c:pt>
                <c:pt idx="12">
                  <c:v>72.428571428571416</c:v>
                </c:pt>
                <c:pt idx="13">
                  <c:v>77.999999999999986</c:v>
                </c:pt>
                <c:pt idx="14">
                  <c:v>83.571428571428555</c:v>
                </c:pt>
                <c:pt idx="15">
                  <c:v>89.142857142857125</c:v>
                </c:pt>
                <c:pt idx="16">
                  <c:v>94.714285714285694</c:v>
                </c:pt>
                <c:pt idx="17">
                  <c:v>100.28571428571426</c:v>
                </c:pt>
                <c:pt idx="18">
                  <c:v>105.85714285714283</c:v>
                </c:pt>
                <c:pt idx="19">
                  <c:v>111.4285714285714</c:v>
                </c:pt>
                <c:pt idx="20">
                  <c:v>116.99999999999997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3CE-4787-809A-D398477553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392728"/>
        <c:axId val="977397320"/>
      </c:scatterChart>
      <c:valAx>
        <c:axId val="977392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 Cases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77397320"/>
        <c:crosses val="autoZero"/>
        <c:crossBetween val="midCat"/>
      </c:valAx>
      <c:valAx>
        <c:axId val="9773973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Cumulative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77392728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overlay val="0"/>
      <c:spPr>
        <a:ln>
          <a:solidFill>
            <a:srgbClr val="000000"/>
          </a:solidFill>
          <a:prstDash val="solid"/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Decile-wise lift chart (validation dataset)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NNP_ValidationLiftChart1!$BE$4:$BE$13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NNP_ValidationLiftChart1!$BF$4:$BF$13</c:f>
              <c:numCache>
                <c:formatCode>General</c:formatCode>
                <c:ptCount val="10"/>
                <c:pt idx="0">
                  <c:v>1.4358974358974359</c:v>
                </c:pt>
                <c:pt idx="1">
                  <c:v>1.0769230769230769</c:v>
                </c:pt>
                <c:pt idx="2">
                  <c:v>0.89743589743589747</c:v>
                </c:pt>
                <c:pt idx="3">
                  <c:v>0.71794871794871795</c:v>
                </c:pt>
                <c:pt idx="4">
                  <c:v>0.80769230769230771</c:v>
                </c:pt>
                <c:pt idx="5">
                  <c:v>1.4358974358974359</c:v>
                </c:pt>
                <c:pt idx="6">
                  <c:v>1.0769230769230769</c:v>
                </c:pt>
                <c:pt idx="7">
                  <c:v>1.3461538461538463</c:v>
                </c:pt>
                <c:pt idx="8">
                  <c:v>1.1666666666666667</c:v>
                </c:pt>
                <c:pt idx="9">
                  <c:v>0.44871794871794873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0C-47E4-B350-52587C506D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7391744"/>
        <c:axId val="977393384"/>
      </c:barChart>
      <c:catAx>
        <c:axId val="977391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Deciles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77393384"/>
        <c:crosses val="autoZero"/>
        <c:auto val="1"/>
        <c:lblAlgn val="ctr"/>
        <c:lblOffset val="100"/>
        <c:noMultiLvlLbl val="0"/>
      </c:catAx>
      <c:valAx>
        <c:axId val="9773933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Decile mean / Global mean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7739174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ln>
          <a:solidFill>
            <a:srgbClr val="000000"/>
          </a:solidFill>
          <a:prstDash val="solid"/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RROC Curve, AOC = 1181.73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RT Predictor</c:v>
          </c:tx>
          <c:spPr>
            <a:ln w="6350"/>
          </c:spPr>
          <c:marker>
            <c:symbol val="none"/>
          </c:marker>
          <c:xVal>
            <c:numRef>
              <c:f>NNP_ValidationLiftChart1!$BZ$2:$BZ$22</c:f>
              <c:numCache>
                <c:formatCode>General</c:formatCode>
                <c:ptCount val="21"/>
                <c:pt idx="0">
                  <c:v>0</c:v>
                </c:pt>
                <c:pt idx="1">
                  <c:v>0.96396055796165747</c:v>
                </c:pt>
                <c:pt idx="2">
                  <c:v>1.0111113784347872</c:v>
                </c:pt>
                <c:pt idx="3">
                  <c:v>4.0410056411917186</c:v>
                </c:pt>
                <c:pt idx="4">
                  <c:v>7.9013895719091298</c:v>
                </c:pt>
                <c:pt idx="5">
                  <c:v>7.9300683675997572</c:v>
                </c:pt>
                <c:pt idx="6">
                  <c:v>13.918603921730018</c:v>
                </c:pt>
                <c:pt idx="7">
                  <c:v>13.963556865774706</c:v>
                </c:pt>
                <c:pt idx="8">
                  <c:v>14.014474584018238</c:v>
                </c:pt>
                <c:pt idx="9">
                  <c:v>22.767924993723728</c:v>
                </c:pt>
                <c:pt idx="10">
                  <c:v>22.856725682786006</c:v>
                </c:pt>
                <c:pt idx="11">
                  <c:v>22.876067695209802</c:v>
                </c:pt>
                <c:pt idx="12">
                  <c:v>22.882866858010438</c:v>
                </c:pt>
                <c:pt idx="13">
                  <c:v>22.999374649111068</c:v>
                </c:pt>
                <c:pt idx="14">
                  <c:v>23.046268682323085</c:v>
                </c:pt>
                <c:pt idx="15">
                  <c:v>37.628832925624891</c:v>
                </c:pt>
                <c:pt idx="16">
                  <c:v>38.072813628018238</c:v>
                </c:pt>
                <c:pt idx="17">
                  <c:v>55.1478330749961</c:v>
                </c:pt>
                <c:pt idx="18">
                  <c:v>72.573517684490056</c:v>
                </c:pt>
                <c:pt idx="19">
                  <c:v>73.114694287470698</c:v>
                </c:pt>
                <c:pt idx="20">
                  <c:v>93.034025017300735</c:v>
                </c:pt>
              </c:numCache>
            </c:numRef>
          </c:xVal>
          <c:yVal>
            <c:numRef>
              <c:f>NNP_ValidationLiftChart1!$CA$2:$CA$22</c:f>
              <c:numCache>
                <c:formatCode>General</c:formatCode>
                <c:ptCount val="21"/>
                <c:pt idx="0">
                  <c:v>-95.382309121429316</c:v>
                </c:pt>
                <c:pt idx="1">
                  <c:v>-76.103097962196159</c:v>
                </c:pt>
                <c:pt idx="2">
                  <c:v>-75.655165167701412</c:v>
                </c:pt>
                <c:pt idx="3">
                  <c:v>-57.475799591159834</c:v>
                </c:pt>
                <c:pt idx="4">
                  <c:v>-41.069167885610838</c:v>
                </c:pt>
                <c:pt idx="5">
                  <c:v>-40.977395739400833</c:v>
                </c:pt>
                <c:pt idx="6">
                  <c:v>-26.00605685407518</c:v>
                </c:pt>
                <c:pt idx="7">
                  <c:v>-25.916150965985803</c:v>
                </c:pt>
                <c:pt idx="8">
                  <c:v>-25.833409673840062</c:v>
                </c:pt>
                <c:pt idx="9">
                  <c:v>-14.162142460899412</c:v>
                </c:pt>
                <c:pt idx="10">
                  <c:v>-14.064461702930906</c:v>
                </c:pt>
                <c:pt idx="11">
                  <c:v>-14.046878055272913</c:v>
                </c:pt>
                <c:pt idx="12">
                  <c:v>-14.041778683172435</c:v>
                </c:pt>
                <c:pt idx="13">
                  <c:v>-13.970081580956663</c:v>
                </c:pt>
                <c:pt idx="14">
                  <c:v>-13.946634564350653</c:v>
                </c:pt>
                <c:pt idx="15">
                  <c:v>-8.113608867029928</c:v>
                </c:pt>
                <c:pt idx="16">
                  <c:v>-7.974864897532008</c:v>
                </c:pt>
                <c:pt idx="17">
                  <c:v>-3.9572132629489847</c:v>
                </c:pt>
                <c:pt idx="18">
                  <c:v>-1.0529324946999905</c:v>
                </c:pt>
                <c:pt idx="19">
                  <c:v>-0.99596653649150202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05E-4BF3-BDD8-F765BFF0FB72}"/>
            </c:ext>
          </c:extLst>
        </c:ser>
        <c:ser>
          <c:idx val="1"/>
          <c:order val="1"/>
          <c:tx>
            <c:v>Random Predictor</c:v>
          </c:tx>
          <c:spPr>
            <a:ln w="6350"/>
          </c:spPr>
          <c:marker>
            <c:symbol val="none"/>
          </c:marker>
          <c:xVal>
            <c:numRef>
              <c:f>NNP_ValidationLiftChart1!$BZ$2:$BZ$22</c:f>
              <c:numCache>
                <c:formatCode>General</c:formatCode>
                <c:ptCount val="21"/>
                <c:pt idx="0">
                  <c:v>0</c:v>
                </c:pt>
                <c:pt idx="1">
                  <c:v>0.96396055796165747</c:v>
                </c:pt>
                <c:pt idx="2">
                  <c:v>1.0111113784347872</c:v>
                </c:pt>
                <c:pt idx="3">
                  <c:v>4.0410056411917186</c:v>
                </c:pt>
                <c:pt idx="4">
                  <c:v>7.9013895719091298</c:v>
                </c:pt>
                <c:pt idx="5">
                  <c:v>7.9300683675997572</c:v>
                </c:pt>
                <c:pt idx="6">
                  <c:v>13.918603921730018</c:v>
                </c:pt>
                <c:pt idx="7">
                  <c:v>13.963556865774706</c:v>
                </c:pt>
                <c:pt idx="8">
                  <c:v>14.014474584018238</c:v>
                </c:pt>
                <c:pt idx="9">
                  <c:v>22.767924993723728</c:v>
                </c:pt>
                <c:pt idx="10">
                  <c:v>22.856725682786006</c:v>
                </c:pt>
                <c:pt idx="11">
                  <c:v>22.876067695209802</c:v>
                </c:pt>
                <c:pt idx="12">
                  <c:v>22.882866858010438</c:v>
                </c:pt>
                <c:pt idx="13">
                  <c:v>22.999374649111068</c:v>
                </c:pt>
                <c:pt idx="14">
                  <c:v>23.046268682323085</c:v>
                </c:pt>
                <c:pt idx="15">
                  <c:v>37.628832925624891</c:v>
                </c:pt>
                <c:pt idx="16">
                  <c:v>38.072813628018238</c:v>
                </c:pt>
                <c:pt idx="17">
                  <c:v>55.1478330749961</c:v>
                </c:pt>
                <c:pt idx="18">
                  <c:v>72.573517684490056</c:v>
                </c:pt>
                <c:pt idx="19">
                  <c:v>73.114694287470698</c:v>
                </c:pt>
                <c:pt idx="20">
                  <c:v>93.034025017300735</c:v>
                </c:pt>
              </c:numCache>
            </c:numRef>
          </c:xVal>
          <c:yVal>
            <c:numRef>
              <c:f>NNP_ValidationLiftChart1!$CB$2:$CB$22</c:f>
              <c:numCache>
                <c:formatCode>General</c:formatCode>
                <c:ptCount val="21"/>
                <c:pt idx="0">
                  <c:v>-95.382309121429316</c:v>
                </c:pt>
                <c:pt idx="1">
                  <c:v>-94.394017107800252</c:v>
                </c:pt>
                <c:pt idx="2">
                  <c:v>-94.345676147244589</c:v>
                </c:pt>
                <c:pt idx="3">
                  <c:v>-91.239303923514782</c:v>
                </c:pt>
                <c:pt idx="4">
                  <c:v>-87.281479532507149</c:v>
                </c:pt>
                <c:pt idx="5">
                  <c:v>-87.252076851549461</c:v>
                </c:pt>
                <c:pt idx="6">
                  <c:v>-81.112383881128139</c:v>
                </c:pt>
                <c:pt idx="7">
                  <c:v>-81.066296273889918</c:v>
                </c:pt>
                <c:pt idx="8">
                  <c:v>-81.014093334800052</c:v>
                </c:pt>
                <c:pt idx="9">
                  <c:v>-72.039695928019398</c:v>
                </c:pt>
                <c:pt idx="10">
                  <c:v>-71.948653809044544</c:v>
                </c:pt>
                <c:pt idx="11">
                  <c:v>-71.928823582332399</c:v>
                </c:pt>
                <c:pt idx="12">
                  <c:v>-71.92185280096615</c:v>
                </c:pt>
                <c:pt idx="13">
                  <c:v>-71.802404221333603</c:v>
                </c:pt>
                <c:pt idx="14">
                  <c:v>-71.754326529640196</c:v>
                </c:pt>
                <c:pt idx="15">
                  <c:v>-56.803681857660692</c:v>
                </c:pt>
                <c:pt idx="16">
                  <c:v>-56.348494579761486</c:v>
                </c:pt>
                <c:pt idx="17">
                  <c:v>-38.842482313354736</c:v>
                </c:pt>
                <c:pt idx="18">
                  <c:v>-20.976953698783888</c:v>
                </c:pt>
                <c:pt idx="19">
                  <c:v>-20.422117185742721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05E-4BF3-BDD8-F765BFF0FB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395352"/>
        <c:axId val="977395680"/>
      </c:scatterChart>
      <c:valAx>
        <c:axId val="977395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Over estimation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77395680"/>
        <c:crosses val="autoZero"/>
        <c:crossBetween val="midCat"/>
      </c:valAx>
      <c:valAx>
        <c:axId val="9773956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Under estimation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77395352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overlay val="0"/>
      <c:spPr>
        <a:ln>
          <a:solidFill>
            <a:srgbClr val="000000"/>
          </a:solidFill>
          <a:prstDash val="solid"/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Lift chart (validation dataset)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Cumulative Level when sorted using predicted values</c:v>
          </c:tx>
          <c:spPr>
            <a:ln w="6350"/>
          </c:spPr>
          <c:marker>
            <c:symbol val="none"/>
          </c:marker>
          <c:xVal>
            <c:numRef>
              <c:f>NNP_ValidationLiftChart!$AZ$4:$AZ$24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NNP_ValidationLiftChart!$BC$4:$BC$24</c:f>
              <c:numCache>
                <c:formatCode>General</c:formatCode>
                <c:ptCount val="21"/>
                <c:pt idx="0">
                  <c:v>7</c:v>
                </c:pt>
                <c:pt idx="1">
                  <c:v>16</c:v>
                </c:pt>
                <c:pt idx="2">
                  <c:v>21</c:v>
                </c:pt>
                <c:pt idx="3">
                  <c:v>27</c:v>
                </c:pt>
                <c:pt idx="4">
                  <c:v>33</c:v>
                </c:pt>
                <c:pt idx="5">
                  <c:v>41</c:v>
                </c:pt>
                <c:pt idx="6">
                  <c:v>44</c:v>
                </c:pt>
                <c:pt idx="7">
                  <c:v>53</c:v>
                </c:pt>
                <c:pt idx="8">
                  <c:v>57</c:v>
                </c:pt>
                <c:pt idx="9">
                  <c:v>65</c:v>
                </c:pt>
                <c:pt idx="10">
                  <c:v>70</c:v>
                </c:pt>
                <c:pt idx="11">
                  <c:v>77</c:v>
                </c:pt>
                <c:pt idx="12">
                  <c:v>81</c:v>
                </c:pt>
                <c:pt idx="13">
                  <c:v>87</c:v>
                </c:pt>
                <c:pt idx="14">
                  <c:v>96</c:v>
                </c:pt>
                <c:pt idx="15">
                  <c:v>101</c:v>
                </c:pt>
                <c:pt idx="16">
                  <c:v>109</c:v>
                </c:pt>
                <c:pt idx="17">
                  <c:v>118</c:v>
                </c:pt>
                <c:pt idx="18">
                  <c:v>124</c:v>
                </c:pt>
                <c:pt idx="19">
                  <c:v>127</c:v>
                </c:pt>
                <c:pt idx="20">
                  <c:v>128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03B-40B3-9D78-7A4BAE905DFC}"/>
            </c:ext>
          </c:extLst>
        </c:ser>
        <c:ser>
          <c:idx val="1"/>
          <c:order val="1"/>
          <c:tx>
            <c:v>Cumulative Level using average</c:v>
          </c:tx>
          <c:spPr>
            <a:ln w="6350"/>
          </c:spPr>
          <c:marker>
            <c:symbol val="none"/>
          </c:marker>
          <c:xVal>
            <c:numRef>
              <c:f>NNP_ValidationLiftChart!$AZ$4:$AZ$24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NNP_ValidationLiftChart!$BD$4:$BD$24</c:f>
              <c:numCache>
                <c:formatCode>General</c:formatCode>
                <c:ptCount val="21"/>
                <c:pt idx="0">
                  <c:v>6.0952380952380949</c:v>
                </c:pt>
                <c:pt idx="1">
                  <c:v>12.19047619047619</c:v>
                </c:pt>
                <c:pt idx="2">
                  <c:v>18.285714285714285</c:v>
                </c:pt>
                <c:pt idx="3">
                  <c:v>24.38095238095238</c:v>
                </c:pt>
                <c:pt idx="4">
                  <c:v>30.476190476190474</c:v>
                </c:pt>
                <c:pt idx="5">
                  <c:v>36.571428571428569</c:v>
                </c:pt>
                <c:pt idx="6">
                  <c:v>42.666666666666664</c:v>
                </c:pt>
                <c:pt idx="7">
                  <c:v>48.761904761904759</c:v>
                </c:pt>
                <c:pt idx="8">
                  <c:v>54.857142857142854</c:v>
                </c:pt>
                <c:pt idx="9">
                  <c:v>60.952380952380949</c:v>
                </c:pt>
                <c:pt idx="10">
                  <c:v>67.047619047619037</c:v>
                </c:pt>
                <c:pt idx="11">
                  <c:v>73.142857142857139</c:v>
                </c:pt>
                <c:pt idx="12">
                  <c:v>79.238095238095241</c:v>
                </c:pt>
                <c:pt idx="13">
                  <c:v>85.333333333333343</c:v>
                </c:pt>
                <c:pt idx="14">
                  <c:v>91.428571428571445</c:v>
                </c:pt>
                <c:pt idx="15">
                  <c:v>97.523809523809547</c:v>
                </c:pt>
                <c:pt idx="16">
                  <c:v>103.61904761904765</c:v>
                </c:pt>
                <c:pt idx="17">
                  <c:v>109.71428571428575</c:v>
                </c:pt>
                <c:pt idx="18">
                  <c:v>115.80952380952385</c:v>
                </c:pt>
                <c:pt idx="19">
                  <c:v>121.90476190476195</c:v>
                </c:pt>
                <c:pt idx="20">
                  <c:v>128.00000000000006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03B-40B3-9D78-7A4BAE905D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2316648"/>
        <c:axId val="732320912"/>
      </c:scatterChart>
      <c:valAx>
        <c:axId val="732316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 Cases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32320912"/>
        <c:crosses val="autoZero"/>
        <c:crossBetween val="midCat"/>
      </c:valAx>
      <c:valAx>
        <c:axId val="7323209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Cumulative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32316648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overlay val="0"/>
      <c:spPr>
        <a:ln>
          <a:solidFill>
            <a:srgbClr val="000000"/>
          </a:solidFill>
          <a:prstDash val="solid"/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Decile-wise lift chart (validation dataset)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RT_ValidationLiftChart1!$BE$4:$BE$13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RT_ValidationLiftChart1!$BF$4:$BF$13</c:f>
              <c:numCache>
                <c:formatCode>General</c:formatCode>
                <c:ptCount val="10"/>
                <c:pt idx="0">
                  <c:v>1.5833333333333333</c:v>
                </c:pt>
                <c:pt idx="1">
                  <c:v>1.5</c:v>
                </c:pt>
                <c:pt idx="2">
                  <c:v>1.3333333333333333</c:v>
                </c:pt>
                <c:pt idx="3">
                  <c:v>1.25</c:v>
                </c:pt>
                <c:pt idx="4">
                  <c:v>1.0833333333333333</c:v>
                </c:pt>
                <c:pt idx="5">
                  <c:v>1</c:v>
                </c:pt>
                <c:pt idx="6">
                  <c:v>0.83333333333333337</c:v>
                </c:pt>
                <c:pt idx="7">
                  <c:v>0.41666666666666669</c:v>
                </c:pt>
                <c:pt idx="8">
                  <c:v>1</c:v>
                </c:pt>
                <c:pt idx="9">
                  <c:v>0.41666666666666669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E6-4436-9764-1E22155AD8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56707392"/>
        <c:axId val="1056713624"/>
      </c:barChart>
      <c:catAx>
        <c:axId val="1056707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Deciles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56713624"/>
        <c:crosses val="autoZero"/>
        <c:auto val="1"/>
        <c:lblAlgn val="ctr"/>
        <c:lblOffset val="100"/>
        <c:noMultiLvlLbl val="0"/>
      </c:catAx>
      <c:valAx>
        <c:axId val="10567136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Decile mean / Global mean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5670739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ln>
          <a:solidFill>
            <a:srgbClr val="000000"/>
          </a:solidFill>
          <a:prstDash val="solid"/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Decile-wise lift chart (validation dataset)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NNP_ValidationLiftChart!$BE$4:$BE$13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NNP_ValidationLiftChart!$BF$4:$BF$13</c:f>
              <c:numCache>
                <c:formatCode>General</c:formatCode>
                <c:ptCount val="10"/>
                <c:pt idx="0">
                  <c:v>1.3125</c:v>
                </c:pt>
                <c:pt idx="1">
                  <c:v>0.90234375</c:v>
                </c:pt>
                <c:pt idx="2">
                  <c:v>1.1484375</c:v>
                </c:pt>
                <c:pt idx="3">
                  <c:v>0.984375</c:v>
                </c:pt>
                <c:pt idx="4">
                  <c:v>0.984375</c:v>
                </c:pt>
                <c:pt idx="5">
                  <c:v>0.984375</c:v>
                </c:pt>
                <c:pt idx="6">
                  <c:v>0.8203125</c:v>
                </c:pt>
                <c:pt idx="7">
                  <c:v>1.1484375</c:v>
                </c:pt>
                <c:pt idx="8">
                  <c:v>1.39453125</c:v>
                </c:pt>
                <c:pt idx="9">
                  <c:v>0.73828125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96-4B3F-B13C-AD083FA82F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2327472"/>
        <c:axId val="732327800"/>
      </c:barChart>
      <c:catAx>
        <c:axId val="732327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Deciles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32327800"/>
        <c:crosses val="autoZero"/>
        <c:auto val="1"/>
        <c:lblAlgn val="ctr"/>
        <c:lblOffset val="100"/>
        <c:noMultiLvlLbl val="0"/>
      </c:catAx>
      <c:valAx>
        <c:axId val="7323278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Decile mean / Global mean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3232747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ln>
          <a:solidFill>
            <a:srgbClr val="000000"/>
          </a:solidFill>
          <a:prstDash val="solid"/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RROC Curve, AOC = 1087.15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RT Predictor</c:v>
          </c:tx>
          <c:spPr>
            <a:ln w="6350"/>
          </c:spPr>
          <c:marker>
            <c:symbol val="none"/>
          </c:marker>
          <c:xVal>
            <c:numRef>
              <c:f>NNP_ValidationLiftChart!$BZ$2:$BZ$22</c:f>
              <c:numCache>
                <c:formatCode>General</c:formatCode>
                <c:ptCount val="21"/>
                <c:pt idx="0">
                  <c:v>0</c:v>
                </c:pt>
                <c:pt idx="1">
                  <c:v>1.9807855553562108</c:v>
                </c:pt>
                <c:pt idx="2">
                  <c:v>2.0140568237456531</c:v>
                </c:pt>
                <c:pt idx="3">
                  <c:v>4.9688865480700706</c:v>
                </c:pt>
                <c:pt idx="4">
                  <c:v>4.9757774319215295</c:v>
                </c:pt>
                <c:pt idx="5">
                  <c:v>9.9425089980197168</c:v>
                </c:pt>
                <c:pt idx="6">
                  <c:v>9.9785863577201077</c:v>
                </c:pt>
                <c:pt idx="7">
                  <c:v>10.010198982030063</c:v>
                </c:pt>
                <c:pt idx="8">
                  <c:v>17.940872336765054</c:v>
                </c:pt>
                <c:pt idx="9">
                  <c:v>17.943626154745267</c:v>
                </c:pt>
                <c:pt idx="10">
                  <c:v>17.996494117868341</c:v>
                </c:pt>
                <c:pt idx="11">
                  <c:v>18.092735292132467</c:v>
                </c:pt>
                <c:pt idx="12">
                  <c:v>29.828311723854341</c:v>
                </c:pt>
                <c:pt idx="13">
                  <c:v>29.983733878547071</c:v>
                </c:pt>
                <c:pt idx="14">
                  <c:v>43.944099481381308</c:v>
                </c:pt>
                <c:pt idx="15">
                  <c:v>43.980002930065289</c:v>
                </c:pt>
                <c:pt idx="16">
                  <c:v>44.058735820317729</c:v>
                </c:pt>
                <c:pt idx="17">
                  <c:v>60.781153853617333</c:v>
                </c:pt>
                <c:pt idx="18">
                  <c:v>60.963270203437631</c:v>
                </c:pt>
                <c:pt idx="19">
                  <c:v>61.046838547977465</c:v>
                </c:pt>
                <c:pt idx="20">
                  <c:v>61.124082476597465</c:v>
                </c:pt>
              </c:numCache>
            </c:numRef>
          </c:xVal>
          <c:yVal>
            <c:numRef>
              <c:f>NNP_ValidationLiftChart!$CA$2:$CA$22</c:f>
              <c:numCache>
                <c:formatCode>General</c:formatCode>
                <c:ptCount val="21"/>
                <c:pt idx="0">
                  <c:v>-106.66784823440634</c:v>
                </c:pt>
                <c:pt idx="1">
                  <c:v>-67.052137127282109</c:v>
                </c:pt>
                <c:pt idx="2">
                  <c:v>-66.736060077582408</c:v>
                </c:pt>
                <c:pt idx="3">
                  <c:v>-49.007081731635907</c:v>
                </c:pt>
                <c:pt idx="4">
                  <c:v>-48.977795475267214</c:v>
                </c:pt>
                <c:pt idx="5">
                  <c:v>-33.084254463753012</c:v>
                </c:pt>
                <c:pt idx="6">
                  <c:v>-32.994061064502034</c:v>
                </c:pt>
                <c:pt idx="7">
                  <c:v>-32.930835815882119</c:v>
                </c:pt>
                <c:pt idx="8">
                  <c:v>-20.043491614437762</c:v>
                </c:pt>
                <c:pt idx="9">
                  <c:v>-20.039819857130816</c:v>
                </c:pt>
                <c:pt idx="10">
                  <c:v>-19.981665097695434</c:v>
                </c:pt>
                <c:pt idx="11">
                  <c:v>-19.894173121091679</c:v>
                </c:pt>
                <c:pt idx="12">
                  <c:v>-11.092490797300279</c:v>
                </c:pt>
                <c:pt idx="13">
                  <c:v>-10.99684639441244</c:v>
                </c:pt>
                <c:pt idx="14">
                  <c:v>-4.0166635929953252</c:v>
                </c:pt>
                <c:pt idx="15">
                  <c:v>-4.0023022135217303</c:v>
                </c:pt>
                <c:pt idx="16">
                  <c:v>-3.9776981853178413</c:v>
                </c:pt>
                <c:pt idx="17">
                  <c:v>-4.3011589247347715E-2</c:v>
                </c:pt>
                <c:pt idx="18">
                  <c:v>-1.26588642772969E-2</c:v>
                </c:pt>
                <c:pt idx="19">
                  <c:v>-3.8621964309992762E-3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103-4038-BED9-7E2DD5736C33}"/>
            </c:ext>
          </c:extLst>
        </c:ser>
        <c:ser>
          <c:idx val="1"/>
          <c:order val="1"/>
          <c:tx>
            <c:v>Random Predictor</c:v>
          </c:tx>
          <c:spPr>
            <a:ln w="6350"/>
          </c:spPr>
          <c:marker>
            <c:symbol val="none"/>
          </c:marker>
          <c:xVal>
            <c:numRef>
              <c:f>NNP_ValidationLiftChart!$BZ$2:$BZ$22</c:f>
              <c:numCache>
                <c:formatCode>General</c:formatCode>
                <c:ptCount val="21"/>
                <c:pt idx="0">
                  <c:v>0</c:v>
                </c:pt>
                <c:pt idx="1">
                  <c:v>1.9807855553562108</c:v>
                </c:pt>
                <c:pt idx="2">
                  <c:v>2.0140568237456531</c:v>
                </c:pt>
                <c:pt idx="3">
                  <c:v>4.9688865480700706</c:v>
                </c:pt>
                <c:pt idx="4">
                  <c:v>4.9757774319215295</c:v>
                </c:pt>
                <c:pt idx="5">
                  <c:v>9.9425089980197168</c:v>
                </c:pt>
                <c:pt idx="6">
                  <c:v>9.9785863577201077</c:v>
                </c:pt>
                <c:pt idx="7">
                  <c:v>10.010198982030063</c:v>
                </c:pt>
                <c:pt idx="8">
                  <c:v>17.940872336765054</c:v>
                </c:pt>
                <c:pt idx="9">
                  <c:v>17.943626154745267</c:v>
                </c:pt>
                <c:pt idx="10">
                  <c:v>17.996494117868341</c:v>
                </c:pt>
                <c:pt idx="11">
                  <c:v>18.092735292132467</c:v>
                </c:pt>
                <c:pt idx="12">
                  <c:v>29.828311723854341</c:v>
                </c:pt>
                <c:pt idx="13">
                  <c:v>29.983733878547071</c:v>
                </c:pt>
                <c:pt idx="14">
                  <c:v>43.944099481381308</c:v>
                </c:pt>
                <c:pt idx="15">
                  <c:v>43.980002930065289</c:v>
                </c:pt>
                <c:pt idx="16">
                  <c:v>44.058735820317729</c:v>
                </c:pt>
                <c:pt idx="17">
                  <c:v>60.781153853617333</c:v>
                </c:pt>
                <c:pt idx="18">
                  <c:v>60.963270203437631</c:v>
                </c:pt>
                <c:pt idx="19">
                  <c:v>61.046838547977465</c:v>
                </c:pt>
                <c:pt idx="20">
                  <c:v>61.124082476597465</c:v>
                </c:pt>
              </c:numCache>
            </c:numRef>
          </c:xVal>
          <c:yVal>
            <c:numRef>
              <c:f>NNP_ValidationLiftChart!$CB$2:$CB$22</c:f>
              <c:numCache>
                <c:formatCode>General</c:formatCode>
                <c:ptCount val="21"/>
                <c:pt idx="0">
                  <c:v>-106.66784823440634</c:v>
                </c:pt>
                <c:pt idx="1">
                  <c:v>-103.21117249478218</c:v>
                </c:pt>
                <c:pt idx="2">
                  <c:v>-103.15311068897118</c:v>
                </c:pt>
                <c:pt idx="3">
                  <c:v>-97.996627093271826</c:v>
                </c:pt>
                <c:pt idx="4">
                  <c:v>-97.984601787973375</c:v>
                </c:pt>
                <c:pt idx="5">
                  <c:v>-89.317141313348884</c:v>
                </c:pt>
                <c:pt idx="6">
                  <c:v>-89.254182587863014</c:v>
                </c:pt>
                <c:pt idx="7">
                  <c:v>-89.199015287585311</c:v>
                </c:pt>
                <c:pt idx="8">
                  <c:v>-75.359169722240267</c:v>
                </c:pt>
                <c:pt idx="9">
                  <c:v>-75.354364024936075</c:v>
                </c:pt>
                <c:pt idx="10">
                  <c:v>-75.262103959207764</c:v>
                </c:pt>
                <c:pt idx="11">
                  <c:v>-75.094153152351282</c:v>
                </c:pt>
                <c:pt idx="12">
                  <c:v>-54.614358036547877</c:v>
                </c:pt>
                <c:pt idx="13">
                  <c:v>-54.343130295577275</c:v>
                </c:pt>
                <c:pt idx="14">
                  <c:v>-29.980847884383806</c:v>
                </c:pt>
                <c:pt idx="15">
                  <c:v>-29.918192651615598</c:v>
                </c:pt>
                <c:pt idx="16">
                  <c:v>-29.780795611885495</c:v>
                </c:pt>
                <c:pt idx="17">
                  <c:v>-0.59844592882492975</c:v>
                </c:pt>
                <c:pt idx="18">
                  <c:v>-0.28063405539397479</c:v>
                </c:pt>
                <c:pt idx="19">
                  <c:v>-0.13479864762341265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103-4038-BED9-7E2DD5736C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2329768"/>
        <c:axId val="732330424"/>
      </c:scatterChart>
      <c:valAx>
        <c:axId val="732329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Over estimation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32330424"/>
        <c:crosses val="autoZero"/>
        <c:crossBetween val="midCat"/>
      </c:valAx>
      <c:valAx>
        <c:axId val="7323304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Under estimation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32329768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overlay val="0"/>
      <c:spPr>
        <a:ln>
          <a:solidFill>
            <a:srgbClr val="000000"/>
          </a:solidFill>
          <a:prstDash val="solid"/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Lift chart (training dataset)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Cumulative Level/2 when sorted using predicted values</c:v>
          </c:tx>
          <c:spPr>
            <a:ln w="6350"/>
          </c:spPr>
          <c:marker>
            <c:symbol val="none"/>
          </c:marker>
          <c:xVal>
            <c:numRef>
              <c:f>KNNP_TrainingLiftChart!$AZ$4:$AZ$34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KNNP_TrainingLiftChart!$BC$4:$BC$34</c:f>
              <c:numCache>
                <c:formatCode>General</c:formatCode>
                <c:ptCount val="31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29</c:v>
                </c:pt>
                <c:pt idx="6">
                  <c:v>33</c:v>
                </c:pt>
                <c:pt idx="7">
                  <c:v>37</c:v>
                </c:pt>
                <c:pt idx="8">
                  <c:v>41</c:v>
                </c:pt>
                <c:pt idx="9">
                  <c:v>45</c:v>
                </c:pt>
                <c:pt idx="10">
                  <c:v>49</c:v>
                </c:pt>
                <c:pt idx="11">
                  <c:v>53</c:v>
                </c:pt>
                <c:pt idx="12">
                  <c:v>57</c:v>
                </c:pt>
                <c:pt idx="13">
                  <c:v>60</c:v>
                </c:pt>
                <c:pt idx="14">
                  <c:v>63</c:v>
                </c:pt>
                <c:pt idx="15">
                  <c:v>66</c:v>
                </c:pt>
                <c:pt idx="16">
                  <c:v>69</c:v>
                </c:pt>
                <c:pt idx="17">
                  <c:v>72</c:v>
                </c:pt>
                <c:pt idx="18">
                  <c:v>75</c:v>
                </c:pt>
                <c:pt idx="19">
                  <c:v>78</c:v>
                </c:pt>
                <c:pt idx="20">
                  <c:v>81</c:v>
                </c:pt>
                <c:pt idx="21">
                  <c:v>84</c:v>
                </c:pt>
                <c:pt idx="22">
                  <c:v>87</c:v>
                </c:pt>
                <c:pt idx="23">
                  <c:v>90</c:v>
                </c:pt>
                <c:pt idx="24">
                  <c:v>92</c:v>
                </c:pt>
                <c:pt idx="25">
                  <c:v>94</c:v>
                </c:pt>
                <c:pt idx="26">
                  <c:v>96</c:v>
                </c:pt>
                <c:pt idx="27">
                  <c:v>97</c:v>
                </c:pt>
                <c:pt idx="28">
                  <c:v>98</c:v>
                </c:pt>
                <c:pt idx="29">
                  <c:v>99</c:v>
                </c:pt>
                <c:pt idx="30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CD5-433A-9CDA-389EC3A9FF3E}"/>
            </c:ext>
          </c:extLst>
        </c:ser>
        <c:ser>
          <c:idx val="1"/>
          <c:order val="1"/>
          <c:tx>
            <c:v>Cumulative Level/2 using average</c:v>
          </c:tx>
          <c:spPr>
            <a:ln w="6350"/>
          </c:spPr>
          <c:marker>
            <c:symbol val="none"/>
          </c:marker>
          <c:xVal>
            <c:numRef>
              <c:f>KNNP_TrainingLiftChart!$AZ$4:$AZ$34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KNNP_TrainingLiftChart!$BD$4:$BD$34</c:f>
              <c:numCache>
                <c:formatCode>General</c:formatCode>
                <c:ptCount val="31"/>
                <c:pt idx="0">
                  <c:v>3.225806451612903</c:v>
                </c:pt>
                <c:pt idx="1">
                  <c:v>6.4516129032258061</c:v>
                </c:pt>
                <c:pt idx="2">
                  <c:v>9.6774193548387082</c:v>
                </c:pt>
                <c:pt idx="3">
                  <c:v>12.903225806451612</c:v>
                </c:pt>
                <c:pt idx="4">
                  <c:v>16.129032258064516</c:v>
                </c:pt>
                <c:pt idx="5">
                  <c:v>19.35483870967742</c:v>
                </c:pt>
                <c:pt idx="6">
                  <c:v>22.580645161290324</c:v>
                </c:pt>
                <c:pt idx="7">
                  <c:v>25.806451612903228</c:v>
                </c:pt>
                <c:pt idx="8">
                  <c:v>29.032258064516132</c:v>
                </c:pt>
                <c:pt idx="9">
                  <c:v>32.258064516129032</c:v>
                </c:pt>
                <c:pt idx="10">
                  <c:v>35.483870967741936</c:v>
                </c:pt>
                <c:pt idx="11">
                  <c:v>38.70967741935484</c:v>
                </c:pt>
                <c:pt idx="12">
                  <c:v>41.935483870967744</c:v>
                </c:pt>
                <c:pt idx="13">
                  <c:v>45.161290322580648</c:v>
                </c:pt>
                <c:pt idx="14">
                  <c:v>48.387096774193552</c:v>
                </c:pt>
                <c:pt idx="15">
                  <c:v>51.612903225806456</c:v>
                </c:pt>
                <c:pt idx="16">
                  <c:v>54.838709677419359</c:v>
                </c:pt>
                <c:pt idx="17">
                  <c:v>58.064516129032263</c:v>
                </c:pt>
                <c:pt idx="18">
                  <c:v>61.290322580645167</c:v>
                </c:pt>
                <c:pt idx="19">
                  <c:v>64.516129032258064</c:v>
                </c:pt>
                <c:pt idx="20">
                  <c:v>67.741935483870961</c:v>
                </c:pt>
                <c:pt idx="21">
                  <c:v>70.967741935483858</c:v>
                </c:pt>
                <c:pt idx="22">
                  <c:v>74.193548387096754</c:v>
                </c:pt>
                <c:pt idx="23">
                  <c:v>77.419354838709651</c:v>
                </c:pt>
                <c:pt idx="24">
                  <c:v>80.645161290322548</c:v>
                </c:pt>
                <c:pt idx="25">
                  <c:v>83.870967741935445</c:v>
                </c:pt>
                <c:pt idx="26">
                  <c:v>87.096774193548342</c:v>
                </c:pt>
                <c:pt idx="27">
                  <c:v>90.322580645161239</c:v>
                </c:pt>
                <c:pt idx="28">
                  <c:v>93.548387096774135</c:v>
                </c:pt>
                <c:pt idx="29">
                  <c:v>96.774193548387032</c:v>
                </c:pt>
                <c:pt idx="30">
                  <c:v>99.999999999999929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CD5-433A-9CDA-389EC3A9FF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7523992"/>
        <c:axId val="947524320"/>
      </c:scatterChart>
      <c:valAx>
        <c:axId val="947523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 Cases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47524320"/>
        <c:crosses val="autoZero"/>
        <c:crossBetween val="midCat"/>
      </c:valAx>
      <c:valAx>
        <c:axId val="9475243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Cumulative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47523992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overlay val="0"/>
      <c:spPr>
        <a:ln>
          <a:solidFill>
            <a:srgbClr val="000000"/>
          </a:solidFill>
          <a:prstDash val="solid"/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Decile-wise lift chart (training dataset)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KNNP_TrainingLiftChart!$BE$4:$BE$13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KNNP_TrainingLiftChart!$BF$4:$BF$13</c:f>
              <c:numCache>
                <c:formatCode>General</c:formatCode>
                <c:ptCount val="10"/>
                <c:pt idx="0">
                  <c:v>1.55</c:v>
                </c:pt>
                <c:pt idx="1">
                  <c:v>1.4466666666666668</c:v>
                </c:pt>
                <c:pt idx="2">
                  <c:v>1.24</c:v>
                </c:pt>
                <c:pt idx="3">
                  <c:v>1.24</c:v>
                </c:pt>
                <c:pt idx="4">
                  <c:v>1.0333333333333334</c:v>
                </c:pt>
                <c:pt idx="5">
                  <c:v>0.93</c:v>
                </c:pt>
                <c:pt idx="6">
                  <c:v>0.93</c:v>
                </c:pt>
                <c:pt idx="7">
                  <c:v>0.93</c:v>
                </c:pt>
                <c:pt idx="8">
                  <c:v>0.62</c:v>
                </c:pt>
                <c:pt idx="9">
                  <c:v>0.31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14-4FE3-B1B2-2B324A0EDB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47519400"/>
        <c:axId val="947519728"/>
      </c:barChart>
      <c:catAx>
        <c:axId val="947519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Deciles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47519728"/>
        <c:crosses val="autoZero"/>
        <c:auto val="1"/>
        <c:lblAlgn val="ctr"/>
        <c:lblOffset val="100"/>
        <c:noMultiLvlLbl val="0"/>
      </c:catAx>
      <c:valAx>
        <c:axId val="9475197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Decile mean / Global mean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4751940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ln>
          <a:solidFill>
            <a:srgbClr val="000000"/>
          </a:solidFill>
          <a:prstDash val="solid"/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RROC Curve, AOC = 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RT Predictor</c:v>
          </c:tx>
          <c:spPr>
            <a:ln w="6350"/>
          </c:spPr>
          <c:marker>
            <c:symbol val="none"/>
          </c:marker>
          <c:xVal>
            <c:numRef>
              <c:f>KNNP_TrainingLiftChart!$BZ$2:$BZ$32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xVal>
          <c:yVal>
            <c:numRef>
              <c:f>KNNP_TrainingLiftChart!$CA$2:$CA$32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6F-4E48-B328-166E9B072A24}"/>
            </c:ext>
          </c:extLst>
        </c:ser>
        <c:ser>
          <c:idx val="1"/>
          <c:order val="1"/>
          <c:tx>
            <c:v>Random Predictor</c:v>
          </c:tx>
          <c:spPr>
            <a:ln w="6350"/>
          </c:spPr>
          <c:marker>
            <c:symbol val="none"/>
          </c:marker>
          <c:xVal>
            <c:numRef>
              <c:f>KNNP_TrainingLiftChart!$BZ$2:$BZ$32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xVal>
          <c:yVal>
            <c:numRef>
              <c:f>KNNP_TrainingLiftChart!$CB$2:$CB$32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46F-4E48-B328-166E9B072A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7516448"/>
        <c:axId val="947523992"/>
      </c:scatterChart>
      <c:valAx>
        <c:axId val="947516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Over estimation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47523992"/>
        <c:crosses val="autoZero"/>
        <c:crossBetween val="midCat"/>
      </c:valAx>
      <c:valAx>
        <c:axId val="9475239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Under estimation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47516448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overlay val="0"/>
      <c:spPr>
        <a:ln>
          <a:solidFill>
            <a:srgbClr val="000000"/>
          </a:solidFill>
          <a:prstDash val="solid"/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RROC Curve, AOC = 1078.51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RT Predictor</c:v>
          </c:tx>
          <c:spPr>
            <a:ln w="6350"/>
          </c:spPr>
          <c:marker>
            <c:symbol val="none"/>
          </c:marker>
          <c:xVal>
            <c:numRef>
              <c:f>RT_ValidationLiftChart1!$BZ$2:$BZ$22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4.0357142857142865</c:v>
                </c:pt>
                <c:pt idx="3">
                  <c:v>4.0357142857142865</c:v>
                </c:pt>
                <c:pt idx="4">
                  <c:v>5.9642857142857153</c:v>
                </c:pt>
                <c:pt idx="5">
                  <c:v>5.9642857142857153</c:v>
                </c:pt>
                <c:pt idx="6">
                  <c:v>11.964285714285715</c:v>
                </c:pt>
                <c:pt idx="7">
                  <c:v>11.964285714285715</c:v>
                </c:pt>
                <c:pt idx="8">
                  <c:v>11.964285714285715</c:v>
                </c:pt>
                <c:pt idx="9">
                  <c:v>20.964285714285715</c:v>
                </c:pt>
                <c:pt idx="10">
                  <c:v>20.964285714285715</c:v>
                </c:pt>
                <c:pt idx="11">
                  <c:v>26.660714285714285</c:v>
                </c:pt>
                <c:pt idx="12">
                  <c:v>32.446428571428569</c:v>
                </c:pt>
                <c:pt idx="13">
                  <c:v>32.446428571428569</c:v>
                </c:pt>
                <c:pt idx="14">
                  <c:v>32.446428571428569</c:v>
                </c:pt>
                <c:pt idx="15">
                  <c:v>40.214285714285715</c:v>
                </c:pt>
                <c:pt idx="16">
                  <c:v>47.928571428571431</c:v>
                </c:pt>
                <c:pt idx="17">
                  <c:v>47.928571428571431</c:v>
                </c:pt>
                <c:pt idx="18">
                  <c:v>47.928571428571431</c:v>
                </c:pt>
                <c:pt idx="19">
                  <c:v>66.928571428571431</c:v>
                </c:pt>
                <c:pt idx="20">
                  <c:v>77.285714285714278</c:v>
                </c:pt>
              </c:numCache>
            </c:numRef>
          </c:xVal>
          <c:yVal>
            <c:numRef>
              <c:f>RT_ValidationLiftChart1!$CA$2:$CA$22</c:f>
              <c:numCache>
                <c:formatCode>General</c:formatCode>
                <c:ptCount val="21"/>
                <c:pt idx="0">
                  <c:v>-101.58928571428571</c:v>
                </c:pt>
                <c:pt idx="1">
                  <c:v>-81.589285714285708</c:v>
                </c:pt>
                <c:pt idx="2">
                  <c:v>-52.75</c:v>
                </c:pt>
                <c:pt idx="3">
                  <c:v>-52.75</c:v>
                </c:pt>
                <c:pt idx="4">
                  <c:v>-44.553571428571431</c:v>
                </c:pt>
                <c:pt idx="5">
                  <c:v>-44.553571428571431</c:v>
                </c:pt>
                <c:pt idx="6">
                  <c:v>-29.553571428571427</c:v>
                </c:pt>
                <c:pt idx="7">
                  <c:v>-29.553571428571427</c:v>
                </c:pt>
                <c:pt idx="8">
                  <c:v>-29.553571428571427</c:v>
                </c:pt>
                <c:pt idx="9">
                  <c:v>-17.553571428571427</c:v>
                </c:pt>
                <c:pt idx="10">
                  <c:v>-17.553571428571427</c:v>
                </c:pt>
                <c:pt idx="11">
                  <c:v>-12.375</c:v>
                </c:pt>
                <c:pt idx="12">
                  <c:v>-8.0357142857142847</c:v>
                </c:pt>
                <c:pt idx="13">
                  <c:v>-8.0357142857142847</c:v>
                </c:pt>
                <c:pt idx="14">
                  <c:v>-8.0357142857142847</c:v>
                </c:pt>
                <c:pt idx="15">
                  <c:v>-4.9285714285714288</c:v>
                </c:pt>
                <c:pt idx="16">
                  <c:v>-2.5178571428571423</c:v>
                </c:pt>
                <c:pt idx="17">
                  <c:v>-2.5178571428571423</c:v>
                </c:pt>
                <c:pt idx="18">
                  <c:v>-2.5178571428571423</c:v>
                </c:pt>
                <c:pt idx="19">
                  <c:v>-0.51785714285714235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5A1-4C88-8C41-054031C8B75E}"/>
            </c:ext>
          </c:extLst>
        </c:ser>
        <c:ser>
          <c:idx val="1"/>
          <c:order val="1"/>
          <c:tx>
            <c:v>Random Predictor</c:v>
          </c:tx>
          <c:spPr>
            <a:ln w="6350"/>
          </c:spPr>
          <c:marker>
            <c:symbol val="none"/>
          </c:marker>
          <c:xVal>
            <c:numRef>
              <c:f>RT_ValidationLiftChart1!$BZ$2:$BZ$22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4.0357142857142865</c:v>
                </c:pt>
                <c:pt idx="3">
                  <c:v>4.0357142857142865</c:v>
                </c:pt>
                <c:pt idx="4">
                  <c:v>5.9642857142857153</c:v>
                </c:pt>
                <c:pt idx="5">
                  <c:v>5.9642857142857153</c:v>
                </c:pt>
                <c:pt idx="6">
                  <c:v>11.964285714285715</c:v>
                </c:pt>
                <c:pt idx="7">
                  <c:v>11.964285714285715</c:v>
                </c:pt>
                <c:pt idx="8">
                  <c:v>11.964285714285715</c:v>
                </c:pt>
                <c:pt idx="9">
                  <c:v>20.964285714285715</c:v>
                </c:pt>
                <c:pt idx="10">
                  <c:v>20.964285714285715</c:v>
                </c:pt>
                <c:pt idx="11">
                  <c:v>26.660714285714285</c:v>
                </c:pt>
                <c:pt idx="12">
                  <c:v>32.446428571428569</c:v>
                </c:pt>
                <c:pt idx="13">
                  <c:v>32.446428571428569</c:v>
                </c:pt>
                <c:pt idx="14">
                  <c:v>32.446428571428569</c:v>
                </c:pt>
                <c:pt idx="15">
                  <c:v>40.214285714285715</c:v>
                </c:pt>
                <c:pt idx="16">
                  <c:v>47.928571428571431</c:v>
                </c:pt>
                <c:pt idx="17">
                  <c:v>47.928571428571431</c:v>
                </c:pt>
                <c:pt idx="18">
                  <c:v>47.928571428571431</c:v>
                </c:pt>
                <c:pt idx="19">
                  <c:v>66.928571428571431</c:v>
                </c:pt>
                <c:pt idx="20">
                  <c:v>77.285714285714278</c:v>
                </c:pt>
              </c:numCache>
            </c:numRef>
          </c:xVal>
          <c:yVal>
            <c:numRef>
              <c:f>RT_ValidationLiftChart1!$CB$2:$CB$22</c:f>
              <c:numCache>
                <c:formatCode>General</c:formatCode>
                <c:ptCount val="21"/>
                <c:pt idx="0">
                  <c:v>-101.58928571428571</c:v>
                </c:pt>
                <c:pt idx="1">
                  <c:v>-100.274821758648</c:v>
                </c:pt>
                <c:pt idx="2">
                  <c:v>-96.284484750462099</c:v>
                </c:pt>
                <c:pt idx="3">
                  <c:v>-96.284484750462099</c:v>
                </c:pt>
                <c:pt idx="4">
                  <c:v>-93.749447121732231</c:v>
                </c:pt>
                <c:pt idx="5">
                  <c:v>-93.749447121732231</c:v>
                </c:pt>
                <c:pt idx="6">
                  <c:v>-85.862663387905982</c:v>
                </c:pt>
                <c:pt idx="7">
                  <c:v>-85.862663387905982</c:v>
                </c:pt>
                <c:pt idx="8">
                  <c:v>-85.862663387905982</c:v>
                </c:pt>
                <c:pt idx="9">
                  <c:v>-74.032487787166616</c:v>
                </c:pt>
                <c:pt idx="10">
                  <c:v>-74.032487787166616</c:v>
                </c:pt>
                <c:pt idx="11">
                  <c:v>-66.544737754158959</c:v>
                </c:pt>
                <c:pt idx="12">
                  <c:v>-58.939624867969364</c:v>
                </c:pt>
                <c:pt idx="13">
                  <c:v>-58.939624867969364</c:v>
                </c:pt>
                <c:pt idx="14">
                  <c:v>-58.939624867969364</c:v>
                </c:pt>
                <c:pt idx="15">
                  <c:v>-48.729056641140737</c:v>
                </c:pt>
                <c:pt idx="16">
                  <c:v>-38.588906126221275</c:v>
                </c:pt>
                <c:pt idx="17">
                  <c:v>-38.588906126221275</c:v>
                </c:pt>
                <c:pt idx="18">
                  <c:v>-38.588906126221275</c:v>
                </c:pt>
                <c:pt idx="19">
                  <c:v>-13.614090969104822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5A1-4C88-8C41-054031C8B7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6712640"/>
        <c:axId val="1056712968"/>
      </c:scatterChart>
      <c:valAx>
        <c:axId val="1056712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Over estimation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56712968"/>
        <c:crosses val="autoZero"/>
        <c:crossBetween val="midCat"/>
      </c:valAx>
      <c:valAx>
        <c:axId val="10567129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Under estimation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56712640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overlay val="0"/>
      <c:spPr>
        <a:ln>
          <a:solidFill>
            <a:srgbClr val="000000"/>
          </a:solidFill>
          <a:prstDash val="solid"/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Lift chart (validation dataset)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Cumulative Level when sorted using predicted values</c:v>
          </c:tx>
          <c:spPr>
            <a:ln w="6350"/>
          </c:spPr>
          <c:marker>
            <c:symbol val="none"/>
          </c:marker>
          <c:xVal>
            <c:numRef>
              <c:f>RT_ValidationLiftChart!$AZ$4:$AZ$24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RT_ValidationLiftChart!$BC$4:$BC$24</c:f>
              <c:numCache>
                <c:formatCode>General</c:formatCode>
                <c:ptCount val="21"/>
                <c:pt idx="0">
                  <c:v>10</c:v>
                </c:pt>
                <c:pt idx="1">
                  <c:v>19</c:v>
                </c:pt>
                <c:pt idx="2">
                  <c:v>28</c:v>
                </c:pt>
                <c:pt idx="3">
                  <c:v>37</c:v>
                </c:pt>
                <c:pt idx="4">
                  <c:v>45</c:v>
                </c:pt>
                <c:pt idx="5">
                  <c:v>53</c:v>
                </c:pt>
                <c:pt idx="6">
                  <c:v>61</c:v>
                </c:pt>
                <c:pt idx="7">
                  <c:v>68</c:v>
                </c:pt>
                <c:pt idx="8">
                  <c:v>75</c:v>
                </c:pt>
                <c:pt idx="9">
                  <c:v>81</c:v>
                </c:pt>
                <c:pt idx="10">
                  <c:v>87</c:v>
                </c:pt>
                <c:pt idx="11">
                  <c:v>93</c:v>
                </c:pt>
                <c:pt idx="12">
                  <c:v>98</c:v>
                </c:pt>
                <c:pt idx="13">
                  <c:v>103</c:v>
                </c:pt>
                <c:pt idx="14">
                  <c:v>106</c:v>
                </c:pt>
                <c:pt idx="15">
                  <c:v>108</c:v>
                </c:pt>
                <c:pt idx="16">
                  <c:v>115</c:v>
                </c:pt>
                <c:pt idx="17">
                  <c:v>120</c:v>
                </c:pt>
                <c:pt idx="18">
                  <c:v>124</c:v>
                </c:pt>
                <c:pt idx="19">
                  <c:v>125</c:v>
                </c:pt>
                <c:pt idx="20">
                  <c:v>126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006-4B0F-BA08-9C3DE302C18F}"/>
            </c:ext>
          </c:extLst>
        </c:ser>
        <c:ser>
          <c:idx val="1"/>
          <c:order val="1"/>
          <c:tx>
            <c:v>Cumulative Level using average</c:v>
          </c:tx>
          <c:spPr>
            <a:ln w="6350"/>
          </c:spPr>
          <c:marker>
            <c:symbol val="none"/>
          </c:marker>
          <c:xVal>
            <c:numRef>
              <c:f>RT_ValidationLiftChart!$AZ$4:$AZ$24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RT_ValidationLiftChart!$BD$4:$BD$24</c:f>
              <c:numCache>
                <c:formatCode>General</c:formatCode>
                <c:ptCount val="21"/>
                <c:pt idx="0">
                  <c:v>6</c:v>
                </c:pt>
                <c:pt idx="1">
                  <c:v>12</c:v>
                </c:pt>
                <c:pt idx="2">
                  <c:v>18</c:v>
                </c:pt>
                <c:pt idx="3">
                  <c:v>24</c:v>
                </c:pt>
                <c:pt idx="4">
                  <c:v>30</c:v>
                </c:pt>
                <c:pt idx="5">
                  <c:v>36</c:v>
                </c:pt>
                <c:pt idx="6">
                  <c:v>42</c:v>
                </c:pt>
                <c:pt idx="7">
                  <c:v>48</c:v>
                </c:pt>
                <c:pt idx="8">
                  <c:v>54</c:v>
                </c:pt>
                <c:pt idx="9">
                  <c:v>60</c:v>
                </c:pt>
                <c:pt idx="10">
                  <c:v>66</c:v>
                </c:pt>
                <c:pt idx="11">
                  <c:v>72</c:v>
                </c:pt>
                <c:pt idx="12">
                  <c:v>78</c:v>
                </c:pt>
                <c:pt idx="13">
                  <c:v>84</c:v>
                </c:pt>
                <c:pt idx="14">
                  <c:v>90</c:v>
                </c:pt>
                <c:pt idx="15">
                  <c:v>96</c:v>
                </c:pt>
                <c:pt idx="16">
                  <c:v>102</c:v>
                </c:pt>
                <c:pt idx="17">
                  <c:v>108</c:v>
                </c:pt>
                <c:pt idx="18">
                  <c:v>114</c:v>
                </c:pt>
                <c:pt idx="19">
                  <c:v>120</c:v>
                </c:pt>
                <c:pt idx="20">
                  <c:v>126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006-4B0F-BA08-9C3DE302C1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5871976"/>
        <c:axId val="985876240"/>
      </c:scatterChart>
      <c:valAx>
        <c:axId val="985871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 Cases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85876240"/>
        <c:crosses val="autoZero"/>
        <c:crossBetween val="midCat"/>
      </c:valAx>
      <c:valAx>
        <c:axId val="9858762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Cumulative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85871976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overlay val="0"/>
      <c:spPr>
        <a:ln>
          <a:solidFill>
            <a:srgbClr val="000000"/>
          </a:solidFill>
          <a:prstDash val="solid"/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Decile-wise lift chart (validation dataset)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RT_ValidationLiftChart!$BE$4:$BE$13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RT_ValidationLiftChart!$BF$4:$BF$13</c:f>
              <c:numCache>
                <c:formatCode>General</c:formatCode>
                <c:ptCount val="10"/>
                <c:pt idx="0">
                  <c:v>1.5833333333333333</c:v>
                </c:pt>
                <c:pt idx="1">
                  <c:v>1.5</c:v>
                </c:pt>
                <c:pt idx="2">
                  <c:v>1.3333333333333333</c:v>
                </c:pt>
                <c:pt idx="3">
                  <c:v>1.25</c:v>
                </c:pt>
                <c:pt idx="4">
                  <c:v>1.0833333333333333</c:v>
                </c:pt>
                <c:pt idx="5">
                  <c:v>1</c:v>
                </c:pt>
                <c:pt idx="6">
                  <c:v>0.83333333333333337</c:v>
                </c:pt>
                <c:pt idx="7">
                  <c:v>0.41666666666666669</c:v>
                </c:pt>
                <c:pt idx="8">
                  <c:v>1</c:v>
                </c:pt>
                <c:pt idx="9">
                  <c:v>0.41666666666666669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29-4D3F-B9AF-60D1FF4900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85872304"/>
        <c:axId val="985881160"/>
      </c:barChart>
      <c:catAx>
        <c:axId val="985872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Deciles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85881160"/>
        <c:crosses val="autoZero"/>
        <c:auto val="1"/>
        <c:lblAlgn val="ctr"/>
        <c:lblOffset val="100"/>
        <c:noMultiLvlLbl val="0"/>
      </c:catAx>
      <c:valAx>
        <c:axId val="9858811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Decile mean / Global mean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8587230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ln>
          <a:solidFill>
            <a:srgbClr val="000000"/>
          </a:solidFill>
          <a:prstDash val="solid"/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RROC Curve, AOC = 1078.51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RT Predictor</c:v>
          </c:tx>
          <c:spPr>
            <a:ln w="6350"/>
          </c:spPr>
          <c:marker>
            <c:symbol val="none"/>
          </c:marker>
          <c:xVal>
            <c:numRef>
              <c:f>RT_ValidationLiftChart!$BZ$2:$BZ$22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4.0357142857142865</c:v>
                </c:pt>
                <c:pt idx="3">
                  <c:v>4.0357142857142865</c:v>
                </c:pt>
                <c:pt idx="4">
                  <c:v>5.9642857142857153</c:v>
                </c:pt>
                <c:pt idx="5">
                  <c:v>5.9642857142857153</c:v>
                </c:pt>
                <c:pt idx="6">
                  <c:v>11.964285714285715</c:v>
                </c:pt>
                <c:pt idx="7">
                  <c:v>11.964285714285715</c:v>
                </c:pt>
                <c:pt idx="8">
                  <c:v>11.964285714285715</c:v>
                </c:pt>
                <c:pt idx="9">
                  <c:v>20.964285714285715</c:v>
                </c:pt>
                <c:pt idx="10">
                  <c:v>20.964285714285715</c:v>
                </c:pt>
                <c:pt idx="11">
                  <c:v>26.660714285714285</c:v>
                </c:pt>
                <c:pt idx="12">
                  <c:v>32.446428571428569</c:v>
                </c:pt>
                <c:pt idx="13">
                  <c:v>32.446428571428569</c:v>
                </c:pt>
                <c:pt idx="14">
                  <c:v>32.446428571428569</c:v>
                </c:pt>
                <c:pt idx="15">
                  <c:v>40.214285714285715</c:v>
                </c:pt>
                <c:pt idx="16">
                  <c:v>47.928571428571431</c:v>
                </c:pt>
                <c:pt idx="17">
                  <c:v>47.928571428571431</c:v>
                </c:pt>
                <c:pt idx="18">
                  <c:v>47.928571428571431</c:v>
                </c:pt>
                <c:pt idx="19">
                  <c:v>66.928571428571431</c:v>
                </c:pt>
                <c:pt idx="20">
                  <c:v>77.285714285714278</c:v>
                </c:pt>
              </c:numCache>
            </c:numRef>
          </c:xVal>
          <c:yVal>
            <c:numRef>
              <c:f>RT_ValidationLiftChart!$CA$2:$CA$22</c:f>
              <c:numCache>
                <c:formatCode>General</c:formatCode>
                <c:ptCount val="21"/>
                <c:pt idx="0">
                  <c:v>-101.58928571428571</c:v>
                </c:pt>
                <c:pt idx="1">
                  <c:v>-81.589285714285708</c:v>
                </c:pt>
                <c:pt idx="2">
                  <c:v>-52.75</c:v>
                </c:pt>
                <c:pt idx="3">
                  <c:v>-52.75</c:v>
                </c:pt>
                <c:pt idx="4">
                  <c:v>-44.553571428571431</c:v>
                </c:pt>
                <c:pt idx="5">
                  <c:v>-44.553571428571431</c:v>
                </c:pt>
                <c:pt idx="6">
                  <c:v>-29.553571428571427</c:v>
                </c:pt>
                <c:pt idx="7">
                  <c:v>-29.553571428571427</c:v>
                </c:pt>
                <c:pt idx="8">
                  <c:v>-29.553571428571427</c:v>
                </c:pt>
                <c:pt idx="9">
                  <c:v>-17.553571428571427</c:v>
                </c:pt>
                <c:pt idx="10">
                  <c:v>-17.553571428571427</c:v>
                </c:pt>
                <c:pt idx="11">
                  <c:v>-12.375</c:v>
                </c:pt>
                <c:pt idx="12">
                  <c:v>-8.0357142857142847</c:v>
                </c:pt>
                <c:pt idx="13">
                  <c:v>-8.0357142857142847</c:v>
                </c:pt>
                <c:pt idx="14">
                  <c:v>-8.0357142857142847</c:v>
                </c:pt>
                <c:pt idx="15">
                  <c:v>-4.9285714285714288</c:v>
                </c:pt>
                <c:pt idx="16">
                  <c:v>-2.5178571428571423</c:v>
                </c:pt>
                <c:pt idx="17">
                  <c:v>-2.5178571428571423</c:v>
                </c:pt>
                <c:pt idx="18">
                  <c:v>-2.5178571428571423</c:v>
                </c:pt>
                <c:pt idx="19">
                  <c:v>-0.51785714285714235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1E-47D1-B563-3C776873E29A}"/>
            </c:ext>
          </c:extLst>
        </c:ser>
        <c:ser>
          <c:idx val="1"/>
          <c:order val="1"/>
          <c:tx>
            <c:v>Random Predictor</c:v>
          </c:tx>
          <c:spPr>
            <a:ln w="6350"/>
          </c:spPr>
          <c:marker>
            <c:symbol val="none"/>
          </c:marker>
          <c:xVal>
            <c:numRef>
              <c:f>RT_ValidationLiftChart!$BZ$2:$BZ$22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4.0357142857142865</c:v>
                </c:pt>
                <c:pt idx="3">
                  <c:v>4.0357142857142865</c:v>
                </c:pt>
                <c:pt idx="4">
                  <c:v>5.9642857142857153</c:v>
                </c:pt>
                <c:pt idx="5">
                  <c:v>5.9642857142857153</c:v>
                </c:pt>
                <c:pt idx="6">
                  <c:v>11.964285714285715</c:v>
                </c:pt>
                <c:pt idx="7">
                  <c:v>11.964285714285715</c:v>
                </c:pt>
                <c:pt idx="8">
                  <c:v>11.964285714285715</c:v>
                </c:pt>
                <c:pt idx="9">
                  <c:v>20.964285714285715</c:v>
                </c:pt>
                <c:pt idx="10">
                  <c:v>20.964285714285715</c:v>
                </c:pt>
                <c:pt idx="11">
                  <c:v>26.660714285714285</c:v>
                </c:pt>
                <c:pt idx="12">
                  <c:v>32.446428571428569</c:v>
                </c:pt>
                <c:pt idx="13">
                  <c:v>32.446428571428569</c:v>
                </c:pt>
                <c:pt idx="14">
                  <c:v>32.446428571428569</c:v>
                </c:pt>
                <c:pt idx="15">
                  <c:v>40.214285714285715</c:v>
                </c:pt>
                <c:pt idx="16">
                  <c:v>47.928571428571431</c:v>
                </c:pt>
                <c:pt idx="17">
                  <c:v>47.928571428571431</c:v>
                </c:pt>
                <c:pt idx="18">
                  <c:v>47.928571428571431</c:v>
                </c:pt>
                <c:pt idx="19">
                  <c:v>66.928571428571431</c:v>
                </c:pt>
                <c:pt idx="20">
                  <c:v>77.285714285714278</c:v>
                </c:pt>
              </c:numCache>
            </c:numRef>
          </c:xVal>
          <c:yVal>
            <c:numRef>
              <c:f>RT_ValidationLiftChart!$CB$2:$CB$22</c:f>
              <c:numCache>
                <c:formatCode>General</c:formatCode>
                <c:ptCount val="21"/>
                <c:pt idx="0">
                  <c:v>-101.58928571428571</c:v>
                </c:pt>
                <c:pt idx="1">
                  <c:v>-100.274821758648</c:v>
                </c:pt>
                <c:pt idx="2">
                  <c:v>-96.284484750462099</c:v>
                </c:pt>
                <c:pt idx="3">
                  <c:v>-96.284484750462099</c:v>
                </c:pt>
                <c:pt idx="4">
                  <c:v>-93.749447121732231</c:v>
                </c:pt>
                <c:pt idx="5">
                  <c:v>-93.749447121732231</c:v>
                </c:pt>
                <c:pt idx="6">
                  <c:v>-85.862663387905982</c:v>
                </c:pt>
                <c:pt idx="7">
                  <c:v>-85.862663387905982</c:v>
                </c:pt>
                <c:pt idx="8">
                  <c:v>-85.862663387905982</c:v>
                </c:pt>
                <c:pt idx="9">
                  <c:v>-74.032487787166616</c:v>
                </c:pt>
                <c:pt idx="10">
                  <c:v>-74.032487787166616</c:v>
                </c:pt>
                <c:pt idx="11">
                  <c:v>-66.544737754158959</c:v>
                </c:pt>
                <c:pt idx="12">
                  <c:v>-58.939624867969364</c:v>
                </c:pt>
                <c:pt idx="13">
                  <c:v>-58.939624867969364</c:v>
                </c:pt>
                <c:pt idx="14">
                  <c:v>-58.939624867969364</c:v>
                </c:pt>
                <c:pt idx="15">
                  <c:v>-48.729056641140737</c:v>
                </c:pt>
                <c:pt idx="16">
                  <c:v>-38.588906126221275</c:v>
                </c:pt>
                <c:pt idx="17">
                  <c:v>-38.588906126221275</c:v>
                </c:pt>
                <c:pt idx="18">
                  <c:v>-38.588906126221275</c:v>
                </c:pt>
                <c:pt idx="19">
                  <c:v>-13.614090969104822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E1E-47D1-B563-3C776873E2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5846392"/>
        <c:axId val="985844096"/>
      </c:scatterChart>
      <c:valAx>
        <c:axId val="985846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Over estimation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85844096"/>
        <c:crosses val="autoZero"/>
        <c:crossBetween val="midCat"/>
      </c:valAx>
      <c:valAx>
        <c:axId val="9858440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Under estimation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85846392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overlay val="0"/>
      <c:spPr>
        <a:ln>
          <a:solidFill>
            <a:srgbClr val="000000"/>
          </a:solidFill>
          <a:prstDash val="solid"/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Lift chart (validation dataset)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Cumulative Level when sorted using predicted values</c:v>
          </c:tx>
          <c:spPr>
            <a:ln w="6350"/>
          </c:spPr>
          <c:marker>
            <c:symbol val="none"/>
          </c:marker>
          <c:xVal>
            <c:numRef>
              <c:f>KNNP_ValidationLiftChart1!$AZ$4:$AZ$24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KNNP_ValidationLiftChart1!$BC$4:$BC$24</c:f>
              <c:numCache>
                <c:formatCode>General</c:formatCode>
                <c:ptCount val="21"/>
                <c:pt idx="0">
                  <c:v>6</c:v>
                </c:pt>
                <c:pt idx="1">
                  <c:v>13</c:v>
                </c:pt>
                <c:pt idx="2">
                  <c:v>20</c:v>
                </c:pt>
                <c:pt idx="3">
                  <c:v>29</c:v>
                </c:pt>
                <c:pt idx="4">
                  <c:v>38</c:v>
                </c:pt>
                <c:pt idx="5">
                  <c:v>47</c:v>
                </c:pt>
                <c:pt idx="6">
                  <c:v>52</c:v>
                </c:pt>
                <c:pt idx="7">
                  <c:v>59</c:v>
                </c:pt>
                <c:pt idx="8">
                  <c:v>63</c:v>
                </c:pt>
                <c:pt idx="9">
                  <c:v>70</c:v>
                </c:pt>
                <c:pt idx="10">
                  <c:v>78</c:v>
                </c:pt>
                <c:pt idx="11">
                  <c:v>81</c:v>
                </c:pt>
                <c:pt idx="12">
                  <c:v>87</c:v>
                </c:pt>
                <c:pt idx="13">
                  <c:v>88</c:v>
                </c:pt>
                <c:pt idx="14">
                  <c:v>90</c:v>
                </c:pt>
                <c:pt idx="15">
                  <c:v>96</c:v>
                </c:pt>
                <c:pt idx="16">
                  <c:v>97</c:v>
                </c:pt>
                <c:pt idx="17">
                  <c:v>107</c:v>
                </c:pt>
                <c:pt idx="18">
                  <c:v>111</c:v>
                </c:pt>
                <c:pt idx="19">
                  <c:v>115</c:v>
                </c:pt>
                <c:pt idx="20">
                  <c:v>120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8CF-4B38-801E-744121997DFD}"/>
            </c:ext>
          </c:extLst>
        </c:ser>
        <c:ser>
          <c:idx val="1"/>
          <c:order val="1"/>
          <c:tx>
            <c:v>Cumulative Level using average</c:v>
          </c:tx>
          <c:spPr>
            <a:ln w="6350"/>
          </c:spPr>
          <c:marker>
            <c:symbol val="none"/>
          </c:marker>
          <c:xVal>
            <c:numRef>
              <c:f>KNNP_ValidationLiftChart1!$AZ$4:$AZ$24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KNNP_ValidationLiftChart1!$BD$4:$BD$24</c:f>
              <c:numCache>
                <c:formatCode>General</c:formatCode>
                <c:ptCount val="21"/>
                <c:pt idx="0">
                  <c:v>5.7142857142857144</c:v>
                </c:pt>
                <c:pt idx="1">
                  <c:v>11.428571428571429</c:v>
                </c:pt>
                <c:pt idx="2">
                  <c:v>17.142857142857142</c:v>
                </c:pt>
                <c:pt idx="3">
                  <c:v>22.857142857142858</c:v>
                </c:pt>
                <c:pt idx="4">
                  <c:v>28.571428571428573</c:v>
                </c:pt>
                <c:pt idx="5">
                  <c:v>34.285714285714285</c:v>
                </c:pt>
                <c:pt idx="6">
                  <c:v>40</c:v>
                </c:pt>
                <c:pt idx="7">
                  <c:v>45.714285714285715</c:v>
                </c:pt>
                <c:pt idx="8">
                  <c:v>51.428571428571431</c:v>
                </c:pt>
                <c:pt idx="9">
                  <c:v>57.142857142857146</c:v>
                </c:pt>
                <c:pt idx="10">
                  <c:v>62.857142857142861</c:v>
                </c:pt>
                <c:pt idx="11">
                  <c:v>68.571428571428569</c:v>
                </c:pt>
                <c:pt idx="12">
                  <c:v>74.285714285714278</c:v>
                </c:pt>
                <c:pt idx="13">
                  <c:v>79.999999999999986</c:v>
                </c:pt>
                <c:pt idx="14">
                  <c:v>85.714285714285694</c:v>
                </c:pt>
                <c:pt idx="15">
                  <c:v>91.428571428571402</c:v>
                </c:pt>
                <c:pt idx="16">
                  <c:v>97.14285714285711</c:v>
                </c:pt>
                <c:pt idx="17">
                  <c:v>102.85714285714282</c:v>
                </c:pt>
                <c:pt idx="18">
                  <c:v>108.57142857142853</c:v>
                </c:pt>
                <c:pt idx="19">
                  <c:v>114.28571428571423</c:v>
                </c:pt>
                <c:pt idx="20">
                  <c:v>119.99999999999994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8CF-4B38-801E-744121997D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4783224"/>
        <c:axId val="974774368"/>
      </c:scatterChart>
      <c:valAx>
        <c:axId val="974783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 Cases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74774368"/>
        <c:crosses val="autoZero"/>
        <c:crossBetween val="midCat"/>
      </c:valAx>
      <c:valAx>
        <c:axId val="9747743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Cumulative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74783224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overlay val="0"/>
      <c:spPr>
        <a:ln>
          <a:solidFill>
            <a:srgbClr val="000000"/>
          </a:solidFill>
          <a:prstDash val="solid"/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Decile-wise lift chart (validation dataset)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KNNP_ValidationLiftChart1!$BE$4:$BE$13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KNNP_ValidationLiftChart1!$BF$4:$BF$13</c:f>
              <c:numCache>
                <c:formatCode>General</c:formatCode>
                <c:ptCount val="10"/>
                <c:pt idx="0">
                  <c:v>1.1375</c:v>
                </c:pt>
                <c:pt idx="1">
                  <c:v>1.4</c:v>
                </c:pt>
                <c:pt idx="2">
                  <c:v>1.575</c:v>
                </c:pt>
                <c:pt idx="3">
                  <c:v>1.05</c:v>
                </c:pt>
                <c:pt idx="4">
                  <c:v>0.96250000000000002</c:v>
                </c:pt>
                <c:pt idx="5">
                  <c:v>0.96250000000000002</c:v>
                </c:pt>
                <c:pt idx="6">
                  <c:v>0.61249999999999993</c:v>
                </c:pt>
                <c:pt idx="7">
                  <c:v>0.7</c:v>
                </c:pt>
                <c:pt idx="8">
                  <c:v>0.96250000000000002</c:v>
                </c:pt>
                <c:pt idx="9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19-4C30-9AF3-46B6887E1C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4783224"/>
        <c:axId val="974781912"/>
      </c:barChart>
      <c:catAx>
        <c:axId val="974783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Deciles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74781912"/>
        <c:crosses val="autoZero"/>
        <c:auto val="1"/>
        <c:lblAlgn val="ctr"/>
        <c:lblOffset val="100"/>
        <c:noMultiLvlLbl val="0"/>
      </c:catAx>
      <c:valAx>
        <c:axId val="9747819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Decile mean / Global mean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7478322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ln>
          <a:solidFill>
            <a:srgbClr val="000000"/>
          </a:solidFill>
          <a:prstDash val="solid"/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RROC Curve, AOC = 1181.45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RT Predictor</c:v>
          </c:tx>
          <c:spPr>
            <a:ln w="6350"/>
          </c:spPr>
          <c:marker>
            <c:symbol val="none"/>
          </c:marker>
          <c:xVal>
            <c:numRef>
              <c:f>KNNP_ValidationLiftChart1!$BZ$2:$BZ$22</c:f>
              <c:numCache>
                <c:formatCode>General</c:formatCode>
                <c:ptCount val="21"/>
                <c:pt idx="0">
                  <c:v>0</c:v>
                </c:pt>
                <c:pt idx="1">
                  <c:v>0.62008936817879778</c:v>
                </c:pt>
                <c:pt idx="2">
                  <c:v>1.9379370027285567</c:v>
                </c:pt>
                <c:pt idx="3">
                  <c:v>2.0547117958141392</c:v>
                </c:pt>
                <c:pt idx="4">
                  <c:v>4.740229797053388</c:v>
                </c:pt>
                <c:pt idx="5">
                  <c:v>7.834864733082739</c:v>
                </c:pt>
                <c:pt idx="6">
                  <c:v>8.8552850813688817</c:v>
                </c:pt>
                <c:pt idx="7">
                  <c:v>17.52322457649505</c:v>
                </c:pt>
                <c:pt idx="8">
                  <c:v>17.599184113350493</c:v>
                </c:pt>
                <c:pt idx="9">
                  <c:v>19.194541063459837</c:v>
                </c:pt>
                <c:pt idx="10">
                  <c:v>20.821157094782759</c:v>
                </c:pt>
                <c:pt idx="11">
                  <c:v>25.842584550095232</c:v>
                </c:pt>
                <c:pt idx="12">
                  <c:v>27.256620566063564</c:v>
                </c:pt>
                <c:pt idx="13">
                  <c:v>28.185420252374964</c:v>
                </c:pt>
                <c:pt idx="14">
                  <c:v>32.173707148262068</c:v>
                </c:pt>
                <c:pt idx="15">
                  <c:v>38.381139913704637</c:v>
                </c:pt>
                <c:pt idx="16">
                  <c:v>46.186903139883654</c:v>
                </c:pt>
                <c:pt idx="17">
                  <c:v>48.047195334700419</c:v>
                </c:pt>
                <c:pt idx="18">
                  <c:v>48.126493530516882</c:v>
                </c:pt>
                <c:pt idx="19">
                  <c:v>56.758437780668203</c:v>
                </c:pt>
                <c:pt idx="20">
                  <c:v>117.01503897844727</c:v>
                </c:pt>
              </c:numCache>
            </c:numRef>
          </c:xVal>
          <c:yVal>
            <c:numRef>
              <c:f>KNNP_ValidationLiftChart1!$CA$2:$CA$22</c:f>
              <c:numCache>
                <c:formatCode>General</c:formatCode>
                <c:ptCount val="21"/>
                <c:pt idx="0">
                  <c:v>-88.350891903069339</c:v>
                </c:pt>
                <c:pt idx="1">
                  <c:v>-75.949104539493391</c:v>
                </c:pt>
                <c:pt idx="2">
                  <c:v>-63.42955201127068</c:v>
                </c:pt>
                <c:pt idx="3">
                  <c:v>-62.728903252757178</c:v>
                </c:pt>
                <c:pt idx="4">
                  <c:v>-51.315451747490371</c:v>
                </c:pt>
                <c:pt idx="5">
                  <c:v>-41.412619952196451</c:v>
                </c:pt>
                <c:pt idx="6">
                  <c:v>-38.8615690814811</c:v>
                </c:pt>
                <c:pt idx="7">
                  <c:v>-21.525690091228761</c:v>
                </c:pt>
                <c:pt idx="8">
                  <c:v>-21.402255843838667</c:v>
                </c:pt>
                <c:pt idx="9">
                  <c:v>-19.275113243692871</c:v>
                </c:pt>
                <c:pt idx="10">
                  <c:v>-17.485835609237654</c:v>
                </c:pt>
                <c:pt idx="11">
                  <c:v>-12.920901558953592</c:v>
                </c:pt>
                <c:pt idx="12">
                  <c:v>-11.860374546977342</c:v>
                </c:pt>
                <c:pt idx="13">
                  <c:v>-11.288805509247249</c:v>
                </c:pt>
                <c:pt idx="14">
                  <c:v>-9.2946620613036988</c:v>
                </c:pt>
                <c:pt idx="15">
                  <c:v>-6.8116889551266713</c:v>
                </c:pt>
                <c:pt idx="16">
                  <c:v>-4.3723879469457305</c:v>
                </c:pt>
                <c:pt idx="17">
                  <c:v>-3.934672136400609</c:v>
                </c:pt>
                <c:pt idx="18">
                  <c:v>-3.9214557704311979</c:v>
                </c:pt>
                <c:pt idx="19">
                  <c:v>-3.0128300598889535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AB-485D-A957-3A5AB6FB63E6}"/>
            </c:ext>
          </c:extLst>
        </c:ser>
        <c:ser>
          <c:idx val="1"/>
          <c:order val="1"/>
          <c:tx>
            <c:v>Random Predictor</c:v>
          </c:tx>
          <c:spPr>
            <a:ln w="6350"/>
          </c:spPr>
          <c:marker>
            <c:symbol val="none"/>
          </c:marker>
          <c:xVal>
            <c:numRef>
              <c:f>KNNP_ValidationLiftChart1!$BZ$2:$BZ$22</c:f>
              <c:numCache>
                <c:formatCode>General</c:formatCode>
                <c:ptCount val="21"/>
                <c:pt idx="0">
                  <c:v>0</c:v>
                </c:pt>
                <c:pt idx="1">
                  <c:v>0.62008936817879778</c:v>
                </c:pt>
                <c:pt idx="2">
                  <c:v>1.9379370027285567</c:v>
                </c:pt>
                <c:pt idx="3">
                  <c:v>2.0547117958141392</c:v>
                </c:pt>
                <c:pt idx="4">
                  <c:v>4.740229797053388</c:v>
                </c:pt>
                <c:pt idx="5">
                  <c:v>7.834864733082739</c:v>
                </c:pt>
                <c:pt idx="6">
                  <c:v>8.8552850813688817</c:v>
                </c:pt>
                <c:pt idx="7">
                  <c:v>17.52322457649505</c:v>
                </c:pt>
                <c:pt idx="8">
                  <c:v>17.599184113350493</c:v>
                </c:pt>
                <c:pt idx="9">
                  <c:v>19.194541063459837</c:v>
                </c:pt>
                <c:pt idx="10">
                  <c:v>20.821157094782759</c:v>
                </c:pt>
                <c:pt idx="11">
                  <c:v>25.842584550095232</c:v>
                </c:pt>
                <c:pt idx="12">
                  <c:v>27.256620566063564</c:v>
                </c:pt>
                <c:pt idx="13">
                  <c:v>28.185420252374964</c:v>
                </c:pt>
                <c:pt idx="14">
                  <c:v>32.173707148262068</c:v>
                </c:pt>
                <c:pt idx="15">
                  <c:v>38.381139913704637</c:v>
                </c:pt>
                <c:pt idx="16">
                  <c:v>46.186903139883654</c:v>
                </c:pt>
                <c:pt idx="17">
                  <c:v>48.047195334700419</c:v>
                </c:pt>
                <c:pt idx="18">
                  <c:v>48.126493530516882</c:v>
                </c:pt>
                <c:pt idx="19">
                  <c:v>56.758437780668203</c:v>
                </c:pt>
                <c:pt idx="20">
                  <c:v>117.01503897844727</c:v>
                </c:pt>
              </c:numCache>
            </c:numRef>
          </c:xVal>
          <c:yVal>
            <c:numRef>
              <c:f>KNNP_ValidationLiftChart1!$CB$2:$CB$22</c:f>
              <c:numCache>
                <c:formatCode>General</c:formatCode>
                <c:ptCount val="21"/>
                <c:pt idx="0">
                  <c:v>-88.350891903069339</c:v>
                </c:pt>
                <c:pt idx="1">
                  <c:v>-87.88270038498338</c:v>
                </c:pt>
                <c:pt idx="2">
                  <c:v>-86.887674318921327</c:v>
                </c:pt>
                <c:pt idx="3">
                  <c:v>-86.799504821983348</c:v>
                </c:pt>
                <c:pt idx="4">
                  <c:v>-84.77183459512527</c:v>
                </c:pt>
                <c:pt idx="5">
                  <c:v>-82.4352652182356</c:v>
                </c:pt>
                <c:pt idx="6">
                  <c:v>-81.664808286595147</c:v>
                </c:pt>
                <c:pt idx="7">
                  <c:v>-75.120177852405476</c:v>
                </c:pt>
                <c:pt idx="8">
                  <c:v>-75.062825456608223</c:v>
                </c:pt>
                <c:pt idx="9">
                  <c:v>-73.858269096362235</c:v>
                </c:pt>
                <c:pt idx="10">
                  <c:v>-72.63011091767136</c:v>
                </c:pt>
                <c:pt idx="11">
                  <c:v>-68.838738473782925</c:v>
                </c:pt>
                <c:pt idx="12">
                  <c:v>-67.771086449867639</c:v>
                </c:pt>
                <c:pt idx="13">
                  <c:v>-67.069806670778576</c:v>
                </c:pt>
                <c:pt idx="14">
                  <c:v>-64.058495411190393</c:v>
                </c:pt>
                <c:pt idx="15">
                  <c:v>-59.37164296860648</c:v>
                </c:pt>
                <c:pt idx="16">
                  <c:v>-53.477989049949741</c:v>
                </c:pt>
                <c:pt idx="17">
                  <c:v>-52.073396306596024</c:v>
                </c:pt>
                <c:pt idx="18">
                  <c:v>-52.013523093820531</c:v>
                </c:pt>
                <c:pt idx="19">
                  <c:v>-45.496070465368994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2AB-485D-A957-3A5AB6FB63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4776664"/>
        <c:axId val="974778632"/>
      </c:scatterChart>
      <c:valAx>
        <c:axId val="974776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Over estimation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74778632"/>
        <c:crosses val="autoZero"/>
        <c:crossBetween val="midCat"/>
      </c:valAx>
      <c:valAx>
        <c:axId val="9747786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Under estimation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74776664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overlay val="0"/>
      <c:spPr>
        <a:ln>
          <a:solidFill>
            <a:srgbClr val="000000"/>
          </a:solidFill>
          <a:prstDash val="solid"/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304800</xdr:colOff>
      <xdr:row>9</xdr:row>
      <xdr:rowOff>133350</xdr:rowOff>
    </xdr:from>
    <xdr:to>
      <xdr:col>3</xdr:col>
      <xdr:colOff>457200</xdr:colOff>
      <xdr:row>11</xdr:row>
      <xdr:rowOff>133350</xdr:rowOff>
    </xdr:to>
    <xdr:sp macro="" textlink="">
      <xdr:nvSpPr>
        <xdr:cNvPr id="2" name="Oval 1">
          <a:hlinkClick xmlns:r="http://schemas.openxmlformats.org/officeDocument/2006/relationships" r:id="" tooltip="Go left if Path Velocity &lt; 11.34"/>
          <a:extLst>
            <a:ext uri="{FF2B5EF4-FFF2-40B4-BE49-F238E27FC236}">
              <a16:creationId xmlns:a16="http://schemas.microsoft.com/office/drawing/2014/main" id="{D7F67270-F215-4240-A160-F2ACD4261DF3}"/>
            </a:ext>
          </a:extLst>
        </xdr:cNvPr>
        <xdr:cNvSpPr/>
      </xdr:nvSpPr>
      <xdr:spPr>
        <a:xfrm>
          <a:off x="1524000" y="1905000"/>
          <a:ext cx="762000" cy="381000"/>
        </a:xfrm>
        <a:prstGeom prst="ellipse">
          <a:avLst/>
        </a:prstGeom>
        <a:solidFill>
          <a:srgbClr val="4F81BD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 b="0" i="0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:rPr>
            <a:t>11.34</a:t>
          </a:r>
        </a:p>
      </xdr:txBody>
    </xdr:sp>
    <xdr:clientData/>
  </xdr:twoCellAnchor>
  <xdr:twoCellAnchor>
    <xdr:from>
      <xdr:col>2</xdr:col>
      <xdr:colOff>304800</xdr:colOff>
      <xdr:row>9</xdr:row>
      <xdr:rowOff>6350</xdr:rowOff>
    </xdr:from>
    <xdr:to>
      <xdr:col>3</xdr:col>
      <xdr:colOff>457200</xdr:colOff>
      <xdr:row>9</xdr:row>
      <xdr:rowOff>133350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1D37F2CD-ACC8-4B99-BB81-ABAF934A192F}"/>
            </a:ext>
          </a:extLst>
        </xdr:cNvPr>
        <xdr:cNvSpPr txBox="1"/>
      </xdr:nvSpPr>
      <xdr:spPr>
        <a:xfrm>
          <a:off x="1524000" y="1778000"/>
          <a:ext cx="762000" cy="127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ctr"/>
          <a:r>
            <a:rPr lang="en-US" sz="800" b="0" i="0">
              <a:solidFill>
                <a:srgbClr xmlns:mc="http://schemas.openxmlformats.org/markup-compatibility/2006" xmlns:a14="http://schemas.microsoft.com/office/drawing/2010/main" val="FF0000" mc:Ignorable="a14" a14:legacySpreadsheetColorIndex="10"/>
              </a:solidFill>
            </a:rPr>
            <a:t>Path Velocity</a:t>
          </a:r>
        </a:p>
      </xdr:txBody>
    </xdr:sp>
    <xdr:clientData/>
  </xdr:twoCellAnchor>
  <xdr:twoCellAnchor>
    <xdr:from>
      <xdr:col>1</xdr:col>
      <xdr:colOff>533400</xdr:colOff>
      <xdr:row>13</xdr:row>
      <xdr:rowOff>133350</xdr:rowOff>
    </xdr:from>
    <xdr:to>
      <xdr:col>3</xdr:col>
      <xdr:colOff>76200</xdr:colOff>
      <xdr:row>15</xdr:row>
      <xdr:rowOff>133350</xdr:rowOff>
    </xdr:to>
    <xdr:sp macro="" textlink="">
      <xdr:nvSpPr>
        <xdr:cNvPr id="4" name="Oval 3">
          <a:hlinkClick xmlns:r="http://schemas.openxmlformats.org/officeDocument/2006/relationships" r:id="" tooltip="Go left if Playing Time &lt; 357553.00"/>
          <a:extLst>
            <a:ext uri="{FF2B5EF4-FFF2-40B4-BE49-F238E27FC236}">
              <a16:creationId xmlns:a16="http://schemas.microsoft.com/office/drawing/2014/main" id="{BF295126-4CEE-4C8C-A16E-AE2E81C900E1}"/>
            </a:ext>
          </a:extLst>
        </xdr:cNvPr>
        <xdr:cNvSpPr/>
      </xdr:nvSpPr>
      <xdr:spPr>
        <a:xfrm>
          <a:off x="1143000" y="2667000"/>
          <a:ext cx="762000" cy="381000"/>
        </a:xfrm>
        <a:prstGeom prst="ellipse">
          <a:avLst/>
        </a:prstGeom>
        <a:solidFill>
          <a:srgbClr val="4F81BD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 b="0" i="0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:rPr>
            <a:t>357553.00</a:t>
          </a:r>
        </a:p>
      </xdr:txBody>
    </xdr:sp>
    <xdr:clientData/>
  </xdr:twoCellAnchor>
  <xdr:twoCellAnchor>
    <xdr:from>
      <xdr:col>1</xdr:col>
      <xdr:colOff>533400</xdr:colOff>
      <xdr:row>13</xdr:row>
      <xdr:rowOff>6350</xdr:rowOff>
    </xdr:from>
    <xdr:to>
      <xdr:col>3</xdr:col>
      <xdr:colOff>76200</xdr:colOff>
      <xdr:row>13</xdr:row>
      <xdr:rowOff>133350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85710BCC-2466-4414-84F3-6343B4A3FD0B}"/>
            </a:ext>
          </a:extLst>
        </xdr:cNvPr>
        <xdr:cNvSpPr txBox="1"/>
      </xdr:nvSpPr>
      <xdr:spPr>
        <a:xfrm>
          <a:off x="1143000" y="2540000"/>
          <a:ext cx="762000" cy="127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ctr"/>
          <a:r>
            <a:rPr lang="en-US" sz="800" b="0" i="0">
              <a:solidFill>
                <a:srgbClr xmlns:mc="http://schemas.openxmlformats.org/markup-compatibility/2006" xmlns:a14="http://schemas.microsoft.com/office/drawing/2010/main" val="FF0000" mc:Ignorable="a14" a14:legacySpreadsheetColorIndex="10"/>
              </a:solidFill>
            </a:rPr>
            <a:t>Playing Time</a:t>
          </a:r>
        </a:p>
      </xdr:txBody>
    </xdr:sp>
    <xdr:clientData/>
  </xdr:twoCellAnchor>
  <xdr:twoCellAnchor>
    <xdr:from>
      <xdr:col>2</xdr:col>
      <xdr:colOff>304800</xdr:colOff>
      <xdr:row>12</xdr:row>
      <xdr:rowOff>6350</xdr:rowOff>
    </xdr:from>
    <xdr:to>
      <xdr:col>4</xdr:col>
      <xdr:colOff>101600</xdr:colOff>
      <xdr:row>12</xdr:row>
      <xdr:rowOff>133350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650989C1-DC32-47F5-99D0-4C70E2313EE4}"/>
            </a:ext>
          </a:extLst>
        </xdr:cNvPr>
        <xdr:cNvSpPr txBox="1"/>
      </xdr:nvSpPr>
      <xdr:spPr>
        <a:xfrm>
          <a:off x="1524000" y="2349500"/>
          <a:ext cx="1016000" cy="127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l"/>
          <a:r>
            <a:rPr lang="en-US" sz="800" b="0" i="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rPr>
            <a:t>16</a:t>
          </a:r>
        </a:p>
      </xdr:txBody>
    </xdr:sp>
    <xdr:clientData/>
  </xdr:twoCellAnchor>
  <xdr:twoCellAnchor>
    <xdr:from>
      <xdr:col>3</xdr:col>
      <xdr:colOff>139700</xdr:colOff>
      <xdr:row>13</xdr:row>
      <xdr:rowOff>133350</xdr:rowOff>
    </xdr:from>
    <xdr:to>
      <xdr:col>4</xdr:col>
      <xdr:colOff>165100</xdr:colOff>
      <xdr:row>15</xdr:row>
      <xdr:rowOff>133350</xdr:rowOff>
    </xdr:to>
    <xdr:sp macro="" textlink="">
      <xdr:nvSpPr>
        <xdr:cNvPr id="7" name="Rectangle 6">
          <a:hlinkClick xmlns:r="http://schemas.openxmlformats.org/officeDocument/2006/relationships" r:id="" tooltip="Terminal"/>
          <a:extLst>
            <a:ext uri="{FF2B5EF4-FFF2-40B4-BE49-F238E27FC236}">
              <a16:creationId xmlns:a16="http://schemas.microsoft.com/office/drawing/2014/main" id="{DF24AB2A-3631-41E7-8C3B-F7D81E0A8A4B}"/>
            </a:ext>
          </a:extLst>
        </xdr:cNvPr>
        <xdr:cNvSpPr/>
      </xdr:nvSpPr>
      <xdr:spPr>
        <a:xfrm>
          <a:off x="1968500" y="2667000"/>
          <a:ext cx="635000" cy="381000"/>
        </a:xfrm>
        <a:prstGeom prst="rect">
          <a:avLst/>
        </a:prstGeom>
        <a:solidFill>
          <a:srgbClr val="148014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 b="0" i="0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:rPr>
            <a:t>2.86</a:t>
          </a:r>
        </a:p>
      </xdr:txBody>
    </xdr:sp>
    <xdr:clientData/>
  </xdr:twoCellAnchor>
  <xdr:twoCellAnchor>
    <xdr:from>
      <xdr:col>3</xdr:col>
      <xdr:colOff>76200</xdr:colOff>
      <xdr:row>12</xdr:row>
      <xdr:rowOff>6350</xdr:rowOff>
    </xdr:from>
    <xdr:to>
      <xdr:col>4</xdr:col>
      <xdr:colOff>482600</xdr:colOff>
      <xdr:row>12</xdr:row>
      <xdr:rowOff>133350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BE465F80-AE4C-4713-9B4C-AD739B74A26D}"/>
            </a:ext>
          </a:extLst>
        </xdr:cNvPr>
        <xdr:cNvSpPr txBox="1"/>
      </xdr:nvSpPr>
      <xdr:spPr>
        <a:xfrm>
          <a:off x="1905000" y="2349500"/>
          <a:ext cx="1016000" cy="127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l"/>
          <a:r>
            <a:rPr lang="en-US" sz="800" b="0" i="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rPr>
            <a:t>5</a:t>
          </a:r>
        </a:p>
      </xdr:txBody>
    </xdr:sp>
    <xdr:clientData/>
  </xdr:twoCellAnchor>
  <xdr:twoCellAnchor>
    <xdr:from>
      <xdr:col>1</xdr:col>
      <xdr:colOff>215900</xdr:colOff>
      <xdr:row>17</xdr:row>
      <xdr:rowOff>133350</xdr:rowOff>
    </xdr:from>
    <xdr:to>
      <xdr:col>2</xdr:col>
      <xdr:colOff>241300</xdr:colOff>
      <xdr:row>19</xdr:row>
      <xdr:rowOff>133350</xdr:rowOff>
    </xdr:to>
    <xdr:sp macro="" textlink="">
      <xdr:nvSpPr>
        <xdr:cNvPr id="9" name="Rectangle 8">
          <a:hlinkClick xmlns:r="http://schemas.openxmlformats.org/officeDocument/2006/relationships" r:id="" tooltip="Terminal"/>
          <a:extLst>
            <a:ext uri="{FF2B5EF4-FFF2-40B4-BE49-F238E27FC236}">
              <a16:creationId xmlns:a16="http://schemas.microsoft.com/office/drawing/2014/main" id="{4E6450E5-E4D5-4482-9110-137F82A81EE9}"/>
            </a:ext>
          </a:extLst>
        </xdr:cNvPr>
        <xdr:cNvSpPr/>
      </xdr:nvSpPr>
      <xdr:spPr>
        <a:xfrm>
          <a:off x="825500" y="3429000"/>
          <a:ext cx="635000" cy="381000"/>
        </a:xfrm>
        <a:prstGeom prst="rect">
          <a:avLst/>
        </a:prstGeom>
        <a:solidFill>
          <a:srgbClr val="148014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 b="0" i="0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:rPr>
            <a:t>2.50</a:t>
          </a:r>
        </a:p>
      </xdr:txBody>
    </xdr:sp>
    <xdr:clientData/>
  </xdr:twoCellAnchor>
  <xdr:twoCellAnchor>
    <xdr:from>
      <xdr:col>1</xdr:col>
      <xdr:colOff>533400</xdr:colOff>
      <xdr:row>16</xdr:row>
      <xdr:rowOff>6350</xdr:rowOff>
    </xdr:from>
    <xdr:to>
      <xdr:col>3</xdr:col>
      <xdr:colOff>330200</xdr:colOff>
      <xdr:row>16</xdr:row>
      <xdr:rowOff>133350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EA26FEE1-B1EC-4747-AD41-B504BE86D2BA}"/>
            </a:ext>
          </a:extLst>
        </xdr:cNvPr>
        <xdr:cNvSpPr txBox="1"/>
      </xdr:nvSpPr>
      <xdr:spPr>
        <a:xfrm>
          <a:off x="1143000" y="3111500"/>
          <a:ext cx="1016000" cy="127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l"/>
          <a:r>
            <a:rPr lang="en-US" sz="800" b="0" i="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rPr>
            <a:t>0</a:t>
          </a:r>
        </a:p>
      </xdr:txBody>
    </xdr:sp>
    <xdr:clientData/>
  </xdr:twoCellAnchor>
  <xdr:twoCellAnchor>
    <xdr:from>
      <xdr:col>2</xdr:col>
      <xdr:colOff>304800</xdr:colOff>
      <xdr:row>17</xdr:row>
      <xdr:rowOff>133350</xdr:rowOff>
    </xdr:from>
    <xdr:to>
      <xdr:col>3</xdr:col>
      <xdr:colOff>457200</xdr:colOff>
      <xdr:row>19</xdr:row>
      <xdr:rowOff>133350</xdr:rowOff>
    </xdr:to>
    <xdr:sp macro="" textlink="">
      <xdr:nvSpPr>
        <xdr:cNvPr id="11" name="Oval 10">
          <a:hlinkClick xmlns:r="http://schemas.openxmlformats.org/officeDocument/2006/relationships" r:id="" tooltip="Go left if Saccade Length &lt; 1262.91"/>
          <a:extLst>
            <a:ext uri="{FF2B5EF4-FFF2-40B4-BE49-F238E27FC236}">
              <a16:creationId xmlns:a16="http://schemas.microsoft.com/office/drawing/2014/main" id="{2E1EB553-3F52-4F42-84A3-1AE384D86CC8}"/>
            </a:ext>
          </a:extLst>
        </xdr:cNvPr>
        <xdr:cNvSpPr/>
      </xdr:nvSpPr>
      <xdr:spPr>
        <a:xfrm>
          <a:off x="1524000" y="3429000"/>
          <a:ext cx="762000" cy="381000"/>
        </a:xfrm>
        <a:prstGeom prst="ellipse">
          <a:avLst/>
        </a:prstGeom>
        <a:solidFill>
          <a:srgbClr val="4F81BD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 b="0" i="0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:rPr>
            <a:t>1262.91</a:t>
          </a:r>
        </a:p>
      </xdr:txBody>
    </xdr:sp>
    <xdr:clientData/>
  </xdr:twoCellAnchor>
  <xdr:twoCellAnchor>
    <xdr:from>
      <xdr:col>2</xdr:col>
      <xdr:colOff>304800</xdr:colOff>
      <xdr:row>17</xdr:row>
      <xdr:rowOff>6350</xdr:rowOff>
    </xdr:from>
    <xdr:to>
      <xdr:col>3</xdr:col>
      <xdr:colOff>457200</xdr:colOff>
      <xdr:row>17</xdr:row>
      <xdr:rowOff>133350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171F4ED3-3E5D-45E4-BF6C-8F5BCEF4208C}"/>
            </a:ext>
          </a:extLst>
        </xdr:cNvPr>
        <xdr:cNvSpPr txBox="1"/>
      </xdr:nvSpPr>
      <xdr:spPr>
        <a:xfrm>
          <a:off x="1524000" y="3302000"/>
          <a:ext cx="762000" cy="127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ctr"/>
          <a:r>
            <a:rPr lang="en-US" sz="800" b="0" i="0">
              <a:solidFill>
                <a:srgbClr xmlns:mc="http://schemas.openxmlformats.org/markup-compatibility/2006" xmlns:a14="http://schemas.microsoft.com/office/drawing/2010/main" val="FF0000" mc:Ignorable="a14" a14:legacySpreadsheetColorIndex="10"/>
              </a:solidFill>
            </a:rPr>
            <a:t>Saccade Length</a:t>
          </a:r>
        </a:p>
      </xdr:txBody>
    </xdr:sp>
    <xdr:clientData/>
  </xdr:twoCellAnchor>
  <xdr:twoCellAnchor>
    <xdr:from>
      <xdr:col>2</xdr:col>
      <xdr:colOff>304800</xdr:colOff>
      <xdr:row>16</xdr:row>
      <xdr:rowOff>6350</xdr:rowOff>
    </xdr:from>
    <xdr:to>
      <xdr:col>4</xdr:col>
      <xdr:colOff>101600</xdr:colOff>
      <xdr:row>16</xdr:row>
      <xdr:rowOff>133350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D63DA3A0-EC35-4579-8D14-A24BDAB29EA2}"/>
            </a:ext>
          </a:extLst>
        </xdr:cNvPr>
        <xdr:cNvSpPr txBox="1"/>
      </xdr:nvSpPr>
      <xdr:spPr>
        <a:xfrm>
          <a:off x="1524000" y="3111500"/>
          <a:ext cx="1016000" cy="127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l"/>
          <a:r>
            <a:rPr lang="en-US" sz="800" b="0" i="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rPr>
            <a:t>16</a:t>
          </a:r>
        </a:p>
      </xdr:txBody>
    </xdr:sp>
    <xdr:clientData/>
  </xdr:twoCellAnchor>
  <xdr:twoCellAnchor>
    <xdr:from>
      <xdr:col>1</xdr:col>
      <xdr:colOff>533400</xdr:colOff>
      <xdr:row>21</xdr:row>
      <xdr:rowOff>133350</xdr:rowOff>
    </xdr:from>
    <xdr:to>
      <xdr:col>3</xdr:col>
      <xdr:colOff>76200</xdr:colOff>
      <xdr:row>23</xdr:row>
      <xdr:rowOff>133350</xdr:rowOff>
    </xdr:to>
    <xdr:sp macro="" textlink="">
      <xdr:nvSpPr>
        <xdr:cNvPr id="14" name="Oval 13">
          <a:hlinkClick xmlns:r="http://schemas.openxmlformats.org/officeDocument/2006/relationships" r:id="" tooltip="Go left if Playing Time &lt; 827919.50"/>
          <a:extLst>
            <a:ext uri="{FF2B5EF4-FFF2-40B4-BE49-F238E27FC236}">
              <a16:creationId xmlns:a16="http://schemas.microsoft.com/office/drawing/2014/main" id="{5FBE3145-E044-4DAD-A062-9A2189CBF9DD}"/>
            </a:ext>
          </a:extLst>
        </xdr:cNvPr>
        <xdr:cNvSpPr/>
      </xdr:nvSpPr>
      <xdr:spPr>
        <a:xfrm>
          <a:off x="1143000" y="4191000"/>
          <a:ext cx="762000" cy="381000"/>
        </a:xfrm>
        <a:prstGeom prst="ellipse">
          <a:avLst/>
        </a:prstGeom>
        <a:solidFill>
          <a:srgbClr val="4F81BD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 b="0" i="0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:rPr>
            <a:t>827919.50</a:t>
          </a:r>
        </a:p>
      </xdr:txBody>
    </xdr:sp>
    <xdr:clientData/>
  </xdr:twoCellAnchor>
  <xdr:twoCellAnchor>
    <xdr:from>
      <xdr:col>1</xdr:col>
      <xdr:colOff>533400</xdr:colOff>
      <xdr:row>21</xdr:row>
      <xdr:rowOff>6350</xdr:rowOff>
    </xdr:from>
    <xdr:to>
      <xdr:col>3</xdr:col>
      <xdr:colOff>76200</xdr:colOff>
      <xdr:row>21</xdr:row>
      <xdr:rowOff>133350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BA6BCBC5-7347-4582-B6BF-E7F59BF2435D}"/>
            </a:ext>
          </a:extLst>
        </xdr:cNvPr>
        <xdr:cNvSpPr txBox="1"/>
      </xdr:nvSpPr>
      <xdr:spPr>
        <a:xfrm>
          <a:off x="1143000" y="4064000"/>
          <a:ext cx="762000" cy="127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ctr"/>
          <a:r>
            <a:rPr lang="en-US" sz="800" b="0" i="0">
              <a:solidFill>
                <a:srgbClr xmlns:mc="http://schemas.openxmlformats.org/markup-compatibility/2006" xmlns:a14="http://schemas.microsoft.com/office/drawing/2010/main" val="FF0000" mc:Ignorable="a14" a14:legacySpreadsheetColorIndex="10"/>
              </a:solidFill>
            </a:rPr>
            <a:t>Playing Time</a:t>
          </a:r>
        </a:p>
      </xdr:txBody>
    </xdr:sp>
    <xdr:clientData/>
  </xdr:twoCellAnchor>
  <xdr:twoCellAnchor>
    <xdr:from>
      <xdr:col>2</xdr:col>
      <xdr:colOff>304800</xdr:colOff>
      <xdr:row>20</xdr:row>
      <xdr:rowOff>6350</xdr:rowOff>
    </xdr:from>
    <xdr:to>
      <xdr:col>4</xdr:col>
      <xdr:colOff>101600</xdr:colOff>
      <xdr:row>20</xdr:row>
      <xdr:rowOff>133350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C9B1F137-8523-4B11-839F-93789CD40CBA}"/>
            </a:ext>
          </a:extLst>
        </xdr:cNvPr>
        <xdr:cNvSpPr txBox="1"/>
      </xdr:nvSpPr>
      <xdr:spPr>
        <a:xfrm>
          <a:off x="1524000" y="3873500"/>
          <a:ext cx="1016000" cy="127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l"/>
          <a:r>
            <a:rPr lang="en-US" sz="800" b="0" i="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rPr>
            <a:t>10</a:t>
          </a:r>
        </a:p>
      </xdr:txBody>
    </xdr:sp>
    <xdr:clientData/>
  </xdr:twoCellAnchor>
  <xdr:twoCellAnchor>
    <xdr:from>
      <xdr:col>3</xdr:col>
      <xdr:colOff>139700</xdr:colOff>
      <xdr:row>21</xdr:row>
      <xdr:rowOff>133350</xdr:rowOff>
    </xdr:from>
    <xdr:to>
      <xdr:col>4</xdr:col>
      <xdr:colOff>165100</xdr:colOff>
      <xdr:row>23</xdr:row>
      <xdr:rowOff>133350</xdr:rowOff>
    </xdr:to>
    <xdr:sp macro="" textlink="">
      <xdr:nvSpPr>
        <xdr:cNvPr id="17" name="Rectangle 16">
          <a:hlinkClick xmlns:r="http://schemas.openxmlformats.org/officeDocument/2006/relationships" r:id="" tooltip="Terminal"/>
          <a:extLst>
            <a:ext uri="{FF2B5EF4-FFF2-40B4-BE49-F238E27FC236}">
              <a16:creationId xmlns:a16="http://schemas.microsoft.com/office/drawing/2014/main" id="{AF6604C1-DD07-4272-9AAA-61E9CF88E5A5}"/>
            </a:ext>
          </a:extLst>
        </xdr:cNvPr>
        <xdr:cNvSpPr/>
      </xdr:nvSpPr>
      <xdr:spPr>
        <a:xfrm>
          <a:off x="1968500" y="4191000"/>
          <a:ext cx="635000" cy="381000"/>
        </a:xfrm>
        <a:prstGeom prst="rect">
          <a:avLst/>
        </a:prstGeom>
        <a:solidFill>
          <a:srgbClr val="148014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 b="0" i="0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:rPr>
            <a:t>5.75</a:t>
          </a:r>
        </a:p>
      </xdr:txBody>
    </xdr:sp>
    <xdr:clientData/>
  </xdr:twoCellAnchor>
  <xdr:twoCellAnchor>
    <xdr:from>
      <xdr:col>3</xdr:col>
      <xdr:colOff>76200</xdr:colOff>
      <xdr:row>20</xdr:row>
      <xdr:rowOff>6350</xdr:rowOff>
    </xdr:from>
    <xdr:to>
      <xdr:col>4</xdr:col>
      <xdr:colOff>482600</xdr:colOff>
      <xdr:row>20</xdr:row>
      <xdr:rowOff>133350</xdr:rowOff>
    </xdr:to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5DAEB8AF-8B1E-45B1-8480-3F95F81DC29F}"/>
            </a:ext>
          </a:extLst>
        </xdr:cNvPr>
        <xdr:cNvSpPr txBox="1"/>
      </xdr:nvSpPr>
      <xdr:spPr>
        <a:xfrm>
          <a:off x="1905000" y="3873500"/>
          <a:ext cx="1016000" cy="127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l"/>
          <a:r>
            <a:rPr lang="en-US" sz="800" b="0" i="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rPr>
            <a:t>6</a:t>
          </a:r>
        </a:p>
      </xdr:txBody>
    </xdr:sp>
    <xdr:clientData/>
  </xdr:twoCellAnchor>
  <xdr:twoCellAnchor>
    <xdr:from>
      <xdr:col>1</xdr:col>
      <xdr:colOff>215900</xdr:colOff>
      <xdr:row>25</xdr:row>
      <xdr:rowOff>133350</xdr:rowOff>
    </xdr:from>
    <xdr:to>
      <xdr:col>2</xdr:col>
      <xdr:colOff>241300</xdr:colOff>
      <xdr:row>27</xdr:row>
      <xdr:rowOff>133350</xdr:rowOff>
    </xdr:to>
    <xdr:sp macro="" textlink="">
      <xdr:nvSpPr>
        <xdr:cNvPr id="19" name="Rectangle 18">
          <a:hlinkClick xmlns:r="http://schemas.openxmlformats.org/officeDocument/2006/relationships" r:id="" tooltip="Terminal"/>
          <a:extLst>
            <a:ext uri="{FF2B5EF4-FFF2-40B4-BE49-F238E27FC236}">
              <a16:creationId xmlns:a16="http://schemas.microsoft.com/office/drawing/2014/main" id="{2666B927-4A49-49B4-983F-4FF0F377CE4F}"/>
            </a:ext>
          </a:extLst>
        </xdr:cNvPr>
        <xdr:cNvSpPr/>
      </xdr:nvSpPr>
      <xdr:spPr>
        <a:xfrm>
          <a:off x="825500" y="4953000"/>
          <a:ext cx="635000" cy="381000"/>
        </a:xfrm>
        <a:prstGeom prst="rect">
          <a:avLst/>
        </a:prstGeom>
        <a:solidFill>
          <a:srgbClr val="148014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 b="0" i="0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:rPr>
            <a:t>7.80</a:t>
          </a:r>
        </a:p>
      </xdr:txBody>
    </xdr:sp>
    <xdr:clientData/>
  </xdr:twoCellAnchor>
  <xdr:twoCellAnchor>
    <xdr:from>
      <xdr:col>1</xdr:col>
      <xdr:colOff>533400</xdr:colOff>
      <xdr:row>24</xdr:row>
      <xdr:rowOff>6350</xdr:rowOff>
    </xdr:from>
    <xdr:to>
      <xdr:col>3</xdr:col>
      <xdr:colOff>330200</xdr:colOff>
      <xdr:row>24</xdr:row>
      <xdr:rowOff>133350</xdr:rowOff>
    </xdr:to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6ECC1F8F-7E0B-43C1-9CD2-151D608C2126}"/>
            </a:ext>
          </a:extLst>
        </xdr:cNvPr>
        <xdr:cNvSpPr txBox="1"/>
      </xdr:nvSpPr>
      <xdr:spPr>
        <a:xfrm>
          <a:off x="1143000" y="4635500"/>
          <a:ext cx="1016000" cy="127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l"/>
          <a:r>
            <a:rPr lang="en-US" sz="800" b="0" i="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rPr>
            <a:t>7</a:t>
          </a:r>
        </a:p>
      </xdr:txBody>
    </xdr:sp>
    <xdr:clientData/>
  </xdr:twoCellAnchor>
  <xdr:twoCellAnchor>
    <xdr:from>
      <xdr:col>2</xdr:col>
      <xdr:colOff>368300</xdr:colOff>
      <xdr:row>25</xdr:row>
      <xdr:rowOff>133350</xdr:rowOff>
    </xdr:from>
    <xdr:to>
      <xdr:col>3</xdr:col>
      <xdr:colOff>393700</xdr:colOff>
      <xdr:row>27</xdr:row>
      <xdr:rowOff>133350</xdr:rowOff>
    </xdr:to>
    <xdr:sp macro="" textlink="">
      <xdr:nvSpPr>
        <xdr:cNvPr id="21" name="Rectangle 20">
          <a:hlinkClick xmlns:r="http://schemas.openxmlformats.org/officeDocument/2006/relationships" r:id="" tooltip="Terminal"/>
          <a:extLst>
            <a:ext uri="{FF2B5EF4-FFF2-40B4-BE49-F238E27FC236}">
              <a16:creationId xmlns:a16="http://schemas.microsoft.com/office/drawing/2014/main" id="{07371442-5389-42D1-858C-5B59BB4A752F}"/>
            </a:ext>
          </a:extLst>
        </xdr:cNvPr>
        <xdr:cNvSpPr/>
      </xdr:nvSpPr>
      <xdr:spPr>
        <a:xfrm>
          <a:off x="1587500" y="4953000"/>
          <a:ext cx="635000" cy="381000"/>
        </a:xfrm>
        <a:prstGeom prst="rect">
          <a:avLst/>
        </a:prstGeom>
        <a:solidFill>
          <a:srgbClr val="148014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 b="0" i="0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:rPr>
            <a:t>6.00</a:t>
          </a:r>
        </a:p>
      </xdr:txBody>
    </xdr:sp>
    <xdr:clientData/>
  </xdr:twoCellAnchor>
  <xdr:twoCellAnchor>
    <xdr:from>
      <xdr:col>2</xdr:col>
      <xdr:colOff>304800</xdr:colOff>
      <xdr:row>24</xdr:row>
      <xdr:rowOff>6350</xdr:rowOff>
    </xdr:from>
    <xdr:to>
      <xdr:col>4</xdr:col>
      <xdr:colOff>101600</xdr:colOff>
      <xdr:row>24</xdr:row>
      <xdr:rowOff>133350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93FAE692-FF8E-487C-8400-6CDD50BC7BFD}"/>
            </a:ext>
          </a:extLst>
        </xdr:cNvPr>
        <xdr:cNvSpPr txBox="1"/>
      </xdr:nvSpPr>
      <xdr:spPr>
        <a:xfrm>
          <a:off x="1524000" y="4635500"/>
          <a:ext cx="1016000" cy="127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l"/>
          <a:r>
            <a:rPr lang="en-US" sz="800" b="0" i="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rPr>
            <a:t>3</a:t>
          </a:r>
        </a:p>
      </xdr:txBody>
    </xdr:sp>
    <xdr:clientData/>
  </xdr:twoCellAnchor>
  <xdr:twoCellAnchor>
    <xdr:from>
      <xdr:col>2</xdr:col>
      <xdr:colOff>304800</xdr:colOff>
      <xdr:row>12</xdr:row>
      <xdr:rowOff>133350</xdr:rowOff>
    </xdr:from>
    <xdr:to>
      <xdr:col>2</xdr:col>
      <xdr:colOff>304800</xdr:colOff>
      <xdr:row>13</xdr:row>
      <xdr:rowOff>6350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C5C7574B-4F78-4A8E-9C73-05A35636EA2D}"/>
            </a:ext>
          </a:extLst>
        </xdr:cNvPr>
        <xdr:cNvCxnSpPr/>
      </xdr:nvCxnSpPr>
      <xdr:spPr>
        <a:xfrm flipV="1">
          <a:off x="1524000" y="2476500"/>
          <a:ext cx="0" cy="63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304800</xdr:colOff>
      <xdr:row>12</xdr:row>
      <xdr:rowOff>133350</xdr:rowOff>
    </xdr:from>
    <xdr:to>
      <xdr:col>3</xdr:col>
      <xdr:colOff>76200</xdr:colOff>
      <xdr:row>12</xdr:row>
      <xdr:rowOff>133350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71F544A5-8C8B-47B8-9E14-BB790C388EE5}"/>
            </a:ext>
          </a:extLst>
        </xdr:cNvPr>
        <xdr:cNvCxnSpPr/>
      </xdr:nvCxnSpPr>
      <xdr:spPr>
        <a:xfrm>
          <a:off x="1524000" y="2476500"/>
          <a:ext cx="381000" cy="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76200</xdr:colOff>
      <xdr:row>11</xdr:row>
      <xdr:rowOff>133350</xdr:rowOff>
    </xdr:from>
    <xdr:to>
      <xdr:col>3</xdr:col>
      <xdr:colOff>76200</xdr:colOff>
      <xdr:row>12</xdr:row>
      <xdr:rowOff>133350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4C899D88-D174-43BE-AA51-913ABF7C1CD5}"/>
            </a:ext>
          </a:extLst>
        </xdr:cNvPr>
        <xdr:cNvCxnSpPr/>
      </xdr:nvCxnSpPr>
      <xdr:spPr>
        <a:xfrm flipV="1">
          <a:off x="1905000" y="2286000"/>
          <a:ext cx="0" cy="190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457200</xdr:colOff>
      <xdr:row>12</xdr:row>
      <xdr:rowOff>133350</xdr:rowOff>
    </xdr:from>
    <xdr:to>
      <xdr:col>3</xdr:col>
      <xdr:colOff>457200</xdr:colOff>
      <xdr:row>13</xdr:row>
      <xdr:rowOff>133350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8CF357D7-00DE-4D42-8B0B-251A473F6FA1}"/>
            </a:ext>
          </a:extLst>
        </xdr:cNvPr>
        <xdr:cNvCxnSpPr/>
      </xdr:nvCxnSpPr>
      <xdr:spPr>
        <a:xfrm flipV="1">
          <a:off x="2286000" y="2476500"/>
          <a:ext cx="0" cy="190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76200</xdr:colOff>
      <xdr:row>12</xdr:row>
      <xdr:rowOff>133350</xdr:rowOff>
    </xdr:from>
    <xdr:to>
      <xdr:col>3</xdr:col>
      <xdr:colOff>457200</xdr:colOff>
      <xdr:row>12</xdr:row>
      <xdr:rowOff>133350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A324D4EC-3D5F-41A0-9368-EB0EA10ADC46}"/>
            </a:ext>
          </a:extLst>
        </xdr:cNvPr>
        <xdr:cNvCxnSpPr/>
      </xdr:nvCxnSpPr>
      <xdr:spPr>
        <a:xfrm flipH="1">
          <a:off x="1905000" y="2476500"/>
          <a:ext cx="381000" cy="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76200</xdr:colOff>
      <xdr:row>11</xdr:row>
      <xdr:rowOff>133350</xdr:rowOff>
    </xdr:from>
    <xdr:to>
      <xdr:col>3</xdr:col>
      <xdr:colOff>76200</xdr:colOff>
      <xdr:row>12</xdr:row>
      <xdr:rowOff>133350</xdr:rowOff>
    </xdr:to>
    <xdr:cxnSp macro="">
      <xdr:nvCxnSpPr>
        <xdr:cNvPr id="28" name="Straight Arrow Connector 27">
          <a:extLst>
            <a:ext uri="{FF2B5EF4-FFF2-40B4-BE49-F238E27FC236}">
              <a16:creationId xmlns:a16="http://schemas.microsoft.com/office/drawing/2014/main" id="{5037333B-ED8E-4C6B-BA89-42D11053C2E2}"/>
            </a:ext>
          </a:extLst>
        </xdr:cNvPr>
        <xdr:cNvCxnSpPr/>
      </xdr:nvCxnSpPr>
      <xdr:spPr>
        <a:xfrm flipV="1">
          <a:off x="1905000" y="2286000"/>
          <a:ext cx="0" cy="190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533400</xdr:colOff>
      <xdr:row>16</xdr:row>
      <xdr:rowOff>133350</xdr:rowOff>
    </xdr:from>
    <xdr:to>
      <xdr:col>1</xdr:col>
      <xdr:colOff>533400</xdr:colOff>
      <xdr:row>17</xdr:row>
      <xdr:rowOff>133350</xdr:rowOff>
    </xdr:to>
    <xdr:cxnSp macro="">
      <xdr:nvCxnSpPr>
        <xdr:cNvPr id="29" name="Straight Arrow Connector 28">
          <a:extLst>
            <a:ext uri="{FF2B5EF4-FFF2-40B4-BE49-F238E27FC236}">
              <a16:creationId xmlns:a16="http://schemas.microsoft.com/office/drawing/2014/main" id="{2A54B6EE-8FDA-4A0A-9CC6-A00D5C75CE57}"/>
            </a:ext>
          </a:extLst>
        </xdr:cNvPr>
        <xdr:cNvCxnSpPr/>
      </xdr:nvCxnSpPr>
      <xdr:spPr>
        <a:xfrm flipV="1">
          <a:off x="1143000" y="3238500"/>
          <a:ext cx="0" cy="190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533400</xdr:colOff>
      <xdr:row>16</xdr:row>
      <xdr:rowOff>133350</xdr:rowOff>
    </xdr:from>
    <xdr:to>
      <xdr:col>2</xdr:col>
      <xdr:colOff>304800</xdr:colOff>
      <xdr:row>16</xdr:row>
      <xdr:rowOff>133350</xdr:rowOff>
    </xdr:to>
    <xdr:cxnSp macro="">
      <xdr:nvCxnSpPr>
        <xdr:cNvPr id="30" name="Straight Arrow Connector 29">
          <a:extLst>
            <a:ext uri="{FF2B5EF4-FFF2-40B4-BE49-F238E27FC236}">
              <a16:creationId xmlns:a16="http://schemas.microsoft.com/office/drawing/2014/main" id="{C051282E-1FAC-43CE-BFD1-A70269ADA14D}"/>
            </a:ext>
          </a:extLst>
        </xdr:cNvPr>
        <xdr:cNvCxnSpPr/>
      </xdr:nvCxnSpPr>
      <xdr:spPr>
        <a:xfrm>
          <a:off x="1143000" y="3238500"/>
          <a:ext cx="381000" cy="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304800</xdr:colOff>
      <xdr:row>15</xdr:row>
      <xdr:rowOff>133350</xdr:rowOff>
    </xdr:from>
    <xdr:to>
      <xdr:col>2</xdr:col>
      <xdr:colOff>304800</xdr:colOff>
      <xdr:row>16</xdr:row>
      <xdr:rowOff>133350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FD82F45B-34EA-4F52-8AD5-168F522F2977}"/>
            </a:ext>
          </a:extLst>
        </xdr:cNvPr>
        <xdr:cNvCxnSpPr/>
      </xdr:nvCxnSpPr>
      <xdr:spPr>
        <a:xfrm flipV="1">
          <a:off x="1524000" y="3048000"/>
          <a:ext cx="0" cy="190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76200</xdr:colOff>
      <xdr:row>16</xdr:row>
      <xdr:rowOff>133350</xdr:rowOff>
    </xdr:from>
    <xdr:to>
      <xdr:col>3</xdr:col>
      <xdr:colOff>76200</xdr:colOff>
      <xdr:row>17</xdr:row>
      <xdr:rowOff>6350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28815601-C20E-4C25-A5C0-0316DC0D4C4B}"/>
            </a:ext>
          </a:extLst>
        </xdr:cNvPr>
        <xdr:cNvCxnSpPr/>
      </xdr:nvCxnSpPr>
      <xdr:spPr>
        <a:xfrm flipV="1">
          <a:off x="1905000" y="3238500"/>
          <a:ext cx="0" cy="63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304800</xdr:colOff>
      <xdr:row>16</xdr:row>
      <xdr:rowOff>133350</xdr:rowOff>
    </xdr:from>
    <xdr:to>
      <xdr:col>3</xdr:col>
      <xdr:colOff>76200</xdr:colOff>
      <xdr:row>16</xdr:row>
      <xdr:rowOff>133350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580BDD03-AEFA-4DF8-84A1-0CD808D2D587}"/>
            </a:ext>
          </a:extLst>
        </xdr:cNvPr>
        <xdr:cNvCxnSpPr/>
      </xdr:nvCxnSpPr>
      <xdr:spPr>
        <a:xfrm flipH="1">
          <a:off x="1524000" y="3238500"/>
          <a:ext cx="381000" cy="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304800</xdr:colOff>
      <xdr:row>15</xdr:row>
      <xdr:rowOff>133350</xdr:rowOff>
    </xdr:from>
    <xdr:to>
      <xdr:col>2</xdr:col>
      <xdr:colOff>304800</xdr:colOff>
      <xdr:row>16</xdr:row>
      <xdr:rowOff>133350</xdr:rowOff>
    </xdr:to>
    <xdr:cxnSp macro="">
      <xdr:nvCxnSpPr>
        <xdr:cNvPr id="34" name="Straight Arrow Connector 33">
          <a:extLst>
            <a:ext uri="{FF2B5EF4-FFF2-40B4-BE49-F238E27FC236}">
              <a16:creationId xmlns:a16="http://schemas.microsoft.com/office/drawing/2014/main" id="{ED8E46E2-FD4F-4F68-B176-A7E91DC9D73D}"/>
            </a:ext>
          </a:extLst>
        </xdr:cNvPr>
        <xdr:cNvCxnSpPr/>
      </xdr:nvCxnSpPr>
      <xdr:spPr>
        <a:xfrm flipV="1">
          <a:off x="1524000" y="3048000"/>
          <a:ext cx="0" cy="190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304800</xdr:colOff>
      <xdr:row>20</xdr:row>
      <xdr:rowOff>133350</xdr:rowOff>
    </xdr:from>
    <xdr:to>
      <xdr:col>2</xdr:col>
      <xdr:colOff>304800</xdr:colOff>
      <xdr:row>21</xdr:row>
      <xdr:rowOff>6350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3B350CDE-CDA2-47DA-9793-52979A850F8B}"/>
            </a:ext>
          </a:extLst>
        </xdr:cNvPr>
        <xdr:cNvCxnSpPr/>
      </xdr:nvCxnSpPr>
      <xdr:spPr>
        <a:xfrm flipV="1">
          <a:off x="1524000" y="4000500"/>
          <a:ext cx="0" cy="63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304800</xdr:colOff>
      <xdr:row>20</xdr:row>
      <xdr:rowOff>133350</xdr:rowOff>
    </xdr:from>
    <xdr:to>
      <xdr:col>3</xdr:col>
      <xdr:colOff>76200</xdr:colOff>
      <xdr:row>20</xdr:row>
      <xdr:rowOff>133350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B30A6503-FA58-4702-8DA4-315A6686FEB5}"/>
            </a:ext>
          </a:extLst>
        </xdr:cNvPr>
        <xdr:cNvCxnSpPr/>
      </xdr:nvCxnSpPr>
      <xdr:spPr>
        <a:xfrm>
          <a:off x="1524000" y="4000500"/>
          <a:ext cx="381000" cy="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76200</xdr:colOff>
      <xdr:row>19</xdr:row>
      <xdr:rowOff>133350</xdr:rowOff>
    </xdr:from>
    <xdr:to>
      <xdr:col>3</xdr:col>
      <xdr:colOff>76200</xdr:colOff>
      <xdr:row>20</xdr:row>
      <xdr:rowOff>133350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6DA04A00-7B11-45F7-B438-CA3D68C9F9B5}"/>
            </a:ext>
          </a:extLst>
        </xdr:cNvPr>
        <xdr:cNvCxnSpPr/>
      </xdr:nvCxnSpPr>
      <xdr:spPr>
        <a:xfrm flipV="1">
          <a:off x="1905000" y="3810000"/>
          <a:ext cx="0" cy="190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457200</xdr:colOff>
      <xdr:row>20</xdr:row>
      <xdr:rowOff>133350</xdr:rowOff>
    </xdr:from>
    <xdr:to>
      <xdr:col>3</xdr:col>
      <xdr:colOff>457200</xdr:colOff>
      <xdr:row>21</xdr:row>
      <xdr:rowOff>133350</xdr:rowOff>
    </xdr:to>
    <xdr:cxnSp macro="">
      <xdr:nvCxnSpPr>
        <xdr:cNvPr id="38" name="Straight Arrow Connector 37">
          <a:extLst>
            <a:ext uri="{FF2B5EF4-FFF2-40B4-BE49-F238E27FC236}">
              <a16:creationId xmlns:a16="http://schemas.microsoft.com/office/drawing/2014/main" id="{D36CB022-3FA1-42E6-94B2-5C5A8BA936A9}"/>
            </a:ext>
          </a:extLst>
        </xdr:cNvPr>
        <xdr:cNvCxnSpPr/>
      </xdr:nvCxnSpPr>
      <xdr:spPr>
        <a:xfrm flipV="1">
          <a:off x="2286000" y="4000500"/>
          <a:ext cx="0" cy="190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76200</xdr:colOff>
      <xdr:row>20</xdr:row>
      <xdr:rowOff>133350</xdr:rowOff>
    </xdr:from>
    <xdr:to>
      <xdr:col>3</xdr:col>
      <xdr:colOff>457200</xdr:colOff>
      <xdr:row>20</xdr:row>
      <xdr:rowOff>133350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20985B87-7454-488A-A7E3-90526A144499}"/>
            </a:ext>
          </a:extLst>
        </xdr:cNvPr>
        <xdr:cNvCxnSpPr/>
      </xdr:nvCxnSpPr>
      <xdr:spPr>
        <a:xfrm flipH="1">
          <a:off x="1905000" y="4000500"/>
          <a:ext cx="381000" cy="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76200</xdr:colOff>
      <xdr:row>19</xdr:row>
      <xdr:rowOff>133350</xdr:rowOff>
    </xdr:from>
    <xdr:to>
      <xdr:col>3</xdr:col>
      <xdr:colOff>76200</xdr:colOff>
      <xdr:row>20</xdr:row>
      <xdr:rowOff>133350</xdr:rowOff>
    </xdr:to>
    <xdr:cxnSp macro="">
      <xdr:nvCxnSpPr>
        <xdr:cNvPr id="40" name="Straight Arrow Connector 39">
          <a:extLst>
            <a:ext uri="{FF2B5EF4-FFF2-40B4-BE49-F238E27FC236}">
              <a16:creationId xmlns:a16="http://schemas.microsoft.com/office/drawing/2014/main" id="{F15A130D-2F78-4E2F-9C55-C167C1E09A3B}"/>
            </a:ext>
          </a:extLst>
        </xdr:cNvPr>
        <xdr:cNvCxnSpPr/>
      </xdr:nvCxnSpPr>
      <xdr:spPr>
        <a:xfrm flipV="1">
          <a:off x="1905000" y="3810000"/>
          <a:ext cx="0" cy="190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533400</xdr:colOff>
      <xdr:row>24</xdr:row>
      <xdr:rowOff>133350</xdr:rowOff>
    </xdr:from>
    <xdr:to>
      <xdr:col>1</xdr:col>
      <xdr:colOff>533400</xdr:colOff>
      <xdr:row>25</xdr:row>
      <xdr:rowOff>133350</xdr:rowOff>
    </xdr:to>
    <xdr:cxnSp macro="">
      <xdr:nvCxnSpPr>
        <xdr:cNvPr id="41" name="Straight Arrow Connector 40">
          <a:extLst>
            <a:ext uri="{FF2B5EF4-FFF2-40B4-BE49-F238E27FC236}">
              <a16:creationId xmlns:a16="http://schemas.microsoft.com/office/drawing/2014/main" id="{0D72F91D-E919-409C-9991-3C5A47486C27}"/>
            </a:ext>
          </a:extLst>
        </xdr:cNvPr>
        <xdr:cNvCxnSpPr/>
      </xdr:nvCxnSpPr>
      <xdr:spPr>
        <a:xfrm flipV="1">
          <a:off x="1143000" y="4762500"/>
          <a:ext cx="0" cy="190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533400</xdr:colOff>
      <xdr:row>24</xdr:row>
      <xdr:rowOff>133350</xdr:rowOff>
    </xdr:from>
    <xdr:to>
      <xdr:col>2</xdr:col>
      <xdr:colOff>304800</xdr:colOff>
      <xdr:row>24</xdr:row>
      <xdr:rowOff>133350</xdr:rowOff>
    </xdr:to>
    <xdr:cxnSp macro="">
      <xdr:nvCxnSpPr>
        <xdr:cNvPr id="42" name="Straight Arrow Connector 41">
          <a:extLst>
            <a:ext uri="{FF2B5EF4-FFF2-40B4-BE49-F238E27FC236}">
              <a16:creationId xmlns:a16="http://schemas.microsoft.com/office/drawing/2014/main" id="{64CF0A58-E2F8-4171-8808-A9FA0B2A9DFC}"/>
            </a:ext>
          </a:extLst>
        </xdr:cNvPr>
        <xdr:cNvCxnSpPr/>
      </xdr:nvCxnSpPr>
      <xdr:spPr>
        <a:xfrm>
          <a:off x="1143000" y="4762500"/>
          <a:ext cx="381000" cy="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304800</xdr:colOff>
      <xdr:row>23</xdr:row>
      <xdr:rowOff>133350</xdr:rowOff>
    </xdr:from>
    <xdr:to>
      <xdr:col>2</xdr:col>
      <xdr:colOff>304800</xdr:colOff>
      <xdr:row>24</xdr:row>
      <xdr:rowOff>133350</xdr:rowOff>
    </xdr:to>
    <xdr:cxnSp macro="">
      <xdr:nvCxnSpPr>
        <xdr:cNvPr id="43" name="Straight Arrow Connector 42">
          <a:extLst>
            <a:ext uri="{FF2B5EF4-FFF2-40B4-BE49-F238E27FC236}">
              <a16:creationId xmlns:a16="http://schemas.microsoft.com/office/drawing/2014/main" id="{BC7EAB6E-9F40-4AA8-9FB5-29375FC2D74B}"/>
            </a:ext>
          </a:extLst>
        </xdr:cNvPr>
        <xdr:cNvCxnSpPr/>
      </xdr:nvCxnSpPr>
      <xdr:spPr>
        <a:xfrm flipV="1">
          <a:off x="1524000" y="4572000"/>
          <a:ext cx="0" cy="190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76200</xdr:colOff>
      <xdr:row>24</xdr:row>
      <xdr:rowOff>133350</xdr:rowOff>
    </xdr:from>
    <xdr:to>
      <xdr:col>3</xdr:col>
      <xdr:colOff>76200</xdr:colOff>
      <xdr:row>25</xdr:row>
      <xdr:rowOff>133350</xdr:rowOff>
    </xdr:to>
    <xdr:cxnSp macro="">
      <xdr:nvCxnSpPr>
        <xdr:cNvPr id="44" name="Straight Arrow Connector 43">
          <a:extLst>
            <a:ext uri="{FF2B5EF4-FFF2-40B4-BE49-F238E27FC236}">
              <a16:creationId xmlns:a16="http://schemas.microsoft.com/office/drawing/2014/main" id="{5EA08416-D2D1-4848-9DD6-DD82C75066CD}"/>
            </a:ext>
          </a:extLst>
        </xdr:cNvPr>
        <xdr:cNvCxnSpPr/>
      </xdr:nvCxnSpPr>
      <xdr:spPr>
        <a:xfrm flipV="1">
          <a:off x="1905000" y="4762500"/>
          <a:ext cx="0" cy="190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304800</xdr:colOff>
      <xdr:row>24</xdr:row>
      <xdr:rowOff>133350</xdr:rowOff>
    </xdr:from>
    <xdr:to>
      <xdr:col>3</xdr:col>
      <xdr:colOff>76200</xdr:colOff>
      <xdr:row>24</xdr:row>
      <xdr:rowOff>133350</xdr:rowOff>
    </xdr:to>
    <xdr:cxnSp macro="">
      <xdr:nvCxnSpPr>
        <xdr:cNvPr id="45" name="Straight Arrow Connector 44">
          <a:extLst>
            <a:ext uri="{FF2B5EF4-FFF2-40B4-BE49-F238E27FC236}">
              <a16:creationId xmlns:a16="http://schemas.microsoft.com/office/drawing/2014/main" id="{53724C3F-5AF0-4C87-9C32-1DEEE8CB0C7C}"/>
            </a:ext>
          </a:extLst>
        </xdr:cNvPr>
        <xdr:cNvCxnSpPr/>
      </xdr:nvCxnSpPr>
      <xdr:spPr>
        <a:xfrm flipH="1">
          <a:off x="1524000" y="4762500"/>
          <a:ext cx="381000" cy="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304800</xdr:colOff>
      <xdr:row>23</xdr:row>
      <xdr:rowOff>133350</xdr:rowOff>
    </xdr:from>
    <xdr:to>
      <xdr:col>2</xdr:col>
      <xdr:colOff>304800</xdr:colOff>
      <xdr:row>24</xdr:row>
      <xdr:rowOff>133350</xdr:rowOff>
    </xdr:to>
    <xdr:cxnSp macro="">
      <xdr:nvCxnSpPr>
        <xdr:cNvPr id="46" name="Straight Arrow Connector 45">
          <a:extLst>
            <a:ext uri="{FF2B5EF4-FFF2-40B4-BE49-F238E27FC236}">
              <a16:creationId xmlns:a16="http://schemas.microsoft.com/office/drawing/2014/main" id="{51057B4B-E49F-41C3-BBBF-AACEEFBCA14D}"/>
            </a:ext>
          </a:extLst>
        </xdr:cNvPr>
        <xdr:cNvCxnSpPr/>
      </xdr:nvCxnSpPr>
      <xdr:spPr>
        <a:xfrm flipV="1">
          <a:off x="1524000" y="4572000"/>
          <a:ext cx="0" cy="190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9</xdr:row>
      <xdr:rowOff>133350</xdr:rowOff>
    </xdr:from>
    <xdr:to>
      <xdr:col>7</xdr:col>
      <xdr:colOff>304800</xdr:colOff>
      <xdr:row>26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480EE6-5F28-4E72-A245-E2A53E3440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431800</xdr:colOff>
      <xdr:row>9</xdr:row>
      <xdr:rowOff>133350</xdr:rowOff>
    </xdr:from>
    <xdr:to>
      <xdr:col>15</xdr:col>
      <xdr:colOff>0</xdr:colOff>
      <xdr:row>26</xdr:row>
      <xdr:rowOff>69850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D5CCC9-FA49-490E-B4E4-0981645773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127000</xdr:colOff>
      <xdr:row>29</xdr:row>
      <xdr:rowOff>133350</xdr:rowOff>
    </xdr:from>
    <xdr:to>
      <xdr:col>7</xdr:col>
      <xdr:colOff>304800</xdr:colOff>
      <xdr:row>46</xdr:row>
      <xdr:rowOff>69850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75C3FC7-569F-499E-9579-9166A84C4A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9</xdr:row>
      <xdr:rowOff>133350</xdr:rowOff>
    </xdr:from>
    <xdr:to>
      <xdr:col>7</xdr:col>
      <xdr:colOff>304800</xdr:colOff>
      <xdr:row>26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952C79-0EFF-4518-B387-56096A5F64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431800</xdr:colOff>
      <xdr:row>9</xdr:row>
      <xdr:rowOff>133350</xdr:rowOff>
    </xdr:from>
    <xdr:to>
      <xdr:col>15</xdr:col>
      <xdr:colOff>0</xdr:colOff>
      <xdr:row>26</xdr:row>
      <xdr:rowOff>69850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1EBB6F5-817D-46C8-A754-B1FA16C73B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127000</xdr:colOff>
      <xdr:row>29</xdr:row>
      <xdr:rowOff>133350</xdr:rowOff>
    </xdr:from>
    <xdr:to>
      <xdr:col>7</xdr:col>
      <xdr:colOff>304800</xdr:colOff>
      <xdr:row>46</xdr:row>
      <xdr:rowOff>69850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73A6F00-E008-4F09-BDBB-821AA2E256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11</xdr:row>
      <xdr:rowOff>133350</xdr:rowOff>
    </xdr:from>
    <xdr:to>
      <xdr:col>7</xdr:col>
      <xdr:colOff>304800</xdr:colOff>
      <xdr:row>28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B43146-6D26-4744-822B-D4828862C8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431800</xdr:colOff>
      <xdr:row>11</xdr:row>
      <xdr:rowOff>133350</xdr:rowOff>
    </xdr:from>
    <xdr:to>
      <xdr:col>14</xdr:col>
      <xdr:colOff>476250</xdr:colOff>
      <xdr:row>28</xdr:row>
      <xdr:rowOff>69850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6070EAD-15B7-4E13-BB31-BE61337423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127000</xdr:colOff>
      <xdr:row>31</xdr:row>
      <xdr:rowOff>133350</xdr:rowOff>
    </xdr:from>
    <xdr:to>
      <xdr:col>7</xdr:col>
      <xdr:colOff>304800</xdr:colOff>
      <xdr:row>48</xdr:row>
      <xdr:rowOff>69850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9AFF7DB-3D67-4EEA-A378-FD8BF0EBDC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142875</xdr:colOff>
      <xdr:row>9</xdr:row>
      <xdr:rowOff>133350</xdr:rowOff>
    </xdr:from>
    <xdr:to>
      <xdr:col>6</xdr:col>
      <xdr:colOff>295275</xdr:colOff>
      <xdr:row>11</xdr:row>
      <xdr:rowOff>133350</xdr:rowOff>
    </xdr:to>
    <xdr:sp macro="" textlink="">
      <xdr:nvSpPr>
        <xdr:cNvPr id="2" name="Oval 1">
          <a:hlinkClick xmlns:r="http://schemas.openxmlformats.org/officeDocument/2006/relationships" r:id="" tooltip="Go left if Path Velocity &lt; 11.34"/>
          <a:extLst>
            <a:ext uri="{FF2B5EF4-FFF2-40B4-BE49-F238E27FC236}">
              <a16:creationId xmlns:a16="http://schemas.microsoft.com/office/drawing/2014/main" id="{AE77BF8F-D4B0-47F3-91E6-7A1D6924297E}"/>
            </a:ext>
          </a:extLst>
        </xdr:cNvPr>
        <xdr:cNvSpPr/>
      </xdr:nvSpPr>
      <xdr:spPr>
        <a:xfrm>
          <a:off x="3190875" y="1905000"/>
          <a:ext cx="762000" cy="381000"/>
        </a:xfrm>
        <a:prstGeom prst="ellipse">
          <a:avLst/>
        </a:prstGeom>
        <a:solidFill>
          <a:srgbClr val="4F81BD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 b="0" i="0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:rPr>
            <a:t>11.34</a:t>
          </a:r>
        </a:p>
      </xdr:txBody>
    </xdr:sp>
    <xdr:clientData/>
  </xdr:twoCellAnchor>
  <xdr:twoCellAnchor>
    <xdr:from>
      <xdr:col>5</xdr:col>
      <xdr:colOff>142875</xdr:colOff>
      <xdr:row>9</xdr:row>
      <xdr:rowOff>6350</xdr:rowOff>
    </xdr:from>
    <xdr:to>
      <xdr:col>6</xdr:col>
      <xdr:colOff>295275</xdr:colOff>
      <xdr:row>9</xdr:row>
      <xdr:rowOff>133350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71F896B4-02B9-4410-A70C-D608C79D7C65}"/>
            </a:ext>
          </a:extLst>
        </xdr:cNvPr>
        <xdr:cNvSpPr txBox="1"/>
      </xdr:nvSpPr>
      <xdr:spPr>
        <a:xfrm>
          <a:off x="3190875" y="1778000"/>
          <a:ext cx="762000" cy="127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ctr"/>
          <a:r>
            <a:rPr lang="en-US" sz="800" b="0" i="0">
              <a:solidFill>
                <a:srgbClr xmlns:mc="http://schemas.openxmlformats.org/markup-compatibility/2006" xmlns:a14="http://schemas.microsoft.com/office/drawing/2010/main" val="FF0000" mc:Ignorable="a14" a14:legacySpreadsheetColorIndex="10"/>
              </a:solidFill>
            </a:rPr>
            <a:t>Path Velocity</a:t>
          </a:r>
        </a:p>
      </xdr:txBody>
    </xdr:sp>
    <xdr:clientData/>
  </xdr:twoCellAnchor>
  <xdr:twoCellAnchor>
    <xdr:from>
      <xdr:col>2</xdr:col>
      <xdr:colOff>590550</xdr:colOff>
      <xdr:row>13</xdr:row>
      <xdr:rowOff>133350</xdr:rowOff>
    </xdr:from>
    <xdr:to>
      <xdr:col>4</xdr:col>
      <xdr:colOff>133350</xdr:colOff>
      <xdr:row>15</xdr:row>
      <xdr:rowOff>133350</xdr:rowOff>
    </xdr:to>
    <xdr:sp macro="" textlink="">
      <xdr:nvSpPr>
        <xdr:cNvPr id="4" name="Oval 3">
          <a:hlinkClick xmlns:r="http://schemas.openxmlformats.org/officeDocument/2006/relationships" r:id="" tooltip="Go left if Playing Time &lt; 357553.00"/>
          <a:extLst>
            <a:ext uri="{FF2B5EF4-FFF2-40B4-BE49-F238E27FC236}">
              <a16:creationId xmlns:a16="http://schemas.microsoft.com/office/drawing/2014/main" id="{4EE67914-C15F-4B77-B6FD-4F6EE35A2D99}"/>
            </a:ext>
          </a:extLst>
        </xdr:cNvPr>
        <xdr:cNvSpPr/>
      </xdr:nvSpPr>
      <xdr:spPr>
        <a:xfrm>
          <a:off x="1809750" y="2667000"/>
          <a:ext cx="762000" cy="381000"/>
        </a:xfrm>
        <a:prstGeom prst="ellipse">
          <a:avLst/>
        </a:prstGeom>
        <a:solidFill>
          <a:srgbClr val="4F81BD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 b="0" i="0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:rPr>
            <a:t>357553.00</a:t>
          </a:r>
        </a:p>
      </xdr:txBody>
    </xdr:sp>
    <xdr:clientData/>
  </xdr:twoCellAnchor>
  <xdr:twoCellAnchor>
    <xdr:from>
      <xdr:col>2</xdr:col>
      <xdr:colOff>590550</xdr:colOff>
      <xdr:row>13</xdr:row>
      <xdr:rowOff>6350</xdr:rowOff>
    </xdr:from>
    <xdr:to>
      <xdr:col>4</xdr:col>
      <xdr:colOff>133350</xdr:colOff>
      <xdr:row>13</xdr:row>
      <xdr:rowOff>133350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49D0EE8-12E0-4387-9089-15A034D79966}"/>
            </a:ext>
          </a:extLst>
        </xdr:cNvPr>
        <xdr:cNvSpPr txBox="1"/>
      </xdr:nvSpPr>
      <xdr:spPr>
        <a:xfrm>
          <a:off x="1809750" y="2540000"/>
          <a:ext cx="762000" cy="127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ctr"/>
          <a:r>
            <a:rPr lang="en-US" sz="800" b="0" i="0">
              <a:solidFill>
                <a:srgbClr xmlns:mc="http://schemas.openxmlformats.org/markup-compatibility/2006" xmlns:a14="http://schemas.microsoft.com/office/drawing/2010/main" val="FF0000" mc:Ignorable="a14" a14:legacySpreadsheetColorIndex="10"/>
              </a:solidFill>
            </a:rPr>
            <a:t>Playing Time</a:t>
          </a:r>
        </a:p>
      </xdr:txBody>
    </xdr:sp>
    <xdr:clientData/>
  </xdr:twoCellAnchor>
  <xdr:twoCellAnchor>
    <xdr:from>
      <xdr:col>3</xdr:col>
      <xdr:colOff>361950</xdr:colOff>
      <xdr:row>12</xdr:row>
      <xdr:rowOff>6350</xdr:rowOff>
    </xdr:from>
    <xdr:to>
      <xdr:col>5</xdr:col>
      <xdr:colOff>158750</xdr:colOff>
      <xdr:row>12</xdr:row>
      <xdr:rowOff>133350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39E13E7B-CC89-46B3-8707-9AA2559AE95C}"/>
            </a:ext>
          </a:extLst>
        </xdr:cNvPr>
        <xdr:cNvSpPr txBox="1"/>
      </xdr:nvSpPr>
      <xdr:spPr>
        <a:xfrm>
          <a:off x="2190750" y="2349500"/>
          <a:ext cx="1016000" cy="127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l"/>
          <a:r>
            <a:rPr lang="en-US" sz="800" b="0" i="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rPr>
            <a:t>24</a:t>
          </a:r>
        </a:p>
      </xdr:txBody>
    </xdr:sp>
    <xdr:clientData/>
  </xdr:twoCellAnchor>
  <xdr:twoCellAnchor>
    <xdr:from>
      <xdr:col>7</xdr:col>
      <xdr:colOff>304800</xdr:colOff>
      <xdr:row>13</xdr:row>
      <xdr:rowOff>133350</xdr:rowOff>
    </xdr:from>
    <xdr:to>
      <xdr:col>8</xdr:col>
      <xdr:colOff>457200</xdr:colOff>
      <xdr:row>15</xdr:row>
      <xdr:rowOff>133350</xdr:rowOff>
    </xdr:to>
    <xdr:sp macro="" textlink="">
      <xdr:nvSpPr>
        <xdr:cNvPr id="7" name="Oval 6">
          <a:hlinkClick xmlns:r="http://schemas.openxmlformats.org/officeDocument/2006/relationships" r:id="" tooltip="Go left if Path Velocity &lt; 13.93"/>
          <a:extLst>
            <a:ext uri="{FF2B5EF4-FFF2-40B4-BE49-F238E27FC236}">
              <a16:creationId xmlns:a16="http://schemas.microsoft.com/office/drawing/2014/main" id="{EED621FA-DA76-4019-BFF8-1C86649CAFF5}"/>
            </a:ext>
          </a:extLst>
        </xdr:cNvPr>
        <xdr:cNvSpPr/>
      </xdr:nvSpPr>
      <xdr:spPr>
        <a:xfrm>
          <a:off x="4572000" y="2667000"/>
          <a:ext cx="762000" cy="381000"/>
        </a:xfrm>
        <a:prstGeom prst="ellipse">
          <a:avLst/>
        </a:prstGeom>
        <a:solidFill>
          <a:srgbClr val="4F81BD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 b="0" i="0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:rPr>
            <a:t>13.93</a:t>
          </a:r>
        </a:p>
      </xdr:txBody>
    </xdr:sp>
    <xdr:clientData/>
  </xdr:twoCellAnchor>
  <xdr:twoCellAnchor>
    <xdr:from>
      <xdr:col>7</xdr:col>
      <xdr:colOff>304800</xdr:colOff>
      <xdr:row>13</xdr:row>
      <xdr:rowOff>6350</xdr:rowOff>
    </xdr:from>
    <xdr:to>
      <xdr:col>8</xdr:col>
      <xdr:colOff>457200</xdr:colOff>
      <xdr:row>13</xdr:row>
      <xdr:rowOff>133350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D9DDE27D-71CC-431C-91F2-8473A34D2258}"/>
            </a:ext>
          </a:extLst>
        </xdr:cNvPr>
        <xdr:cNvSpPr txBox="1"/>
      </xdr:nvSpPr>
      <xdr:spPr>
        <a:xfrm>
          <a:off x="4572000" y="2540000"/>
          <a:ext cx="762000" cy="127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ctr"/>
          <a:r>
            <a:rPr lang="en-US" sz="800" b="0" i="0">
              <a:solidFill>
                <a:srgbClr xmlns:mc="http://schemas.openxmlformats.org/markup-compatibility/2006" xmlns:a14="http://schemas.microsoft.com/office/drawing/2010/main" val="FF0000" mc:Ignorable="a14" a14:legacySpreadsheetColorIndex="10"/>
              </a:solidFill>
            </a:rPr>
            <a:t>Path Velocity</a:t>
          </a:r>
        </a:p>
      </xdr:txBody>
    </xdr:sp>
    <xdr:clientData/>
  </xdr:twoCellAnchor>
  <xdr:twoCellAnchor>
    <xdr:from>
      <xdr:col>7</xdr:col>
      <xdr:colOff>304800</xdr:colOff>
      <xdr:row>12</xdr:row>
      <xdr:rowOff>6350</xdr:rowOff>
    </xdr:from>
    <xdr:to>
      <xdr:col>9</xdr:col>
      <xdr:colOff>101600</xdr:colOff>
      <xdr:row>12</xdr:row>
      <xdr:rowOff>133350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A2F880E3-4C13-433A-BEFB-38295D3FB0A5}"/>
            </a:ext>
          </a:extLst>
        </xdr:cNvPr>
        <xdr:cNvSpPr txBox="1"/>
      </xdr:nvSpPr>
      <xdr:spPr>
        <a:xfrm>
          <a:off x="4572000" y="2349500"/>
          <a:ext cx="1016000" cy="127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l"/>
          <a:r>
            <a:rPr lang="en-US" sz="800" b="0" i="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rPr>
            <a:t>7</a:t>
          </a:r>
        </a:p>
      </xdr:txBody>
    </xdr:sp>
    <xdr:clientData/>
  </xdr:twoCellAnchor>
  <xdr:twoCellAnchor>
    <xdr:from>
      <xdr:col>1</xdr:col>
      <xdr:colOff>215900</xdr:colOff>
      <xdr:row>17</xdr:row>
      <xdr:rowOff>133350</xdr:rowOff>
    </xdr:from>
    <xdr:to>
      <xdr:col>2</xdr:col>
      <xdr:colOff>241300</xdr:colOff>
      <xdr:row>19</xdr:row>
      <xdr:rowOff>133350</xdr:rowOff>
    </xdr:to>
    <xdr:sp macro="" textlink="">
      <xdr:nvSpPr>
        <xdr:cNvPr id="10" name="Rectangle 9">
          <a:hlinkClick xmlns:r="http://schemas.openxmlformats.org/officeDocument/2006/relationships" r:id="" tooltip="Terminal"/>
          <a:extLst>
            <a:ext uri="{FF2B5EF4-FFF2-40B4-BE49-F238E27FC236}">
              <a16:creationId xmlns:a16="http://schemas.microsoft.com/office/drawing/2014/main" id="{5EC6FA24-1170-45D3-98F1-B6A0C10D5702}"/>
            </a:ext>
          </a:extLst>
        </xdr:cNvPr>
        <xdr:cNvSpPr/>
      </xdr:nvSpPr>
      <xdr:spPr>
        <a:xfrm>
          <a:off x="825500" y="3429000"/>
          <a:ext cx="635000" cy="381000"/>
        </a:xfrm>
        <a:prstGeom prst="rect">
          <a:avLst/>
        </a:prstGeom>
        <a:solidFill>
          <a:srgbClr val="148014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 b="0" i="0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:rPr>
            <a:t>2.50</a:t>
          </a:r>
        </a:p>
      </xdr:txBody>
    </xdr:sp>
    <xdr:clientData/>
  </xdr:twoCellAnchor>
  <xdr:twoCellAnchor>
    <xdr:from>
      <xdr:col>1</xdr:col>
      <xdr:colOff>533400</xdr:colOff>
      <xdr:row>16</xdr:row>
      <xdr:rowOff>6350</xdr:rowOff>
    </xdr:from>
    <xdr:to>
      <xdr:col>3</xdr:col>
      <xdr:colOff>330200</xdr:colOff>
      <xdr:row>16</xdr:row>
      <xdr:rowOff>133350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776EAF90-7A23-4539-B44D-A154519B9280}"/>
            </a:ext>
          </a:extLst>
        </xdr:cNvPr>
        <xdr:cNvSpPr txBox="1"/>
      </xdr:nvSpPr>
      <xdr:spPr>
        <a:xfrm>
          <a:off x="1143000" y="3111500"/>
          <a:ext cx="1016000" cy="127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l"/>
          <a:r>
            <a:rPr lang="en-US" sz="800" b="0" i="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rPr>
            <a:t>2</a:t>
          </a:r>
        </a:p>
      </xdr:txBody>
    </xdr:sp>
    <xdr:clientData/>
  </xdr:twoCellAnchor>
  <xdr:twoCellAnchor>
    <xdr:from>
      <xdr:col>4</xdr:col>
      <xdr:colOff>419100</xdr:colOff>
      <xdr:row>17</xdr:row>
      <xdr:rowOff>133350</xdr:rowOff>
    </xdr:from>
    <xdr:to>
      <xdr:col>5</xdr:col>
      <xdr:colOff>571500</xdr:colOff>
      <xdr:row>19</xdr:row>
      <xdr:rowOff>133350</xdr:rowOff>
    </xdr:to>
    <xdr:sp macro="" textlink="">
      <xdr:nvSpPr>
        <xdr:cNvPr id="12" name="Oval 11">
          <a:hlinkClick xmlns:r="http://schemas.openxmlformats.org/officeDocument/2006/relationships" r:id="" tooltip="Go left if Saccade Length &lt; 1262.91"/>
          <a:extLst>
            <a:ext uri="{FF2B5EF4-FFF2-40B4-BE49-F238E27FC236}">
              <a16:creationId xmlns:a16="http://schemas.microsoft.com/office/drawing/2014/main" id="{B2DEC42C-28CF-4F8E-AE57-8F045A024D94}"/>
            </a:ext>
          </a:extLst>
        </xdr:cNvPr>
        <xdr:cNvSpPr/>
      </xdr:nvSpPr>
      <xdr:spPr>
        <a:xfrm>
          <a:off x="2857500" y="3429000"/>
          <a:ext cx="762000" cy="381000"/>
        </a:xfrm>
        <a:prstGeom prst="ellipse">
          <a:avLst/>
        </a:prstGeom>
        <a:solidFill>
          <a:srgbClr val="4F81BD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 b="0" i="0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:rPr>
            <a:t>1262.91</a:t>
          </a:r>
        </a:p>
      </xdr:txBody>
    </xdr:sp>
    <xdr:clientData/>
  </xdr:twoCellAnchor>
  <xdr:twoCellAnchor>
    <xdr:from>
      <xdr:col>4</xdr:col>
      <xdr:colOff>419100</xdr:colOff>
      <xdr:row>17</xdr:row>
      <xdr:rowOff>6350</xdr:rowOff>
    </xdr:from>
    <xdr:to>
      <xdr:col>5</xdr:col>
      <xdr:colOff>571500</xdr:colOff>
      <xdr:row>17</xdr:row>
      <xdr:rowOff>133350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5068F32A-19DD-43D9-AAC0-F98F00552787}"/>
            </a:ext>
          </a:extLst>
        </xdr:cNvPr>
        <xdr:cNvSpPr txBox="1"/>
      </xdr:nvSpPr>
      <xdr:spPr>
        <a:xfrm>
          <a:off x="2857500" y="3302000"/>
          <a:ext cx="762000" cy="127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ctr"/>
          <a:r>
            <a:rPr lang="en-US" sz="800" b="0" i="0">
              <a:solidFill>
                <a:srgbClr xmlns:mc="http://schemas.openxmlformats.org/markup-compatibility/2006" xmlns:a14="http://schemas.microsoft.com/office/drawing/2010/main" val="FF0000" mc:Ignorable="a14" a14:legacySpreadsheetColorIndex="10"/>
              </a:solidFill>
            </a:rPr>
            <a:t>Saccade Length</a:t>
          </a:r>
        </a:p>
      </xdr:txBody>
    </xdr:sp>
    <xdr:clientData/>
  </xdr:twoCellAnchor>
  <xdr:twoCellAnchor>
    <xdr:from>
      <xdr:col>4</xdr:col>
      <xdr:colOff>419100</xdr:colOff>
      <xdr:row>16</xdr:row>
      <xdr:rowOff>6350</xdr:rowOff>
    </xdr:from>
    <xdr:to>
      <xdr:col>6</xdr:col>
      <xdr:colOff>215900</xdr:colOff>
      <xdr:row>16</xdr:row>
      <xdr:rowOff>133350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3D1F9868-D33A-4EAE-9573-FD30DD2EBE7F}"/>
            </a:ext>
          </a:extLst>
        </xdr:cNvPr>
        <xdr:cNvSpPr txBox="1"/>
      </xdr:nvSpPr>
      <xdr:spPr>
        <a:xfrm>
          <a:off x="2857500" y="3111500"/>
          <a:ext cx="1016000" cy="127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l"/>
          <a:r>
            <a:rPr lang="en-US" sz="800" b="0" i="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rPr>
            <a:t>22</a:t>
          </a:r>
        </a:p>
      </xdr:txBody>
    </xdr:sp>
    <xdr:clientData/>
  </xdr:twoCellAnchor>
  <xdr:twoCellAnchor>
    <xdr:from>
      <xdr:col>6</xdr:col>
      <xdr:colOff>596900</xdr:colOff>
      <xdr:row>17</xdr:row>
      <xdr:rowOff>133350</xdr:rowOff>
    </xdr:from>
    <xdr:to>
      <xdr:col>8</xdr:col>
      <xdr:colOff>12700</xdr:colOff>
      <xdr:row>19</xdr:row>
      <xdr:rowOff>133350</xdr:rowOff>
    </xdr:to>
    <xdr:sp macro="" textlink="">
      <xdr:nvSpPr>
        <xdr:cNvPr id="15" name="Rectangle 14">
          <a:hlinkClick xmlns:r="http://schemas.openxmlformats.org/officeDocument/2006/relationships" r:id="" tooltip="Terminal"/>
          <a:extLst>
            <a:ext uri="{FF2B5EF4-FFF2-40B4-BE49-F238E27FC236}">
              <a16:creationId xmlns:a16="http://schemas.microsoft.com/office/drawing/2014/main" id="{15113028-08B3-4937-97F3-CD96D197AA32}"/>
            </a:ext>
          </a:extLst>
        </xdr:cNvPr>
        <xdr:cNvSpPr/>
      </xdr:nvSpPr>
      <xdr:spPr>
        <a:xfrm>
          <a:off x="4254500" y="3429000"/>
          <a:ext cx="635000" cy="381000"/>
        </a:xfrm>
        <a:prstGeom prst="rect">
          <a:avLst/>
        </a:prstGeom>
        <a:solidFill>
          <a:srgbClr val="148014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 b="0" i="0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:rPr>
            <a:t>4.00</a:t>
          </a:r>
        </a:p>
      </xdr:txBody>
    </xdr:sp>
    <xdr:clientData/>
  </xdr:twoCellAnchor>
  <xdr:twoCellAnchor>
    <xdr:from>
      <xdr:col>7</xdr:col>
      <xdr:colOff>304800</xdr:colOff>
      <xdr:row>16</xdr:row>
      <xdr:rowOff>6350</xdr:rowOff>
    </xdr:from>
    <xdr:to>
      <xdr:col>9</xdr:col>
      <xdr:colOff>101600</xdr:colOff>
      <xdr:row>16</xdr:row>
      <xdr:rowOff>133350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102CB716-2E82-49CA-AC1B-842AE37E9BC0}"/>
            </a:ext>
          </a:extLst>
        </xdr:cNvPr>
        <xdr:cNvSpPr txBox="1"/>
      </xdr:nvSpPr>
      <xdr:spPr>
        <a:xfrm>
          <a:off x="4572000" y="3111500"/>
          <a:ext cx="1016000" cy="127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l"/>
          <a:r>
            <a:rPr lang="en-US" sz="800" b="0" i="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rPr>
            <a:t>3</a:t>
          </a:r>
        </a:p>
      </xdr:txBody>
    </xdr:sp>
    <xdr:clientData/>
  </xdr:twoCellAnchor>
  <xdr:twoCellAnchor>
    <xdr:from>
      <xdr:col>8</xdr:col>
      <xdr:colOff>76200</xdr:colOff>
      <xdr:row>17</xdr:row>
      <xdr:rowOff>133350</xdr:rowOff>
    </xdr:from>
    <xdr:to>
      <xdr:col>9</xdr:col>
      <xdr:colOff>228600</xdr:colOff>
      <xdr:row>19</xdr:row>
      <xdr:rowOff>133350</xdr:rowOff>
    </xdr:to>
    <xdr:sp macro="" textlink="">
      <xdr:nvSpPr>
        <xdr:cNvPr id="17" name="Oval 16">
          <a:hlinkClick xmlns:r="http://schemas.openxmlformats.org/officeDocument/2006/relationships" r:id="" tooltip="Go left if Playing Time &lt; 11667268.00"/>
          <a:extLst>
            <a:ext uri="{FF2B5EF4-FFF2-40B4-BE49-F238E27FC236}">
              <a16:creationId xmlns:a16="http://schemas.microsoft.com/office/drawing/2014/main" id="{C02FEE7B-6799-4B4F-AEDC-6D213F41EACE}"/>
            </a:ext>
          </a:extLst>
        </xdr:cNvPr>
        <xdr:cNvSpPr/>
      </xdr:nvSpPr>
      <xdr:spPr>
        <a:xfrm>
          <a:off x="4953000" y="3429000"/>
          <a:ext cx="762000" cy="381000"/>
        </a:xfrm>
        <a:prstGeom prst="ellipse">
          <a:avLst/>
        </a:prstGeom>
        <a:solidFill>
          <a:srgbClr val="4F81BD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 b="0" i="0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:rPr>
            <a:t>11667268.00</a:t>
          </a:r>
        </a:p>
      </xdr:txBody>
    </xdr:sp>
    <xdr:clientData/>
  </xdr:twoCellAnchor>
  <xdr:twoCellAnchor>
    <xdr:from>
      <xdr:col>8</xdr:col>
      <xdr:colOff>76200</xdr:colOff>
      <xdr:row>17</xdr:row>
      <xdr:rowOff>6350</xdr:rowOff>
    </xdr:from>
    <xdr:to>
      <xdr:col>9</xdr:col>
      <xdr:colOff>228600</xdr:colOff>
      <xdr:row>17</xdr:row>
      <xdr:rowOff>133350</xdr:rowOff>
    </xdr:to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210E0FF6-8158-4CE4-B019-7AA782E8C3A0}"/>
            </a:ext>
          </a:extLst>
        </xdr:cNvPr>
        <xdr:cNvSpPr txBox="1"/>
      </xdr:nvSpPr>
      <xdr:spPr>
        <a:xfrm>
          <a:off x="4953000" y="3302000"/>
          <a:ext cx="762000" cy="127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ctr"/>
          <a:r>
            <a:rPr lang="en-US" sz="800" b="0" i="0">
              <a:solidFill>
                <a:srgbClr xmlns:mc="http://schemas.openxmlformats.org/markup-compatibility/2006" xmlns:a14="http://schemas.microsoft.com/office/drawing/2010/main" val="FF0000" mc:Ignorable="a14" a14:legacySpreadsheetColorIndex="10"/>
              </a:solidFill>
            </a:rPr>
            <a:t>Playing Time</a:t>
          </a:r>
        </a:p>
      </xdr:txBody>
    </xdr:sp>
    <xdr:clientData/>
  </xdr:twoCellAnchor>
  <xdr:twoCellAnchor>
    <xdr:from>
      <xdr:col>8</xdr:col>
      <xdr:colOff>76200</xdr:colOff>
      <xdr:row>16</xdr:row>
      <xdr:rowOff>6350</xdr:rowOff>
    </xdr:from>
    <xdr:to>
      <xdr:col>9</xdr:col>
      <xdr:colOff>482600</xdr:colOff>
      <xdr:row>16</xdr:row>
      <xdr:rowOff>133350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011F06B0-1AA7-48B5-B843-C0242A3C009A}"/>
            </a:ext>
          </a:extLst>
        </xdr:cNvPr>
        <xdr:cNvSpPr txBox="1"/>
      </xdr:nvSpPr>
      <xdr:spPr>
        <a:xfrm>
          <a:off x="4953000" y="3111500"/>
          <a:ext cx="1016000" cy="127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l"/>
          <a:r>
            <a:rPr lang="en-US" sz="800" b="0" i="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rPr>
            <a:t>4</a:t>
          </a:r>
        </a:p>
      </xdr:txBody>
    </xdr:sp>
    <xdr:clientData/>
  </xdr:twoCellAnchor>
  <xdr:twoCellAnchor>
    <xdr:from>
      <xdr:col>3</xdr:col>
      <xdr:colOff>76200</xdr:colOff>
      <xdr:row>21</xdr:row>
      <xdr:rowOff>133350</xdr:rowOff>
    </xdr:from>
    <xdr:to>
      <xdr:col>4</xdr:col>
      <xdr:colOff>228600</xdr:colOff>
      <xdr:row>23</xdr:row>
      <xdr:rowOff>133350</xdr:rowOff>
    </xdr:to>
    <xdr:sp macro="" textlink="">
      <xdr:nvSpPr>
        <xdr:cNvPr id="20" name="Oval 19">
          <a:hlinkClick xmlns:r="http://schemas.openxmlformats.org/officeDocument/2006/relationships" r:id="" tooltip="Go left if Playing Time &lt; 827919.50"/>
          <a:extLst>
            <a:ext uri="{FF2B5EF4-FFF2-40B4-BE49-F238E27FC236}">
              <a16:creationId xmlns:a16="http://schemas.microsoft.com/office/drawing/2014/main" id="{331FDBD3-5604-49DC-A2CB-B899F2877BB0}"/>
            </a:ext>
          </a:extLst>
        </xdr:cNvPr>
        <xdr:cNvSpPr/>
      </xdr:nvSpPr>
      <xdr:spPr>
        <a:xfrm>
          <a:off x="1905000" y="4191000"/>
          <a:ext cx="762000" cy="381000"/>
        </a:xfrm>
        <a:prstGeom prst="ellipse">
          <a:avLst/>
        </a:prstGeom>
        <a:solidFill>
          <a:srgbClr val="4F81BD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 b="0" i="0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:rPr>
            <a:t>827919.50</a:t>
          </a:r>
        </a:p>
      </xdr:txBody>
    </xdr:sp>
    <xdr:clientData/>
  </xdr:twoCellAnchor>
  <xdr:twoCellAnchor>
    <xdr:from>
      <xdr:col>3</xdr:col>
      <xdr:colOff>76200</xdr:colOff>
      <xdr:row>21</xdr:row>
      <xdr:rowOff>6350</xdr:rowOff>
    </xdr:from>
    <xdr:to>
      <xdr:col>4</xdr:col>
      <xdr:colOff>228600</xdr:colOff>
      <xdr:row>21</xdr:row>
      <xdr:rowOff>133350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65DCF448-82F5-491F-9457-CA66F3C808D0}"/>
            </a:ext>
          </a:extLst>
        </xdr:cNvPr>
        <xdr:cNvSpPr txBox="1"/>
      </xdr:nvSpPr>
      <xdr:spPr>
        <a:xfrm>
          <a:off x="1905000" y="4064000"/>
          <a:ext cx="762000" cy="127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ctr"/>
          <a:r>
            <a:rPr lang="en-US" sz="800" b="0" i="0">
              <a:solidFill>
                <a:srgbClr xmlns:mc="http://schemas.openxmlformats.org/markup-compatibility/2006" xmlns:a14="http://schemas.microsoft.com/office/drawing/2010/main" val="FF0000" mc:Ignorable="a14" a14:legacySpreadsheetColorIndex="10"/>
              </a:solidFill>
            </a:rPr>
            <a:t>Playing Time</a:t>
          </a:r>
        </a:p>
      </xdr:txBody>
    </xdr:sp>
    <xdr:clientData/>
  </xdr:twoCellAnchor>
  <xdr:twoCellAnchor>
    <xdr:from>
      <xdr:col>3</xdr:col>
      <xdr:colOff>457200</xdr:colOff>
      <xdr:row>20</xdr:row>
      <xdr:rowOff>6350</xdr:rowOff>
    </xdr:from>
    <xdr:to>
      <xdr:col>5</xdr:col>
      <xdr:colOff>254000</xdr:colOff>
      <xdr:row>20</xdr:row>
      <xdr:rowOff>133350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52A494CD-8CAA-431C-BCC3-838DF98E6D7E}"/>
            </a:ext>
          </a:extLst>
        </xdr:cNvPr>
        <xdr:cNvSpPr txBox="1"/>
      </xdr:nvSpPr>
      <xdr:spPr>
        <a:xfrm>
          <a:off x="2286000" y="3873500"/>
          <a:ext cx="1016000" cy="127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l"/>
          <a:r>
            <a:rPr lang="en-US" sz="800" b="0" i="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rPr>
            <a:t>14</a:t>
          </a:r>
        </a:p>
      </xdr:txBody>
    </xdr:sp>
    <xdr:clientData/>
  </xdr:twoCellAnchor>
  <xdr:twoCellAnchor>
    <xdr:from>
      <xdr:col>6</xdr:col>
      <xdr:colOff>152400</xdr:colOff>
      <xdr:row>21</xdr:row>
      <xdr:rowOff>133350</xdr:rowOff>
    </xdr:from>
    <xdr:to>
      <xdr:col>7</xdr:col>
      <xdr:colOff>304800</xdr:colOff>
      <xdr:row>23</xdr:row>
      <xdr:rowOff>133350</xdr:rowOff>
    </xdr:to>
    <xdr:sp macro="" textlink="">
      <xdr:nvSpPr>
        <xdr:cNvPr id="23" name="Oval 22">
          <a:hlinkClick xmlns:r="http://schemas.openxmlformats.org/officeDocument/2006/relationships" r:id="" tooltip="Go left if Saccade Duration &lt; 5658.64"/>
          <a:extLst>
            <a:ext uri="{FF2B5EF4-FFF2-40B4-BE49-F238E27FC236}">
              <a16:creationId xmlns:a16="http://schemas.microsoft.com/office/drawing/2014/main" id="{9C86D196-0518-4C9F-BD20-81DCDF7A3675}"/>
            </a:ext>
          </a:extLst>
        </xdr:cNvPr>
        <xdr:cNvSpPr/>
      </xdr:nvSpPr>
      <xdr:spPr>
        <a:xfrm>
          <a:off x="3810000" y="4191000"/>
          <a:ext cx="762000" cy="381000"/>
        </a:xfrm>
        <a:prstGeom prst="ellipse">
          <a:avLst/>
        </a:prstGeom>
        <a:solidFill>
          <a:srgbClr val="4F81BD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 b="0" i="0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:rPr>
            <a:t>5658.64</a:t>
          </a:r>
        </a:p>
      </xdr:txBody>
    </xdr:sp>
    <xdr:clientData/>
  </xdr:twoCellAnchor>
  <xdr:twoCellAnchor>
    <xdr:from>
      <xdr:col>6</xdr:col>
      <xdr:colOff>152400</xdr:colOff>
      <xdr:row>21</xdr:row>
      <xdr:rowOff>6350</xdr:rowOff>
    </xdr:from>
    <xdr:to>
      <xdr:col>7</xdr:col>
      <xdr:colOff>304800</xdr:colOff>
      <xdr:row>21</xdr:row>
      <xdr:rowOff>133350</xdr:rowOff>
    </xdr:to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729696AE-DADA-44ED-A310-A895523F9849}"/>
            </a:ext>
          </a:extLst>
        </xdr:cNvPr>
        <xdr:cNvSpPr txBox="1"/>
      </xdr:nvSpPr>
      <xdr:spPr>
        <a:xfrm>
          <a:off x="3810000" y="4064000"/>
          <a:ext cx="762000" cy="127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ctr"/>
          <a:r>
            <a:rPr lang="en-US" sz="800" b="0" i="0">
              <a:solidFill>
                <a:srgbClr xmlns:mc="http://schemas.openxmlformats.org/markup-compatibility/2006" xmlns:a14="http://schemas.microsoft.com/office/drawing/2010/main" val="FF0000" mc:Ignorable="a14" a14:legacySpreadsheetColorIndex="10"/>
              </a:solidFill>
            </a:rPr>
            <a:t>Saccade Duration</a:t>
          </a:r>
        </a:p>
      </xdr:txBody>
    </xdr:sp>
    <xdr:clientData/>
  </xdr:twoCellAnchor>
  <xdr:twoCellAnchor>
    <xdr:from>
      <xdr:col>6</xdr:col>
      <xdr:colOff>152400</xdr:colOff>
      <xdr:row>20</xdr:row>
      <xdr:rowOff>6350</xdr:rowOff>
    </xdr:from>
    <xdr:to>
      <xdr:col>7</xdr:col>
      <xdr:colOff>558800</xdr:colOff>
      <xdr:row>20</xdr:row>
      <xdr:rowOff>133350</xdr:rowOff>
    </xdr:to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3B1DAC44-CC2A-4267-96DA-D6809E40B10E}"/>
            </a:ext>
          </a:extLst>
        </xdr:cNvPr>
        <xdr:cNvSpPr txBox="1"/>
      </xdr:nvSpPr>
      <xdr:spPr>
        <a:xfrm>
          <a:off x="3810000" y="3873500"/>
          <a:ext cx="1016000" cy="127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l"/>
          <a:r>
            <a:rPr lang="en-US" sz="800" b="0" i="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rPr>
            <a:t>8</a:t>
          </a:r>
        </a:p>
      </xdr:txBody>
    </xdr:sp>
    <xdr:clientData/>
  </xdr:twoCellAnchor>
  <xdr:twoCellAnchor>
    <xdr:from>
      <xdr:col>7</xdr:col>
      <xdr:colOff>368300</xdr:colOff>
      <xdr:row>21</xdr:row>
      <xdr:rowOff>133350</xdr:rowOff>
    </xdr:from>
    <xdr:to>
      <xdr:col>8</xdr:col>
      <xdr:colOff>393700</xdr:colOff>
      <xdr:row>23</xdr:row>
      <xdr:rowOff>133350</xdr:rowOff>
    </xdr:to>
    <xdr:sp macro="" textlink="">
      <xdr:nvSpPr>
        <xdr:cNvPr id="26" name="Rectangle 25">
          <a:hlinkClick xmlns:r="http://schemas.openxmlformats.org/officeDocument/2006/relationships" r:id="" tooltip="Terminal"/>
          <a:extLst>
            <a:ext uri="{FF2B5EF4-FFF2-40B4-BE49-F238E27FC236}">
              <a16:creationId xmlns:a16="http://schemas.microsoft.com/office/drawing/2014/main" id="{B0CF588E-553A-48E5-8063-8B13BCD1B1C5}"/>
            </a:ext>
          </a:extLst>
        </xdr:cNvPr>
        <xdr:cNvSpPr/>
      </xdr:nvSpPr>
      <xdr:spPr>
        <a:xfrm>
          <a:off x="4635500" y="4191000"/>
          <a:ext cx="635000" cy="381000"/>
        </a:xfrm>
        <a:prstGeom prst="rect">
          <a:avLst/>
        </a:prstGeom>
        <a:solidFill>
          <a:srgbClr val="148014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 b="0" i="0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:rPr>
            <a:t>1.33</a:t>
          </a:r>
        </a:p>
      </xdr:txBody>
    </xdr:sp>
    <xdr:clientData/>
  </xdr:twoCellAnchor>
  <xdr:twoCellAnchor>
    <xdr:from>
      <xdr:col>8</xdr:col>
      <xdr:colOff>76200</xdr:colOff>
      <xdr:row>20</xdr:row>
      <xdr:rowOff>6350</xdr:rowOff>
    </xdr:from>
    <xdr:to>
      <xdr:col>9</xdr:col>
      <xdr:colOff>482600</xdr:colOff>
      <xdr:row>20</xdr:row>
      <xdr:rowOff>133350</xdr:rowOff>
    </xdr:to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BB561315-82BF-40C3-AA12-0762CE131366}"/>
            </a:ext>
          </a:extLst>
        </xdr:cNvPr>
        <xdr:cNvSpPr txBox="1"/>
      </xdr:nvSpPr>
      <xdr:spPr>
        <a:xfrm>
          <a:off x="4953000" y="3873500"/>
          <a:ext cx="1016000" cy="127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l"/>
          <a:r>
            <a:rPr lang="en-US" sz="800" b="0" i="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rPr>
            <a:t>3</a:t>
          </a:r>
        </a:p>
      </xdr:txBody>
    </xdr:sp>
    <xdr:clientData/>
  </xdr:twoCellAnchor>
  <xdr:twoCellAnchor>
    <xdr:from>
      <xdr:col>8</xdr:col>
      <xdr:colOff>520700</xdr:colOff>
      <xdr:row>21</xdr:row>
      <xdr:rowOff>133350</xdr:rowOff>
    </xdr:from>
    <xdr:to>
      <xdr:col>9</xdr:col>
      <xdr:colOff>546100</xdr:colOff>
      <xdr:row>23</xdr:row>
      <xdr:rowOff>133350</xdr:rowOff>
    </xdr:to>
    <xdr:sp macro="" textlink="">
      <xdr:nvSpPr>
        <xdr:cNvPr id="28" name="Rectangle 27">
          <a:hlinkClick xmlns:r="http://schemas.openxmlformats.org/officeDocument/2006/relationships" r:id="" tooltip="Terminal"/>
          <a:extLst>
            <a:ext uri="{FF2B5EF4-FFF2-40B4-BE49-F238E27FC236}">
              <a16:creationId xmlns:a16="http://schemas.microsoft.com/office/drawing/2014/main" id="{009F7124-26F9-4B9E-BE8A-5F55837CC316}"/>
            </a:ext>
          </a:extLst>
        </xdr:cNvPr>
        <xdr:cNvSpPr/>
      </xdr:nvSpPr>
      <xdr:spPr>
        <a:xfrm>
          <a:off x="5397500" y="4191000"/>
          <a:ext cx="635000" cy="381000"/>
        </a:xfrm>
        <a:prstGeom prst="rect">
          <a:avLst/>
        </a:prstGeom>
        <a:solidFill>
          <a:srgbClr val="148014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 b="0" i="0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:rPr>
            <a:t>4.00</a:t>
          </a:r>
        </a:p>
      </xdr:txBody>
    </xdr:sp>
    <xdr:clientData/>
  </xdr:twoCellAnchor>
  <xdr:twoCellAnchor>
    <xdr:from>
      <xdr:col>8</xdr:col>
      <xdr:colOff>457200</xdr:colOff>
      <xdr:row>20</xdr:row>
      <xdr:rowOff>6350</xdr:rowOff>
    </xdr:from>
    <xdr:to>
      <xdr:col>10</xdr:col>
      <xdr:colOff>254000</xdr:colOff>
      <xdr:row>20</xdr:row>
      <xdr:rowOff>133350</xdr:rowOff>
    </xdr:to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DA6768EF-3D92-4AD5-B8B8-6304175C5B42}"/>
            </a:ext>
          </a:extLst>
        </xdr:cNvPr>
        <xdr:cNvSpPr txBox="1"/>
      </xdr:nvSpPr>
      <xdr:spPr>
        <a:xfrm>
          <a:off x="5334000" y="3873500"/>
          <a:ext cx="1016000" cy="127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l"/>
          <a:r>
            <a:rPr lang="en-US" sz="800" b="0" i="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rPr>
            <a:t>1</a:t>
          </a:r>
        </a:p>
      </xdr:txBody>
    </xdr:sp>
    <xdr:clientData/>
  </xdr:twoCellAnchor>
  <xdr:twoCellAnchor>
    <xdr:from>
      <xdr:col>1</xdr:col>
      <xdr:colOff>533400</xdr:colOff>
      <xdr:row>25</xdr:row>
      <xdr:rowOff>133350</xdr:rowOff>
    </xdr:from>
    <xdr:to>
      <xdr:col>3</xdr:col>
      <xdr:colOff>76200</xdr:colOff>
      <xdr:row>27</xdr:row>
      <xdr:rowOff>133350</xdr:rowOff>
    </xdr:to>
    <xdr:sp macro="" textlink="">
      <xdr:nvSpPr>
        <xdr:cNvPr id="30" name="Oval 29">
          <a:hlinkClick xmlns:r="http://schemas.openxmlformats.org/officeDocument/2006/relationships" r:id="" tooltip="Go left if Fixation Duration &lt; 1916.17"/>
          <a:extLst>
            <a:ext uri="{FF2B5EF4-FFF2-40B4-BE49-F238E27FC236}">
              <a16:creationId xmlns:a16="http://schemas.microsoft.com/office/drawing/2014/main" id="{DBBE75AF-8E0F-4C22-88D3-E8A19BCAB0C5}"/>
            </a:ext>
          </a:extLst>
        </xdr:cNvPr>
        <xdr:cNvSpPr/>
      </xdr:nvSpPr>
      <xdr:spPr>
        <a:xfrm>
          <a:off x="1143000" y="4953000"/>
          <a:ext cx="762000" cy="381000"/>
        </a:xfrm>
        <a:prstGeom prst="ellipse">
          <a:avLst/>
        </a:prstGeom>
        <a:solidFill>
          <a:srgbClr val="4F81BD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 b="0" i="0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:rPr>
            <a:t>1916.17</a:t>
          </a:r>
        </a:p>
      </xdr:txBody>
    </xdr:sp>
    <xdr:clientData/>
  </xdr:twoCellAnchor>
  <xdr:twoCellAnchor>
    <xdr:from>
      <xdr:col>1</xdr:col>
      <xdr:colOff>533400</xdr:colOff>
      <xdr:row>25</xdr:row>
      <xdr:rowOff>6350</xdr:rowOff>
    </xdr:from>
    <xdr:to>
      <xdr:col>3</xdr:col>
      <xdr:colOff>76200</xdr:colOff>
      <xdr:row>25</xdr:row>
      <xdr:rowOff>133350</xdr:rowOff>
    </xdr:to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CC031075-320C-4244-841F-DDCB30C28A72}"/>
            </a:ext>
          </a:extLst>
        </xdr:cNvPr>
        <xdr:cNvSpPr txBox="1"/>
      </xdr:nvSpPr>
      <xdr:spPr>
        <a:xfrm>
          <a:off x="1143000" y="4826000"/>
          <a:ext cx="762000" cy="127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ctr"/>
          <a:r>
            <a:rPr lang="en-US" sz="800" b="0" i="0">
              <a:solidFill>
                <a:srgbClr xmlns:mc="http://schemas.openxmlformats.org/markup-compatibility/2006" xmlns:a14="http://schemas.microsoft.com/office/drawing/2010/main" val="FF0000" mc:Ignorable="a14" a14:legacySpreadsheetColorIndex="10"/>
              </a:solidFill>
            </a:rPr>
            <a:t>Fixation Duration</a:t>
          </a:r>
        </a:p>
      </xdr:txBody>
    </xdr:sp>
    <xdr:clientData/>
  </xdr:twoCellAnchor>
  <xdr:twoCellAnchor>
    <xdr:from>
      <xdr:col>2</xdr:col>
      <xdr:colOff>304800</xdr:colOff>
      <xdr:row>24</xdr:row>
      <xdr:rowOff>6350</xdr:rowOff>
    </xdr:from>
    <xdr:to>
      <xdr:col>4</xdr:col>
      <xdr:colOff>101600</xdr:colOff>
      <xdr:row>24</xdr:row>
      <xdr:rowOff>133350</xdr:rowOff>
    </xdr:to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66AEAB67-CF8D-4FB2-A8C9-9B34879DD7AD}"/>
            </a:ext>
          </a:extLst>
        </xdr:cNvPr>
        <xdr:cNvSpPr txBox="1"/>
      </xdr:nvSpPr>
      <xdr:spPr>
        <a:xfrm>
          <a:off x="1524000" y="4635500"/>
          <a:ext cx="1016000" cy="127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l"/>
          <a:r>
            <a:rPr lang="en-US" sz="800" b="0" i="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rPr>
            <a:t>10</a:t>
          </a:r>
        </a:p>
      </xdr:txBody>
    </xdr:sp>
    <xdr:clientData/>
  </xdr:twoCellAnchor>
  <xdr:twoCellAnchor>
    <xdr:from>
      <xdr:col>4</xdr:col>
      <xdr:colOff>228600</xdr:colOff>
      <xdr:row>25</xdr:row>
      <xdr:rowOff>133350</xdr:rowOff>
    </xdr:from>
    <xdr:to>
      <xdr:col>5</xdr:col>
      <xdr:colOff>381000</xdr:colOff>
      <xdr:row>27</xdr:row>
      <xdr:rowOff>133350</xdr:rowOff>
    </xdr:to>
    <xdr:sp macro="" textlink="">
      <xdr:nvSpPr>
        <xdr:cNvPr id="33" name="Oval 32">
          <a:hlinkClick xmlns:r="http://schemas.openxmlformats.org/officeDocument/2006/relationships" r:id="" tooltip="Go left if Fixation Duration &lt; 2063.18"/>
          <a:extLst>
            <a:ext uri="{FF2B5EF4-FFF2-40B4-BE49-F238E27FC236}">
              <a16:creationId xmlns:a16="http://schemas.microsoft.com/office/drawing/2014/main" id="{08CEF70E-9DB2-4E6D-A71D-B9478E3856F6}"/>
            </a:ext>
          </a:extLst>
        </xdr:cNvPr>
        <xdr:cNvSpPr/>
      </xdr:nvSpPr>
      <xdr:spPr>
        <a:xfrm>
          <a:off x="2667000" y="4953000"/>
          <a:ext cx="762000" cy="381000"/>
        </a:xfrm>
        <a:prstGeom prst="ellipse">
          <a:avLst/>
        </a:prstGeom>
        <a:solidFill>
          <a:srgbClr val="4F81BD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 b="0" i="0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:rPr>
            <a:t>2063.18</a:t>
          </a:r>
        </a:p>
      </xdr:txBody>
    </xdr:sp>
    <xdr:clientData/>
  </xdr:twoCellAnchor>
  <xdr:twoCellAnchor>
    <xdr:from>
      <xdr:col>4</xdr:col>
      <xdr:colOff>228600</xdr:colOff>
      <xdr:row>25</xdr:row>
      <xdr:rowOff>6350</xdr:rowOff>
    </xdr:from>
    <xdr:to>
      <xdr:col>5</xdr:col>
      <xdr:colOff>381000</xdr:colOff>
      <xdr:row>25</xdr:row>
      <xdr:rowOff>133350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8C83CFAC-1C16-4F7A-B2BE-AD8C6831D341}"/>
            </a:ext>
          </a:extLst>
        </xdr:cNvPr>
        <xdr:cNvSpPr txBox="1"/>
      </xdr:nvSpPr>
      <xdr:spPr>
        <a:xfrm>
          <a:off x="2667000" y="4826000"/>
          <a:ext cx="762000" cy="127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ctr"/>
          <a:r>
            <a:rPr lang="en-US" sz="800" b="0" i="0">
              <a:solidFill>
                <a:srgbClr xmlns:mc="http://schemas.openxmlformats.org/markup-compatibility/2006" xmlns:a14="http://schemas.microsoft.com/office/drawing/2010/main" val="FF0000" mc:Ignorable="a14" a14:legacySpreadsheetColorIndex="10"/>
              </a:solidFill>
            </a:rPr>
            <a:t>Fixation Duration</a:t>
          </a:r>
        </a:p>
      </xdr:txBody>
    </xdr:sp>
    <xdr:clientData/>
  </xdr:twoCellAnchor>
  <xdr:twoCellAnchor>
    <xdr:from>
      <xdr:col>4</xdr:col>
      <xdr:colOff>228600</xdr:colOff>
      <xdr:row>24</xdr:row>
      <xdr:rowOff>6350</xdr:rowOff>
    </xdr:from>
    <xdr:to>
      <xdr:col>6</xdr:col>
      <xdr:colOff>25400</xdr:colOff>
      <xdr:row>24</xdr:row>
      <xdr:rowOff>133350</xdr:rowOff>
    </xdr:to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D48A7C84-21CB-452E-81C4-3D96D1D40291}"/>
            </a:ext>
          </a:extLst>
        </xdr:cNvPr>
        <xdr:cNvSpPr txBox="1"/>
      </xdr:nvSpPr>
      <xdr:spPr>
        <a:xfrm>
          <a:off x="2667000" y="4635500"/>
          <a:ext cx="1016000" cy="127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l"/>
          <a:r>
            <a:rPr lang="en-US" sz="800" b="0" i="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rPr>
            <a:t>4</a:t>
          </a:r>
        </a:p>
      </xdr:txBody>
    </xdr:sp>
    <xdr:clientData/>
  </xdr:twoCellAnchor>
  <xdr:twoCellAnchor>
    <xdr:from>
      <xdr:col>5</xdr:col>
      <xdr:colOff>444500</xdr:colOff>
      <xdr:row>25</xdr:row>
      <xdr:rowOff>133350</xdr:rowOff>
    </xdr:from>
    <xdr:to>
      <xdr:col>6</xdr:col>
      <xdr:colOff>469900</xdr:colOff>
      <xdr:row>27</xdr:row>
      <xdr:rowOff>133350</xdr:rowOff>
    </xdr:to>
    <xdr:sp macro="" textlink="">
      <xdr:nvSpPr>
        <xdr:cNvPr id="36" name="Rectangle 35">
          <a:hlinkClick xmlns:r="http://schemas.openxmlformats.org/officeDocument/2006/relationships" r:id="" tooltip="Terminal"/>
          <a:extLst>
            <a:ext uri="{FF2B5EF4-FFF2-40B4-BE49-F238E27FC236}">
              <a16:creationId xmlns:a16="http://schemas.microsoft.com/office/drawing/2014/main" id="{ED87A35D-9A5A-4EE4-B964-14B83F1250E7}"/>
            </a:ext>
          </a:extLst>
        </xdr:cNvPr>
        <xdr:cNvSpPr/>
      </xdr:nvSpPr>
      <xdr:spPr>
        <a:xfrm>
          <a:off x="3492500" y="4953000"/>
          <a:ext cx="635000" cy="381000"/>
        </a:xfrm>
        <a:prstGeom prst="rect">
          <a:avLst/>
        </a:prstGeom>
        <a:solidFill>
          <a:srgbClr val="148014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 b="0" i="0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:rPr>
            <a:t>3.00</a:t>
          </a:r>
        </a:p>
      </xdr:txBody>
    </xdr:sp>
    <xdr:clientData/>
  </xdr:twoCellAnchor>
  <xdr:twoCellAnchor>
    <xdr:from>
      <xdr:col>6</xdr:col>
      <xdr:colOff>152400</xdr:colOff>
      <xdr:row>24</xdr:row>
      <xdr:rowOff>6350</xdr:rowOff>
    </xdr:from>
    <xdr:to>
      <xdr:col>7</xdr:col>
      <xdr:colOff>558800</xdr:colOff>
      <xdr:row>24</xdr:row>
      <xdr:rowOff>133350</xdr:rowOff>
    </xdr:to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5E79E6AE-A8EE-4459-B27C-B6A210A9F7DC}"/>
            </a:ext>
          </a:extLst>
        </xdr:cNvPr>
        <xdr:cNvSpPr txBox="1"/>
      </xdr:nvSpPr>
      <xdr:spPr>
        <a:xfrm>
          <a:off x="3810000" y="4635500"/>
          <a:ext cx="1016000" cy="127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l"/>
          <a:r>
            <a:rPr lang="en-US" sz="800" b="0" i="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rPr>
            <a:t>1</a:t>
          </a:r>
        </a:p>
      </xdr:txBody>
    </xdr:sp>
    <xdr:clientData/>
  </xdr:twoCellAnchor>
  <xdr:twoCellAnchor>
    <xdr:from>
      <xdr:col>6</xdr:col>
      <xdr:colOff>533400</xdr:colOff>
      <xdr:row>25</xdr:row>
      <xdr:rowOff>133350</xdr:rowOff>
    </xdr:from>
    <xdr:to>
      <xdr:col>8</xdr:col>
      <xdr:colOff>76200</xdr:colOff>
      <xdr:row>27</xdr:row>
      <xdr:rowOff>133350</xdr:rowOff>
    </xdr:to>
    <xdr:sp macro="" textlink="">
      <xdr:nvSpPr>
        <xdr:cNvPr id="38" name="Oval 37">
          <a:hlinkClick xmlns:r="http://schemas.openxmlformats.org/officeDocument/2006/relationships" r:id="" tooltip="Go left if Saccade Length &lt; 1745.58"/>
          <a:extLst>
            <a:ext uri="{FF2B5EF4-FFF2-40B4-BE49-F238E27FC236}">
              <a16:creationId xmlns:a16="http://schemas.microsoft.com/office/drawing/2014/main" id="{5A1B9F9D-9A89-4D33-87F4-05FC832C2CB7}"/>
            </a:ext>
          </a:extLst>
        </xdr:cNvPr>
        <xdr:cNvSpPr/>
      </xdr:nvSpPr>
      <xdr:spPr>
        <a:xfrm>
          <a:off x="4191000" y="4953000"/>
          <a:ext cx="762000" cy="381000"/>
        </a:xfrm>
        <a:prstGeom prst="ellipse">
          <a:avLst/>
        </a:prstGeom>
        <a:solidFill>
          <a:srgbClr val="4F81BD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 b="0" i="0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:rPr>
            <a:t>1745.58</a:t>
          </a:r>
        </a:p>
      </xdr:txBody>
    </xdr:sp>
    <xdr:clientData/>
  </xdr:twoCellAnchor>
  <xdr:twoCellAnchor>
    <xdr:from>
      <xdr:col>6</xdr:col>
      <xdr:colOff>533400</xdr:colOff>
      <xdr:row>25</xdr:row>
      <xdr:rowOff>6350</xdr:rowOff>
    </xdr:from>
    <xdr:to>
      <xdr:col>8</xdr:col>
      <xdr:colOff>76200</xdr:colOff>
      <xdr:row>25</xdr:row>
      <xdr:rowOff>133350</xdr:rowOff>
    </xdr:to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2C6BA8D2-3F8C-4B19-9FCD-33A263A141EC}"/>
            </a:ext>
          </a:extLst>
        </xdr:cNvPr>
        <xdr:cNvSpPr txBox="1"/>
      </xdr:nvSpPr>
      <xdr:spPr>
        <a:xfrm>
          <a:off x="4191000" y="4826000"/>
          <a:ext cx="762000" cy="127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ctr"/>
          <a:r>
            <a:rPr lang="en-US" sz="800" b="0" i="0">
              <a:solidFill>
                <a:srgbClr xmlns:mc="http://schemas.openxmlformats.org/markup-compatibility/2006" xmlns:a14="http://schemas.microsoft.com/office/drawing/2010/main" val="FF0000" mc:Ignorable="a14" a14:legacySpreadsheetColorIndex="10"/>
              </a:solidFill>
            </a:rPr>
            <a:t>Saccade Length</a:t>
          </a:r>
        </a:p>
      </xdr:txBody>
    </xdr:sp>
    <xdr:clientData/>
  </xdr:twoCellAnchor>
  <xdr:twoCellAnchor>
    <xdr:from>
      <xdr:col>6</xdr:col>
      <xdr:colOff>533400</xdr:colOff>
      <xdr:row>24</xdr:row>
      <xdr:rowOff>6350</xdr:rowOff>
    </xdr:from>
    <xdr:to>
      <xdr:col>8</xdr:col>
      <xdr:colOff>330200</xdr:colOff>
      <xdr:row>24</xdr:row>
      <xdr:rowOff>133350</xdr:rowOff>
    </xdr:to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A9F1DBD0-5253-4DCF-A61A-F855A6677305}"/>
            </a:ext>
          </a:extLst>
        </xdr:cNvPr>
        <xdr:cNvSpPr txBox="1"/>
      </xdr:nvSpPr>
      <xdr:spPr>
        <a:xfrm>
          <a:off x="4191000" y="4635500"/>
          <a:ext cx="1016000" cy="127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l"/>
          <a:r>
            <a:rPr lang="en-US" sz="800" b="0" i="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rPr>
            <a:t>7</a:t>
          </a:r>
        </a:p>
      </xdr:txBody>
    </xdr:sp>
    <xdr:clientData/>
  </xdr:twoCellAnchor>
  <xdr:twoCellAnchor>
    <xdr:from>
      <xdr:col>1</xdr:col>
      <xdr:colOff>215900</xdr:colOff>
      <xdr:row>29</xdr:row>
      <xdr:rowOff>133350</xdr:rowOff>
    </xdr:from>
    <xdr:to>
      <xdr:col>2</xdr:col>
      <xdr:colOff>241300</xdr:colOff>
      <xdr:row>31</xdr:row>
      <xdr:rowOff>133350</xdr:rowOff>
    </xdr:to>
    <xdr:sp macro="" textlink="">
      <xdr:nvSpPr>
        <xdr:cNvPr id="41" name="Rectangle 40">
          <a:hlinkClick xmlns:r="http://schemas.openxmlformats.org/officeDocument/2006/relationships" r:id="" tooltip="Terminal"/>
          <a:extLst>
            <a:ext uri="{FF2B5EF4-FFF2-40B4-BE49-F238E27FC236}">
              <a16:creationId xmlns:a16="http://schemas.microsoft.com/office/drawing/2014/main" id="{2BD39E4E-497B-4AB3-80AB-2228CC567F96}"/>
            </a:ext>
          </a:extLst>
        </xdr:cNvPr>
        <xdr:cNvSpPr/>
      </xdr:nvSpPr>
      <xdr:spPr>
        <a:xfrm>
          <a:off x="825500" y="5715000"/>
          <a:ext cx="635000" cy="381000"/>
        </a:xfrm>
        <a:prstGeom prst="rect">
          <a:avLst/>
        </a:prstGeom>
        <a:solidFill>
          <a:srgbClr val="148014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 b="0" i="0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:rPr>
            <a:t>6.00</a:t>
          </a:r>
        </a:p>
      </xdr:txBody>
    </xdr:sp>
    <xdr:clientData/>
  </xdr:twoCellAnchor>
  <xdr:twoCellAnchor>
    <xdr:from>
      <xdr:col>1</xdr:col>
      <xdr:colOff>533400</xdr:colOff>
      <xdr:row>28</xdr:row>
      <xdr:rowOff>6350</xdr:rowOff>
    </xdr:from>
    <xdr:to>
      <xdr:col>3</xdr:col>
      <xdr:colOff>330200</xdr:colOff>
      <xdr:row>28</xdr:row>
      <xdr:rowOff>133350</xdr:rowOff>
    </xdr:to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3DF3C903-C1F8-4877-B43B-1A8A8382C140}"/>
            </a:ext>
          </a:extLst>
        </xdr:cNvPr>
        <xdr:cNvSpPr txBox="1"/>
      </xdr:nvSpPr>
      <xdr:spPr>
        <a:xfrm>
          <a:off x="1143000" y="5397500"/>
          <a:ext cx="1016000" cy="127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l"/>
          <a:r>
            <a:rPr lang="en-US" sz="800" b="0" i="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rPr>
            <a:t>2</a:t>
          </a:r>
        </a:p>
      </xdr:txBody>
    </xdr:sp>
    <xdr:clientData/>
  </xdr:twoCellAnchor>
  <xdr:twoCellAnchor>
    <xdr:from>
      <xdr:col>2</xdr:col>
      <xdr:colOff>304800</xdr:colOff>
      <xdr:row>29</xdr:row>
      <xdr:rowOff>133350</xdr:rowOff>
    </xdr:from>
    <xdr:to>
      <xdr:col>3</xdr:col>
      <xdr:colOff>457200</xdr:colOff>
      <xdr:row>31</xdr:row>
      <xdr:rowOff>133350</xdr:rowOff>
    </xdr:to>
    <xdr:sp macro="" textlink="">
      <xdr:nvSpPr>
        <xdr:cNvPr id="43" name="Oval 42">
          <a:hlinkClick xmlns:r="http://schemas.openxmlformats.org/officeDocument/2006/relationships" r:id="" tooltip="Go left if Saccade Length &lt; 1216.40"/>
          <a:extLst>
            <a:ext uri="{FF2B5EF4-FFF2-40B4-BE49-F238E27FC236}">
              <a16:creationId xmlns:a16="http://schemas.microsoft.com/office/drawing/2014/main" id="{024527AF-4428-4C6F-A526-DBE518A88336}"/>
            </a:ext>
          </a:extLst>
        </xdr:cNvPr>
        <xdr:cNvSpPr/>
      </xdr:nvSpPr>
      <xdr:spPr>
        <a:xfrm>
          <a:off x="1524000" y="5715000"/>
          <a:ext cx="762000" cy="381000"/>
        </a:xfrm>
        <a:prstGeom prst="ellipse">
          <a:avLst/>
        </a:prstGeom>
        <a:solidFill>
          <a:srgbClr val="4F81BD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 b="0" i="0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:rPr>
            <a:t>1216.40</a:t>
          </a:r>
        </a:p>
      </xdr:txBody>
    </xdr:sp>
    <xdr:clientData/>
  </xdr:twoCellAnchor>
  <xdr:twoCellAnchor>
    <xdr:from>
      <xdr:col>2</xdr:col>
      <xdr:colOff>304800</xdr:colOff>
      <xdr:row>29</xdr:row>
      <xdr:rowOff>6350</xdr:rowOff>
    </xdr:from>
    <xdr:to>
      <xdr:col>3</xdr:col>
      <xdr:colOff>457200</xdr:colOff>
      <xdr:row>29</xdr:row>
      <xdr:rowOff>133350</xdr:rowOff>
    </xdr:to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E0522D5A-EAA8-4254-8E4B-77139CB3E2DE}"/>
            </a:ext>
          </a:extLst>
        </xdr:cNvPr>
        <xdr:cNvSpPr txBox="1"/>
      </xdr:nvSpPr>
      <xdr:spPr>
        <a:xfrm>
          <a:off x="1524000" y="5588000"/>
          <a:ext cx="762000" cy="127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ctr"/>
          <a:r>
            <a:rPr lang="en-US" sz="800" b="0" i="0">
              <a:solidFill>
                <a:srgbClr xmlns:mc="http://schemas.openxmlformats.org/markup-compatibility/2006" xmlns:a14="http://schemas.microsoft.com/office/drawing/2010/main" val="FF0000" mc:Ignorable="a14" a14:legacySpreadsheetColorIndex="10"/>
              </a:solidFill>
            </a:rPr>
            <a:t>Saccade Length</a:t>
          </a:r>
        </a:p>
      </xdr:txBody>
    </xdr:sp>
    <xdr:clientData/>
  </xdr:twoCellAnchor>
  <xdr:twoCellAnchor>
    <xdr:from>
      <xdr:col>2</xdr:col>
      <xdr:colOff>304800</xdr:colOff>
      <xdr:row>28</xdr:row>
      <xdr:rowOff>6350</xdr:rowOff>
    </xdr:from>
    <xdr:to>
      <xdr:col>4</xdr:col>
      <xdr:colOff>101600</xdr:colOff>
      <xdr:row>28</xdr:row>
      <xdr:rowOff>133350</xdr:rowOff>
    </xdr:to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071705C4-8958-4D78-9CAE-EFBF37C4AB03}"/>
            </a:ext>
          </a:extLst>
        </xdr:cNvPr>
        <xdr:cNvSpPr txBox="1"/>
      </xdr:nvSpPr>
      <xdr:spPr>
        <a:xfrm>
          <a:off x="1524000" y="5397500"/>
          <a:ext cx="1016000" cy="127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l"/>
          <a:r>
            <a:rPr lang="en-US" sz="800" b="0" i="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rPr>
            <a:t>8</a:t>
          </a:r>
        </a:p>
      </xdr:txBody>
    </xdr:sp>
    <xdr:clientData/>
  </xdr:twoCellAnchor>
  <xdr:twoCellAnchor>
    <xdr:from>
      <xdr:col>3</xdr:col>
      <xdr:colOff>520700</xdr:colOff>
      <xdr:row>29</xdr:row>
      <xdr:rowOff>133350</xdr:rowOff>
    </xdr:from>
    <xdr:to>
      <xdr:col>4</xdr:col>
      <xdr:colOff>546100</xdr:colOff>
      <xdr:row>31</xdr:row>
      <xdr:rowOff>133350</xdr:rowOff>
    </xdr:to>
    <xdr:sp macro="" textlink="">
      <xdr:nvSpPr>
        <xdr:cNvPr id="46" name="Rectangle 45">
          <a:hlinkClick xmlns:r="http://schemas.openxmlformats.org/officeDocument/2006/relationships" r:id="" tooltip="Terminal"/>
          <a:extLst>
            <a:ext uri="{FF2B5EF4-FFF2-40B4-BE49-F238E27FC236}">
              <a16:creationId xmlns:a16="http://schemas.microsoft.com/office/drawing/2014/main" id="{398C1BB5-B864-43E4-BBF1-A7CCAB5C56F6}"/>
            </a:ext>
          </a:extLst>
        </xdr:cNvPr>
        <xdr:cNvSpPr/>
      </xdr:nvSpPr>
      <xdr:spPr>
        <a:xfrm>
          <a:off x="2349500" y="5715000"/>
          <a:ext cx="635000" cy="381000"/>
        </a:xfrm>
        <a:prstGeom prst="rect">
          <a:avLst/>
        </a:prstGeom>
        <a:solidFill>
          <a:srgbClr val="148014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 b="0" i="0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:rPr>
            <a:t>5.00</a:t>
          </a:r>
        </a:p>
      </xdr:txBody>
    </xdr:sp>
    <xdr:clientData/>
  </xdr:twoCellAnchor>
  <xdr:twoCellAnchor>
    <xdr:from>
      <xdr:col>4</xdr:col>
      <xdr:colOff>228600</xdr:colOff>
      <xdr:row>28</xdr:row>
      <xdr:rowOff>6350</xdr:rowOff>
    </xdr:from>
    <xdr:to>
      <xdr:col>6</xdr:col>
      <xdr:colOff>25400</xdr:colOff>
      <xdr:row>28</xdr:row>
      <xdr:rowOff>133350</xdr:rowOff>
    </xdr:to>
    <xdr:sp macro="" textlink="">
      <xdr:nvSpPr>
        <xdr:cNvPr id="47" name="TextBox 46">
          <a:extLst>
            <a:ext uri="{FF2B5EF4-FFF2-40B4-BE49-F238E27FC236}">
              <a16:creationId xmlns:a16="http://schemas.microsoft.com/office/drawing/2014/main" id="{D38F0DF7-6C7D-45B8-9E89-4924F74F0E9A}"/>
            </a:ext>
          </a:extLst>
        </xdr:cNvPr>
        <xdr:cNvSpPr txBox="1"/>
      </xdr:nvSpPr>
      <xdr:spPr>
        <a:xfrm>
          <a:off x="2667000" y="5397500"/>
          <a:ext cx="1016000" cy="127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l"/>
          <a:r>
            <a:rPr lang="en-US" sz="800" b="0" i="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rPr>
            <a:t>1</a:t>
          </a:r>
        </a:p>
      </xdr:txBody>
    </xdr:sp>
    <xdr:clientData/>
  </xdr:twoCellAnchor>
  <xdr:twoCellAnchor>
    <xdr:from>
      <xdr:col>5</xdr:col>
      <xdr:colOff>63500</xdr:colOff>
      <xdr:row>29</xdr:row>
      <xdr:rowOff>133350</xdr:rowOff>
    </xdr:from>
    <xdr:to>
      <xdr:col>6</xdr:col>
      <xdr:colOff>88900</xdr:colOff>
      <xdr:row>31</xdr:row>
      <xdr:rowOff>133350</xdr:rowOff>
    </xdr:to>
    <xdr:sp macro="" textlink="">
      <xdr:nvSpPr>
        <xdr:cNvPr id="48" name="Rectangle 47">
          <a:hlinkClick xmlns:r="http://schemas.openxmlformats.org/officeDocument/2006/relationships" r:id="" tooltip="Terminal"/>
          <a:extLst>
            <a:ext uri="{FF2B5EF4-FFF2-40B4-BE49-F238E27FC236}">
              <a16:creationId xmlns:a16="http://schemas.microsoft.com/office/drawing/2014/main" id="{CB9F42ED-E438-4EFC-92DD-C2F0A609AC73}"/>
            </a:ext>
          </a:extLst>
        </xdr:cNvPr>
        <xdr:cNvSpPr/>
      </xdr:nvSpPr>
      <xdr:spPr>
        <a:xfrm>
          <a:off x="3111500" y="5715000"/>
          <a:ext cx="635000" cy="381000"/>
        </a:xfrm>
        <a:prstGeom prst="rect">
          <a:avLst/>
        </a:prstGeom>
        <a:solidFill>
          <a:srgbClr val="148014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 b="0" i="0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:rPr>
            <a:t>6.33</a:t>
          </a:r>
        </a:p>
      </xdr:txBody>
    </xdr:sp>
    <xdr:clientData/>
  </xdr:twoCellAnchor>
  <xdr:twoCellAnchor>
    <xdr:from>
      <xdr:col>5</xdr:col>
      <xdr:colOff>0</xdr:colOff>
      <xdr:row>28</xdr:row>
      <xdr:rowOff>6350</xdr:rowOff>
    </xdr:from>
    <xdr:to>
      <xdr:col>6</xdr:col>
      <xdr:colOff>406400</xdr:colOff>
      <xdr:row>28</xdr:row>
      <xdr:rowOff>133350</xdr:rowOff>
    </xdr:to>
    <xdr:sp macro="" textlink="">
      <xdr:nvSpPr>
        <xdr:cNvPr id="49" name="TextBox 48">
          <a:extLst>
            <a:ext uri="{FF2B5EF4-FFF2-40B4-BE49-F238E27FC236}">
              <a16:creationId xmlns:a16="http://schemas.microsoft.com/office/drawing/2014/main" id="{CBE6D0DB-8008-4EF4-98A7-B5D171FEE97A}"/>
            </a:ext>
          </a:extLst>
        </xdr:cNvPr>
        <xdr:cNvSpPr txBox="1"/>
      </xdr:nvSpPr>
      <xdr:spPr>
        <a:xfrm>
          <a:off x="3048000" y="5397500"/>
          <a:ext cx="1016000" cy="127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l"/>
          <a:r>
            <a:rPr lang="en-US" sz="800" b="0" i="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rPr>
            <a:t>3</a:t>
          </a:r>
        </a:p>
      </xdr:txBody>
    </xdr:sp>
    <xdr:clientData/>
  </xdr:twoCellAnchor>
  <xdr:twoCellAnchor>
    <xdr:from>
      <xdr:col>6</xdr:col>
      <xdr:colOff>215900</xdr:colOff>
      <xdr:row>29</xdr:row>
      <xdr:rowOff>133350</xdr:rowOff>
    </xdr:from>
    <xdr:to>
      <xdr:col>7</xdr:col>
      <xdr:colOff>241300</xdr:colOff>
      <xdr:row>31</xdr:row>
      <xdr:rowOff>133350</xdr:rowOff>
    </xdr:to>
    <xdr:sp macro="" textlink="">
      <xdr:nvSpPr>
        <xdr:cNvPr id="50" name="Rectangle 49">
          <a:hlinkClick xmlns:r="http://schemas.openxmlformats.org/officeDocument/2006/relationships" r:id="" tooltip="Terminal"/>
          <a:extLst>
            <a:ext uri="{FF2B5EF4-FFF2-40B4-BE49-F238E27FC236}">
              <a16:creationId xmlns:a16="http://schemas.microsoft.com/office/drawing/2014/main" id="{6BB3CA95-CA56-4D89-AB48-B9531761B3FF}"/>
            </a:ext>
          </a:extLst>
        </xdr:cNvPr>
        <xdr:cNvSpPr/>
      </xdr:nvSpPr>
      <xdr:spPr>
        <a:xfrm>
          <a:off x="3873500" y="5715000"/>
          <a:ext cx="635000" cy="381000"/>
        </a:xfrm>
        <a:prstGeom prst="rect">
          <a:avLst/>
        </a:prstGeom>
        <a:solidFill>
          <a:srgbClr val="148014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 b="0" i="0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:rPr>
            <a:t>7.00</a:t>
          </a:r>
        </a:p>
      </xdr:txBody>
    </xdr:sp>
    <xdr:clientData/>
  </xdr:twoCellAnchor>
  <xdr:twoCellAnchor>
    <xdr:from>
      <xdr:col>6</xdr:col>
      <xdr:colOff>533400</xdr:colOff>
      <xdr:row>28</xdr:row>
      <xdr:rowOff>6350</xdr:rowOff>
    </xdr:from>
    <xdr:to>
      <xdr:col>8</xdr:col>
      <xdr:colOff>330200</xdr:colOff>
      <xdr:row>28</xdr:row>
      <xdr:rowOff>133350</xdr:rowOff>
    </xdr:to>
    <xdr:sp macro="" textlink="">
      <xdr:nvSpPr>
        <xdr:cNvPr id="51" name="TextBox 50">
          <a:extLst>
            <a:ext uri="{FF2B5EF4-FFF2-40B4-BE49-F238E27FC236}">
              <a16:creationId xmlns:a16="http://schemas.microsoft.com/office/drawing/2014/main" id="{45A81298-AB54-4EB1-8DE3-781671ED6AEA}"/>
            </a:ext>
          </a:extLst>
        </xdr:cNvPr>
        <xdr:cNvSpPr txBox="1"/>
      </xdr:nvSpPr>
      <xdr:spPr>
        <a:xfrm>
          <a:off x="4191000" y="5397500"/>
          <a:ext cx="1016000" cy="127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l"/>
          <a:r>
            <a:rPr lang="en-US" sz="800" b="0" i="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rPr>
            <a:t>3</a:t>
          </a:r>
        </a:p>
      </xdr:txBody>
    </xdr:sp>
    <xdr:clientData/>
  </xdr:twoCellAnchor>
  <xdr:twoCellAnchor>
    <xdr:from>
      <xdr:col>7</xdr:col>
      <xdr:colOff>304800</xdr:colOff>
      <xdr:row>29</xdr:row>
      <xdr:rowOff>133350</xdr:rowOff>
    </xdr:from>
    <xdr:to>
      <xdr:col>8</xdr:col>
      <xdr:colOff>457200</xdr:colOff>
      <xdr:row>31</xdr:row>
      <xdr:rowOff>133350</xdr:rowOff>
    </xdr:to>
    <xdr:sp macro="" textlink="">
      <xdr:nvSpPr>
        <xdr:cNvPr id="52" name="Oval 51">
          <a:hlinkClick xmlns:r="http://schemas.openxmlformats.org/officeDocument/2006/relationships" r:id="" tooltip="Go left if Fixation Duration &lt; 4777.13"/>
          <a:extLst>
            <a:ext uri="{FF2B5EF4-FFF2-40B4-BE49-F238E27FC236}">
              <a16:creationId xmlns:a16="http://schemas.microsoft.com/office/drawing/2014/main" id="{989872CA-B894-45BA-8064-0F6C4ABBD824}"/>
            </a:ext>
          </a:extLst>
        </xdr:cNvPr>
        <xdr:cNvSpPr/>
      </xdr:nvSpPr>
      <xdr:spPr>
        <a:xfrm>
          <a:off x="4572000" y="5715000"/>
          <a:ext cx="762000" cy="381000"/>
        </a:xfrm>
        <a:prstGeom prst="ellipse">
          <a:avLst/>
        </a:prstGeom>
        <a:solidFill>
          <a:srgbClr val="4F81BD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 b="0" i="0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:rPr>
            <a:t>4777.13</a:t>
          </a:r>
        </a:p>
      </xdr:txBody>
    </xdr:sp>
    <xdr:clientData/>
  </xdr:twoCellAnchor>
  <xdr:twoCellAnchor>
    <xdr:from>
      <xdr:col>7</xdr:col>
      <xdr:colOff>304800</xdr:colOff>
      <xdr:row>29</xdr:row>
      <xdr:rowOff>6350</xdr:rowOff>
    </xdr:from>
    <xdr:to>
      <xdr:col>8</xdr:col>
      <xdr:colOff>457200</xdr:colOff>
      <xdr:row>29</xdr:row>
      <xdr:rowOff>133350</xdr:rowOff>
    </xdr:to>
    <xdr:sp macro="" textlink="">
      <xdr:nvSpPr>
        <xdr:cNvPr id="53" name="TextBox 52">
          <a:extLst>
            <a:ext uri="{FF2B5EF4-FFF2-40B4-BE49-F238E27FC236}">
              <a16:creationId xmlns:a16="http://schemas.microsoft.com/office/drawing/2014/main" id="{B4B33EBF-EA10-485A-868C-55A3A03AA2E8}"/>
            </a:ext>
          </a:extLst>
        </xdr:cNvPr>
        <xdr:cNvSpPr txBox="1"/>
      </xdr:nvSpPr>
      <xdr:spPr>
        <a:xfrm>
          <a:off x="4572000" y="5588000"/>
          <a:ext cx="762000" cy="127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ctr"/>
          <a:r>
            <a:rPr lang="en-US" sz="800" b="0" i="0">
              <a:solidFill>
                <a:srgbClr xmlns:mc="http://schemas.openxmlformats.org/markup-compatibility/2006" xmlns:a14="http://schemas.microsoft.com/office/drawing/2010/main" val="FF0000" mc:Ignorable="a14" a14:legacySpreadsheetColorIndex="10"/>
              </a:solidFill>
            </a:rPr>
            <a:t>Fixation Duration</a:t>
          </a:r>
        </a:p>
      </xdr:txBody>
    </xdr:sp>
    <xdr:clientData/>
  </xdr:twoCellAnchor>
  <xdr:twoCellAnchor>
    <xdr:from>
      <xdr:col>7</xdr:col>
      <xdr:colOff>304800</xdr:colOff>
      <xdr:row>28</xdr:row>
      <xdr:rowOff>6350</xdr:rowOff>
    </xdr:from>
    <xdr:to>
      <xdr:col>9</xdr:col>
      <xdr:colOff>101600</xdr:colOff>
      <xdr:row>28</xdr:row>
      <xdr:rowOff>133350</xdr:rowOff>
    </xdr:to>
    <xdr:sp macro="" textlink="">
      <xdr:nvSpPr>
        <xdr:cNvPr id="54" name="TextBox 53">
          <a:extLst>
            <a:ext uri="{FF2B5EF4-FFF2-40B4-BE49-F238E27FC236}">
              <a16:creationId xmlns:a16="http://schemas.microsoft.com/office/drawing/2014/main" id="{53DC4237-4932-4D5D-BFEA-6D303C8B9391}"/>
            </a:ext>
          </a:extLst>
        </xdr:cNvPr>
        <xdr:cNvSpPr txBox="1"/>
      </xdr:nvSpPr>
      <xdr:spPr>
        <a:xfrm>
          <a:off x="4572000" y="5397500"/>
          <a:ext cx="1016000" cy="127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l"/>
          <a:r>
            <a:rPr lang="en-US" sz="800" b="0" i="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rPr>
            <a:t>4</a:t>
          </a:r>
        </a:p>
      </xdr:txBody>
    </xdr:sp>
    <xdr:clientData/>
  </xdr:twoCellAnchor>
  <xdr:twoCellAnchor>
    <xdr:from>
      <xdr:col>1</xdr:col>
      <xdr:colOff>533400</xdr:colOff>
      <xdr:row>33</xdr:row>
      <xdr:rowOff>133350</xdr:rowOff>
    </xdr:from>
    <xdr:to>
      <xdr:col>3</xdr:col>
      <xdr:colOff>76200</xdr:colOff>
      <xdr:row>35</xdr:row>
      <xdr:rowOff>133350</xdr:rowOff>
    </xdr:to>
    <xdr:sp macro="" textlink="">
      <xdr:nvSpPr>
        <xdr:cNvPr id="55" name="Oval 54">
          <a:hlinkClick xmlns:r="http://schemas.openxmlformats.org/officeDocument/2006/relationships" r:id="" tooltip="Go left if Saccade Length &lt; 1050.11"/>
          <a:extLst>
            <a:ext uri="{FF2B5EF4-FFF2-40B4-BE49-F238E27FC236}">
              <a16:creationId xmlns:a16="http://schemas.microsoft.com/office/drawing/2014/main" id="{C301A2B4-1207-4219-82E0-768F47CE6560}"/>
            </a:ext>
          </a:extLst>
        </xdr:cNvPr>
        <xdr:cNvSpPr/>
      </xdr:nvSpPr>
      <xdr:spPr>
        <a:xfrm>
          <a:off x="1143000" y="6477000"/>
          <a:ext cx="762000" cy="381000"/>
        </a:xfrm>
        <a:prstGeom prst="ellipse">
          <a:avLst/>
        </a:prstGeom>
        <a:solidFill>
          <a:srgbClr val="4F81BD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 b="0" i="0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:rPr>
            <a:t>1050.11</a:t>
          </a:r>
        </a:p>
      </xdr:txBody>
    </xdr:sp>
    <xdr:clientData/>
  </xdr:twoCellAnchor>
  <xdr:twoCellAnchor>
    <xdr:from>
      <xdr:col>1</xdr:col>
      <xdr:colOff>533400</xdr:colOff>
      <xdr:row>33</xdr:row>
      <xdr:rowOff>6350</xdr:rowOff>
    </xdr:from>
    <xdr:to>
      <xdr:col>3</xdr:col>
      <xdr:colOff>76200</xdr:colOff>
      <xdr:row>33</xdr:row>
      <xdr:rowOff>133350</xdr:rowOff>
    </xdr:to>
    <xdr:sp macro="" textlink="">
      <xdr:nvSpPr>
        <xdr:cNvPr id="56" name="TextBox 55">
          <a:extLst>
            <a:ext uri="{FF2B5EF4-FFF2-40B4-BE49-F238E27FC236}">
              <a16:creationId xmlns:a16="http://schemas.microsoft.com/office/drawing/2014/main" id="{D6B79E09-6D8B-4186-9B1F-A97D662C3D11}"/>
            </a:ext>
          </a:extLst>
        </xdr:cNvPr>
        <xdr:cNvSpPr txBox="1"/>
      </xdr:nvSpPr>
      <xdr:spPr>
        <a:xfrm>
          <a:off x="1143000" y="6350000"/>
          <a:ext cx="762000" cy="127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ctr"/>
          <a:r>
            <a:rPr lang="en-US" sz="800" b="0" i="0">
              <a:solidFill>
                <a:srgbClr xmlns:mc="http://schemas.openxmlformats.org/markup-compatibility/2006" xmlns:a14="http://schemas.microsoft.com/office/drawing/2010/main" val="FF0000" mc:Ignorable="a14" a14:legacySpreadsheetColorIndex="10"/>
              </a:solidFill>
            </a:rPr>
            <a:t>Saccade Length</a:t>
          </a:r>
        </a:p>
      </xdr:txBody>
    </xdr:sp>
    <xdr:clientData/>
  </xdr:twoCellAnchor>
  <xdr:twoCellAnchor>
    <xdr:from>
      <xdr:col>2</xdr:col>
      <xdr:colOff>304800</xdr:colOff>
      <xdr:row>32</xdr:row>
      <xdr:rowOff>6350</xdr:rowOff>
    </xdr:from>
    <xdr:to>
      <xdr:col>4</xdr:col>
      <xdr:colOff>101600</xdr:colOff>
      <xdr:row>32</xdr:row>
      <xdr:rowOff>133350</xdr:rowOff>
    </xdr:to>
    <xdr:sp macro="" textlink="">
      <xdr:nvSpPr>
        <xdr:cNvPr id="57" name="TextBox 56">
          <a:extLst>
            <a:ext uri="{FF2B5EF4-FFF2-40B4-BE49-F238E27FC236}">
              <a16:creationId xmlns:a16="http://schemas.microsoft.com/office/drawing/2014/main" id="{2E93AE1E-3567-4D55-9512-F216FB5AA789}"/>
            </a:ext>
          </a:extLst>
        </xdr:cNvPr>
        <xdr:cNvSpPr txBox="1"/>
      </xdr:nvSpPr>
      <xdr:spPr>
        <a:xfrm>
          <a:off x="1524000" y="6159500"/>
          <a:ext cx="1016000" cy="127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l"/>
          <a:r>
            <a:rPr lang="en-US" sz="800" b="0" i="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rPr>
            <a:t>7</a:t>
          </a:r>
        </a:p>
      </xdr:txBody>
    </xdr:sp>
    <xdr:clientData/>
  </xdr:twoCellAnchor>
  <xdr:twoCellAnchor>
    <xdr:from>
      <xdr:col>3</xdr:col>
      <xdr:colOff>139700</xdr:colOff>
      <xdr:row>33</xdr:row>
      <xdr:rowOff>133350</xdr:rowOff>
    </xdr:from>
    <xdr:to>
      <xdr:col>4</xdr:col>
      <xdr:colOff>165100</xdr:colOff>
      <xdr:row>35</xdr:row>
      <xdr:rowOff>133350</xdr:rowOff>
    </xdr:to>
    <xdr:sp macro="" textlink="">
      <xdr:nvSpPr>
        <xdr:cNvPr id="58" name="Rectangle 57">
          <a:hlinkClick xmlns:r="http://schemas.openxmlformats.org/officeDocument/2006/relationships" r:id="" tooltip="Terminal"/>
          <a:extLst>
            <a:ext uri="{FF2B5EF4-FFF2-40B4-BE49-F238E27FC236}">
              <a16:creationId xmlns:a16="http://schemas.microsoft.com/office/drawing/2014/main" id="{E3A190B7-2C5A-4E57-9C5C-F91E8BFC0321}"/>
            </a:ext>
          </a:extLst>
        </xdr:cNvPr>
        <xdr:cNvSpPr/>
      </xdr:nvSpPr>
      <xdr:spPr>
        <a:xfrm>
          <a:off x="1968500" y="6477000"/>
          <a:ext cx="635000" cy="381000"/>
        </a:xfrm>
        <a:prstGeom prst="rect">
          <a:avLst/>
        </a:prstGeom>
        <a:solidFill>
          <a:srgbClr val="148014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 b="0" i="0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:rPr>
            <a:t>10.00</a:t>
          </a:r>
        </a:p>
      </xdr:txBody>
    </xdr:sp>
    <xdr:clientData/>
  </xdr:twoCellAnchor>
  <xdr:twoCellAnchor>
    <xdr:from>
      <xdr:col>3</xdr:col>
      <xdr:colOff>76200</xdr:colOff>
      <xdr:row>32</xdr:row>
      <xdr:rowOff>6350</xdr:rowOff>
    </xdr:from>
    <xdr:to>
      <xdr:col>4</xdr:col>
      <xdr:colOff>482600</xdr:colOff>
      <xdr:row>32</xdr:row>
      <xdr:rowOff>133350</xdr:rowOff>
    </xdr:to>
    <xdr:sp macro="" textlink="">
      <xdr:nvSpPr>
        <xdr:cNvPr id="59" name="TextBox 58">
          <a:extLst>
            <a:ext uri="{FF2B5EF4-FFF2-40B4-BE49-F238E27FC236}">
              <a16:creationId xmlns:a16="http://schemas.microsoft.com/office/drawing/2014/main" id="{223D177A-549A-46DC-9C24-203D61896EDC}"/>
            </a:ext>
          </a:extLst>
        </xdr:cNvPr>
        <xdr:cNvSpPr txBox="1"/>
      </xdr:nvSpPr>
      <xdr:spPr>
        <a:xfrm>
          <a:off x="1905000" y="6159500"/>
          <a:ext cx="1016000" cy="127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l"/>
          <a:r>
            <a:rPr lang="en-US" sz="800" b="0" i="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rPr>
            <a:t>1</a:t>
          </a:r>
        </a:p>
      </xdr:txBody>
    </xdr:sp>
    <xdr:clientData/>
  </xdr:twoCellAnchor>
  <xdr:twoCellAnchor>
    <xdr:from>
      <xdr:col>6</xdr:col>
      <xdr:colOff>596900</xdr:colOff>
      <xdr:row>33</xdr:row>
      <xdr:rowOff>133350</xdr:rowOff>
    </xdr:from>
    <xdr:to>
      <xdr:col>8</xdr:col>
      <xdr:colOff>12700</xdr:colOff>
      <xdr:row>35</xdr:row>
      <xdr:rowOff>133350</xdr:rowOff>
    </xdr:to>
    <xdr:sp macro="" textlink="">
      <xdr:nvSpPr>
        <xdr:cNvPr id="60" name="Rectangle 59">
          <a:hlinkClick xmlns:r="http://schemas.openxmlformats.org/officeDocument/2006/relationships" r:id="" tooltip="Terminal"/>
          <a:extLst>
            <a:ext uri="{FF2B5EF4-FFF2-40B4-BE49-F238E27FC236}">
              <a16:creationId xmlns:a16="http://schemas.microsoft.com/office/drawing/2014/main" id="{7DA94485-9846-4064-9F9E-18561255DF7D}"/>
            </a:ext>
          </a:extLst>
        </xdr:cNvPr>
        <xdr:cNvSpPr/>
      </xdr:nvSpPr>
      <xdr:spPr>
        <a:xfrm>
          <a:off x="4254500" y="6477000"/>
          <a:ext cx="635000" cy="381000"/>
        </a:xfrm>
        <a:prstGeom prst="rect">
          <a:avLst/>
        </a:prstGeom>
        <a:solidFill>
          <a:srgbClr val="148014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 b="0" i="0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:rPr>
            <a:t>5.00</a:t>
          </a:r>
        </a:p>
      </xdr:txBody>
    </xdr:sp>
    <xdr:clientData/>
  </xdr:twoCellAnchor>
  <xdr:twoCellAnchor>
    <xdr:from>
      <xdr:col>7</xdr:col>
      <xdr:colOff>304800</xdr:colOff>
      <xdr:row>32</xdr:row>
      <xdr:rowOff>6350</xdr:rowOff>
    </xdr:from>
    <xdr:to>
      <xdr:col>9</xdr:col>
      <xdr:colOff>101600</xdr:colOff>
      <xdr:row>32</xdr:row>
      <xdr:rowOff>133350</xdr:rowOff>
    </xdr:to>
    <xdr:sp macro="" textlink="">
      <xdr:nvSpPr>
        <xdr:cNvPr id="61" name="TextBox 60">
          <a:extLst>
            <a:ext uri="{FF2B5EF4-FFF2-40B4-BE49-F238E27FC236}">
              <a16:creationId xmlns:a16="http://schemas.microsoft.com/office/drawing/2014/main" id="{6C9F4E58-F6BF-4434-8089-DC2DF0459A54}"/>
            </a:ext>
          </a:extLst>
        </xdr:cNvPr>
        <xdr:cNvSpPr txBox="1"/>
      </xdr:nvSpPr>
      <xdr:spPr>
        <a:xfrm>
          <a:off x="4572000" y="6159500"/>
          <a:ext cx="1016000" cy="127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l"/>
          <a:r>
            <a:rPr lang="en-US" sz="800" b="0" i="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rPr>
            <a:t>2</a:t>
          </a:r>
        </a:p>
      </xdr:txBody>
    </xdr:sp>
    <xdr:clientData/>
  </xdr:twoCellAnchor>
  <xdr:twoCellAnchor>
    <xdr:from>
      <xdr:col>8</xdr:col>
      <xdr:colOff>139700</xdr:colOff>
      <xdr:row>33</xdr:row>
      <xdr:rowOff>133350</xdr:rowOff>
    </xdr:from>
    <xdr:to>
      <xdr:col>9</xdr:col>
      <xdr:colOff>165100</xdr:colOff>
      <xdr:row>35</xdr:row>
      <xdr:rowOff>133350</xdr:rowOff>
    </xdr:to>
    <xdr:sp macro="" textlink="">
      <xdr:nvSpPr>
        <xdr:cNvPr id="62" name="Rectangle 61">
          <a:hlinkClick xmlns:r="http://schemas.openxmlformats.org/officeDocument/2006/relationships" r:id="" tooltip="Terminal"/>
          <a:extLst>
            <a:ext uri="{FF2B5EF4-FFF2-40B4-BE49-F238E27FC236}">
              <a16:creationId xmlns:a16="http://schemas.microsoft.com/office/drawing/2014/main" id="{BEC51B86-996D-4770-885E-1A79B34CCBDF}"/>
            </a:ext>
          </a:extLst>
        </xdr:cNvPr>
        <xdr:cNvSpPr/>
      </xdr:nvSpPr>
      <xdr:spPr>
        <a:xfrm>
          <a:off x="5016500" y="6477000"/>
          <a:ext cx="635000" cy="381000"/>
        </a:xfrm>
        <a:prstGeom prst="rect">
          <a:avLst/>
        </a:prstGeom>
        <a:solidFill>
          <a:srgbClr val="148014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 b="0" i="0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:rPr>
            <a:t>6.00</a:t>
          </a:r>
        </a:p>
      </xdr:txBody>
    </xdr:sp>
    <xdr:clientData/>
  </xdr:twoCellAnchor>
  <xdr:twoCellAnchor>
    <xdr:from>
      <xdr:col>8</xdr:col>
      <xdr:colOff>76200</xdr:colOff>
      <xdr:row>32</xdr:row>
      <xdr:rowOff>6350</xdr:rowOff>
    </xdr:from>
    <xdr:to>
      <xdr:col>9</xdr:col>
      <xdr:colOff>482600</xdr:colOff>
      <xdr:row>32</xdr:row>
      <xdr:rowOff>133350</xdr:rowOff>
    </xdr:to>
    <xdr:sp macro="" textlink="">
      <xdr:nvSpPr>
        <xdr:cNvPr id="63" name="TextBox 62">
          <a:extLst>
            <a:ext uri="{FF2B5EF4-FFF2-40B4-BE49-F238E27FC236}">
              <a16:creationId xmlns:a16="http://schemas.microsoft.com/office/drawing/2014/main" id="{1241FF72-2CC6-4FEE-8420-FDA3E1DA53EA}"/>
            </a:ext>
          </a:extLst>
        </xdr:cNvPr>
        <xdr:cNvSpPr txBox="1"/>
      </xdr:nvSpPr>
      <xdr:spPr>
        <a:xfrm>
          <a:off x="4953000" y="6159500"/>
          <a:ext cx="1016000" cy="127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l"/>
          <a:r>
            <a:rPr lang="en-US" sz="800" b="0" i="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rPr>
            <a:t>2</a:t>
          </a:r>
        </a:p>
      </xdr:txBody>
    </xdr:sp>
    <xdr:clientData/>
  </xdr:twoCellAnchor>
  <xdr:twoCellAnchor>
    <xdr:from>
      <xdr:col>1</xdr:col>
      <xdr:colOff>215900</xdr:colOff>
      <xdr:row>37</xdr:row>
      <xdr:rowOff>133350</xdr:rowOff>
    </xdr:from>
    <xdr:to>
      <xdr:col>2</xdr:col>
      <xdr:colOff>241300</xdr:colOff>
      <xdr:row>39</xdr:row>
      <xdr:rowOff>133350</xdr:rowOff>
    </xdr:to>
    <xdr:sp macro="" textlink="">
      <xdr:nvSpPr>
        <xdr:cNvPr id="64" name="Rectangle 63">
          <a:hlinkClick xmlns:r="http://schemas.openxmlformats.org/officeDocument/2006/relationships" r:id="" tooltip="Subtree"/>
          <a:extLst>
            <a:ext uri="{FF2B5EF4-FFF2-40B4-BE49-F238E27FC236}">
              <a16:creationId xmlns:a16="http://schemas.microsoft.com/office/drawing/2014/main" id="{C6AD2237-A10A-4135-9D2E-E6C7A0E624B3}"/>
            </a:ext>
          </a:extLst>
        </xdr:cNvPr>
        <xdr:cNvSpPr/>
      </xdr:nvSpPr>
      <xdr:spPr>
        <a:xfrm>
          <a:off x="825500" y="7239000"/>
          <a:ext cx="635000" cy="381000"/>
        </a:xfrm>
        <a:prstGeom prst="rect">
          <a:avLst/>
        </a:prstGeom>
        <a:solidFill>
          <a:srgbClr val="801414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 b="0" i="0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:rPr>
            <a:t>8.60</a:t>
          </a:r>
        </a:p>
      </xdr:txBody>
    </xdr:sp>
    <xdr:clientData/>
  </xdr:twoCellAnchor>
  <xdr:twoCellAnchor>
    <xdr:from>
      <xdr:col>1</xdr:col>
      <xdr:colOff>533400</xdr:colOff>
      <xdr:row>36</xdr:row>
      <xdr:rowOff>6350</xdr:rowOff>
    </xdr:from>
    <xdr:to>
      <xdr:col>3</xdr:col>
      <xdr:colOff>330200</xdr:colOff>
      <xdr:row>36</xdr:row>
      <xdr:rowOff>133350</xdr:rowOff>
    </xdr:to>
    <xdr:sp macro="" textlink="">
      <xdr:nvSpPr>
        <xdr:cNvPr id="65" name="TextBox 64">
          <a:extLst>
            <a:ext uri="{FF2B5EF4-FFF2-40B4-BE49-F238E27FC236}">
              <a16:creationId xmlns:a16="http://schemas.microsoft.com/office/drawing/2014/main" id="{C61E9CBB-5116-4AF9-8528-7CB21E6DBB43}"/>
            </a:ext>
          </a:extLst>
        </xdr:cNvPr>
        <xdr:cNvSpPr txBox="1"/>
      </xdr:nvSpPr>
      <xdr:spPr>
        <a:xfrm>
          <a:off x="1143000" y="6921500"/>
          <a:ext cx="1016000" cy="127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l"/>
          <a:r>
            <a:rPr lang="en-US" sz="800" b="0" i="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rPr>
            <a:t>5</a:t>
          </a:r>
        </a:p>
      </xdr:txBody>
    </xdr:sp>
    <xdr:clientData/>
  </xdr:twoCellAnchor>
  <xdr:twoCellAnchor>
    <xdr:from>
      <xdr:col>2</xdr:col>
      <xdr:colOff>368300</xdr:colOff>
      <xdr:row>37</xdr:row>
      <xdr:rowOff>133350</xdr:rowOff>
    </xdr:from>
    <xdr:to>
      <xdr:col>3</xdr:col>
      <xdr:colOff>393700</xdr:colOff>
      <xdr:row>39</xdr:row>
      <xdr:rowOff>133350</xdr:rowOff>
    </xdr:to>
    <xdr:sp macro="" textlink="">
      <xdr:nvSpPr>
        <xdr:cNvPr id="66" name="Rectangle 65">
          <a:hlinkClick xmlns:r="http://schemas.openxmlformats.org/officeDocument/2006/relationships" r:id="" tooltip="Terminal"/>
          <a:extLst>
            <a:ext uri="{FF2B5EF4-FFF2-40B4-BE49-F238E27FC236}">
              <a16:creationId xmlns:a16="http://schemas.microsoft.com/office/drawing/2014/main" id="{A5B507BD-8B78-409C-BE12-4D4E550CBF00}"/>
            </a:ext>
          </a:extLst>
        </xdr:cNvPr>
        <xdr:cNvSpPr/>
      </xdr:nvSpPr>
      <xdr:spPr>
        <a:xfrm>
          <a:off x="1587500" y="7239000"/>
          <a:ext cx="635000" cy="381000"/>
        </a:xfrm>
        <a:prstGeom prst="rect">
          <a:avLst/>
        </a:prstGeom>
        <a:solidFill>
          <a:srgbClr val="148014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 b="0" i="0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:rPr>
            <a:t>6.50</a:t>
          </a:r>
        </a:p>
      </xdr:txBody>
    </xdr:sp>
    <xdr:clientData/>
  </xdr:twoCellAnchor>
  <xdr:twoCellAnchor>
    <xdr:from>
      <xdr:col>2</xdr:col>
      <xdr:colOff>304800</xdr:colOff>
      <xdr:row>36</xdr:row>
      <xdr:rowOff>6350</xdr:rowOff>
    </xdr:from>
    <xdr:to>
      <xdr:col>4</xdr:col>
      <xdr:colOff>101600</xdr:colOff>
      <xdr:row>36</xdr:row>
      <xdr:rowOff>133350</xdr:rowOff>
    </xdr:to>
    <xdr:sp macro="" textlink="">
      <xdr:nvSpPr>
        <xdr:cNvPr id="67" name="TextBox 66">
          <a:extLst>
            <a:ext uri="{FF2B5EF4-FFF2-40B4-BE49-F238E27FC236}">
              <a16:creationId xmlns:a16="http://schemas.microsoft.com/office/drawing/2014/main" id="{F0D10A14-B559-45BC-B58E-BABCBCD7303C}"/>
            </a:ext>
          </a:extLst>
        </xdr:cNvPr>
        <xdr:cNvSpPr txBox="1"/>
      </xdr:nvSpPr>
      <xdr:spPr>
        <a:xfrm>
          <a:off x="1524000" y="6921500"/>
          <a:ext cx="1016000" cy="127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l"/>
          <a:r>
            <a:rPr lang="en-US" sz="800" b="0" i="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rPr>
            <a:t>2</a:t>
          </a:r>
        </a:p>
      </xdr:txBody>
    </xdr:sp>
    <xdr:clientData/>
  </xdr:twoCellAnchor>
  <xdr:twoCellAnchor>
    <xdr:from>
      <xdr:col>3</xdr:col>
      <xdr:colOff>361950</xdr:colOff>
      <xdr:row>12</xdr:row>
      <xdr:rowOff>133350</xdr:rowOff>
    </xdr:from>
    <xdr:to>
      <xdr:col>3</xdr:col>
      <xdr:colOff>361950</xdr:colOff>
      <xdr:row>13</xdr:row>
      <xdr:rowOff>6350</xdr:rowOff>
    </xdr:to>
    <xdr:cxnSp macro="">
      <xdr:nvCxnSpPr>
        <xdr:cNvPr id="68" name="Straight Arrow Connector 67">
          <a:extLst>
            <a:ext uri="{FF2B5EF4-FFF2-40B4-BE49-F238E27FC236}">
              <a16:creationId xmlns:a16="http://schemas.microsoft.com/office/drawing/2014/main" id="{51A59D13-67E3-489D-8691-B666353C7794}"/>
            </a:ext>
          </a:extLst>
        </xdr:cNvPr>
        <xdr:cNvCxnSpPr/>
      </xdr:nvCxnSpPr>
      <xdr:spPr>
        <a:xfrm flipV="1">
          <a:off x="2190750" y="2476500"/>
          <a:ext cx="0" cy="63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361950</xdr:colOff>
      <xdr:row>12</xdr:row>
      <xdr:rowOff>133350</xdr:rowOff>
    </xdr:from>
    <xdr:to>
      <xdr:col>5</xdr:col>
      <xdr:colOff>523875</xdr:colOff>
      <xdr:row>12</xdr:row>
      <xdr:rowOff>133350</xdr:rowOff>
    </xdr:to>
    <xdr:cxnSp macro="">
      <xdr:nvCxnSpPr>
        <xdr:cNvPr id="69" name="Straight Arrow Connector 68">
          <a:extLst>
            <a:ext uri="{FF2B5EF4-FFF2-40B4-BE49-F238E27FC236}">
              <a16:creationId xmlns:a16="http://schemas.microsoft.com/office/drawing/2014/main" id="{7038E6B2-2503-4D49-95F6-812E34DF8268}"/>
            </a:ext>
          </a:extLst>
        </xdr:cNvPr>
        <xdr:cNvCxnSpPr/>
      </xdr:nvCxnSpPr>
      <xdr:spPr>
        <a:xfrm>
          <a:off x="2190750" y="2476500"/>
          <a:ext cx="1381125" cy="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523875</xdr:colOff>
      <xdr:row>11</xdr:row>
      <xdr:rowOff>133350</xdr:rowOff>
    </xdr:from>
    <xdr:to>
      <xdr:col>5</xdr:col>
      <xdr:colOff>523875</xdr:colOff>
      <xdr:row>12</xdr:row>
      <xdr:rowOff>133350</xdr:rowOff>
    </xdr:to>
    <xdr:cxnSp macro="">
      <xdr:nvCxnSpPr>
        <xdr:cNvPr id="70" name="Straight Arrow Connector 69">
          <a:extLst>
            <a:ext uri="{FF2B5EF4-FFF2-40B4-BE49-F238E27FC236}">
              <a16:creationId xmlns:a16="http://schemas.microsoft.com/office/drawing/2014/main" id="{359B3A67-336C-4A47-B116-5D6188821868}"/>
            </a:ext>
          </a:extLst>
        </xdr:cNvPr>
        <xdr:cNvCxnSpPr/>
      </xdr:nvCxnSpPr>
      <xdr:spPr>
        <a:xfrm flipV="1">
          <a:off x="3571875" y="2286000"/>
          <a:ext cx="0" cy="190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76200</xdr:colOff>
      <xdr:row>12</xdr:row>
      <xdr:rowOff>133350</xdr:rowOff>
    </xdr:from>
    <xdr:to>
      <xdr:col>8</xdr:col>
      <xdr:colOff>76200</xdr:colOff>
      <xdr:row>13</xdr:row>
      <xdr:rowOff>6350</xdr:rowOff>
    </xdr:to>
    <xdr:cxnSp macro="">
      <xdr:nvCxnSpPr>
        <xdr:cNvPr id="71" name="Straight Arrow Connector 70">
          <a:extLst>
            <a:ext uri="{FF2B5EF4-FFF2-40B4-BE49-F238E27FC236}">
              <a16:creationId xmlns:a16="http://schemas.microsoft.com/office/drawing/2014/main" id="{FEAC7EC0-453C-47EA-A712-FE49EEE246F7}"/>
            </a:ext>
          </a:extLst>
        </xdr:cNvPr>
        <xdr:cNvCxnSpPr/>
      </xdr:nvCxnSpPr>
      <xdr:spPr>
        <a:xfrm flipV="1">
          <a:off x="4953000" y="2476500"/>
          <a:ext cx="0" cy="63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523875</xdr:colOff>
      <xdr:row>12</xdr:row>
      <xdr:rowOff>133350</xdr:rowOff>
    </xdr:from>
    <xdr:to>
      <xdr:col>8</xdr:col>
      <xdr:colOff>76200</xdr:colOff>
      <xdr:row>12</xdr:row>
      <xdr:rowOff>133350</xdr:rowOff>
    </xdr:to>
    <xdr:cxnSp macro="">
      <xdr:nvCxnSpPr>
        <xdr:cNvPr id="72" name="Straight Arrow Connector 71">
          <a:extLst>
            <a:ext uri="{FF2B5EF4-FFF2-40B4-BE49-F238E27FC236}">
              <a16:creationId xmlns:a16="http://schemas.microsoft.com/office/drawing/2014/main" id="{B5BA105D-074D-4C4B-92A4-A82484FB58A5}"/>
            </a:ext>
          </a:extLst>
        </xdr:cNvPr>
        <xdr:cNvCxnSpPr/>
      </xdr:nvCxnSpPr>
      <xdr:spPr>
        <a:xfrm flipH="1">
          <a:off x="3571875" y="2476500"/>
          <a:ext cx="1381125" cy="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523875</xdr:colOff>
      <xdr:row>11</xdr:row>
      <xdr:rowOff>133350</xdr:rowOff>
    </xdr:from>
    <xdr:to>
      <xdr:col>5</xdr:col>
      <xdr:colOff>523875</xdr:colOff>
      <xdr:row>12</xdr:row>
      <xdr:rowOff>133350</xdr:rowOff>
    </xdr:to>
    <xdr:cxnSp macro="">
      <xdr:nvCxnSpPr>
        <xdr:cNvPr id="73" name="Straight Arrow Connector 72">
          <a:extLst>
            <a:ext uri="{FF2B5EF4-FFF2-40B4-BE49-F238E27FC236}">
              <a16:creationId xmlns:a16="http://schemas.microsoft.com/office/drawing/2014/main" id="{B14A83F7-3E2B-43C3-8CD5-43CA74CE48F1}"/>
            </a:ext>
          </a:extLst>
        </xdr:cNvPr>
        <xdr:cNvCxnSpPr/>
      </xdr:nvCxnSpPr>
      <xdr:spPr>
        <a:xfrm flipV="1">
          <a:off x="3571875" y="2286000"/>
          <a:ext cx="0" cy="190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533400</xdr:colOff>
      <xdr:row>16</xdr:row>
      <xdr:rowOff>133350</xdr:rowOff>
    </xdr:from>
    <xdr:to>
      <xdr:col>1</xdr:col>
      <xdr:colOff>533400</xdr:colOff>
      <xdr:row>17</xdr:row>
      <xdr:rowOff>133350</xdr:rowOff>
    </xdr:to>
    <xdr:cxnSp macro="">
      <xdr:nvCxnSpPr>
        <xdr:cNvPr id="74" name="Straight Arrow Connector 73">
          <a:extLst>
            <a:ext uri="{FF2B5EF4-FFF2-40B4-BE49-F238E27FC236}">
              <a16:creationId xmlns:a16="http://schemas.microsoft.com/office/drawing/2014/main" id="{DB01B0D8-E124-498B-B324-B90F7E333715}"/>
            </a:ext>
          </a:extLst>
        </xdr:cNvPr>
        <xdr:cNvCxnSpPr/>
      </xdr:nvCxnSpPr>
      <xdr:spPr>
        <a:xfrm flipV="1">
          <a:off x="1143000" y="3238500"/>
          <a:ext cx="0" cy="190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533400</xdr:colOff>
      <xdr:row>16</xdr:row>
      <xdr:rowOff>133350</xdr:rowOff>
    </xdr:from>
    <xdr:to>
      <xdr:col>3</xdr:col>
      <xdr:colOff>361950</xdr:colOff>
      <xdr:row>16</xdr:row>
      <xdr:rowOff>133350</xdr:rowOff>
    </xdr:to>
    <xdr:cxnSp macro="">
      <xdr:nvCxnSpPr>
        <xdr:cNvPr id="75" name="Straight Arrow Connector 74">
          <a:extLst>
            <a:ext uri="{FF2B5EF4-FFF2-40B4-BE49-F238E27FC236}">
              <a16:creationId xmlns:a16="http://schemas.microsoft.com/office/drawing/2014/main" id="{D70B9E0F-B614-4228-B7F5-734328686626}"/>
            </a:ext>
          </a:extLst>
        </xdr:cNvPr>
        <xdr:cNvCxnSpPr/>
      </xdr:nvCxnSpPr>
      <xdr:spPr>
        <a:xfrm>
          <a:off x="1143000" y="3238500"/>
          <a:ext cx="1047750" cy="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361950</xdr:colOff>
      <xdr:row>15</xdr:row>
      <xdr:rowOff>133350</xdr:rowOff>
    </xdr:from>
    <xdr:to>
      <xdr:col>3</xdr:col>
      <xdr:colOff>361950</xdr:colOff>
      <xdr:row>16</xdr:row>
      <xdr:rowOff>133350</xdr:rowOff>
    </xdr:to>
    <xdr:cxnSp macro="">
      <xdr:nvCxnSpPr>
        <xdr:cNvPr id="76" name="Straight Arrow Connector 75">
          <a:extLst>
            <a:ext uri="{FF2B5EF4-FFF2-40B4-BE49-F238E27FC236}">
              <a16:creationId xmlns:a16="http://schemas.microsoft.com/office/drawing/2014/main" id="{E678BFB6-0357-4513-9392-4E3B736FB6FC}"/>
            </a:ext>
          </a:extLst>
        </xdr:cNvPr>
        <xdr:cNvCxnSpPr/>
      </xdr:nvCxnSpPr>
      <xdr:spPr>
        <a:xfrm flipV="1">
          <a:off x="2190750" y="3048000"/>
          <a:ext cx="0" cy="190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190500</xdr:colOff>
      <xdr:row>16</xdr:row>
      <xdr:rowOff>133350</xdr:rowOff>
    </xdr:from>
    <xdr:to>
      <xdr:col>5</xdr:col>
      <xdr:colOff>190500</xdr:colOff>
      <xdr:row>17</xdr:row>
      <xdr:rowOff>6350</xdr:rowOff>
    </xdr:to>
    <xdr:cxnSp macro="">
      <xdr:nvCxnSpPr>
        <xdr:cNvPr id="77" name="Straight Arrow Connector 76">
          <a:extLst>
            <a:ext uri="{FF2B5EF4-FFF2-40B4-BE49-F238E27FC236}">
              <a16:creationId xmlns:a16="http://schemas.microsoft.com/office/drawing/2014/main" id="{8B762F59-0ED7-4977-A362-BB0E5999489F}"/>
            </a:ext>
          </a:extLst>
        </xdr:cNvPr>
        <xdr:cNvCxnSpPr/>
      </xdr:nvCxnSpPr>
      <xdr:spPr>
        <a:xfrm flipV="1">
          <a:off x="3238500" y="3238500"/>
          <a:ext cx="0" cy="63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361950</xdr:colOff>
      <xdr:row>16</xdr:row>
      <xdr:rowOff>133350</xdr:rowOff>
    </xdr:from>
    <xdr:to>
      <xdr:col>5</xdr:col>
      <xdr:colOff>190500</xdr:colOff>
      <xdr:row>16</xdr:row>
      <xdr:rowOff>133350</xdr:rowOff>
    </xdr:to>
    <xdr:cxnSp macro="">
      <xdr:nvCxnSpPr>
        <xdr:cNvPr id="78" name="Straight Arrow Connector 77">
          <a:extLst>
            <a:ext uri="{FF2B5EF4-FFF2-40B4-BE49-F238E27FC236}">
              <a16:creationId xmlns:a16="http://schemas.microsoft.com/office/drawing/2014/main" id="{0828CDC7-4566-4722-8127-AB2F9310CCF1}"/>
            </a:ext>
          </a:extLst>
        </xdr:cNvPr>
        <xdr:cNvCxnSpPr/>
      </xdr:nvCxnSpPr>
      <xdr:spPr>
        <a:xfrm flipH="1">
          <a:off x="2190750" y="3238500"/>
          <a:ext cx="1047750" cy="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361950</xdr:colOff>
      <xdr:row>15</xdr:row>
      <xdr:rowOff>133350</xdr:rowOff>
    </xdr:from>
    <xdr:to>
      <xdr:col>3</xdr:col>
      <xdr:colOff>361950</xdr:colOff>
      <xdr:row>16</xdr:row>
      <xdr:rowOff>133350</xdr:rowOff>
    </xdr:to>
    <xdr:cxnSp macro="">
      <xdr:nvCxnSpPr>
        <xdr:cNvPr id="79" name="Straight Arrow Connector 78">
          <a:extLst>
            <a:ext uri="{FF2B5EF4-FFF2-40B4-BE49-F238E27FC236}">
              <a16:creationId xmlns:a16="http://schemas.microsoft.com/office/drawing/2014/main" id="{9AAC29BA-4513-482F-B09B-CCBDDFE10F5D}"/>
            </a:ext>
          </a:extLst>
        </xdr:cNvPr>
        <xdr:cNvCxnSpPr/>
      </xdr:nvCxnSpPr>
      <xdr:spPr>
        <a:xfrm flipV="1">
          <a:off x="2190750" y="3048000"/>
          <a:ext cx="0" cy="190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304800</xdr:colOff>
      <xdr:row>16</xdr:row>
      <xdr:rowOff>133350</xdr:rowOff>
    </xdr:from>
    <xdr:to>
      <xdr:col>7</xdr:col>
      <xdr:colOff>304800</xdr:colOff>
      <xdr:row>17</xdr:row>
      <xdr:rowOff>133350</xdr:rowOff>
    </xdr:to>
    <xdr:cxnSp macro="">
      <xdr:nvCxnSpPr>
        <xdr:cNvPr id="80" name="Straight Arrow Connector 79">
          <a:extLst>
            <a:ext uri="{FF2B5EF4-FFF2-40B4-BE49-F238E27FC236}">
              <a16:creationId xmlns:a16="http://schemas.microsoft.com/office/drawing/2014/main" id="{FA9A6F5D-CFEF-4DB3-9C1A-16067F0DCDD7}"/>
            </a:ext>
          </a:extLst>
        </xdr:cNvPr>
        <xdr:cNvCxnSpPr/>
      </xdr:nvCxnSpPr>
      <xdr:spPr>
        <a:xfrm flipV="1">
          <a:off x="4572000" y="3238500"/>
          <a:ext cx="0" cy="190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304800</xdr:colOff>
      <xdr:row>16</xdr:row>
      <xdr:rowOff>133350</xdr:rowOff>
    </xdr:from>
    <xdr:to>
      <xdr:col>8</xdr:col>
      <xdr:colOff>76200</xdr:colOff>
      <xdr:row>16</xdr:row>
      <xdr:rowOff>133350</xdr:rowOff>
    </xdr:to>
    <xdr:cxnSp macro="">
      <xdr:nvCxnSpPr>
        <xdr:cNvPr id="81" name="Straight Arrow Connector 80">
          <a:extLst>
            <a:ext uri="{FF2B5EF4-FFF2-40B4-BE49-F238E27FC236}">
              <a16:creationId xmlns:a16="http://schemas.microsoft.com/office/drawing/2014/main" id="{B0D085E6-1940-4598-BA15-C9E894D79112}"/>
            </a:ext>
          </a:extLst>
        </xdr:cNvPr>
        <xdr:cNvCxnSpPr/>
      </xdr:nvCxnSpPr>
      <xdr:spPr>
        <a:xfrm>
          <a:off x="4572000" y="3238500"/>
          <a:ext cx="381000" cy="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76200</xdr:colOff>
      <xdr:row>15</xdr:row>
      <xdr:rowOff>133350</xdr:rowOff>
    </xdr:from>
    <xdr:to>
      <xdr:col>8</xdr:col>
      <xdr:colOff>76200</xdr:colOff>
      <xdr:row>16</xdr:row>
      <xdr:rowOff>133350</xdr:rowOff>
    </xdr:to>
    <xdr:cxnSp macro="">
      <xdr:nvCxnSpPr>
        <xdr:cNvPr id="82" name="Straight Arrow Connector 81">
          <a:extLst>
            <a:ext uri="{FF2B5EF4-FFF2-40B4-BE49-F238E27FC236}">
              <a16:creationId xmlns:a16="http://schemas.microsoft.com/office/drawing/2014/main" id="{B039BF16-747D-491A-AEDB-F92886E1C4DB}"/>
            </a:ext>
          </a:extLst>
        </xdr:cNvPr>
        <xdr:cNvCxnSpPr/>
      </xdr:nvCxnSpPr>
      <xdr:spPr>
        <a:xfrm flipV="1">
          <a:off x="4953000" y="3048000"/>
          <a:ext cx="0" cy="190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457200</xdr:colOff>
      <xdr:row>16</xdr:row>
      <xdr:rowOff>133350</xdr:rowOff>
    </xdr:from>
    <xdr:to>
      <xdr:col>8</xdr:col>
      <xdr:colOff>457200</xdr:colOff>
      <xdr:row>17</xdr:row>
      <xdr:rowOff>6350</xdr:rowOff>
    </xdr:to>
    <xdr:cxnSp macro="">
      <xdr:nvCxnSpPr>
        <xdr:cNvPr id="83" name="Straight Arrow Connector 82">
          <a:extLst>
            <a:ext uri="{FF2B5EF4-FFF2-40B4-BE49-F238E27FC236}">
              <a16:creationId xmlns:a16="http://schemas.microsoft.com/office/drawing/2014/main" id="{75ACE563-DD1D-4385-95D4-0B0AE8246000}"/>
            </a:ext>
          </a:extLst>
        </xdr:cNvPr>
        <xdr:cNvCxnSpPr/>
      </xdr:nvCxnSpPr>
      <xdr:spPr>
        <a:xfrm flipV="1">
          <a:off x="5334000" y="3238500"/>
          <a:ext cx="0" cy="63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76200</xdr:colOff>
      <xdr:row>16</xdr:row>
      <xdr:rowOff>133350</xdr:rowOff>
    </xdr:from>
    <xdr:to>
      <xdr:col>8</xdr:col>
      <xdr:colOff>457200</xdr:colOff>
      <xdr:row>16</xdr:row>
      <xdr:rowOff>133350</xdr:rowOff>
    </xdr:to>
    <xdr:cxnSp macro="">
      <xdr:nvCxnSpPr>
        <xdr:cNvPr id="84" name="Straight Arrow Connector 83">
          <a:extLst>
            <a:ext uri="{FF2B5EF4-FFF2-40B4-BE49-F238E27FC236}">
              <a16:creationId xmlns:a16="http://schemas.microsoft.com/office/drawing/2014/main" id="{CB34B403-BF14-4AEB-AFCB-5CE39465263B}"/>
            </a:ext>
          </a:extLst>
        </xdr:cNvPr>
        <xdr:cNvCxnSpPr/>
      </xdr:nvCxnSpPr>
      <xdr:spPr>
        <a:xfrm flipH="1">
          <a:off x="4953000" y="3238500"/>
          <a:ext cx="381000" cy="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76200</xdr:colOff>
      <xdr:row>15</xdr:row>
      <xdr:rowOff>133350</xdr:rowOff>
    </xdr:from>
    <xdr:to>
      <xdr:col>8</xdr:col>
      <xdr:colOff>76200</xdr:colOff>
      <xdr:row>16</xdr:row>
      <xdr:rowOff>133350</xdr:rowOff>
    </xdr:to>
    <xdr:cxnSp macro="">
      <xdr:nvCxnSpPr>
        <xdr:cNvPr id="85" name="Straight Arrow Connector 84">
          <a:extLst>
            <a:ext uri="{FF2B5EF4-FFF2-40B4-BE49-F238E27FC236}">
              <a16:creationId xmlns:a16="http://schemas.microsoft.com/office/drawing/2014/main" id="{FA0E44AF-8AC5-400C-880B-5E076731FC84}"/>
            </a:ext>
          </a:extLst>
        </xdr:cNvPr>
        <xdr:cNvCxnSpPr/>
      </xdr:nvCxnSpPr>
      <xdr:spPr>
        <a:xfrm flipV="1">
          <a:off x="4953000" y="3048000"/>
          <a:ext cx="0" cy="190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457200</xdr:colOff>
      <xdr:row>20</xdr:row>
      <xdr:rowOff>133350</xdr:rowOff>
    </xdr:from>
    <xdr:to>
      <xdr:col>3</xdr:col>
      <xdr:colOff>457200</xdr:colOff>
      <xdr:row>21</xdr:row>
      <xdr:rowOff>6350</xdr:rowOff>
    </xdr:to>
    <xdr:cxnSp macro="">
      <xdr:nvCxnSpPr>
        <xdr:cNvPr id="86" name="Straight Arrow Connector 85">
          <a:extLst>
            <a:ext uri="{FF2B5EF4-FFF2-40B4-BE49-F238E27FC236}">
              <a16:creationId xmlns:a16="http://schemas.microsoft.com/office/drawing/2014/main" id="{834BCD15-E504-464D-9CE7-35CECA558946}"/>
            </a:ext>
          </a:extLst>
        </xdr:cNvPr>
        <xdr:cNvCxnSpPr/>
      </xdr:nvCxnSpPr>
      <xdr:spPr>
        <a:xfrm flipV="1">
          <a:off x="2286000" y="4000500"/>
          <a:ext cx="0" cy="63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457200</xdr:colOff>
      <xdr:row>20</xdr:row>
      <xdr:rowOff>133350</xdr:rowOff>
    </xdr:from>
    <xdr:to>
      <xdr:col>5</xdr:col>
      <xdr:colOff>190500</xdr:colOff>
      <xdr:row>20</xdr:row>
      <xdr:rowOff>133350</xdr:rowOff>
    </xdr:to>
    <xdr:cxnSp macro="">
      <xdr:nvCxnSpPr>
        <xdr:cNvPr id="87" name="Straight Arrow Connector 86">
          <a:extLst>
            <a:ext uri="{FF2B5EF4-FFF2-40B4-BE49-F238E27FC236}">
              <a16:creationId xmlns:a16="http://schemas.microsoft.com/office/drawing/2014/main" id="{E32FBCD1-CC27-4A31-B1FF-E9B3088FEB25}"/>
            </a:ext>
          </a:extLst>
        </xdr:cNvPr>
        <xdr:cNvCxnSpPr/>
      </xdr:nvCxnSpPr>
      <xdr:spPr>
        <a:xfrm>
          <a:off x="2286000" y="4000500"/>
          <a:ext cx="952500" cy="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190500</xdr:colOff>
      <xdr:row>19</xdr:row>
      <xdr:rowOff>133350</xdr:rowOff>
    </xdr:from>
    <xdr:to>
      <xdr:col>5</xdr:col>
      <xdr:colOff>190500</xdr:colOff>
      <xdr:row>20</xdr:row>
      <xdr:rowOff>133350</xdr:rowOff>
    </xdr:to>
    <xdr:cxnSp macro="">
      <xdr:nvCxnSpPr>
        <xdr:cNvPr id="88" name="Straight Arrow Connector 87">
          <a:extLst>
            <a:ext uri="{FF2B5EF4-FFF2-40B4-BE49-F238E27FC236}">
              <a16:creationId xmlns:a16="http://schemas.microsoft.com/office/drawing/2014/main" id="{591BC0F7-B727-4C4A-A5B6-E0FDF3014CBE}"/>
            </a:ext>
          </a:extLst>
        </xdr:cNvPr>
        <xdr:cNvCxnSpPr/>
      </xdr:nvCxnSpPr>
      <xdr:spPr>
        <a:xfrm flipV="1">
          <a:off x="3238500" y="3810000"/>
          <a:ext cx="0" cy="190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533400</xdr:colOff>
      <xdr:row>20</xdr:row>
      <xdr:rowOff>133350</xdr:rowOff>
    </xdr:from>
    <xdr:to>
      <xdr:col>6</xdr:col>
      <xdr:colOff>533400</xdr:colOff>
      <xdr:row>21</xdr:row>
      <xdr:rowOff>6350</xdr:rowOff>
    </xdr:to>
    <xdr:cxnSp macro="">
      <xdr:nvCxnSpPr>
        <xdr:cNvPr id="89" name="Straight Arrow Connector 88">
          <a:extLst>
            <a:ext uri="{FF2B5EF4-FFF2-40B4-BE49-F238E27FC236}">
              <a16:creationId xmlns:a16="http://schemas.microsoft.com/office/drawing/2014/main" id="{864E31E2-EBED-4144-A5AD-890095E0F488}"/>
            </a:ext>
          </a:extLst>
        </xdr:cNvPr>
        <xdr:cNvCxnSpPr/>
      </xdr:nvCxnSpPr>
      <xdr:spPr>
        <a:xfrm flipV="1">
          <a:off x="4191000" y="4000500"/>
          <a:ext cx="0" cy="63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190500</xdr:colOff>
      <xdr:row>20</xdr:row>
      <xdr:rowOff>133350</xdr:rowOff>
    </xdr:from>
    <xdr:to>
      <xdr:col>6</xdr:col>
      <xdr:colOff>533400</xdr:colOff>
      <xdr:row>20</xdr:row>
      <xdr:rowOff>133350</xdr:rowOff>
    </xdr:to>
    <xdr:cxnSp macro="">
      <xdr:nvCxnSpPr>
        <xdr:cNvPr id="90" name="Straight Arrow Connector 89">
          <a:extLst>
            <a:ext uri="{FF2B5EF4-FFF2-40B4-BE49-F238E27FC236}">
              <a16:creationId xmlns:a16="http://schemas.microsoft.com/office/drawing/2014/main" id="{CA1EA971-5895-4CD5-BF4D-2EC56D4BFA47}"/>
            </a:ext>
          </a:extLst>
        </xdr:cNvPr>
        <xdr:cNvCxnSpPr/>
      </xdr:nvCxnSpPr>
      <xdr:spPr>
        <a:xfrm flipH="1">
          <a:off x="3238500" y="4000500"/>
          <a:ext cx="952500" cy="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190500</xdr:colOff>
      <xdr:row>19</xdr:row>
      <xdr:rowOff>133350</xdr:rowOff>
    </xdr:from>
    <xdr:to>
      <xdr:col>5</xdr:col>
      <xdr:colOff>190500</xdr:colOff>
      <xdr:row>20</xdr:row>
      <xdr:rowOff>133350</xdr:rowOff>
    </xdr:to>
    <xdr:cxnSp macro="">
      <xdr:nvCxnSpPr>
        <xdr:cNvPr id="91" name="Straight Arrow Connector 90">
          <a:extLst>
            <a:ext uri="{FF2B5EF4-FFF2-40B4-BE49-F238E27FC236}">
              <a16:creationId xmlns:a16="http://schemas.microsoft.com/office/drawing/2014/main" id="{35E6FC09-A9A5-4F6D-93EA-2069241B1947}"/>
            </a:ext>
          </a:extLst>
        </xdr:cNvPr>
        <xdr:cNvCxnSpPr/>
      </xdr:nvCxnSpPr>
      <xdr:spPr>
        <a:xfrm flipV="1">
          <a:off x="3238500" y="3810000"/>
          <a:ext cx="0" cy="190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76200</xdr:colOff>
      <xdr:row>20</xdr:row>
      <xdr:rowOff>133350</xdr:rowOff>
    </xdr:from>
    <xdr:to>
      <xdr:col>8</xdr:col>
      <xdr:colOff>76200</xdr:colOff>
      <xdr:row>21</xdr:row>
      <xdr:rowOff>133350</xdr:rowOff>
    </xdr:to>
    <xdr:cxnSp macro="">
      <xdr:nvCxnSpPr>
        <xdr:cNvPr id="92" name="Straight Arrow Connector 91">
          <a:extLst>
            <a:ext uri="{FF2B5EF4-FFF2-40B4-BE49-F238E27FC236}">
              <a16:creationId xmlns:a16="http://schemas.microsoft.com/office/drawing/2014/main" id="{5FBD79B8-725C-4D9F-B709-4C790ED61300}"/>
            </a:ext>
          </a:extLst>
        </xdr:cNvPr>
        <xdr:cNvCxnSpPr/>
      </xdr:nvCxnSpPr>
      <xdr:spPr>
        <a:xfrm flipV="1">
          <a:off x="4953000" y="4000500"/>
          <a:ext cx="0" cy="190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76200</xdr:colOff>
      <xdr:row>20</xdr:row>
      <xdr:rowOff>133350</xdr:rowOff>
    </xdr:from>
    <xdr:to>
      <xdr:col>8</xdr:col>
      <xdr:colOff>457200</xdr:colOff>
      <xdr:row>20</xdr:row>
      <xdr:rowOff>133350</xdr:rowOff>
    </xdr:to>
    <xdr:cxnSp macro="">
      <xdr:nvCxnSpPr>
        <xdr:cNvPr id="93" name="Straight Arrow Connector 92">
          <a:extLst>
            <a:ext uri="{FF2B5EF4-FFF2-40B4-BE49-F238E27FC236}">
              <a16:creationId xmlns:a16="http://schemas.microsoft.com/office/drawing/2014/main" id="{F20A8D3A-4CCD-4711-BB2A-E5CF28286DD9}"/>
            </a:ext>
          </a:extLst>
        </xdr:cNvPr>
        <xdr:cNvCxnSpPr/>
      </xdr:nvCxnSpPr>
      <xdr:spPr>
        <a:xfrm>
          <a:off x="4953000" y="4000500"/>
          <a:ext cx="381000" cy="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457200</xdr:colOff>
      <xdr:row>19</xdr:row>
      <xdr:rowOff>133350</xdr:rowOff>
    </xdr:from>
    <xdr:to>
      <xdr:col>8</xdr:col>
      <xdr:colOff>457200</xdr:colOff>
      <xdr:row>20</xdr:row>
      <xdr:rowOff>133350</xdr:rowOff>
    </xdr:to>
    <xdr:cxnSp macro="">
      <xdr:nvCxnSpPr>
        <xdr:cNvPr id="94" name="Straight Arrow Connector 93">
          <a:extLst>
            <a:ext uri="{FF2B5EF4-FFF2-40B4-BE49-F238E27FC236}">
              <a16:creationId xmlns:a16="http://schemas.microsoft.com/office/drawing/2014/main" id="{CF952F1C-F3ED-4076-9E03-E79ED4408F53}"/>
            </a:ext>
          </a:extLst>
        </xdr:cNvPr>
        <xdr:cNvCxnSpPr/>
      </xdr:nvCxnSpPr>
      <xdr:spPr>
        <a:xfrm flipV="1">
          <a:off x="5334000" y="3810000"/>
          <a:ext cx="0" cy="190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228600</xdr:colOff>
      <xdr:row>20</xdr:row>
      <xdr:rowOff>133350</xdr:rowOff>
    </xdr:from>
    <xdr:to>
      <xdr:col>9</xdr:col>
      <xdr:colOff>228600</xdr:colOff>
      <xdr:row>21</xdr:row>
      <xdr:rowOff>133350</xdr:rowOff>
    </xdr:to>
    <xdr:cxnSp macro="">
      <xdr:nvCxnSpPr>
        <xdr:cNvPr id="95" name="Straight Arrow Connector 94">
          <a:extLst>
            <a:ext uri="{FF2B5EF4-FFF2-40B4-BE49-F238E27FC236}">
              <a16:creationId xmlns:a16="http://schemas.microsoft.com/office/drawing/2014/main" id="{2CD137EE-BE48-49A0-BA95-B99A1293796C}"/>
            </a:ext>
          </a:extLst>
        </xdr:cNvPr>
        <xdr:cNvCxnSpPr/>
      </xdr:nvCxnSpPr>
      <xdr:spPr>
        <a:xfrm flipV="1">
          <a:off x="5715000" y="4000500"/>
          <a:ext cx="0" cy="190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457200</xdr:colOff>
      <xdr:row>20</xdr:row>
      <xdr:rowOff>133350</xdr:rowOff>
    </xdr:from>
    <xdr:to>
      <xdr:col>9</xdr:col>
      <xdr:colOff>228600</xdr:colOff>
      <xdr:row>20</xdr:row>
      <xdr:rowOff>133350</xdr:rowOff>
    </xdr:to>
    <xdr:cxnSp macro="">
      <xdr:nvCxnSpPr>
        <xdr:cNvPr id="96" name="Straight Arrow Connector 95">
          <a:extLst>
            <a:ext uri="{FF2B5EF4-FFF2-40B4-BE49-F238E27FC236}">
              <a16:creationId xmlns:a16="http://schemas.microsoft.com/office/drawing/2014/main" id="{5F420DB1-637B-4795-B567-085B2CF919E7}"/>
            </a:ext>
          </a:extLst>
        </xdr:cNvPr>
        <xdr:cNvCxnSpPr/>
      </xdr:nvCxnSpPr>
      <xdr:spPr>
        <a:xfrm flipH="1">
          <a:off x="5334000" y="4000500"/>
          <a:ext cx="381000" cy="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457200</xdr:colOff>
      <xdr:row>19</xdr:row>
      <xdr:rowOff>133350</xdr:rowOff>
    </xdr:from>
    <xdr:to>
      <xdr:col>8</xdr:col>
      <xdr:colOff>457200</xdr:colOff>
      <xdr:row>20</xdr:row>
      <xdr:rowOff>133350</xdr:rowOff>
    </xdr:to>
    <xdr:cxnSp macro="">
      <xdr:nvCxnSpPr>
        <xdr:cNvPr id="97" name="Straight Arrow Connector 96">
          <a:extLst>
            <a:ext uri="{FF2B5EF4-FFF2-40B4-BE49-F238E27FC236}">
              <a16:creationId xmlns:a16="http://schemas.microsoft.com/office/drawing/2014/main" id="{42FD8010-4B82-4CD0-A9AF-8FEC969CB9D9}"/>
            </a:ext>
          </a:extLst>
        </xdr:cNvPr>
        <xdr:cNvCxnSpPr/>
      </xdr:nvCxnSpPr>
      <xdr:spPr>
        <a:xfrm flipV="1">
          <a:off x="5334000" y="3810000"/>
          <a:ext cx="0" cy="190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304800</xdr:colOff>
      <xdr:row>24</xdr:row>
      <xdr:rowOff>133350</xdr:rowOff>
    </xdr:from>
    <xdr:to>
      <xdr:col>2</xdr:col>
      <xdr:colOff>304800</xdr:colOff>
      <xdr:row>25</xdr:row>
      <xdr:rowOff>6350</xdr:rowOff>
    </xdr:to>
    <xdr:cxnSp macro="">
      <xdr:nvCxnSpPr>
        <xdr:cNvPr id="98" name="Straight Arrow Connector 97">
          <a:extLst>
            <a:ext uri="{FF2B5EF4-FFF2-40B4-BE49-F238E27FC236}">
              <a16:creationId xmlns:a16="http://schemas.microsoft.com/office/drawing/2014/main" id="{40DCF126-EECD-4BEC-BBA7-8B4912797DCD}"/>
            </a:ext>
          </a:extLst>
        </xdr:cNvPr>
        <xdr:cNvCxnSpPr/>
      </xdr:nvCxnSpPr>
      <xdr:spPr>
        <a:xfrm flipV="1">
          <a:off x="1524000" y="4762500"/>
          <a:ext cx="0" cy="63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304800</xdr:colOff>
      <xdr:row>24</xdr:row>
      <xdr:rowOff>133350</xdr:rowOff>
    </xdr:from>
    <xdr:to>
      <xdr:col>3</xdr:col>
      <xdr:colOff>457200</xdr:colOff>
      <xdr:row>24</xdr:row>
      <xdr:rowOff>133350</xdr:rowOff>
    </xdr:to>
    <xdr:cxnSp macro="">
      <xdr:nvCxnSpPr>
        <xdr:cNvPr id="99" name="Straight Arrow Connector 98">
          <a:extLst>
            <a:ext uri="{FF2B5EF4-FFF2-40B4-BE49-F238E27FC236}">
              <a16:creationId xmlns:a16="http://schemas.microsoft.com/office/drawing/2014/main" id="{0EC3C9C3-59FD-4378-93D2-D4EA7C1CD798}"/>
            </a:ext>
          </a:extLst>
        </xdr:cNvPr>
        <xdr:cNvCxnSpPr/>
      </xdr:nvCxnSpPr>
      <xdr:spPr>
        <a:xfrm>
          <a:off x="1524000" y="4762500"/>
          <a:ext cx="762000" cy="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457200</xdr:colOff>
      <xdr:row>23</xdr:row>
      <xdr:rowOff>133350</xdr:rowOff>
    </xdr:from>
    <xdr:to>
      <xdr:col>3</xdr:col>
      <xdr:colOff>457200</xdr:colOff>
      <xdr:row>24</xdr:row>
      <xdr:rowOff>133350</xdr:rowOff>
    </xdr:to>
    <xdr:cxnSp macro="">
      <xdr:nvCxnSpPr>
        <xdr:cNvPr id="100" name="Straight Arrow Connector 99">
          <a:extLst>
            <a:ext uri="{FF2B5EF4-FFF2-40B4-BE49-F238E27FC236}">
              <a16:creationId xmlns:a16="http://schemas.microsoft.com/office/drawing/2014/main" id="{55E975AC-ED09-435B-9A79-336537274673}"/>
            </a:ext>
          </a:extLst>
        </xdr:cNvPr>
        <xdr:cNvCxnSpPr/>
      </xdr:nvCxnSpPr>
      <xdr:spPr>
        <a:xfrm flipV="1">
          <a:off x="2286000" y="4572000"/>
          <a:ext cx="0" cy="190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24</xdr:row>
      <xdr:rowOff>133350</xdr:rowOff>
    </xdr:from>
    <xdr:to>
      <xdr:col>5</xdr:col>
      <xdr:colOff>0</xdr:colOff>
      <xdr:row>25</xdr:row>
      <xdr:rowOff>6350</xdr:rowOff>
    </xdr:to>
    <xdr:cxnSp macro="">
      <xdr:nvCxnSpPr>
        <xdr:cNvPr id="101" name="Straight Arrow Connector 100">
          <a:extLst>
            <a:ext uri="{FF2B5EF4-FFF2-40B4-BE49-F238E27FC236}">
              <a16:creationId xmlns:a16="http://schemas.microsoft.com/office/drawing/2014/main" id="{A210B026-ED8D-4685-BDE0-9CB93E2B9EFF}"/>
            </a:ext>
          </a:extLst>
        </xdr:cNvPr>
        <xdr:cNvCxnSpPr/>
      </xdr:nvCxnSpPr>
      <xdr:spPr>
        <a:xfrm flipV="1">
          <a:off x="3048000" y="4762500"/>
          <a:ext cx="0" cy="63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457200</xdr:colOff>
      <xdr:row>24</xdr:row>
      <xdr:rowOff>133350</xdr:rowOff>
    </xdr:from>
    <xdr:to>
      <xdr:col>5</xdr:col>
      <xdr:colOff>0</xdr:colOff>
      <xdr:row>24</xdr:row>
      <xdr:rowOff>133350</xdr:rowOff>
    </xdr:to>
    <xdr:cxnSp macro="">
      <xdr:nvCxnSpPr>
        <xdr:cNvPr id="102" name="Straight Arrow Connector 101">
          <a:extLst>
            <a:ext uri="{FF2B5EF4-FFF2-40B4-BE49-F238E27FC236}">
              <a16:creationId xmlns:a16="http://schemas.microsoft.com/office/drawing/2014/main" id="{56FBC810-E82A-41B8-82EC-A6CF9440079D}"/>
            </a:ext>
          </a:extLst>
        </xdr:cNvPr>
        <xdr:cNvCxnSpPr/>
      </xdr:nvCxnSpPr>
      <xdr:spPr>
        <a:xfrm flipH="1">
          <a:off x="2286000" y="4762500"/>
          <a:ext cx="762000" cy="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457200</xdr:colOff>
      <xdr:row>23</xdr:row>
      <xdr:rowOff>133350</xdr:rowOff>
    </xdr:from>
    <xdr:to>
      <xdr:col>3</xdr:col>
      <xdr:colOff>457200</xdr:colOff>
      <xdr:row>24</xdr:row>
      <xdr:rowOff>133350</xdr:rowOff>
    </xdr:to>
    <xdr:cxnSp macro="">
      <xdr:nvCxnSpPr>
        <xdr:cNvPr id="103" name="Straight Arrow Connector 102">
          <a:extLst>
            <a:ext uri="{FF2B5EF4-FFF2-40B4-BE49-F238E27FC236}">
              <a16:creationId xmlns:a16="http://schemas.microsoft.com/office/drawing/2014/main" id="{8C0A4053-3B3F-4867-9A4C-230C0F422ADD}"/>
            </a:ext>
          </a:extLst>
        </xdr:cNvPr>
        <xdr:cNvCxnSpPr/>
      </xdr:nvCxnSpPr>
      <xdr:spPr>
        <a:xfrm flipV="1">
          <a:off x="2286000" y="4572000"/>
          <a:ext cx="0" cy="190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152400</xdr:colOff>
      <xdr:row>24</xdr:row>
      <xdr:rowOff>133350</xdr:rowOff>
    </xdr:from>
    <xdr:to>
      <xdr:col>6</xdr:col>
      <xdr:colOff>152400</xdr:colOff>
      <xdr:row>25</xdr:row>
      <xdr:rowOff>133350</xdr:rowOff>
    </xdr:to>
    <xdr:cxnSp macro="">
      <xdr:nvCxnSpPr>
        <xdr:cNvPr id="104" name="Straight Arrow Connector 103">
          <a:extLst>
            <a:ext uri="{FF2B5EF4-FFF2-40B4-BE49-F238E27FC236}">
              <a16:creationId xmlns:a16="http://schemas.microsoft.com/office/drawing/2014/main" id="{C3D90D1D-56D7-4FEF-896E-D74698B5B91D}"/>
            </a:ext>
          </a:extLst>
        </xdr:cNvPr>
        <xdr:cNvCxnSpPr/>
      </xdr:nvCxnSpPr>
      <xdr:spPr>
        <a:xfrm flipV="1">
          <a:off x="3810000" y="4762500"/>
          <a:ext cx="0" cy="190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152400</xdr:colOff>
      <xdr:row>24</xdr:row>
      <xdr:rowOff>133350</xdr:rowOff>
    </xdr:from>
    <xdr:to>
      <xdr:col>6</xdr:col>
      <xdr:colOff>533400</xdr:colOff>
      <xdr:row>24</xdr:row>
      <xdr:rowOff>133350</xdr:rowOff>
    </xdr:to>
    <xdr:cxnSp macro="">
      <xdr:nvCxnSpPr>
        <xdr:cNvPr id="105" name="Straight Arrow Connector 104">
          <a:extLst>
            <a:ext uri="{FF2B5EF4-FFF2-40B4-BE49-F238E27FC236}">
              <a16:creationId xmlns:a16="http://schemas.microsoft.com/office/drawing/2014/main" id="{E25175F8-3799-42DC-872F-1992971B8CF8}"/>
            </a:ext>
          </a:extLst>
        </xdr:cNvPr>
        <xdr:cNvCxnSpPr/>
      </xdr:nvCxnSpPr>
      <xdr:spPr>
        <a:xfrm>
          <a:off x="3810000" y="4762500"/>
          <a:ext cx="381000" cy="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533400</xdr:colOff>
      <xdr:row>23</xdr:row>
      <xdr:rowOff>133350</xdr:rowOff>
    </xdr:from>
    <xdr:to>
      <xdr:col>6</xdr:col>
      <xdr:colOff>533400</xdr:colOff>
      <xdr:row>24</xdr:row>
      <xdr:rowOff>133350</xdr:rowOff>
    </xdr:to>
    <xdr:cxnSp macro="">
      <xdr:nvCxnSpPr>
        <xdr:cNvPr id="106" name="Straight Arrow Connector 105">
          <a:extLst>
            <a:ext uri="{FF2B5EF4-FFF2-40B4-BE49-F238E27FC236}">
              <a16:creationId xmlns:a16="http://schemas.microsoft.com/office/drawing/2014/main" id="{502894F0-4A96-4B73-8107-5FF8385251A9}"/>
            </a:ext>
          </a:extLst>
        </xdr:cNvPr>
        <xdr:cNvCxnSpPr/>
      </xdr:nvCxnSpPr>
      <xdr:spPr>
        <a:xfrm flipV="1">
          <a:off x="4191000" y="4572000"/>
          <a:ext cx="0" cy="190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304800</xdr:colOff>
      <xdr:row>24</xdr:row>
      <xdr:rowOff>133350</xdr:rowOff>
    </xdr:from>
    <xdr:to>
      <xdr:col>7</xdr:col>
      <xdr:colOff>304800</xdr:colOff>
      <xdr:row>25</xdr:row>
      <xdr:rowOff>6350</xdr:rowOff>
    </xdr:to>
    <xdr:cxnSp macro="">
      <xdr:nvCxnSpPr>
        <xdr:cNvPr id="107" name="Straight Arrow Connector 106">
          <a:extLst>
            <a:ext uri="{FF2B5EF4-FFF2-40B4-BE49-F238E27FC236}">
              <a16:creationId xmlns:a16="http://schemas.microsoft.com/office/drawing/2014/main" id="{70BB0ABE-B57F-4622-B5CF-348DA09252EA}"/>
            </a:ext>
          </a:extLst>
        </xdr:cNvPr>
        <xdr:cNvCxnSpPr/>
      </xdr:nvCxnSpPr>
      <xdr:spPr>
        <a:xfrm flipV="1">
          <a:off x="4572000" y="4762500"/>
          <a:ext cx="0" cy="63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533400</xdr:colOff>
      <xdr:row>24</xdr:row>
      <xdr:rowOff>133350</xdr:rowOff>
    </xdr:from>
    <xdr:to>
      <xdr:col>7</xdr:col>
      <xdr:colOff>304800</xdr:colOff>
      <xdr:row>24</xdr:row>
      <xdr:rowOff>133350</xdr:rowOff>
    </xdr:to>
    <xdr:cxnSp macro="">
      <xdr:nvCxnSpPr>
        <xdr:cNvPr id="108" name="Straight Arrow Connector 107">
          <a:extLst>
            <a:ext uri="{FF2B5EF4-FFF2-40B4-BE49-F238E27FC236}">
              <a16:creationId xmlns:a16="http://schemas.microsoft.com/office/drawing/2014/main" id="{D735636C-3A31-4A13-A93D-07517C8951EB}"/>
            </a:ext>
          </a:extLst>
        </xdr:cNvPr>
        <xdr:cNvCxnSpPr/>
      </xdr:nvCxnSpPr>
      <xdr:spPr>
        <a:xfrm flipH="1">
          <a:off x="4191000" y="4762500"/>
          <a:ext cx="381000" cy="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533400</xdr:colOff>
      <xdr:row>23</xdr:row>
      <xdr:rowOff>133350</xdr:rowOff>
    </xdr:from>
    <xdr:to>
      <xdr:col>6</xdr:col>
      <xdr:colOff>533400</xdr:colOff>
      <xdr:row>24</xdr:row>
      <xdr:rowOff>133350</xdr:rowOff>
    </xdr:to>
    <xdr:cxnSp macro="">
      <xdr:nvCxnSpPr>
        <xdr:cNvPr id="109" name="Straight Arrow Connector 108">
          <a:extLst>
            <a:ext uri="{FF2B5EF4-FFF2-40B4-BE49-F238E27FC236}">
              <a16:creationId xmlns:a16="http://schemas.microsoft.com/office/drawing/2014/main" id="{173E506A-7CC0-475D-8030-BF72334C1985}"/>
            </a:ext>
          </a:extLst>
        </xdr:cNvPr>
        <xdr:cNvCxnSpPr/>
      </xdr:nvCxnSpPr>
      <xdr:spPr>
        <a:xfrm flipV="1">
          <a:off x="4191000" y="4572000"/>
          <a:ext cx="0" cy="190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533400</xdr:colOff>
      <xdr:row>28</xdr:row>
      <xdr:rowOff>133350</xdr:rowOff>
    </xdr:from>
    <xdr:to>
      <xdr:col>1</xdr:col>
      <xdr:colOff>533400</xdr:colOff>
      <xdr:row>29</xdr:row>
      <xdr:rowOff>133350</xdr:rowOff>
    </xdr:to>
    <xdr:cxnSp macro="">
      <xdr:nvCxnSpPr>
        <xdr:cNvPr id="110" name="Straight Arrow Connector 109">
          <a:extLst>
            <a:ext uri="{FF2B5EF4-FFF2-40B4-BE49-F238E27FC236}">
              <a16:creationId xmlns:a16="http://schemas.microsoft.com/office/drawing/2014/main" id="{005820F5-5B8D-4FC6-8BD7-C98DBF00F668}"/>
            </a:ext>
          </a:extLst>
        </xdr:cNvPr>
        <xdr:cNvCxnSpPr/>
      </xdr:nvCxnSpPr>
      <xdr:spPr>
        <a:xfrm flipV="1">
          <a:off x="1143000" y="5524500"/>
          <a:ext cx="0" cy="190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533400</xdr:colOff>
      <xdr:row>28</xdr:row>
      <xdr:rowOff>133350</xdr:rowOff>
    </xdr:from>
    <xdr:to>
      <xdr:col>2</xdr:col>
      <xdr:colOff>304800</xdr:colOff>
      <xdr:row>28</xdr:row>
      <xdr:rowOff>133350</xdr:rowOff>
    </xdr:to>
    <xdr:cxnSp macro="">
      <xdr:nvCxnSpPr>
        <xdr:cNvPr id="111" name="Straight Arrow Connector 110">
          <a:extLst>
            <a:ext uri="{FF2B5EF4-FFF2-40B4-BE49-F238E27FC236}">
              <a16:creationId xmlns:a16="http://schemas.microsoft.com/office/drawing/2014/main" id="{C6AEFFCD-B4B4-4BB5-BD82-A3CAFB7CBC73}"/>
            </a:ext>
          </a:extLst>
        </xdr:cNvPr>
        <xdr:cNvCxnSpPr/>
      </xdr:nvCxnSpPr>
      <xdr:spPr>
        <a:xfrm>
          <a:off x="1143000" y="5524500"/>
          <a:ext cx="381000" cy="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304800</xdr:colOff>
      <xdr:row>27</xdr:row>
      <xdr:rowOff>133350</xdr:rowOff>
    </xdr:from>
    <xdr:to>
      <xdr:col>2</xdr:col>
      <xdr:colOff>304800</xdr:colOff>
      <xdr:row>28</xdr:row>
      <xdr:rowOff>133350</xdr:rowOff>
    </xdr:to>
    <xdr:cxnSp macro="">
      <xdr:nvCxnSpPr>
        <xdr:cNvPr id="112" name="Straight Arrow Connector 111">
          <a:extLst>
            <a:ext uri="{FF2B5EF4-FFF2-40B4-BE49-F238E27FC236}">
              <a16:creationId xmlns:a16="http://schemas.microsoft.com/office/drawing/2014/main" id="{70BA2892-781E-4E7B-B0F3-BD120AA27F69}"/>
            </a:ext>
          </a:extLst>
        </xdr:cNvPr>
        <xdr:cNvCxnSpPr/>
      </xdr:nvCxnSpPr>
      <xdr:spPr>
        <a:xfrm flipV="1">
          <a:off x="1524000" y="5334000"/>
          <a:ext cx="0" cy="190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76200</xdr:colOff>
      <xdr:row>28</xdr:row>
      <xdr:rowOff>133350</xdr:rowOff>
    </xdr:from>
    <xdr:to>
      <xdr:col>3</xdr:col>
      <xdr:colOff>76200</xdr:colOff>
      <xdr:row>29</xdr:row>
      <xdr:rowOff>6350</xdr:rowOff>
    </xdr:to>
    <xdr:cxnSp macro="">
      <xdr:nvCxnSpPr>
        <xdr:cNvPr id="113" name="Straight Arrow Connector 112">
          <a:extLst>
            <a:ext uri="{FF2B5EF4-FFF2-40B4-BE49-F238E27FC236}">
              <a16:creationId xmlns:a16="http://schemas.microsoft.com/office/drawing/2014/main" id="{4B2DE862-3110-4033-8FD3-9F09EA54E35E}"/>
            </a:ext>
          </a:extLst>
        </xdr:cNvPr>
        <xdr:cNvCxnSpPr/>
      </xdr:nvCxnSpPr>
      <xdr:spPr>
        <a:xfrm flipV="1">
          <a:off x="1905000" y="5524500"/>
          <a:ext cx="0" cy="63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304800</xdr:colOff>
      <xdr:row>28</xdr:row>
      <xdr:rowOff>133350</xdr:rowOff>
    </xdr:from>
    <xdr:to>
      <xdr:col>3</xdr:col>
      <xdr:colOff>76200</xdr:colOff>
      <xdr:row>28</xdr:row>
      <xdr:rowOff>133350</xdr:rowOff>
    </xdr:to>
    <xdr:cxnSp macro="">
      <xdr:nvCxnSpPr>
        <xdr:cNvPr id="114" name="Straight Arrow Connector 113">
          <a:extLst>
            <a:ext uri="{FF2B5EF4-FFF2-40B4-BE49-F238E27FC236}">
              <a16:creationId xmlns:a16="http://schemas.microsoft.com/office/drawing/2014/main" id="{CCAA5793-BBD1-47A5-B6A4-1429A12F79CA}"/>
            </a:ext>
          </a:extLst>
        </xdr:cNvPr>
        <xdr:cNvCxnSpPr/>
      </xdr:nvCxnSpPr>
      <xdr:spPr>
        <a:xfrm flipH="1">
          <a:off x="1524000" y="5524500"/>
          <a:ext cx="381000" cy="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304800</xdr:colOff>
      <xdr:row>27</xdr:row>
      <xdr:rowOff>133350</xdr:rowOff>
    </xdr:from>
    <xdr:to>
      <xdr:col>2</xdr:col>
      <xdr:colOff>304800</xdr:colOff>
      <xdr:row>28</xdr:row>
      <xdr:rowOff>133350</xdr:rowOff>
    </xdr:to>
    <xdr:cxnSp macro="">
      <xdr:nvCxnSpPr>
        <xdr:cNvPr id="115" name="Straight Arrow Connector 114">
          <a:extLst>
            <a:ext uri="{FF2B5EF4-FFF2-40B4-BE49-F238E27FC236}">
              <a16:creationId xmlns:a16="http://schemas.microsoft.com/office/drawing/2014/main" id="{7B5DD5D8-442D-4E74-8DC8-263DDA329B04}"/>
            </a:ext>
          </a:extLst>
        </xdr:cNvPr>
        <xdr:cNvCxnSpPr/>
      </xdr:nvCxnSpPr>
      <xdr:spPr>
        <a:xfrm flipV="1">
          <a:off x="1524000" y="5334000"/>
          <a:ext cx="0" cy="190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228600</xdr:colOff>
      <xdr:row>28</xdr:row>
      <xdr:rowOff>133350</xdr:rowOff>
    </xdr:from>
    <xdr:to>
      <xdr:col>4</xdr:col>
      <xdr:colOff>228600</xdr:colOff>
      <xdr:row>29</xdr:row>
      <xdr:rowOff>133350</xdr:rowOff>
    </xdr:to>
    <xdr:cxnSp macro="">
      <xdr:nvCxnSpPr>
        <xdr:cNvPr id="116" name="Straight Arrow Connector 115">
          <a:extLst>
            <a:ext uri="{FF2B5EF4-FFF2-40B4-BE49-F238E27FC236}">
              <a16:creationId xmlns:a16="http://schemas.microsoft.com/office/drawing/2014/main" id="{C420D292-7E12-4113-9E7C-7DB397059C9B}"/>
            </a:ext>
          </a:extLst>
        </xdr:cNvPr>
        <xdr:cNvCxnSpPr/>
      </xdr:nvCxnSpPr>
      <xdr:spPr>
        <a:xfrm flipV="1">
          <a:off x="2667000" y="5524500"/>
          <a:ext cx="0" cy="190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228600</xdr:colOff>
      <xdr:row>28</xdr:row>
      <xdr:rowOff>133350</xdr:rowOff>
    </xdr:from>
    <xdr:to>
      <xdr:col>5</xdr:col>
      <xdr:colOff>0</xdr:colOff>
      <xdr:row>28</xdr:row>
      <xdr:rowOff>133350</xdr:rowOff>
    </xdr:to>
    <xdr:cxnSp macro="">
      <xdr:nvCxnSpPr>
        <xdr:cNvPr id="117" name="Straight Arrow Connector 116">
          <a:extLst>
            <a:ext uri="{FF2B5EF4-FFF2-40B4-BE49-F238E27FC236}">
              <a16:creationId xmlns:a16="http://schemas.microsoft.com/office/drawing/2014/main" id="{B87B3FA8-D42F-4FAB-B63C-72C7855335E9}"/>
            </a:ext>
          </a:extLst>
        </xdr:cNvPr>
        <xdr:cNvCxnSpPr/>
      </xdr:nvCxnSpPr>
      <xdr:spPr>
        <a:xfrm>
          <a:off x="2667000" y="5524500"/>
          <a:ext cx="381000" cy="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27</xdr:row>
      <xdr:rowOff>133350</xdr:rowOff>
    </xdr:from>
    <xdr:to>
      <xdr:col>5</xdr:col>
      <xdr:colOff>0</xdr:colOff>
      <xdr:row>28</xdr:row>
      <xdr:rowOff>133350</xdr:rowOff>
    </xdr:to>
    <xdr:cxnSp macro="">
      <xdr:nvCxnSpPr>
        <xdr:cNvPr id="118" name="Straight Arrow Connector 117">
          <a:extLst>
            <a:ext uri="{FF2B5EF4-FFF2-40B4-BE49-F238E27FC236}">
              <a16:creationId xmlns:a16="http://schemas.microsoft.com/office/drawing/2014/main" id="{D5517634-77D1-4597-9F7B-427DA5CD980D}"/>
            </a:ext>
          </a:extLst>
        </xdr:cNvPr>
        <xdr:cNvCxnSpPr/>
      </xdr:nvCxnSpPr>
      <xdr:spPr>
        <a:xfrm flipV="1">
          <a:off x="3048000" y="5334000"/>
          <a:ext cx="0" cy="190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381000</xdr:colOff>
      <xdr:row>28</xdr:row>
      <xdr:rowOff>133350</xdr:rowOff>
    </xdr:from>
    <xdr:to>
      <xdr:col>5</xdr:col>
      <xdr:colOff>381000</xdr:colOff>
      <xdr:row>29</xdr:row>
      <xdr:rowOff>133350</xdr:rowOff>
    </xdr:to>
    <xdr:cxnSp macro="">
      <xdr:nvCxnSpPr>
        <xdr:cNvPr id="119" name="Straight Arrow Connector 118">
          <a:extLst>
            <a:ext uri="{FF2B5EF4-FFF2-40B4-BE49-F238E27FC236}">
              <a16:creationId xmlns:a16="http://schemas.microsoft.com/office/drawing/2014/main" id="{954CFDE2-2350-44B5-B5F1-A99CB2FB5695}"/>
            </a:ext>
          </a:extLst>
        </xdr:cNvPr>
        <xdr:cNvCxnSpPr/>
      </xdr:nvCxnSpPr>
      <xdr:spPr>
        <a:xfrm flipV="1">
          <a:off x="3429000" y="5524500"/>
          <a:ext cx="0" cy="190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28</xdr:row>
      <xdr:rowOff>133350</xdr:rowOff>
    </xdr:from>
    <xdr:to>
      <xdr:col>5</xdr:col>
      <xdr:colOff>381000</xdr:colOff>
      <xdr:row>28</xdr:row>
      <xdr:rowOff>133350</xdr:rowOff>
    </xdr:to>
    <xdr:cxnSp macro="">
      <xdr:nvCxnSpPr>
        <xdr:cNvPr id="120" name="Straight Arrow Connector 119">
          <a:extLst>
            <a:ext uri="{FF2B5EF4-FFF2-40B4-BE49-F238E27FC236}">
              <a16:creationId xmlns:a16="http://schemas.microsoft.com/office/drawing/2014/main" id="{17BED523-ACED-4F34-8A60-79DAF77061F9}"/>
            </a:ext>
          </a:extLst>
        </xdr:cNvPr>
        <xdr:cNvCxnSpPr/>
      </xdr:nvCxnSpPr>
      <xdr:spPr>
        <a:xfrm flipH="1">
          <a:off x="3048000" y="5524500"/>
          <a:ext cx="381000" cy="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27</xdr:row>
      <xdr:rowOff>133350</xdr:rowOff>
    </xdr:from>
    <xdr:to>
      <xdr:col>5</xdr:col>
      <xdr:colOff>0</xdr:colOff>
      <xdr:row>28</xdr:row>
      <xdr:rowOff>133350</xdr:rowOff>
    </xdr:to>
    <xdr:cxnSp macro="">
      <xdr:nvCxnSpPr>
        <xdr:cNvPr id="121" name="Straight Arrow Connector 120">
          <a:extLst>
            <a:ext uri="{FF2B5EF4-FFF2-40B4-BE49-F238E27FC236}">
              <a16:creationId xmlns:a16="http://schemas.microsoft.com/office/drawing/2014/main" id="{37BC9AF3-B9A1-4026-8A13-C7024399229A}"/>
            </a:ext>
          </a:extLst>
        </xdr:cNvPr>
        <xdr:cNvCxnSpPr/>
      </xdr:nvCxnSpPr>
      <xdr:spPr>
        <a:xfrm flipV="1">
          <a:off x="3048000" y="5334000"/>
          <a:ext cx="0" cy="190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533400</xdr:colOff>
      <xdr:row>28</xdr:row>
      <xdr:rowOff>133350</xdr:rowOff>
    </xdr:from>
    <xdr:to>
      <xdr:col>6</xdr:col>
      <xdr:colOff>533400</xdr:colOff>
      <xdr:row>29</xdr:row>
      <xdr:rowOff>133350</xdr:rowOff>
    </xdr:to>
    <xdr:cxnSp macro="">
      <xdr:nvCxnSpPr>
        <xdr:cNvPr id="122" name="Straight Arrow Connector 121">
          <a:extLst>
            <a:ext uri="{FF2B5EF4-FFF2-40B4-BE49-F238E27FC236}">
              <a16:creationId xmlns:a16="http://schemas.microsoft.com/office/drawing/2014/main" id="{9C5E742F-70CF-4A1E-B5AB-AA697AA827DA}"/>
            </a:ext>
          </a:extLst>
        </xdr:cNvPr>
        <xdr:cNvCxnSpPr/>
      </xdr:nvCxnSpPr>
      <xdr:spPr>
        <a:xfrm flipV="1">
          <a:off x="4191000" y="5524500"/>
          <a:ext cx="0" cy="190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533400</xdr:colOff>
      <xdr:row>28</xdr:row>
      <xdr:rowOff>133350</xdr:rowOff>
    </xdr:from>
    <xdr:to>
      <xdr:col>7</xdr:col>
      <xdr:colOff>304800</xdr:colOff>
      <xdr:row>28</xdr:row>
      <xdr:rowOff>133350</xdr:rowOff>
    </xdr:to>
    <xdr:cxnSp macro="">
      <xdr:nvCxnSpPr>
        <xdr:cNvPr id="123" name="Straight Arrow Connector 122">
          <a:extLst>
            <a:ext uri="{FF2B5EF4-FFF2-40B4-BE49-F238E27FC236}">
              <a16:creationId xmlns:a16="http://schemas.microsoft.com/office/drawing/2014/main" id="{8AE634DB-2E88-4EB7-A772-505F3EAA2B58}"/>
            </a:ext>
          </a:extLst>
        </xdr:cNvPr>
        <xdr:cNvCxnSpPr/>
      </xdr:nvCxnSpPr>
      <xdr:spPr>
        <a:xfrm>
          <a:off x="4191000" y="5524500"/>
          <a:ext cx="381000" cy="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304800</xdr:colOff>
      <xdr:row>27</xdr:row>
      <xdr:rowOff>133350</xdr:rowOff>
    </xdr:from>
    <xdr:to>
      <xdr:col>7</xdr:col>
      <xdr:colOff>304800</xdr:colOff>
      <xdr:row>28</xdr:row>
      <xdr:rowOff>133350</xdr:rowOff>
    </xdr:to>
    <xdr:cxnSp macro="">
      <xdr:nvCxnSpPr>
        <xdr:cNvPr id="124" name="Straight Arrow Connector 123">
          <a:extLst>
            <a:ext uri="{FF2B5EF4-FFF2-40B4-BE49-F238E27FC236}">
              <a16:creationId xmlns:a16="http://schemas.microsoft.com/office/drawing/2014/main" id="{0893C9EF-C15D-46DE-98CB-8F6D9F6C3977}"/>
            </a:ext>
          </a:extLst>
        </xdr:cNvPr>
        <xdr:cNvCxnSpPr/>
      </xdr:nvCxnSpPr>
      <xdr:spPr>
        <a:xfrm flipV="1">
          <a:off x="4572000" y="5334000"/>
          <a:ext cx="0" cy="190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76200</xdr:colOff>
      <xdr:row>28</xdr:row>
      <xdr:rowOff>133350</xdr:rowOff>
    </xdr:from>
    <xdr:to>
      <xdr:col>8</xdr:col>
      <xdr:colOff>76200</xdr:colOff>
      <xdr:row>29</xdr:row>
      <xdr:rowOff>6350</xdr:rowOff>
    </xdr:to>
    <xdr:cxnSp macro="">
      <xdr:nvCxnSpPr>
        <xdr:cNvPr id="125" name="Straight Arrow Connector 124">
          <a:extLst>
            <a:ext uri="{FF2B5EF4-FFF2-40B4-BE49-F238E27FC236}">
              <a16:creationId xmlns:a16="http://schemas.microsoft.com/office/drawing/2014/main" id="{0E8CBC82-A9DC-41B6-B0A3-CBD8161F0FC8}"/>
            </a:ext>
          </a:extLst>
        </xdr:cNvPr>
        <xdr:cNvCxnSpPr/>
      </xdr:nvCxnSpPr>
      <xdr:spPr>
        <a:xfrm flipV="1">
          <a:off x="4953000" y="5524500"/>
          <a:ext cx="0" cy="63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304800</xdr:colOff>
      <xdr:row>28</xdr:row>
      <xdr:rowOff>133350</xdr:rowOff>
    </xdr:from>
    <xdr:to>
      <xdr:col>8</xdr:col>
      <xdr:colOff>76200</xdr:colOff>
      <xdr:row>28</xdr:row>
      <xdr:rowOff>133350</xdr:rowOff>
    </xdr:to>
    <xdr:cxnSp macro="">
      <xdr:nvCxnSpPr>
        <xdr:cNvPr id="126" name="Straight Arrow Connector 125">
          <a:extLst>
            <a:ext uri="{FF2B5EF4-FFF2-40B4-BE49-F238E27FC236}">
              <a16:creationId xmlns:a16="http://schemas.microsoft.com/office/drawing/2014/main" id="{A453C432-8CD2-4A73-AAD5-835792C484E0}"/>
            </a:ext>
          </a:extLst>
        </xdr:cNvPr>
        <xdr:cNvCxnSpPr/>
      </xdr:nvCxnSpPr>
      <xdr:spPr>
        <a:xfrm flipH="1">
          <a:off x="4572000" y="5524500"/>
          <a:ext cx="381000" cy="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304800</xdr:colOff>
      <xdr:row>27</xdr:row>
      <xdr:rowOff>133350</xdr:rowOff>
    </xdr:from>
    <xdr:to>
      <xdr:col>7</xdr:col>
      <xdr:colOff>304800</xdr:colOff>
      <xdr:row>28</xdr:row>
      <xdr:rowOff>133350</xdr:rowOff>
    </xdr:to>
    <xdr:cxnSp macro="">
      <xdr:nvCxnSpPr>
        <xdr:cNvPr id="127" name="Straight Arrow Connector 126">
          <a:extLst>
            <a:ext uri="{FF2B5EF4-FFF2-40B4-BE49-F238E27FC236}">
              <a16:creationId xmlns:a16="http://schemas.microsoft.com/office/drawing/2014/main" id="{12CD85F1-6815-4DB9-BC8B-7E4AEA8DBAAB}"/>
            </a:ext>
          </a:extLst>
        </xdr:cNvPr>
        <xdr:cNvCxnSpPr/>
      </xdr:nvCxnSpPr>
      <xdr:spPr>
        <a:xfrm flipV="1">
          <a:off x="4572000" y="5334000"/>
          <a:ext cx="0" cy="190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304800</xdr:colOff>
      <xdr:row>32</xdr:row>
      <xdr:rowOff>133350</xdr:rowOff>
    </xdr:from>
    <xdr:to>
      <xdr:col>2</xdr:col>
      <xdr:colOff>304800</xdr:colOff>
      <xdr:row>33</xdr:row>
      <xdr:rowOff>6350</xdr:rowOff>
    </xdr:to>
    <xdr:cxnSp macro="">
      <xdr:nvCxnSpPr>
        <xdr:cNvPr id="128" name="Straight Arrow Connector 127">
          <a:extLst>
            <a:ext uri="{FF2B5EF4-FFF2-40B4-BE49-F238E27FC236}">
              <a16:creationId xmlns:a16="http://schemas.microsoft.com/office/drawing/2014/main" id="{89B1CBB0-8CD2-44C0-BDCE-D399D4BA9D95}"/>
            </a:ext>
          </a:extLst>
        </xdr:cNvPr>
        <xdr:cNvCxnSpPr/>
      </xdr:nvCxnSpPr>
      <xdr:spPr>
        <a:xfrm flipV="1">
          <a:off x="1524000" y="6286500"/>
          <a:ext cx="0" cy="63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304800</xdr:colOff>
      <xdr:row>32</xdr:row>
      <xdr:rowOff>133350</xdr:rowOff>
    </xdr:from>
    <xdr:to>
      <xdr:col>3</xdr:col>
      <xdr:colOff>76200</xdr:colOff>
      <xdr:row>32</xdr:row>
      <xdr:rowOff>133350</xdr:rowOff>
    </xdr:to>
    <xdr:cxnSp macro="">
      <xdr:nvCxnSpPr>
        <xdr:cNvPr id="129" name="Straight Arrow Connector 128">
          <a:extLst>
            <a:ext uri="{FF2B5EF4-FFF2-40B4-BE49-F238E27FC236}">
              <a16:creationId xmlns:a16="http://schemas.microsoft.com/office/drawing/2014/main" id="{13374DBA-9F31-444D-A1C6-DD38F0969AA6}"/>
            </a:ext>
          </a:extLst>
        </xdr:cNvPr>
        <xdr:cNvCxnSpPr/>
      </xdr:nvCxnSpPr>
      <xdr:spPr>
        <a:xfrm>
          <a:off x="1524000" y="6286500"/>
          <a:ext cx="381000" cy="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76200</xdr:colOff>
      <xdr:row>31</xdr:row>
      <xdr:rowOff>133350</xdr:rowOff>
    </xdr:from>
    <xdr:to>
      <xdr:col>3</xdr:col>
      <xdr:colOff>76200</xdr:colOff>
      <xdr:row>32</xdr:row>
      <xdr:rowOff>133350</xdr:rowOff>
    </xdr:to>
    <xdr:cxnSp macro="">
      <xdr:nvCxnSpPr>
        <xdr:cNvPr id="130" name="Straight Arrow Connector 129">
          <a:extLst>
            <a:ext uri="{FF2B5EF4-FFF2-40B4-BE49-F238E27FC236}">
              <a16:creationId xmlns:a16="http://schemas.microsoft.com/office/drawing/2014/main" id="{AA15D407-C84E-4BC9-B4DD-7A084E7924C8}"/>
            </a:ext>
          </a:extLst>
        </xdr:cNvPr>
        <xdr:cNvCxnSpPr/>
      </xdr:nvCxnSpPr>
      <xdr:spPr>
        <a:xfrm flipV="1">
          <a:off x="1905000" y="6096000"/>
          <a:ext cx="0" cy="190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457200</xdr:colOff>
      <xdr:row>32</xdr:row>
      <xdr:rowOff>133350</xdr:rowOff>
    </xdr:from>
    <xdr:to>
      <xdr:col>3</xdr:col>
      <xdr:colOff>457200</xdr:colOff>
      <xdr:row>33</xdr:row>
      <xdr:rowOff>133350</xdr:rowOff>
    </xdr:to>
    <xdr:cxnSp macro="">
      <xdr:nvCxnSpPr>
        <xdr:cNvPr id="131" name="Straight Arrow Connector 130">
          <a:extLst>
            <a:ext uri="{FF2B5EF4-FFF2-40B4-BE49-F238E27FC236}">
              <a16:creationId xmlns:a16="http://schemas.microsoft.com/office/drawing/2014/main" id="{B1EB9B1C-E474-4BB0-8D20-855997368442}"/>
            </a:ext>
          </a:extLst>
        </xdr:cNvPr>
        <xdr:cNvCxnSpPr/>
      </xdr:nvCxnSpPr>
      <xdr:spPr>
        <a:xfrm flipV="1">
          <a:off x="2286000" y="6286500"/>
          <a:ext cx="0" cy="190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76200</xdr:colOff>
      <xdr:row>32</xdr:row>
      <xdr:rowOff>133350</xdr:rowOff>
    </xdr:from>
    <xdr:to>
      <xdr:col>3</xdr:col>
      <xdr:colOff>457200</xdr:colOff>
      <xdr:row>32</xdr:row>
      <xdr:rowOff>133350</xdr:rowOff>
    </xdr:to>
    <xdr:cxnSp macro="">
      <xdr:nvCxnSpPr>
        <xdr:cNvPr id="132" name="Straight Arrow Connector 131">
          <a:extLst>
            <a:ext uri="{FF2B5EF4-FFF2-40B4-BE49-F238E27FC236}">
              <a16:creationId xmlns:a16="http://schemas.microsoft.com/office/drawing/2014/main" id="{1CFA5750-D97F-4C1A-BF28-A1A5A9F5E0BC}"/>
            </a:ext>
          </a:extLst>
        </xdr:cNvPr>
        <xdr:cNvCxnSpPr/>
      </xdr:nvCxnSpPr>
      <xdr:spPr>
        <a:xfrm flipH="1">
          <a:off x="1905000" y="6286500"/>
          <a:ext cx="381000" cy="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76200</xdr:colOff>
      <xdr:row>31</xdr:row>
      <xdr:rowOff>133350</xdr:rowOff>
    </xdr:from>
    <xdr:to>
      <xdr:col>3</xdr:col>
      <xdr:colOff>76200</xdr:colOff>
      <xdr:row>32</xdr:row>
      <xdr:rowOff>133350</xdr:rowOff>
    </xdr:to>
    <xdr:cxnSp macro="">
      <xdr:nvCxnSpPr>
        <xdr:cNvPr id="133" name="Straight Arrow Connector 132">
          <a:extLst>
            <a:ext uri="{FF2B5EF4-FFF2-40B4-BE49-F238E27FC236}">
              <a16:creationId xmlns:a16="http://schemas.microsoft.com/office/drawing/2014/main" id="{9F02EA74-D8FE-4171-BE0E-4C3B1C0A3CC5}"/>
            </a:ext>
          </a:extLst>
        </xdr:cNvPr>
        <xdr:cNvCxnSpPr/>
      </xdr:nvCxnSpPr>
      <xdr:spPr>
        <a:xfrm flipV="1">
          <a:off x="1905000" y="6096000"/>
          <a:ext cx="0" cy="190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304800</xdr:colOff>
      <xdr:row>32</xdr:row>
      <xdr:rowOff>133350</xdr:rowOff>
    </xdr:from>
    <xdr:to>
      <xdr:col>7</xdr:col>
      <xdr:colOff>304800</xdr:colOff>
      <xdr:row>33</xdr:row>
      <xdr:rowOff>133350</xdr:rowOff>
    </xdr:to>
    <xdr:cxnSp macro="">
      <xdr:nvCxnSpPr>
        <xdr:cNvPr id="134" name="Straight Arrow Connector 133">
          <a:extLst>
            <a:ext uri="{FF2B5EF4-FFF2-40B4-BE49-F238E27FC236}">
              <a16:creationId xmlns:a16="http://schemas.microsoft.com/office/drawing/2014/main" id="{DBCF5920-2FF2-4DCD-8EC9-BE06C3B2159F}"/>
            </a:ext>
          </a:extLst>
        </xdr:cNvPr>
        <xdr:cNvCxnSpPr/>
      </xdr:nvCxnSpPr>
      <xdr:spPr>
        <a:xfrm flipV="1">
          <a:off x="4572000" y="6286500"/>
          <a:ext cx="0" cy="190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304800</xdr:colOff>
      <xdr:row>32</xdr:row>
      <xdr:rowOff>133350</xdr:rowOff>
    </xdr:from>
    <xdr:to>
      <xdr:col>8</xdr:col>
      <xdr:colOff>76200</xdr:colOff>
      <xdr:row>32</xdr:row>
      <xdr:rowOff>133350</xdr:rowOff>
    </xdr:to>
    <xdr:cxnSp macro="">
      <xdr:nvCxnSpPr>
        <xdr:cNvPr id="135" name="Straight Arrow Connector 134">
          <a:extLst>
            <a:ext uri="{FF2B5EF4-FFF2-40B4-BE49-F238E27FC236}">
              <a16:creationId xmlns:a16="http://schemas.microsoft.com/office/drawing/2014/main" id="{B3880F76-9B01-4560-A13E-D420150E6928}"/>
            </a:ext>
          </a:extLst>
        </xdr:cNvPr>
        <xdr:cNvCxnSpPr/>
      </xdr:nvCxnSpPr>
      <xdr:spPr>
        <a:xfrm>
          <a:off x="4572000" y="6286500"/>
          <a:ext cx="381000" cy="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76200</xdr:colOff>
      <xdr:row>31</xdr:row>
      <xdr:rowOff>133350</xdr:rowOff>
    </xdr:from>
    <xdr:to>
      <xdr:col>8</xdr:col>
      <xdr:colOff>76200</xdr:colOff>
      <xdr:row>32</xdr:row>
      <xdr:rowOff>133350</xdr:rowOff>
    </xdr:to>
    <xdr:cxnSp macro="">
      <xdr:nvCxnSpPr>
        <xdr:cNvPr id="136" name="Straight Arrow Connector 135">
          <a:extLst>
            <a:ext uri="{FF2B5EF4-FFF2-40B4-BE49-F238E27FC236}">
              <a16:creationId xmlns:a16="http://schemas.microsoft.com/office/drawing/2014/main" id="{26029E1A-E8E0-4ED0-BF5E-FBD34065B465}"/>
            </a:ext>
          </a:extLst>
        </xdr:cNvPr>
        <xdr:cNvCxnSpPr/>
      </xdr:nvCxnSpPr>
      <xdr:spPr>
        <a:xfrm flipV="1">
          <a:off x="4953000" y="6096000"/>
          <a:ext cx="0" cy="190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457200</xdr:colOff>
      <xdr:row>32</xdr:row>
      <xdr:rowOff>133350</xdr:rowOff>
    </xdr:from>
    <xdr:to>
      <xdr:col>8</xdr:col>
      <xdr:colOff>457200</xdr:colOff>
      <xdr:row>33</xdr:row>
      <xdr:rowOff>133350</xdr:rowOff>
    </xdr:to>
    <xdr:cxnSp macro="">
      <xdr:nvCxnSpPr>
        <xdr:cNvPr id="137" name="Straight Arrow Connector 136">
          <a:extLst>
            <a:ext uri="{FF2B5EF4-FFF2-40B4-BE49-F238E27FC236}">
              <a16:creationId xmlns:a16="http://schemas.microsoft.com/office/drawing/2014/main" id="{13B78878-4F97-4A79-8555-D2246F4B5200}"/>
            </a:ext>
          </a:extLst>
        </xdr:cNvPr>
        <xdr:cNvCxnSpPr/>
      </xdr:nvCxnSpPr>
      <xdr:spPr>
        <a:xfrm flipV="1">
          <a:off x="5334000" y="6286500"/>
          <a:ext cx="0" cy="190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76200</xdr:colOff>
      <xdr:row>32</xdr:row>
      <xdr:rowOff>133350</xdr:rowOff>
    </xdr:from>
    <xdr:to>
      <xdr:col>8</xdr:col>
      <xdr:colOff>457200</xdr:colOff>
      <xdr:row>32</xdr:row>
      <xdr:rowOff>133350</xdr:rowOff>
    </xdr:to>
    <xdr:cxnSp macro="">
      <xdr:nvCxnSpPr>
        <xdr:cNvPr id="138" name="Straight Arrow Connector 137">
          <a:extLst>
            <a:ext uri="{FF2B5EF4-FFF2-40B4-BE49-F238E27FC236}">
              <a16:creationId xmlns:a16="http://schemas.microsoft.com/office/drawing/2014/main" id="{80609B9C-2DE4-4A00-869F-8A9557D74CBE}"/>
            </a:ext>
          </a:extLst>
        </xdr:cNvPr>
        <xdr:cNvCxnSpPr/>
      </xdr:nvCxnSpPr>
      <xdr:spPr>
        <a:xfrm flipH="1">
          <a:off x="4953000" y="6286500"/>
          <a:ext cx="381000" cy="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76200</xdr:colOff>
      <xdr:row>31</xdr:row>
      <xdr:rowOff>133350</xdr:rowOff>
    </xdr:from>
    <xdr:to>
      <xdr:col>8</xdr:col>
      <xdr:colOff>76200</xdr:colOff>
      <xdr:row>32</xdr:row>
      <xdr:rowOff>133350</xdr:rowOff>
    </xdr:to>
    <xdr:cxnSp macro="">
      <xdr:nvCxnSpPr>
        <xdr:cNvPr id="139" name="Straight Arrow Connector 138">
          <a:extLst>
            <a:ext uri="{FF2B5EF4-FFF2-40B4-BE49-F238E27FC236}">
              <a16:creationId xmlns:a16="http://schemas.microsoft.com/office/drawing/2014/main" id="{E575258A-578C-4DD0-A068-8BFE5151C328}"/>
            </a:ext>
          </a:extLst>
        </xdr:cNvPr>
        <xdr:cNvCxnSpPr/>
      </xdr:nvCxnSpPr>
      <xdr:spPr>
        <a:xfrm flipV="1">
          <a:off x="4953000" y="6096000"/>
          <a:ext cx="0" cy="190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533400</xdr:colOff>
      <xdr:row>36</xdr:row>
      <xdr:rowOff>133350</xdr:rowOff>
    </xdr:from>
    <xdr:to>
      <xdr:col>1</xdr:col>
      <xdr:colOff>533400</xdr:colOff>
      <xdr:row>37</xdr:row>
      <xdr:rowOff>133350</xdr:rowOff>
    </xdr:to>
    <xdr:cxnSp macro="">
      <xdr:nvCxnSpPr>
        <xdr:cNvPr id="140" name="Straight Arrow Connector 139">
          <a:extLst>
            <a:ext uri="{FF2B5EF4-FFF2-40B4-BE49-F238E27FC236}">
              <a16:creationId xmlns:a16="http://schemas.microsoft.com/office/drawing/2014/main" id="{B897AEBB-EE18-416B-BF72-3F9C62F1A08B}"/>
            </a:ext>
          </a:extLst>
        </xdr:cNvPr>
        <xdr:cNvCxnSpPr/>
      </xdr:nvCxnSpPr>
      <xdr:spPr>
        <a:xfrm flipV="1">
          <a:off x="1143000" y="7048500"/>
          <a:ext cx="0" cy="190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533400</xdr:colOff>
      <xdr:row>36</xdr:row>
      <xdr:rowOff>133350</xdr:rowOff>
    </xdr:from>
    <xdr:to>
      <xdr:col>2</xdr:col>
      <xdr:colOff>304800</xdr:colOff>
      <xdr:row>36</xdr:row>
      <xdr:rowOff>133350</xdr:rowOff>
    </xdr:to>
    <xdr:cxnSp macro="">
      <xdr:nvCxnSpPr>
        <xdr:cNvPr id="141" name="Straight Arrow Connector 140">
          <a:extLst>
            <a:ext uri="{FF2B5EF4-FFF2-40B4-BE49-F238E27FC236}">
              <a16:creationId xmlns:a16="http://schemas.microsoft.com/office/drawing/2014/main" id="{D5BA446E-6AE1-4B01-9D96-8FF6F3D90F0C}"/>
            </a:ext>
          </a:extLst>
        </xdr:cNvPr>
        <xdr:cNvCxnSpPr/>
      </xdr:nvCxnSpPr>
      <xdr:spPr>
        <a:xfrm>
          <a:off x="1143000" y="7048500"/>
          <a:ext cx="381000" cy="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304800</xdr:colOff>
      <xdr:row>35</xdr:row>
      <xdr:rowOff>133350</xdr:rowOff>
    </xdr:from>
    <xdr:to>
      <xdr:col>2</xdr:col>
      <xdr:colOff>304800</xdr:colOff>
      <xdr:row>36</xdr:row>
      <xdr:rowOff>133350</xdr:rowOff>
    </xdr:to>
    <xdr:cxnSp macro="">
      <xdr:nvCxnSpPr>
        <xdr:cNvPr id="142" name="Straight Arrow Connector 141">
          <a:extLst>
            <a:ext uri="{FF2B5EF4-FFF2-40B4-BE49-F238E27FC236}">
              <a16:creationId xmlns:a16="http://schemas.microsoft.com/office/drawing/2014/main" id="{926E39C5-3393-4EC5-A56F-F204AD1FB099}"/>
            </a:ext>
          </a:extLst>
        </xdr:cNvPr>
        <xdr:cNvCxnSpPr/>
      </xdr:nvCxnSpPr>
      <xdr:spPr>
        <a:xfrm flipV="1">
          <a:off x="1524000" y="6858000"/>
          <a:ext cx="0" cy="190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76200</xdr:colOff>
      <xdr:row>36</xdr:row>
      <xdr:rowOff>133350</xdr:rowOff>
    </xdr:from>
    <xdr:to>
      <xdr:col>3</xdr:col>
      <xdr:colOff>76200</xdr:colOff>
      <xdr:row>37</xdr:row>
      <xdr:rowOff>133350</xdr:rowOff>
    </xdr:to>
    <xdr:cxnSp macro="">
      <xdr:nvCxnSpPr>
        <xdr:cNvPr id="143" name="Straight Arrow Connector 142">
          <a:extLst>
            <a:ext uri="{FF2B5EF4-FFF2-40B4-BE49-F238E27FC236}">
              <a16:creationId xmlns:a16="http://schemas.microsoft.com/office/drawing/2014/main" id="{722E518F-A49B-4A8B-891E-868988D27D79}"/>
            </a:ext>
          </a:extLst>
        </xdr:cNvPr>
        <xdr:cNvCxnSpPr/>
      </xdr:nvCxnSpPr>
      <xdr:spPr>
        <a:xfrm flipV="1">
          <a:off x="1905000" y="7048500"/>
          <a:ext cx="0" cy="190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304800</xdr:colOff>
      <xdr:row>36</xdr:row>
      <xdr:rowOff>133350</xdr:rowOff>
    </xdr:from>
    <xdr:to>
      <xdr:col>3</xdr:col>
      <xdr:colOff>76200</xdr:colOff>
      <xdr:row>36</xdr:row>
      <xdr:rowOff>133350</xdr:rowOff>
    </xdr:to>
    <xdr:cxnSp macro="">
      <xdr:nvCxnSpPr>
        <xdr:cNvPr id="144" name="Straight Arrow Connector 143">
          <a:extLst>
            <a:ext uri="{FF2B5EF4-FFF2-40B4-BE49-F238E27FC236}">
              <a16:creationId xmlns:a16="http://schemas.microsoft.com/office/drawing/2014/main" id="{26092AB8-2E56-4DC1-BC8C-2828B41FD554}"/>
            </a:ext>
          </a:extLst>
        </xdr:cNvPr>
        <xdr:cNvCxnSpPr/>
      </xdr:nvCxnSpPr>
      <xdr:spPr>
        <a:xfrm flipH="1">
          <a:off x="1524000" y="7048500"/>
          <a:ext cx="381000" cy="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304800</xdr:colOff>
      <xdr:row>35</xdr:row>
      <xdr:rowOff>133350</xdr:rowOff>
    </xdr:from>
    <xdr:to>
      <xdr:col>2</xdr:col>
      <xdr:colOff>304800</xdr:colOff>
      <xdr:row>36</xdr:row>
      <xdr:rowOff>133350</xdr:rowOff>
    </xdr:to>
    <xdr:cxnSp macro="">
      <xdr:nvCxnSpPr>
        <xdr:cNvPr id="145" name="Straight Arrow Connector 144">
          <a:extLst>
            <a:ext uri="{FF2B5EF4-FFF2-40B4-BE49-F238E27FC236}">
              <a16:creationId xmlns:a16="http://schemas.microsoft.com/office/drawing/2014/main" id="{EC0B1C2C-5924-456E-A9CB-170888260A44}"/>
            </a:ext>
          </a:extLst>
        </xdr:cNvPr>
        <xdr:cNvCxnSpPr/>
      </xdr:nvCxnSpPr>
      <xdr:spPr>
        <a:xfrm flipV="1">
          <a:off x="1524000" y="6858000"/>
          <a:ext cx="0" cy="190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11</xdr:row>
      <xdr:rowOff>133350</xdr:rowOff>
    </xdr:from>
    <xdr:to>
      <xdr:col>7</xdr:col>
      <xdr:colOff>304800</xdr:colOff>
      <xdr:row>28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219D57-4A6A-4758-A5DB-7D578467DA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431800</xdr:colOff>
      <xdr:row>11</xdr:row>
      <xdr:rowOff>133350</xdr:rowOff>
    </xdr:from>
    <xdr:to>
      <xdr:col>15</xdr:col>
      <xdr:colOff>0</xdr:colOff>
      <xdr:row>28</xdr:row>
      <xdr:rowOff>69850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C7C00FD-F9E7-43CF-A9A4-4005002895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127000</xdr:colOff>
      <xdr:row>31</xdr:row>
      <xdr:rowOff>133350</xdr:rowOff>
    </xdr:from>
    <xdr:to>
      <xdr:col>7</xdr:col>
      <xdr:colOff>304800</xdr:colOff>
      <xdr:row>48</xdr:row>
      <xdr:rowOff>69850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D307630-2946-42D9-883D-C193D35F7C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304800</xdr:colOff>
      <xdr:row>9</xdr:row>
      <xdr:rowOff>133350</xdr:rowOff>
    </xdr:from>
    <xdr:to>
      <xdr:col>3</xdr:col>
      <xdr:colOff>457200</xdr:colOff>
      <xdr:row>11</xdr:row>
      <xdr:rowOff>133350</xdr:rowOff>
    </xdr:to>
    <xdr:sp macro="" textlink="">
      <xdr:nvSpPr>
        <xdr:cNvPr id="2" name="Oval 1">
          <a:hlinkClick xmlns:r="http://schemas.openxmlformats.org/officeDocument/2006/relationships" r:id="" tooltip="Go left if Path Velocity &lt; 11.34"/>
          <a:extLst>
            <a:ext uri="{FF2B5EF4-FFF2-40B4-BE49-F238E27FC236}">
              <a16:creationId xmlns:a16="http://schemas.microsoft.com/office/drawing/2014/main" id="{B71D08F8-79D1-47E9-80D0-9AF57E5E8783}"/>
            </a:ext>
          </a:extLst>
        </xdr:cNvPr>
        <xdr:cNvSpPr/>
      </xdr:nvSpPr>
      <xdr:spPr>
        <a:xfrm>
          <a:off x="1524000" y="1905000"/>
          <a:ext cx="762000" cy="381000"/>
        </a:xfrm>
        <a:prstGeom prst="ellipse">
          <a:avLst/>
        </a:prstGeom>
        <a:solidFill>
          <a:srgbClr val="4F81BD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 b="0" i="0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:rPr>
            <a:t>11.34</a:t>
          </a:r>
        </a:p>
      </xdr:txBody>
    </xdr:sp>
    <xdr:clientData/>
  </xdr:twoCellAnchor>
  <xdr:twoCellAnchor>
    <xdr:from>
      <xdr:col>2</xdr:col>
      <xdr:colOff>304800</xdr:colOff>
      <xdr:row>9</xdr:row>
      <xdr:rowOff>6350</xdr:rowOff>
    </xdr:from>
    <xdr:to>
      <xdr:col>3</xdr:col>
      <xdr:colOff>457200</xdr:colOff>
      <xdr:row>9</xdr:row>
      <xdr:rowOff>133350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2C7BBC10-DFF4-400D-A0BD-9CAB5415DCFE}"/>
            </a:ext>
          </a:extLst>
        </xdr:cNvPr>
        <xdr:cNvSpPr txBox="1"/>
      </xdr:nvSpPr>
      <xdr:spPr>
        <a:xfrm>
          <a:off x="1524000" y="1778000"/>
          <a:ext cx="762000" cy="127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ctr"/>
          <a:r>
            <a:rPr lang="en-US" sz="800" b="0" i="0">
              <a:solidFill>
                <a:srgbClr xmlns:mc="http://schemas.openxmlformats.org/markup-compatibility/2006" xmlns:a14="http://schemas.microsoft.com/office/drawing/2010/main" val="FF0000" mc:Ignorable="a14" a14:legacySpreadsheetColorIndex="10"/>
              </a:solidFill>
            </a:rPr>
            <a:t>Path Velocity</a:t>
          </a:r>
        </a:p>
      </xdr:txBody>
    </xdr:sp>
    <xdr:clientData/>
  </xdr:twoCellAnchor>
  <xdr:twoCellAnchor>
    <xdr:from>
      <xdr:col>1</xdr:col>
      <xdr:colOff>533400</xdr:colOff>
      <xdr:row>13</xdr:row>
      <xdr:rowOff>133350</xdr:rowOff>
    </xdr:from>
    <xdr:to>
      <xdr:col>3</xdr:col>
      <xdr:colOff>76200</xdr:colOff>
      <xdr:row>15</xdr:row>
      <xdr:rowOff>133350</xdr:rowOff>
    </xdr:to>
    <xdr:sp macro="" textlink="">
      <xdr:nvSpPr>
        <xdr:cNvPr id="4" name="Oval 3">
          <a:hlinkClick xmlns:r="http://schemas.openxmlformats.org/officeDocument/2006/relationships" r:id="" tooltip="Go left if Playing Time &lt; 357553.00"/>
          <a:extLst>
            <a:ext uri="{FF2B5EF4-FFF2-40B4-BE49-F238E27FC236}">
              <a16:creationId xmlns:a16="http://schemas.microsoft.com/office/drawing/2014/main" id="{928F7E22-C212-4216-ABDE-E1A65928BDAD}"/>
            </a:ext>
          </a:extLst>
        </xdr:cNvPr>
        <xdr:cNvSpPr/>
      </xdr:nvSpPr>
      <xdr:spPr>
        <a:xfrm>
          <a:off x="1143000" y="2667000"/>
          <a:ext cx="762000" cy="381000"/>
        </a:xfrm>
        <a:prstGeom prst="ellipse">
          <a:avLst/>
        </a:prstGeom>
        <a:solidFill>
          <a:srgbClr val="4F81BD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 b="0" i="0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:rPr>
            <a:t>357553.00</a:t>
          </a:r>
        </a:p>
      </xdr:txBody>
    </xdr:sp>
    <xdr:clientData/>
  </xdr:twoCellAnchor>
  <xdr:twoCellAnchor>
    <xdr:from>
      <xdr:col>1</xdr:col>
      <xdr:colOff>533400</xdr:colOff>
      <xdr:row>13</xdr:row>
      <xdr:rowOff>6350</xdr:rowOff>
    </xdr:from>
    <xdr:to>
      <xdr:col>3</xdr:col>
      <xdr:colOff>76200</xdr:colOff>
      <xdr:row>13</xdr:row>
      <xdr:rowOff>133350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B0D41A18-DE90-4C85-A634-6E6291A4E5CC}"/>
            </a:ext>
          </a:extLst>
        </xdr:cNvPr>
        <xdr:cNvSpPr txBox="1"/>
      </xdr:nvSpPr>
      <xdr:spPr>
        <a:xfrm>
          <a:off x="1143000" y="2540000"/>
          <a:ext cx="762000" cy="127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ctr"/>
          <a:r>
            <a:rPr lang="en-US" sz="800" b="0" i="0">
              <a:solidFill>
                <a:srgbClr xmlns:mc="http://schemas.openxmlformats.org/markup-compatibility/2006" xmlns:a14="http://schemas.microsoft.com/office/drawing/2010/main" val="FF0000" mc:Ignorable="a14" a14:legacySpreadsheetColorIndex="10"/>
              </a:solidFill>
            </a:rPr>
            <a:t>Playing Time</a:t>
          </a:r>
        </a:p>
      </xdr:txBody>
    </xdr:sp>
    <xdr:clientData/>
  </xdr:twoCellAnchor>
  <xdr:twoCellAnchor>
    <xdr:from>
      <xdr:col>2</xdr:col>
      <xdr:colOff>304800</xdr:colOff>
      <xdr:row>12</xdr:row>
      <xdr:rowOff>6350</xdr:rowOff>
    </xdr:from>
    <xdr:to>
      <xdr:col>4</xdr:col>
      <xdr:colOff>101600</xdr:colOff>
      <xdr:row>12</xdr:row>
      <xdr:rowOff>133350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A01887A3-19B8-44D7-8365-DB67EC577821}"/>
            </a:ext>
          </a:extLst>
        </xdr:cNvPr>
        <xdr:cNvSpPr txBox="1"/>
      </xdr:nvSpPr>
      <xdr:spPr>
        <a:xfrm>
          <a:off x="1524000" y="2349500"/>
          <a:ext cx="1016000" cy="127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l"/>
          <a:r>
            <a:rPr lang="en-US" sz="800" b="0" i="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rPr>
            <a:t>16</a:t>
          </a:r>
        </a:p>
      </xdr:txBody>
    </xdr:sp>
    <xdr:clientData/>
  </xdr:twoCellAnchor>
  <xdr:twoCellAnchor>
    <xdr:from>
      <xdr:col>3</xdr:col>
      <xdr:colOff>139700</xdr:colOff>
      <xdr:row>13</xdr:row>
      <xdr:rowOff>133350</xdr:rowOff>
    </xdr:from>
    <xdr:to>
      <xdr:col>4</xdr:col>
      <xdr:colOff>165100</xdr:colOff>
      <xdr:row>15</xdr:row>
      <xdr:rowOff>133350</xdr:rowOff>
    </xdr:to>
    <xdr:sp macro="" textlink="">
      <xdr:nvSpPr>
        <xdr:cNvPr id="7" name="Rectangle 6">
          <a:hlinkClick xmlns:r="http://schemas.openxmlformats.org/officeDocument/2006/relationships" r:id="" tooltip="Terminal"/>
          <a:extLst>
            <a:ext uri="{FF2B5EF4-FFF2-40B4-BE49-F238E27FC236}">
              <a16:creationId xmlns:a16="http://schemas.microsoft.com/office/drawing/2014/main" id="{692B0920-83D1-4F3A-A8F4-F67B46D56D5A}"/>
            </a:ext>
          </a:extLst>
        </xdr:cNvPr>
        <xdr:cNvSpPr/>
      </xdr:nvSpPr>
      <xdr:spPr>
        <a:xfrm>
          <a:off x="1968500" y="2667000"/>
          <a:ext cx="635000" cy="381000"/>
        </a:xfrm>
        <a:prstGeom prst="rect">
          <a:avLst/>
        </a:prstGeom>
        <a:solidFill>
          <a:srgbClr val="148014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 b="0" i="0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:rPr>
            <a:t>2.86</a:t>
          </a:r>
        </a:p>
      </xdr:txBody>
    </xdr:sp>
    <xdr:clientData/>
  </xdr:twoCellAnchor>
  <xdr:twoCellAnchor>
    <xdr:from>
      <xdr:col>3</xdr:col>
      <xdr:colOff>76200</xdr:colOff>
      <xdr:row>12</xdr:row>
      <xdr:rowOff>6350</xdr:rowOff>
    </xdr:from>
    <xdr:to>
      <xdr:col>4</xdr:col>
      <xdr:colOff>482600</xdr:colOff>
      <xdr:row>12</xdr:row>
      <xdr:rowOff>133350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4BEAEF2C-4062-4217-85E5-51D1E479B4B3}"/>
            </a:ext>
          </a:extLst>
        </xdr:cNvPr>
        <xdr:cNvSpPr txBox="1"/>
      </xdr:nvSpPr>
      <xdr:spPr>
        <a:xfrm>
          <a:off x="1905000" y="2349500"/>
          <a:ext cx="1016000" cy="127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l"/>
          <a:r>
            <a:rPr lang="en-US" sz="800" b="0" i="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rPr>
            <a:t>5</a:t>
          </a:r>
        </a:p>
      </xdr:txBody>
    </xdr:sp>
    <xdr:clientData/>
  </xdr:twoCellAnchor>
  <xdr:twoCellAnchor>
    <xdr:from>
      <xdr:col>1</xdr:col>
      <xdr:colOff>215900</xdr:colOff>
      <xdr:row>17</xdr:row>
      <xdr:rowOff>133350</xdr:rowOff>
    </xdr:from>
    <xdr:to>
      <xdr:col>2</xdr:col>
      <xdr:colOff>241300</xdr:colOff>
      <xdr:row>19</xdr:row>
      <xdr:rowOff>133350</xdr:rowOff>
    </xdr:to>
    <xdr:sp macro="" textlink="">
      <xdr:nvSpPr>
        <xdr:cNvPr id="9" name="Rectangle 8">
          <a:hlinkClick xmlns:r="http://schemas.openxmlformats.org/officeDocument/2006/relationships" r:id="" tooltip="Terminal"/>
          <a:extLst>
            <a:ext uri="{FF2B5EF4-FFF2-40B4-BE49-F238E27FC236}">
              <a16:creationId xmlns:a16="http://schemas.microsoft.com/office/drawing/2014/main" id="{C6FB2A10-1AFA-4442-AAD1-5E23B841F5F0}"/>
            </a:ext>
          </a:extLst>
        </xdr:cNvPr>
        <xdr:cNvSpPr/>
      </xdr:nvSpPr>
      <xdr:spPr>
        <a:xfrm>
          <a:off x="825500" y="3429000"/>
          <a:ext cx="635000" cy="381000"/>
        </a:xfrm>
        <a:prstGeom prst="rect">
          <a:avLst/>
        </a:prstGeom>
        <a:solidFill>
          <a:srgbClr val="148014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 b="0" i="0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:rPr>
            <a:t>2.50</a:t>
          </a:r>
        </a:p>
      </xdr:txBody>
    </xdr:sp>
    <xdr:clientData/>
  </xdr:twoCellAnchor>
  <xdr:twoCellAnchor>
    <xdr:from>
      <xdr:col>1</xdr:col>
      <xdr:colOff>533400</xdr:colOff>
      <xdr:row>16</xdr:row>
      <xdr:rowOff>6350</xdr:rowOff>
    </xdr:from>
    <xdr:to>
      <xdr:col>3</xdr:col>
      <xdr:colOff>330200</xdr:colOff>
      <xdr:row>16</xdr:row>
      <xdr:rowOff>133350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316F69F1-B7BE-4F6E-A7E3-80AE38BBC9C5}"/>
            </a:ext>
          </a:extLst>
        </xdr:cNvPr>
        <xdr:cNvSpPr txBox="1"/>
      </xdr:nvSpPr>
      <xdr:spPr>
        <a:xfrm>
          <a:off x="1143000" y="3111500"/>
          <a:ext cx="1016000" cy="127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l"/>
          <a:r>
            <a:rPr lang="en-US" sz="800" b="0" i="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rPr>
            <a:t>0</a:t>
          </a:r>
        </a:p>
      </xdr:txBody>
    </xdr:sp>
    <xdr:clientData/>
  </xdr:twoCellAnchor>
  <xdr:twoCellAnchor>
    <xdr:from>
      <xdr:col>2</xdr:col>
      <xdr:colOff>304800</xdr:colOff>
      <xdr:row>17</xdr:row>
      <xdr:rowOff>133350</xdr:rowOff>
    </xdr:from>
    <xdr:to>
      <xdr:col>3</xdr:col>
      <xdr:colOff>457200</xdr:colOff>
      <xdr:row>19</xdr:row>
      <xdr:rowOff>133350</xdr:rowOff>
    </xdr:to>
    <xdr:sp macro="" textlink="">
      <xdr:nvSpPr>
        <xdr:cNvPr id="11" name="Oval 10">
          <a:hlinkClick xmlns:r="http://schemas.openxmlformats.org/officeDocument/2006/relationships" r:id="" tooltip="Go left if Saccade Length &lt; 1262.91"/>
          <a:extLst>
            <a:ext uri="{FF2B5EF4-FFF2-40B4-BE49-F238E27FC236}">
              <a16:creationId xmlns:a16="http://schemas.microsoft.com/office/drawing/2014/main" id="{50F6468D-04D0-4B6A-8D16-D89952E10B3A}"/>
            </a:ext>
          </a:extLst>
        </xdr:cNvPr>
        <xdr:cNvSpPr/>
      </xdr:nvSpPr>
      <xdr:spPr>
        <a:xfrm>
          <a:off x="1524000" y="3429000"/>
          <a:ext cx="762000" cy="381000"/>
        </a:xfrm>
        <a:prstGeom prst="ellipse">
          <a:avLst/>
        </a:prstGeom>
        <a:solidFill>
          <a:srgbClr val="4F81BD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 b="0" i="0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:rPr>
            <a:t>1262.91</a:t>
          </a:r>
        </a:p>
      </xdr:txBody>
    </xdr:sp>
    <xdr:clientData/>
  </xdr:twoCellAnchor>
  <xdr:twoCellAnchor>
    <xdr:from>
      <xdr:col>2</xdr:col>
      <xdr:colOff>304800</xdr:colOff>
      <xdr:row>17</xdr:row>
      <xdr:rowOff>6350</xdr:rowOff>
    </xdr:from>
    <xdr:to>
      <xdr:col>3</xdr:col>
      <xdr:colOff>457200</xdr:colOff>
      <xdr:row>17</xdr:row>
      <xdr:rowOff>133350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28E7C1DD-EF21-494A-8860-D9287CB51D50}"/>
            </a:ext>
          </a:extLst>
        </xdr:cNvPr>
        <xdr:cNvSpPr txBox="1"/>
      </xdr:nvSpPr>
      <xdr:spPr>
        <a:xfrm>
          <a:off x="1524000" y="3302000"/>
          <a:ext cx="762000" cy="127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ctr"/>
          <a:r>
            <a:rPr lang="en-US" sz="800" b="0" i="0">
              <a:solidFill>
                <a:srgbClr xmlns:mc="http://schemas.openxmlformats.org/markup-compatibility/2006" xmlns:a14="http://schemas.microsoft.com/office/drawing/2010/main" val="FF0000" mc:Ignorable="a14" a14:legacySpreadsheetColorIndex="10"/>
              </a:solidFill>
            </a:rPr>
            <a:t>Saccade Length</a:t>
          </a:r>
        </a:p>
      </xdr:txBody>
    </xdr:sp>
    <xdr:clientData/>
  </xdr:twoCellAnchor>
  <xdr:twoCellAnchor>
    <xdr:from>
      <xdr:col>2</xdr:col>
      <xdr:colOff>304800</xdr:colOff>
      <xdr:row>16</xdr:row>
      <xdr:rowOff>6350</xdr:rowOff>
    </xdr:from>
    <xdr:to>
      <xdr:col>4</xdr:col>
      <xdr:colOff>101600</xdr:colOff>
      <xdr:row>16</xdr:row>
      <xdr:rowOff>133350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DF3E0B4A-46CB-445C-B1EB-8D12B204513B}"/>
            </a:ext>
          </a:extLst>
        </xdr:cNvPr>
        <xdr:cNvSpPr txBox="1"/>
      </xdr:nvSpPr>
      <xdr:spPr>
        <a:xfrm>
          <a:off x="1524000" y="3111500"/>
          <a:ext cx="1016000" cy="127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l"/>
          <a:r>
            <a:rPr lang="en-US" sz="800" b="0" i="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rPr>
            <a:t>16</a:t>
          </a:r>
        </a:p>
      </xdr:txBody>
    </xdr:sp>
    <xdr:clientData/>
  </xdr:twoCellAnchor>
  <xdr:twoCellAnchor>
    <xdr:from>
      <xdr:col>1</xdr:col>
      <xdr:colOff>533400</xdr:colOff>
      <xdr:row>21</xdr:row>
      <xdr:rowOff>133350</xdr:rowOff>
    </xdr:from>
    <xdr:to>
      <xdr:col>3</xdr:col>
      <xdr:colOff>76200</xdr:colOff>
      <xdr:row>23</xdr:row>
      <xdr:rowOff>133350</xdr:rowOff>
    </xdr:to>
    <xdr:sp macro="" textlink="">
      <xdr:nvSpPr>
        <xdr:cNvPr id="14" name="Oval 13">
          <a:hlinkClick xmlns:r="http://schemas.openxmlformats.org/officeDocument/2006/relationships" r:id="" tooltip="Go left if Playing Time &lt; 827919.50"/>
          <a:extLst>
            <a:ext uri="{FF2B5EF4-FFF2-40B4-BE49-F238E27FC236}">
              <a16:creationId xmlns:a16="http://schemas.microsoft.com/office/drawing/2014/main" id="{843FB320-024A-481A-ADDE-D71828E900EA}"/>
            </a:ext>
          </a:extLst>
        </xdr:cNvPr>
        <xdr:cNvSpPr/>
      </xdr:nvSpPr>
      <xdr:spPr>
        <a:xfrm>
          <a:off x="1143000" y="4191000"/>
          <a:ext cx="762000" cy="381000"/>
        </a:xfrm>
        <a:prstGeom prst="ellipse">
          <a:avLst/>
        </a:prstGeom>
        <a:solidFill>
          <a:srgbClr val="4F81BD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 b="0" i="0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:rPr>
            <a:t>827919.50</a:t>
          </a:r>
        </a:p>
      </xdr:txBody>
    </xdr:sp>
    <xdr:clientData/>
  </xdr:twoCellAnchor>
  <xdr:twoCellAnchor>
    <xdr:from>
      <xdr:col>1</xdr:col>
      <xdr:colOff>533400</xdr:colOff>
      <xdr:row>21</xdr:row>
      <xdr:rowOff>6350</xdr:rowOff>
    </xdr:from>
    <xdr:to>
      <xdr:col>3</xdr:col>
      <xdr:colOff>76200</xdr:colOff>
      <xdr:row>21</xdr:row>
      <xdr:rowOff>133350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50FF59AC-C6C1-4173-9B8B-02F1F2B41D72}"/>
            </a:ext>
          </a:extLst>
        </xdr:cNvPr>
        <xdr:cNvSpPr txBox="1"/>
      </xdr:nvSpPr>
      <xdr:spPr>
        <a:xfrm>
          <a:off x="1143000" y="4064000"/>
          <a:ext cx="762000" cy="127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ctr"/>
          <a:r>
            <a:rPr lang="en-US" sz="800" b="0" i="0">
              <a:solidFill>
                <a:srgbClr xmlns:mc="http://schemas.openxmlformats.org/markup-compatibility/2006" xmlns:a14="http://schemas.microsoft.com/office/drawing/2010/main" val="FF0000" mc:Ignorable="a14" a14:legacySpreadsheetColorIndex="10"/>
              </a:solidFill>
            </a:rPr>
            <a:t>Playing Time</a:t>
          </a:r>
        </a:p>
      </xdr:txBody>
    </xdr:sp>
    <xdr:clientData/>
  </xdr:twoCellAnchor>
  <xdr:twoCellAnchor>
    <xdr:from>
      <xdr:col>2</xdr:col>
      <xdr:colOff>304800</xdr:colOff>
      <xdr:row>20</xdr:row>
      <xdr:rowOff>6350</xdr:rowOff>
    </xdr:from>
    <xdr:to>
      <xdr:col>4</xdr:col>
      <xdr:colOff>101600</xdr:colOff>
      <xdr:row>20</xdr:row>
      <xdr:rowOff>133350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7CE7A64B-7554-4424-8397-1629E82B717F}"/>
            </a:ext>
          </a:extLst>
        </xdr:cNvPr>
        <xdr:cNvSpPr txBox="1"/>
      </xdr:nvSpPr>
      <xdr:spPr>
        <a:xfrm>
          <a:off x="1524000" y="3873500"/>
          <a:ext cx="1016000" cy="127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l"/>
          <a:r>
            <a:rPr lang="en-US" sz="800" b="0" i="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rPr>
            <a:t>10</a:t>
          </a:r>
        </a:p>
      </xdr:txBody>
    </xdr:sp>
    <xdr:clientData/>
  </xdr:twoCellAnchor>
  <xdr:twoCellAnchor>
    <xdr:from>
      <xdr:col>3</xdr:col>
      <xdr:colOff>139700</xdr:colOff>
      <xdr:row>21</xdr:row>
      <xdr:rowOff>133350</xdr:rowOff>
    </xdr:from>
    <xdr:to>
      <xdr:col>4</xdr:col>
      <xdr:colOff>165100</xdr:colOff>
      <xdr:row>23</xdr:row>
      <xdr:rowOff>133350</xdr:rowOff>
    </xdr:to>
    <xdr:sp macro="" textlink="">
      <xdr:nvSpPr>
        <xdr:cNvPr id="17" name="Rectangle 16">
          <a:hlinkClick xmlns:r="http://schemas.openxmlformats.org/officeDocument/2006/relationships" r:id="" tooltip="Terminal"/>
          <a:extLst>
            <a:ext uri="{FF2B5EF4-FFF2-40B4-BE49-F238E27FC236}">
              <a16:creationId xmlns:a16="http://schemas.microsoft.com/office/drawing/2014/main" id="{C51ABD7F-C832-4D8F-8D49-2578870BC2E6}"/>
            </a:ext>
          </a:extLst>
        </xdr:cNvPr>
        <xdr:cNvSpPr/>
      </xdr:nvSpPr>
      <xdr:spPr>
        <a:xfrm>
          <a:off x="1968500" y="4191000"/>
          <a:ext cx="635000" cy="381000"/>
        </a:xfrm>
        <a:prstGeom prst="rect">
          <a:avLst/>
        </a:prstGeom>
        <a:solidFill>
          <a:srgbClr val="148014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 b="0" i="0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:rPr>
            <a:t>5.75</a:t>
          </a:r>
        </a:p>
      </xdr:txBody>
    </xdr:sp>
    <xdr:clientData/>
  </xdr:twoCellAnchor>
  <xdr:twoCellAnchor>
    <xdr:from>
      <xdr:col>3</xdr:col>
      <xdr:colOff>76200</xdr:colOff>
      <xdr:row>20</xdr:row>
      <xdr:rowOff>6350</xdr:rowOff>
    </xdr:from>
    <xdr:to>
      <xdr:col>4</xdr:col>
      <xdr:colOff>482600</xdr:colOff>
      <xdr:row>20</xdr:row>
      <xdr:rowOff>133350</xdr:rowOff>
    </xdr:to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E07640A3-F6AC-4E5A-9D3A-87544B3CFBAA}"/>
            </a:ext>
          </a:extLst>
        </xdr:cNvPr>
        <xdr:cNvSpPr txBox="1"/>
      </xdr:nvSpPr>
      <xdr:spPr>
        <a:xfrm>
          <a:off x="1905000" y="3873500"/>
          <a:ext cx="1016000" cy="127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l"/>
          <a:r>
            <a:rPr lang="en-US" sz="800" b="0" i="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rPr>
            <a:t>6</a:t>
          </a:r>
        </a:p>
      </xdr:txBody>
    </xdr:sp>
    <xdr:clientData/>
  </xdr:twoCellAnchor>
  <xdr:twoCellAnchor>
    <xdr:from>
      <xdr:col>1</xdr:col>
      <xdr:colOff>215900</xdr:colOff>
      <xdr:row>25</xdr:row>
      <xdr:rowOff>133350</xdr:rowOff>
    </xdr:from>
    <xdr:to>
      <xdr:col>2</xdr:col>
      <xdr:colOff>241300</xdr:colOff>
      <xdr:row>27</xdr:row>
      <xdr:rowOff>133350</xdr:rowOff>
    </xdr:to>
    <xdr:sp macro="" textlink="">
      <xdr:nvSpPr>
        <xdr:cNvPr id="19" name="Rectangle 18">
          <a:hlinkClick xmlns:r="http://schemas.openxmlformats.org/officeDocument/2006/relationships" r:id="" tooltip="Terminal"/>
          <a:extLst>
            <a:ext uri="{FF2B5EF4-FFF2-40B4-BE49-F238E27FC236}">
              <a16:creationId xmlns:a16="http://schemas.microsoft.com/office/drawing/2014/main" id="{CFBDF92B-4ED8-4969-9CC0-79744AA279E8}"/>
            </a:ext>
          </a:extLst>
        </xdr:cNvPr>
        <xdr:cNvSpPr/>
      </xdr:nvSpPr>
      <xdr:spPr>
        <a:xfrm>
          <a:off x="825500" y="4953000"/>
          <a:ext cx="635000" cy="381000"/>
        </a:xfrm>
        <a:prstGeom prst="rect">
          <a:avLst/>
        </a:prstGeom>
        <a:solidFill>
          <a:srgbClr val="148014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 b="0" i="0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:rPr>
            <a:t>7.80</a:t>
          </a:r>
        </a:p>
      </xdr:txBody>
    </xdr:sp>
    <xdr:clientData/>
  </xdr:twoCellAnchor>
  <xdr:twoCellAnchor>
    <xdr:from>
      <xdr:col>1</xdr:col>
      <xdr:colOff>533400</xdr:colOff>
      <xdr:row>24</xdr:row>
      <xdr:rowOff>6350</xdr:rowOff>
    </xdr:from>
    <xdr:to>
      <xdr:col>3</xdr:col>
      <xdr:colOff>330200</xdr:colOff>
      <xdr:row>24</xdr:row>
      <xdr:rowOff>133350</xdr:rowOff>
    </xdr:to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830F77A6-2F20-4D89-9C59-B509977CDACC}"/>
            </a:ext>
          </a:extLst>
        </xdr:cNvPr>
        <xdr:cNvSpPr txBox="1"/>
      </xdr:nvSpPr>
      <xdr:spPr>
        <a:xfrm>
          <a:off x="1143000" y="4635500"/>
          <a:ext cx="1016000" cy="127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l"/>
          <a:r>
            <a:rPr lang="en-US" sz="800" b="0" i="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rPr>
            <a:t>7</a:t>
          </a:r>
        </a:p>
      </xdr:txBody>
    </xdr:sp>
    <xdr:clientData/>
  </xdr:twoCellAnchor>
  <xdr:twoCellAnchor>
    <xdr:from>
      <xdr:col>2</xdr:col>
      <xdr:colOff>368300</xdr:colOff>
      <xdr:row>25</xdr:row>
      <xdr:rowOff>133350</xdr:rowOff>
    </xdr:from>
    <xdr:to>
      <xdr:col>3</xdr:col>
      <xdr:colOff>393700</xdr:colOff>
      <xdr:row>27</xdr:row>
      <xdr:rowOff>133350</xdr:rowOff>
    </xdr:to>
    <xdr:sp macro="" textlink="">
      <xdr:nvSpPr>
        <xdr:cNvPr id="21" name="Rectangle 20">
          <a:hlinkClick xmlns:r="http://schemas.openxmlformats.org/officeDocument/2006/relationships" r:id="" tooltip="Terminal"/>
          <a:extLst>
            <a:ext uri="{FF2B5EF4-FFF2-40B4-BE49-F238E27FC236}">
              <a16:creationId xmlns:a16="http://schemas.microsoft.com/office/drawing/2014/main" id="{7FD76F38-61B3-42C9-AE5E-6AA5AE3C61DF}"/>
            </a:ext>
          </a:extLst>
        </xdr:cNvPr>
        <xdr:cNvSpPr/>
      </xdr:nvSpPr>
      <xdr:spPr>
        <a:xfrm>
          <a:off x="1587500" y="4953000"/>
          <a:ext cx="635000" cy="381000"/>
        </a:xfrm>
        <a:prstGeom prst="rect">
          <a:avLst/>
        </a:prstGeom>
        <a:solidFill>
          <a:srgbClr val="148014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 b="0" i="0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:rPr>
            <a:t>6.00</a:t>
          </a:r>
        </a:p>
      </xdr:txBody>
    </xdr:sp>
    <xdr:clientData/>
  </xdr:twoCellAnchor>
  <xdr:twoCellAnchor>
    <xdr:from>
      <xdr:col>2</xdr:col>
      <xdr:colOff>304800</xdr:colOff>
      <xdr:row>24</xdr:row>
      <xdr:rowOff>6350</xdr:rowOff>
    </xdr:from>
    <xdr:to>
      <xdr:col>4</xdr:col>
      <xdr:colOff>101600</xdr:colOff>
      <xdr:row>24</xdr:row>
      <xdr:rowOff>133350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74064CD6-81F1-4CA0-90C0-C004E2664485}"/>
            </a:ext>
          </a:extLst>
        </xdr:cNvPr>
        <xdr:cNvSpPr txBox="1"/>
      </xdr:nvSpPr>
      <xdr:spPr>
        <a:xfrm>
          <a:off x="1524000" y="4635500"/>
          <a:ext cx="1016000" cy="127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l"/>
          <a:r>
            <a:rPr lang="en-US" sz="800" b="0" i="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rPr>
            <a:t>3</a:t>
          </a:r>
        </a:p>
      </xdr:txBody>
    </xdr:sp>
    <xdr:clientData/>
  </xdr:twoCellAnchor>
  <xdr:twoCellAnchor>
    <xdr:from>
      <xdr:col>2</xdr:col>
      <xdr:colOff>304800</xdr:colOff>
      <xdr:row>12</xdr:row>
      <xdr:rowOff>133350</xdr:rowOff>
    </xdr:from>
    <xdr:to>
      <xdr:col>2</xdr:col>
      <xdr:colOff>304800</xdr:colOff>
      <xdr:row>13</xdr:row>
      <xdr:rowOff>6350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B54FB2EC-D950-4538-B6DC-352EE288EDE4}"/>
            </a:ext>
          </a:extLst>
        </xdr:cNvPr>
        <xdr:cNvCxnSpPr/>
      </xdr:nvCxnSpPr>
      <xdr:spPr>
        <a:xfrm flipV="1">
          <a:off x="1524000" y="2476500"/>
          <a:ext cx="0" cy="63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304800</xdr:colOff>
      <xdr:row>12</xdr:row>
      <xdr:rowOff>133350</xdr:rowOff>
    </xdr:from>
    <xdr:to>
      <xdr:col>3</xdr:col>
      <xdr:colOff>76200</xdr:colOff>
      <xdr:row>12</xdr:row>
      <xdr:rowOff>133350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E665A07F-4A1B-4B6B-B032-18EB622AF54D}"/>
            </a:ext>
          </a:extLst>
        </xdr:cNvPr>
        <xdr:cNvCxnSpPr/>
      </xdr:nvCxnSpPr>
      <xdr:spPr>
        <a:xfrm>
          <a:off x="1524000" y="2476500"/>
          <a:ext cx="381000" cy="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76200</xdr:colOff>
      <xdr:row>11</xdr:row>
      <xdr:rowOff>133350</xdr:rowOff>
    </xdr:from>
    <xdr:to>
      <xdr:col>3</xdr:col>
      <xdr:colOff>76200</xdr:colOff>
      <xdr:row>12</xdr:row>
      <xdr:rowOff>133350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16C45B00-21C6-4338-9E45-766BC3E543EE}"/>
            </a:ext>
          </a:extLst>
        </xdr:cNvPr>
        <xdr:cNvCxnSpPr/>
      </xdr:nvCxnSpPr>
      <xdr:spPr>
        <a:xfrm flipV="1">
          <a:off x="1905000" y="2286000"/>
          <a:ext cx="0" cy="190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457200</xdr:colOff>
      <xdr:row>12</xdr:row>
      <xdr:rowOff>133350</xdr:rowOff>
    </xdr:from>
    <xdr:to>
      <xdr:col>3</xdr:col>
      <xdr:colOff>457200</xdr:colOff>
      <xdr:row>13</xdr:row>
      <xdr:rowOff>133350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937CE1CA-D2A1-4F24-A882-6F8F20EA0140}"/>
            </a:ext>
          </a:extLst>
        </xdr:cNvPr>
        <xdr:cNvCxnSpPr/>
      </xdr:nvCxnSpPr>
      <xdr:spPr>
        <a:xfrm flipV="1">
          <a:off x="2286000" y="2476500"/>
          <a:ext cx="0" cy="190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76200</xdr:colOff>
      <xdr:row>12</xdr:row>
      <xdr:rowOff>133350</xdr:rowOff>
    </xdr:from>
    <xdr:to>
      <xdr:col>3</xdr:col>
      <xdr:colOff>457200</xdr:colOff>
      <xdr:row>12</xdr:row>
      <xdr:rowOff>133350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3FEBA5DE-25F5-4765-B2AC-3548411251A0}"/>
            </a:ext>
          </a:extLst>
        </xdr:cNvPr>
        <xdr:cNvCxnSpPr/>
      </xdr:nvCxnSpPr>
      <xdr:spPr>
        <a:xfrm flipH="1">
          <a:off x="1905000" y="2476500"/>
          <a:ext cx="381000" cy="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76200</xdr:colOff>
      <xdr:row>11</xdr:row>
      <xdr:rowOff>133350</xdr:rowOff>
    </xdr:from>
    <xdr:to>
      <xdr:col>3</xdr:col>
      <xdr:colOff>76200</xdr:colOff>
      <xdr:row>12</xdr:row>
      <xdr:rowOff>133350</xdr:rowOff>
    </xdr:to>
    <xdr:cxnSp macro="">
      <xdr:nvCxnSpPr>
        <xdr:cNvPr id="28" name="Straight Arrow Connector 27">
          <a:extLst>
            <a:ext uri="{FF2B5EF4-FFF2-40B4-BE49-F238E27FC236}">
              <a16:creationId xmlns:a16="http://schemas.microsoft.com/office/drawing/2014/main" id="{558B3410-F712-4E10-9F58-8C82C1A74855}"/>
            </a:ext>
          </a:extLst>
        </xdr:cNvPr>
        <xdr:cNvCxnSpPr/>
      </xdr:nvCxnSpPr>
      <xdr:spPr>
        <a:xfrm flipV="1">
          <a:off x="1905000" y="2286000"/>
          <a:ext cx="0" cy="190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533400</xdr:colOff>
      <xdr:row>16</xdr:row>
      <xdr:rowOff>133350</xdr:rowOff>
    </xdr:from>
    <xdr:to>
      <xdr:col>1</xdr:col>
      <xdr:colOff>533400</xdr:colOff>
      <xdr:row>17</xdr:row>
      <xdr:rowOff>133350</xdr:rowOff>
    </xdr:to>
    <xdr:cxnSp macro="">
      <xdr:nvCxnSpPr>
        <xdr:cNvPr id="29" name="Straight Arrow Connector 28">
          <a:extLst>
            <a:ext uri="{FF2B5EF4-FFF2-40B4-BE49-F238E27FC236}">
              <a16:creationId xmlns:a16="http://schemas.microsoft.com/office/drawing/2014/main" id="{98D05D2D-A6A6-4136-B0F6-6751DB9163E9}"/>
            </a:ext>
          </a:extLst>
        </xdr:cNvPr>
        <xdr:cNvCxnSpPr/>
      </xdr:nvCxnSpPr>
      <xdr:spPr>
        <a:xfrm flipV="1">
          <a:off x="1143000" y="3238500"/>
          <a:ext cx="0" cy="190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533400</xdr:colOff>
      <xdr:row>16</xdr:row>
      <xdr:rowOff>133350</xdr:rowOff>
    </xdr:from>
    <xdr:to>
      <xdr:col>2</xdr:col>
      <xdr:colOff>304800</xdr:colOff>
      <xdr:row>16</xdr:row>
      <xdr:rowOff>133350</xdr:rowOff>
    </xdr:to>
    <xdr:cxnSp macro="">
      <xdr:nvCxnSpPr>
        <xdr:cNvPr id="30" name="Straight Arrow Connector 29">
          <a:extLst>
            <a:ext uri="{FF2B5EF4-FFF2-40B4-BE49-F238E27FC236}">
              <a16:creationId xmlns:a16="http://schemas.microsoft.com/office/drawing/2014/main" id="{020529B6-9912-4DDD-8841-FCBC8B5A9FCC}"/>
            </a:ext>
          </a:extLst>
        </xdr:cNvPr>
        <xdr:cNvCxnSpPr/>
      </xdr:nvCxnSpPr>
      <xdr:spPr>
        <a:xfrm>
          <a:off x="1143000" y="3238500"/>
          <a:ext cx="381000" cy="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304800</xdr:colOff>
      <xdr:row>15</xdr:row>
      <xdr:rowOff>133350</xdr:rowOff>
    </xdr:from>
    <xdr:to>
      <xdr:col>2</xdr:col>
      <xdr:colOff>304800</xdr:colOff>
      <xdr:row>16</xdr:row>
      <xdr:rowOff>133350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53035E65-AD9B-4F3D-950E-93DDF6742271}"/>
            </a:ext>
          </a:extLst>
        </xdr:cNvPr>
        <xdr:cNvCxnSpPr/>
      </xdr:nvCxnSpPr>
      <xdr:spPr>
        <a:xfrm flipV="1">
          <a:off x="1524000" y="3048000"/>
          <a:ext cx="0" cy="190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76200</xdr:colOff>
      <xdr:row>16</xdr:row>
      <xdr:rowOff>133350</xdr:rowOff>
    </xdr:from>
    <xdr:to>
      <xdr:col>3</xdr:col>
      <xdr:colOff>76200</xdr:colOff>
      <xdr:row>17</xdr:row>
      <xdr:rowOff>6350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F35FE91A-5EA2-4433-9A1D-E7ECE8178C84}"/>
            </a:ext>
          </a:extLst>
        </xdr:cNvPr>
        <xdr:cNvCxnSpPr/>
      </xdr:nvCxnSpPr>
      <xdr:spPr>
        <a:xfrm flipV="1">
          <a:off x="1905000" y="3238500"/>
          <a:ext cx="0" cy="63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304800</xdr:colOff>
      <xdr:row>16</xdr:row>
      <xdr:rowOff>133350</xdr:rowOff>
    </xdr:from>
    <xdr:to>
      <xdr:col>3</xdr:col>
      <xdr:colOff>76200</xdr:colOff>
      <xdr:row>16</xdr:row>
      <xdr:rowOff>133350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B7B15795-1375-4529-A6FD-5A57061A820C}"/>
            </a:ext>
          </a:extLst>
        </xdr:cNvPr>
        <xdr:cNvCxnSpPr/>
      </xdr:nvCxnSpPr>
      <xdr:spPr>
        <a:xfrm flipH="1">
          <a:off x="1524000" y="3238500"/>
          <a:ext cx="381000" cy="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304800</xdr:colOff>
      <xdr:row>15</xdr:row>
      <xdr:rowOff>133350</xdr:rowOff>
    </xdr:from>
    <xdr:to>
      <xdr:col>2</xdr:col>
      <xdr:colOff>304800</xdr:colOff>
      <xdr:row>16</xdr:row>
      <xdr:rowOff>133350</xdr:rowOff>
    </xdr:to>
    <xdr:cxnSp macro="">
      <xdr:nvCxnSpPr>
        <xdr:cNvPr id="34" name="Straight Arrow Connector 33">
          <a:extLst>
            <a:ext uri="{FF2B5EF4-FFF2-40B4-BE49-F238E27FC236}">
              <a16:creationId xmlns:a16="http://schemas.microsoft.com/office/drawing/2014/main" id="{7F105A07-50C1-4880-BF73-E22AC3F77D28}"/>
            </a:ext>
          </a:extLst>
        </xdr:cNvPr>
        <xdr:cNvCxnSpPr/>
      </xdr:nvCxnSpPr>
      <xdr:spPr>
        <a:xfrm flipV="1">
          <a:off x="1524000" y="3048000"/>
          <a:ext cx="0" cy="190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304800</xdr:colOff>
      <xdr:row>20</xdr:row>
      <xdr:rowOff>133350</xdr:rowOff>
    </xdr:from>
    <xdr:to>
      <xdr:col>2</xdr:col>
      <xdr:colOff>304800</xdr:colOff>
      <xdr:row>21</xdr:row>
      <xdr:rowOff>6350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9D71D0B5-F1DA-409A-8F94-7775058A866A}"/>
            </a:ext>
          </a:extLst>
        </xdr:cNvPr>
        <xdr:cNvCxnSpPr/>
      </xdr:nvCxnSpPr>
      <xdr:spPr>
        <a:xfrm flipV="1">
          <a:off x="1524000" y="4000500"/>
          <a:ext cx="0" cy="63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304800</xdr:colOff>
      <xdr:row>20</xdr:row>
      <xdr:rowOff>133350</xdr:rowOff>
    </xdr:from>
    <xdr:to>
      <xdr:col>3</xdr:col>
      <xdr:colOff>76200</xdr:colOff>
      <xdr:row>20</xdr:row>
      <xdr:rowOff>133350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3F8A6A5D-937F-4A06-A742-657800AEA090}"/>
            </a:ext>
          </a:extLst>
        </xdr:cNvPr>
        <xdr:cNvCxnSpPr/>
      </xdr:nvCxnSpPr>
      <xdr:spPr>
        <a:xfrm>
          <a:off x="1524000" y="4000500"/>
          <a:ext cx="381000" cy="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76200</xdr:colOff>
      <xdr:row>19</xdr:row>
      <xdr:rowOff>133350</xdr:rowOff>
    </xdr:from>
    <xdr:to>
      <xdr:col>3</xdr:col>
      <xdr:colOff>76200</xdr:colOff>
      <xdr:row>20</xdr:row>
      <xdr:rowOff>133350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5A97BC7E-DEB3-449C-B10A-2D65CCA14311}"/>
            </a:ext>
          </a:extLst>
        </xdr:cNvPr>
        <xdr:cNvCxnSpPr/>
      </xdr:nvCxnSpPr>
      <xdr:spPr>
        <a:xfrm flipV="1">
          <a:off x="1905000" y="3810000"/>
          <a:ext cx="0" cy="190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457200</xdr:colOff>
      <xdr:row>20</xdr:row>
      <xdr:rowOff>133350</xdr:rowOff>
    </xdr:from>
    <xdr:to>
      <xdr:col>3</xdr:col>
      <xdr:colOff>457200</xdr:colOff>
      <xdr:row>21</xdr:row>
      <xdr:rowOff>133350</xdr:rowOff>
    </xdr:to>
    <xdr:cxnSp macro="">
      <xdr:nvCxnSpPr>
        <xdr:cNvPr id="38" name="Straight Arrow Connector 37">
          <a:extLst>
            <a:ext uri="{FF2B5EF4-FFF2-40B4-BE49-F238E27FC236}">
              <a16:creationId xmlns:a16="http://schemas.microsoft.com/office/drawing/2014/main" id="{343BDF01-5DAA-4D85-804A-0D017353F372}"/>
            </a:ext>
          </a:extLst>
        </xdr:cNvPr>
        <xdr:cNvCxnSpPr/>
      </xdr:nvCxnSpPr>
      <xdr:spPr>
        <a:xfrm flipV="1">
          <a:off x="2286000" y="4000500"/>
          <a:ext cx="0" cy="190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76200</xdr:colOff>
      <xdr:row>20</xdr:row>
      <xdr:rowOff>133350</xdr:rowOff>
    </xdr:from>
    <xdr:to>
      <xdr:col>3</xdr:col>
      <xdr:colOff>457200</xdr:colOff>
      <xdr:row>20</xdr:row>
      <xdr:rowOff>133350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75E522EC-8C2F-4D08-8118-D378543A5173}"/>
            </a:ext>
          </a:extLst>
        </xdr:cNvPr>
        <xdr:cNvCxnSpPr/>
      </xdr:nvCxnSpPr>
      <xdr:spPr>
        <a:xfrm flipH="1">
          <a:off x="1905000" y="4000500"/>
          <a:ext cx="381000" cy="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76200</xdr:colOff>
      <xdr:row>19</xdr:row>
      <xdr:rowOff>133350</xdr:rowOff>
    </xdr:from>
    <xdr:to>
      <xdr:col>3</xdr:col>
      <xdr:colOff>76200</xdr:colOff>
      <xdr:row>20</xdr:row>
      <xdr:rowOff>133350</xdr:rowOff>
    </xdr:to>
    <xdr:cxnSp macro="">
      <xdr:nvCxnSpPr>
        <xdr:cNvPr id="40" name="Straight Arrow Connector 39">
          <a:extLst>
            <a:ext uri="{FF2B5EF4-FFF2-40B4-BE49-F238E27FC236}">
              <a16:creationId xmlns:a16="http://schemas.microsoft.com/office/drawing/2014/main" id="{FD1EC503-0B7E-40DA-99E8-9E190D113A66}"/>
            </a:ext>
          </a:extLst>
        </xdr:cNvPr>
        <xdr:cNvCxnSpPr/>
      </xdr:nvCxnSpPr>
      <xdr:spPr>
        <a:xfrm flipV="1">
          <a:off x="1905000" y="3810000"/>
          <a:ext cx="0" cy="190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533400</xdr:colOff>
      <xdr:row>24</xdr:row>
      <xdr:rowOff>133350</xdr:rowOff>
    </xdr:from>
    <xdr:to>
      <xdr:col>1</xdr:col>
      <xdr:colOff>533400</xdr:colOff>
      <xdr:row>25</xdr:row>
      <xdr:rowOff>133350</xdr:rowOff>
    </xdr:to>
    <xdr:cxnSp macro="">
      <xdr:nvCxnSpPr>
        <xdr:cNvPr id="41" name="Straight Arrow Connector 40">
          <a:extLst>
            <a:ext uri="{FF2B5EF4-FFF2-40B4-BE49-F238E27FC236}">
              <a16:creationId xmlns:a16="http://schemas.microsoft.com/office/drawing/2014/main" id="{26FCAFBD-10C0-4FE3-9434-59F508556782}"/>
            </a:ext>
          </a:extLst>
        </xdr:cNvPr>
        <xdr:cNvCxnSpPr/>
      </xdr:nvCxnSpPr>
      <xdr:spPr>
        <a:xfrm flipV="1">
          <a:off x="1143000" y="4762500"/>
          <a:ext cx="0" cy="190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533400</xdr:colOff>
      <xdr:row>24</xdr:row>
      <xdr:rowOff>133350</xdr:rowOff>
    </xdr:from>
    <xdr:to>
      <xdr:col>2</xdr:col>
      <xdr:colOff>304800</xdr:colOff>
      <xdr:row>24</xdr:row>
      <xdr:rowOff>133350</xdr:rowOff>
    </xdr:to>
    <xdr:cxnSp macro="">
      <xdr:nvCxnSpPr>
        <xdr:cNvPr id="42" name="Straight Arrow Connector 41">
          <a:extLst>
            <a:ext uri="{FF2B5EF4-FFF2-40B4-BE49-F238E27FC236}">
              <a16:creationId xmlns:a16="http://schemas.microsoft.com/office/drawing/2014/main" id="{FF66DD51-894C-4E8A-BCFB-5C4B30A8F368}"/>
            </a:ext>
          </a:extLst>
        </xdr:cNvPr>
        <xdr:cNvCxnSpPr/>
      </xdr:nvCxnSpPr>
      <xdr:spPr>
        <a:xfrm>
          <a:off x="1143000" y="4762500"/>
          <a:ext cx="381000" cy="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304800</xdr:colOff>
      <xdr:row>23</xdr:row>
      <xdr:rowOff>133350</xdr:rowOff>
    </xdr:from>
    <xdr:to>
      <xdr:col>2</xdr:col>
      <xdr:colOff>304800</xdr:colOff>
      <xdr:row>24</xdr:row>
      <xdr:rowOff>133350</xdr:rowOff>
    </xdr:to>
    <xdr:cxnSp macro="">
      <xdr:nvCxnSpPr>
        <xdr:cNvPr id="43" name="Straight Arrow Connector 42">
          <a:extLst>
            <a:ext uri="{FF2B5EF4-FFF2-40B4-BE49-F238E27FC236}">
              <a16:creationId xmlns:a16="http://schemas.microsoft.com/office/drawing/2014/main" id="{BA027349-78FE-4E6B-8699-6238A8E563E0}"/>
            </a:ext>
          </a:extLst>
        </xdr:cNvPr>
        <xdr:cNvCxnSpPr/>
      </xdr:nvCxnSpPr>
      <xdr:spPr>
        <a:xfrm flipV="1">
          <a:off x="1524000" y="4572000"/>
          <a:ext cx="0" cy="190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76200</xdr:colOff>
      <xdr:row>24</xdr:row>
      <xdr:rowOff>133350</xdr:rowOff>
    </xdr:from>
    <xdr:to>
      <xdr:col>3</xdr:col>
      <xdr:colOff>76200</xdr:colOff>
      <xdr:row>25</xdr:row>
      <xdr:rowOff>133350</xdr:rowOff>
    </xdr:to>
    <xdr:cxnSp macro="">
      <xdr:nvCxnSpPr>
        <xdr:cNvPr id="44" name="Straight Arrow Connector 43">
          <a:extLst>
            <a:ext uri="{FF2B5EF4-FFF2-40B4-BE49-F238E27FC236}">
              <a16:creationId xmlns:a16="http://schemas.microsoft.com/office/drawing/2014/main" id="{D207D027-49D3-41A6-8658-900BA414B41D}"/>
            </a:ext>
          </a:extLst>
        </xdr:cNvPr>
        <xdr:cNvCxnSpPr/>
      </xdr:nvCxnSpPr>
      <xdr:spPr>
        <a:xfrm flipV="1">
          <a:off x="1905000" y="4762500"/>
          <a:ext cx="0" cy="190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304800</xdr:colOff>
      <xdr:row>24</xdr:row>
      <xdr:rowOff>133350</xdr:rowOff>
    </xdr:from>
    <xdr:to>
      <xdr:col>3</xdr:col>
      <xdr:colOff>76200</xdr:colOff>
      <xdr:row>24</xdr:row>
      <xdr:rowOff>133350</xdr:rowOff>
    </xdr:to>
    <xdr:cxnSp macro="">
      <xdr:nvCxnSpPr>
        <xdr:cNvPr id="45" name="Straight Arrow Connector 44">
          <a:extLst>
            <a:ext uri="{FF2B5EF4-FFF2-40B4-BE49-F238E27FC236}">
              <a16:creationId xmlns:a16="http://schemas.microsoft.com/office/drawing/2014/main" id="{EF1BDDA8-4CE9-4AB0-8B48-081BDC554596}"/>
            </a:ext>
          </a:extLst>
        </xdr:cNvPr>
        <xdr:cNvCxnSpPr/>
      </xdr:nvCxnSpPr>
      <xdr:spPr>
        <a:xfrm flipH="1">
          <a:off x="1524000" y="4762500"/>
          <a:ext cx="381000" cy="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304800</xdr:colOff>
      <xdr:row>23</xdr:row>
      <xdr:rowOff>133350</xdr:rowOff>
    </xdr:from>
    <xdr:to>
      <xdr:col>2</xdr:col>
      <xdr:colOff>304800</xdr:colOff>
      <xdr:row>24</xdr:row>
      <xdr:rowOff>133350</xdr:rowOff>
    </xdr:to>
    <xdr:cxnSp macro="">
      <xdr:nvCxnSpPr>
        <xdr:cNvPr id="46" name="Straight Arrow Connector 45">
          <a:extLst>
            <a:ext uri="{FF2B5EF4-FFF2-40B4-BE49-F238E27FC236}">
              <a16:creationId xmlns:a16="http://schemas.microsoft.com/office/drawing/2014/main" id="{CEEE7CD5-BBD9-44F4-BD3D-D114E9996F17}"/>
            </a:ext>
          </a:extLst>
        </xdr:cNvPr>
        <xdr:cNvCxnSpPr/>
      </xdr:nvCxnSpPr>
      <xdr:spPr>
        <a:xfrm flipV="1">
          <a:off x="1524000" y="4572000"/>
          <a:ext cx="0" cy="190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142875</xdr:colOff>
      <xdr:row>9</xdr:row>
      <xdr:rowOff>133350</xdr:rowOff>
    </xdr:from>
    <xdr:to>
      <xdr:col>6</xdr:col>
      <xdr:colOff>295275</xdr:colOff>
      <xdr:row>11</xdr:row>
      <xdr:rowOff>133350</xdr:rowOff>
    </xdr:to>
    <xdr:sp macro="" textlink="">
      <xdr:nvSpPr>
        <xdr:cNvPr id="2" name="Oval 1">
          <a:hlinkClick xmlns:r="http://schemas.openxmlformats.org/officeDocument/2006/relationships" r:id="" tooltip="Go left if Path Velocity &lt; 11.34"/>
          <a:extLst>
            <a:ext uri="{FF2B5EF4-FFF2-40B4-BE49-F238E27FC236}">
              <a16:creationId xmlns:a16="http://schemas.microsoft.com/office/drawing/2014/main" id="{F7C9166A-90A1-4CA8-BCDE-1147ADA890A8}"/>
            </a:ext>
          </a:extLst>
        </xdr:cNvPr>
        <xdr:cNvSpPr/>
      </xdr:nvSpPr>
      <xdr:spPr>
        <a:xfrm>
          <a:off x="3190875" y="1905000"/>
          <a:ext cx="762000" cy="381000"/>
        </a:xfrm>
        <a:prstGeom prst="ellipse">
          <a:avLst/>
        </a:prstGeom>
        <a:solidFill>
          <a:srgbClr val="4F81BD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 b="0" i="0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:rPr>
            <a:t>11.34</a:t>
          </a:r>
        </a:p>
      </xdr:txBody>
    </xdr:sp>
    <xdr:clientData/>
  </xdr:twoCellAnchor>
  <xdr:twoCellAnchor>
    <xdr:from>
      <xdr:col>5</xdr:col>
      <xdr:colOff>142875</xdr:colOff>
      <xdr:row>9</xdr:row>
      <xdr:rowOff>6350</xdr:rowOff>
    </xdr:from>
    <xdr:to>
      <xdr:col>6</xdr:col>
      <xdr:colOff>295275</xdr:colOff>
      <xdr:row>9</xdr:row>
      <xdr:rowOff>133350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AD7D9C6C-9B2E-424B-ABE2-C54ABF952713}"/>
            </a:ext>
          </a:extLst>
        </xdr:cNvPr>
        <xdr:cNvSpPr txBox="1"/>
      </xdr:nvSpPr>
      <xdr:spPr>
        <a:xfrm>
          <a:off x="3190875" y="1778000"/>
          <a:ext cx="762000" cy="127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ctr"/>
          <a:r>
            <a:rPr lang="en-US" sz="800" b="0" i="0">
              <a:solidFill>
                <a:srgbClr xmlns:mc="http://schemas.openxmlformats.org/markup-compatibility/2006" xmlns:a14="http://schemas.microsoft.com/office/drawing/2010/main" val="FF0000" mc:Ignorable="a14" a14:legacySpreadsheetColorIndex="10"/>
              </a:solidFill>
            </a:rPr>
            <a:t>Path Velocity</a:t>
          </a:r>
        </a:p>
      </xdr:txBody>
    </xdr:sp>
    <xdr:clientData/>
  </xdr:twoCellAnchor>
  <xdr:twoCellAnchor>
    <xdr:from>
      <xdr:col>2</xdr:col>
      <xdr:colOff>590550</xdr:colOff>
      <xdr:row>13</xdr:row>
      <xdr:rowOff>133350</xdr:rowOff>
    </xdr:from>
    <xdr:to>
      <xdr:col>4</xdr:col>
      <xdr:colOff>133350</xdr:colOff>
      <xdr:row>15</xdr:row>
      <xdr:rowOff>133350</xdr:rowOff>
    </xdr:to>
    <xdr:sp macro="" textlink="">
      <xdr:nvSpPr>
        <xdr:cNvPr id="4" name="Oval 3">
          <a:hlinkClick xmlns:r="http://schemas.openxmlformats.org/officeDocument/2006/relationships" r:id="" tooltip="Go left if Playing Time &lt; 357553.00"/>
          <a:extLst>
            <a:ext uri="{FF2B5EF4-FFF2-40B4-BE49-F238E27FC236}">
              <a16:creationId xmlns:a16="http://schemas.microsoft.com/office/drawing/2014/main" id="{8E16F412-CDA3-40B2-A965-67755BCF8A37}"/>
            </a:ext>
          </a:extLst>
        </xdr:cNvPr>
        <xdr:cNvSpPr/>
      </xdr:nvSpPr>
      <xdr:spPr>
        <a:xfrm>
          <a:off x="1809750" y="2667000"/>
          <a:ext cx="762000" cy="381000"/>
        </a:xfrm>
        <a:prstGeom prst="ellipse">
          <a:avLst/>
        </a:prstGeom>
        <a:solidFill>
          <a:srgbClr val="4F81BD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 b="0" i="0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:rPr>
            <a:t>357553.00</a:t>
          </a:r>
        </a:p>
      </xdr:txBody>
    </xdr:sp>
    <xdr:clientData/>
  </xdr:twoCellAnchor>
  <xdr:twoCellAnchor>
    <xdr:from>
      <xdr:col>2</xdr:col>
      <xdr:colOff>590550</xdr:colOff>
      <xdr:row>13</xdr:row>
      <xdr:rowOff>6350</xdr:rowOff>
    </xdr:from>
    <xdr:to>
      <xdr:col>4</xdr:col>
      <xdr:colOff>133350</xdr:colOff>
      <xdr:row>13</xdr:row>
      <xdr:rowOff>133350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5F7C576E-A928-402F-A2F7-8EC142193CAE}"/>
            </a:ext>
          </a:extLst>
        </xdr:cNvPr>
        <xdr:cNvSpPr txBox="1"/>
      </xdr:nvSpPr>
      <xdr:spPr>
        <a:xfrm>
          <a:off x="1809750" y="2540000"/>
          <a:ext cx="762000" cy="127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ctr"/>
          <a:r>
            <a:rPr lang="en-US" sz="800" b="0" i="0">
              <a:solidFill>
                <a:srgbClr xmlns:mc="http://schemas.openxmlformats.org/markup-compatibility/2006" xmlns:a14="http://schemas.microsoft.com/office/drawing/2010/main" val="FF0000" mc:Ignorable="a14" a14:legacySpreadsheetColorIndex="10"/>
              </a:solidFill>
            </a:rPr>
            <a:t>Playing Time</a:t>
          </a:r>
        </a:p>
      </xdr:txBody>
    </xdr:sp>
    <xdr:clientData/>
  </xdr:twoCellAnchor>
  <xdr:twoCellAnchor>
    <xdr:from>
      <xdr:col>3</xdr:col>
      <xdr:colOff>361950</xdr:colOff>
      <xdr:row>12</xdr:row>
      <xdr:rowOff>6350</xdr:rowOff>
    </xdr:from>
    <xdr:to>
      <xdr:col>5</xdr:col>
      <xdr:colOff>158750</xdr:colOff>
      <xdr:row>12</xdr:row>
      <xdr:rowOff>133350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44CF47E0-AEA4-4342-B2C6-6C4FC9F773C9}"/>
            </a:ext>
          </a:extLst>
        </xdr:cNvPr>
        <xdr:cNvSpPr txBox="1"/>
      </xdr:nvSpPr>
      <xdr:spPr>
        <a:xfrm>
          <a:off x="2190750" y="2349500"/>
          <a:ext cx="1016000" cy="127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l"/>
          <a:r>
            <a:rPr lang="en-US" sz="800" b="0" i="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rPr>
            <a:t>24</a:t>
          </a:r>
        </a:p>
      </xdr:txBody>
    </xdr:sp>
    <xdr:clientData/>
  </xdr:twoCellAnchor>
  <xdr:twoCellAnchor>
    <xdr:from>
      <xdr:col>7</xdr:col>
      <xdr:colOff>304800</xdr:colOff>
      <xdr:row>13</xdr:row>
      <xdr:rowOff>133350</xdr:rowOff>
    </xdr:from>
    <xdr:to>
      <xdr:col>8</xdr:col>
      <xdr:colOff>457200</xdr:colOff>
      <xdr:row>15</xdr:row>
      <xdr:rowOff>133350</xdr:rowOff>
    </xdr:to>
    <xdr:sp macro="" textlink="">
      <xdr:nvSpPr>
        <xdr:cNvPr id="7" name="Oval 6">
          <a:hlinkClick xmlns:r="http://schemas.openxmlformats.org/officeDocument/2006/relationships" r:id="" tooltip="Go left if Path Velocity &lt; 13.93"/>
          <a:extLst>
            <a:ext uri="{FF2B5EF4-FFF2-40B4-BE49-F238E27FC236}">
              <a16:creationId xmlns:a16="http://schemas.microsoft.com/office/drawing/2014/main" id="{72D3F488-788A-46A9-A279-611E10A62F8C}"/>
            </a:ext>
          </a:extLst>
        </xdr:cNvPr>
        <xdr:cNvSpPr/>
      </xdr:nvSpPr>
      <xdr:spPr>
        <a:xfrm>
          <a:off x="4572000" y="2667000"/>
          <a:ext cx="762000" cy="381000"/>
        </a:xfrm>
        <a:prstGeom prst="ellipse">
          <a:avLst/>
        </a:prstGeom>
        <a:solidFill>
          <a:srgbClr val="4F81BD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 b="0" i="0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:rPr>
            <a:t>13.93</a:t>
          </a:r>
        </a:p>
      </xdr:txBody>
    </xdr:sp>
    <xdr:clientData/>
  </xdr:twoCellAnchor>
  <xdr:twoCellAnchor>
    <xdr:from>
      <xdr:col>7</xdr:col>
      <xdr:colOff>304800</xdr:colOff>
      <xdr:row>13</xdr:row>
      <xdr:rowOff>6350</xdr:rowOff>
    </xdr:from>
    <xdr:to>
      <xdr:col>8</xdr:col>
      <xdr:colOff>457200</xdr:colOff>
      <xdr:row>13</xdr:row>
      <xdr:rowOff>133350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6AF39738-97AC-4940-98BB-12F9E3901228}"/>
            </a:ext>
          </a:extLst>
        </xdr:cNvPr>
        <xdr:cNvSpPr txBox="1"/>
      </xdr:nvSpPr>
      <xdr:spPr>
        <a:xfrm>
          <a:off x="4572000" y="2540000"/>
          <a:ext cx="762000" cy="127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ctr"/>
          <a:r>
            <a:rPr lang="en-US" sz="800" b="0" i="0">
              <a:solidFill>
                <a:srgbClr xmlns:mc="http://schemas.openxmlformats.org/markup-compatibility/2006" xmlns:a14="http://schemas.microsoft.com/office/drawing/2010/main" val="FF0000" mc:Ignorable="a14" a14:legacySpreadsheetColorIndex="10"/>
              </a:solidFill>
            </a:rPr>
            <a:t>Path Velocity</a:t>
          </a:r>
        </a:p>
      </xdr:txBody>
    </xdr:sp>
    <xdr:clientData/>
  </xdr:twoCellAnchor>
  <xdr:twoCellAnchor>
    <xdr:from>
      <xdr:col>7</xdr:col>
      <xdr:colOff>304800</xdr:colOff>
      <xdr:row>12</xdr:row>
      <xdr:rowOff>6350</xdr:rowOff>
    </xdr:from>
    <xdr:to>
      <xdr:col>9</xdr:col>
      <xdr:colOff>101600</xdr:colOff>
      <xdr:row>12</xdr:row>
      <xdr:rowOff>133350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995DBBBB-EF63-46BF-AB67-4AD545A24AAB}"/>
            </a:ext>
          </a:extLst>
        </xdr:cNvPr>
        <xdr:cNvSpPr txBox="1"/>
      </xdr:nvSpPr>
      <xdr:spPr>
        <a:xfrm>
          <a:off x="4572000" y="2349500"/>
          <a:ext cx="1016000" cy="127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l"/>
          <a:r>
            <a:rPr lang="en-US" sz="800" b="0" i="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rPr>
            <a:t>7</a:t>
          </a:r>
        </a:p>
      </xdr:txBody>
    </xdr:sp>
    <xdr:clientData/>
  </xdr:twoCellAnchor>
  <xdr:twoCellAnchor>
    <xdr:from>
      <xdr:col>1</xdr:col>
      <xdr:colOff>215900</xdr:colOff>
      <xdr:row>17</xdr:row>
      <xdr:rowOff>133350</xdr:rowOff>
    </xdr:from>
    <xdr:to>
      <xdr:col>2</xdr:col>
      <xdr:colOff>241300</xdr:colOff>
      <xdr:row>19</xdr:row>
      <xdr:rowOff>133350</xdr:rowOff>
    </xdr:to>
    <xdr:sp macro="" textlink="">
      <xdr:nvSpPr>
        <xdr:cNvPr id="10" name="Rectangle 9">
          <a:hlinkClick xmlns:r="http://schemas.openxmlformats.org/officeDocument/2006/relationships" r:id="" tooltip="Terminal"/>
          <a:extLst>
            <a:ext uri="{FF2B5EF4-FFF2-40B4-BE49-F238E27FC236}">
              <a16:creationId xmlns:a16="http://schemas.microsoft.com/office/drawing/2014/main" id="{136F4A0C-A079-4C5B-A99D-65A6E68B772D}"/>
            </a:ext>
          </a:extLst>
        </xdr:cNvPr>
        <xdr:cNvSpPr/>
      </xdr:nvSpPr>
      <xdr:spPr>
        <a:xfrm>
          <a:off x="825500" y="3429000"/>
          <a:ext cx="635000" cy="381000"/>
        </a:xfrm>
        <a:prstGeom prst="rect">
          <a:avLst/>
        </a:prstGeom>
        <a:solidFill>
          <a:srgbClr val="148014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 b="0" i="0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:rPr>
            <a:t>2.50</a:t>
          </a:r>
        </a:p>
      </xdr:txBody>
    </xdr:sp>
    <xdr:clientData/>
  </xdr:twoCellAnchor>
  <xdr:twoCellAnchor>
    <xdr:from>
      <xdr:col>1</xdr:col>
      <xdr:colOff>533400</xdr:colOff>
      <xdr:row>16</xdr:row>
      <xdr:rowOff>6350</xdr:rowOff>
    </xdr:from>
    <xdr:to>
      <xdr:col>3</xdr:col>
      <xdr:colOff>330200</xdr:colOff>
      <xdr:row>16</xdr:row>
      <xdr:rowOff>133350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F950B43A-71AA-4182-968C-25674452574D}"/>
            </a:ext>
          </a:extLst>
        </xdr:cNvPr>
        <xdr:cNvSpPr txBox="1"/>
      </xdr:nvSpPr>
      <xdr:spPr>
        <a:xfrm>
          <a:off x="1143000" y="3111500"/>
          <a:ext cx="1016000" cy="127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l"/>
          <a:r>
            <a:rPr lang="en-US" sz="800" b="0" i="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rPr>
            <a:t>2</a:t>
          </a:r>
        </a:p>
      </xdr:txBody>
    </xdr:sp>
    <xdr:clientData/>
  </xdr:twoCellAnchor>
  <xdr:twoCellAnchor>
    <xdr:from>
      <xdr:col>4</xdr:col>
      <xdr:colOff>419100</xdr:colOff>
      <xdr:row>17</xdr:row>
      <xdr:rowOff>133350</xdr:rowOff>
    </xdr:from>
    <xdr:to>
      <xdr:col>5</xdr:col>
      <xdr:colOff>571500</xdr:colOff>
      <xdr:row>19</xdr:row>
      <xdr:rowOff>133350</xdr:rowOff>
    </xdr:to>
    <xdr:sp macro="" textlink="">
      <xdr:nvSpPr>
        <xdr:cNvPr id="12" name="Oval 11">
          <a:hlinkClick xmlns:r="http://schemas.openxmlformats.org/officeDocument/2006/relationships" r:id="" tooltip="Go left if Saccade Length &lt; 1262.91"/>
          <a:extLst>
            <a:ext uri="{FF2B5EF4-FFF2-40B4-BE49-F238E27FC236}">
              <a16:creationId xmlns:a16="http://schemas.microsoft.com/office/drawing/2014/main" id="{AA971F4F-CDF6-4DE4-A122-78D409938E88}"/>
            </a:ext>
          </a:extLst>
        </xdr:cNvPr>
        <xdr:cNvSpPr/>
      </xdr:nvSpPr>
      <xdr:spPr>
        <a:xfrm>
          <a:off x="2857500" y="3429000"/>
          <a:ext cx="762000" cy="381000"/>
        </a:xfrm>
        <a:prstGeom prst="ellipse">
          <a:avLst/>
        </a:prstGeom>
        <a:solidFill>
          <a:srgbClr val="4F81BD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 b="0" i="0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:rPr>
            <a:t>1262.91</a:t>
          </a:r>
        </a:p>
      </xdr:txBody>
    </xdr:sp>
    <xdr:clientData/>
  </xdr:twoCellAnchor>
  <xdr:twoCellAnchor>
    <xdr:from>
      <xdr:col>4</xdr:col>
      <xdr:colOff>419100</xdr:colOff>
      <xdr:row>17</xdr:row>
      <xdr:rowOff>6350</xdr:rowOff>
    </xdr:from>
    <xdr:to>
      <xdr:col>5</xdr:col>
      <xdr:colOff>571500</xdr:colOff>
      <xdr:row>17</xdr:row>
      <xdr:rowOff>133350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72619B04-BB4E-43A6-B309-AFC950B96E52}"/>
            </a:ext>
          </a:extLst>
        </xdr:cNvPr>
        <xdr:cNvSpPr txBox="1"/>
      </xdr:nvSpPr>
      <xdr:spPr>
        <a:xfrm>
          <a:off x="2857500" y="3302000"/>
          <a:ext cx="762000" cy="127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ctr"/>
          <a:r>
            <a:rPr lang="en-US" sz="800" b="0" i="0">
              <a:solidFill>
                <a:srgbClr xmlns:mc="http://schemas.openxmlformats.org/markup-compatibility/2006" xmlns:a14="http://schemas.microsoft.com/office/drawing/2010/main" val="FF0000" mc:Ignorable="a14" a14:legacySpreadsheetColorIndex="10"/>
              </a:solidFill>
            </a:rPr>
            <a:t>Saccade Length</a:t>
          </a:r>
        </a:p>
      </xdr:txBody>
    </xdr:sp>
    <xdr:clientData/>
  </xdr:twoCellAnchor>
  <xdr:twoCellAnchor>
    <xdr:from>
      <xdr:col>4</xdr:col>
      <xdr:colOff>419100</xdr:colOff>
      <xdr:row>16</xdr:row>
      <xdr:rowOff>6350</xdr:rowOff>
    </xdr:from>
    <xdr:to>
      <xdr:col>6</xdr:col>
      <xdr:colOff>215900</xdr:colOff>
      <xdr:row>16</xdr:row>
      <xdr:rowOff>133350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F5CFDAA3-7668-4C75-8D6D-0A2C6E596ED5}"/>
            </a:ext>
          </a:extLst>
        </xdr:cNvPr>
        <xdr:cNvSpPr txBox="1"/>
      </xdr:nvSpPr>
      <xdr:spPr>
        <a:xfrm>
          <a:off x="2857500" y="3111500"/>
          <a:ext cx="1016000" cy="127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l"/>
          <a:r>
            <a:rPr lang="en-US" sz="800" b="0" i="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rPr>
            <a:t>22</a:t>
          </a:r>
        </a:p>
      </xdr:txBody>
    </xdr:sp>
    <xdr:clientData/>
  </xdr:twoCellAnchor>
  <xdr:twoCellAnchor>
    <xdr:from>
      <xdr:col>6</xdr:col>
      <xdr:colOff>596900</xdr:colOff>
      <xdr:row>17</xdr:row>
      <xdr:rowOff>133350</xdr:rowOff>
    </xdr:from>
    <xdr:to>
      <xdr:col>8</xdr:col>
      <xdr:colOff>12700</xdr:colOff>
      <xdr:row>19</xdr:row>
      <xdr:rowOff>133350</xdr:rowOff>
    </xdr:to>
    <xdr:sp macro="" textlink="">
      <xdr:nvSpPr>
        <xdr:cNvPr id="15" name="Rectangle 14">
          <a:hlinkClick xmlns:r="http://schemas.openxmlformats.org/officeDocument/2006/relationships" r:id="" tooltip="Terminal"/>
          <a:extLst>
            <a:ext uri="{FF2B5EF4-FFF2-40B4-BE49-F238E27FC236}">
              <a16:creationId xmlns:a16="http://schemas.microsoft.com/office/drawing/2014/main" id="{2F52B19B-A7E0-487F-8DAA-C19B03DE70D8}"/>
            </a:ext>
          </a:extLst>
        </xdr:cNvPr>
        <xdr:cNvSpPr/>
      </xdr:nvSpPr>
      <xdr:spPr>
        <a:xfrm>
          <a:off x="4254500" y="3429000"/>
          <a:ext cx="635000" cy="381000"/>
        </a:xfrm>
        <a:prstGeom prst="rect">
          <a:avLst/>
        </a:prstGeom>
        <a:solidFill>
          <a:srgbClr val="148014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 b="0" i="0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:rPr>
            <a:t>4.00</a:t>
          </a:r>
        </a:p>
      </xdr:txBody>
    </xdr:sp>
    <xdr:clientData/>
  </xdr:twoCellAnchor>
  <xdr:twoCellAnchor>
    <xdr:from>
      <xdr:col>7</xdr:col>
      <xdr:colOff>304800</xdr:colOff>
      <xdr:row>16</xdr:row>
      <xdr:rowOff>6350</xdr:rowOff>
    </xdr:from>
    <xdr:to>
      <xdr:col>9</xdr:col>
      <xdr:colOff>101600</xdr:colOff>
      <xdr:row>16</xdr:row>
      <xdr:rowOff>133350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2E62993D-A360-41F6-95CA-F51AC9150C8C}"/>
            </a:ext>
          </a:extLst>
        </xdr:cNvPr>
        <xdr:cNvSpPr txBox="1"/>
      </xdr:nvSpPr>
      <xdr:spPr>
        <a:xfrm>
          <a:off x="4572000" y="3111500"/>
          <a:ext cx="1016000" cy="127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l"/>
          <a:r>
            <a:rPr lang="en-US" sz="800" b="0" i="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rPr>
            <a:t>3</a:t>
          </a:r>
        </a:p>
      </xdr:txBody>
    </xdr:sp>
    <xdr:clientData/>
  </xdr:twoCellAnchor>
  <xdr:twoCellAnchor>
    <xdr:from>
      <xdr:col>8</xdr:col>
      <xdr:colOff>76200</xdr:colOff>
      <xdr:row>17</xdr:row>
      <xdr:rowOff>133350</xdr:rowOff>
    </xdr:from>
    <xdr:to>
      <xdr:col>9</xdr:col>
      <xdr:colOff>228600</xdr:colOff>
      <xdr:row>19</xdr:row>
      <xdr:rowOff>133350</xdr:rowOff>
    </xdr:to>
    <xdr:sp macro="" textlink="">
      <xdr:nvSpPr>
        <xdr:cNvPr id="17" name="Oval 16">
          <a:hlinkClick xmlns:r="http://schemas.openxmlformats.org/officeDocument/2006/relationships" r:id="" tooltip="Go left if Playing Time &lt; 11667268.00"/>
          <a:extLst>
            <a:ext uri="{FF2B5EF4-FFF2-40B4-BE49-F238E27FC236}">
              <a16:creationId xmlns:a16="http://schemas.microsoft.com/office/drawing/2014/main" id="{FF07A84F-C841-42AE-8CD5-4A20F927A947}"/>
            </a:ext>
          </a:extLst>
        </xdr:cNvPr>
        <xdr:cNvSpPr/>
      </xdr:nvSpPr>
      <xdr:spPr>
        <a:xfrm>
          <a:off x="4953000" y="3429000"/>
          <a:ext cx="762000" cy="381000"/>
        </a:xfrm>
        <a:prstGeom prst="ellipse">
          <a:avLst/>
        </a:prstGeom>
        <a:solidFill>
          <a:srgbClr val="4F81BD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 b="0" i="0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:rPr>
            <a:t>11667268.00</a:t>
          </a:r>
        </a:p>
      </xdr:txBody>
    </xdr:sp>
    <xdr:clientData/>
  </xdr:twoCellAnchor>
  <xdr:twoCellAnchor>
    <xdr:from>
      <xdr:col>8</xdr:col>
      <xdr:colOff>76200</xdr:colOff>
      <xdr:row>17</xdr:row>
      <xdr:rowOff>6350</xdr:rowOff>
    </xdr:from>
    <xdr:to>
      <xdr:col>9</xdr:col>
      <xdr:colOff>228600</xdr:colOff>
      <xdr:row>17</xdr:row>
      <xdr:rowOff>133350</xdr:rowOff>
    </xdr:to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C1274507-F266-4F11-858B-E9DD779E8D9B}"/>
            </a:ext>
          </a:extLst>
        </xdr:cNvPr>
        <xdr:cNvSpPr txBox="1"/>
      </xdr:nvSpPr>
      <xdr:spPr>
        <a:xfrm>
          <a:off x="4953000" y="3302000"/>
          <a:ext cx="762000" cy="127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ctr"/>
          <a:r>
            <a:rPr lang="en-US" sz="800" b="0" i="0">
              <a:solidFill>
                <a:srgbClr xmlns:mc="http://schemas.openxmlformats.org/markup-compatibility/2006" xmlns:a14="http://schemas.microsoft.com/office/drawing/2010/main" val="FF0000" mc:Ignorable="a14" a14:legacySpreadsheetColorIndex="10"/>
              </a:solidFill>
            </a:rPr>
            <a:t>Playing Time</a:t>
          </a:r>
        </a:p>
      </xdr:txBody>
    </xdr:sp>
    <xdr:clientData/>
  </xdr:twoCellAnchor>
  <xdr:twoCellAnchor>
    <xdr:from>
      <xdr:col>8</xdr:col>
      <xdr:colOff>76200</xdr:colOff>
      <xdr:row>16</xdr:row>
      <xdr:rowOff>6350</xdr:rowOff>
    </xdr:from>
    <xdr:to>
      <xdr:col>9</xdr:col>
      <xdr:colOff>482600</xdr:colOff>
      <xdr:row>16</xdr:row>
      <xdr:rowOff>133350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8F4C72D9-0AED-4497-9CCC-CCBE742DD52B}"/>
            </a:ext>
          </a:extLst>
        </xdr:cNvPr>
        <xdr:cNvSpPr txBox="1"/>
      </xdr:nvSpPr>
      <xdr:spPr>
        <a:xfrm>
          <a:off x="4953000" y="3111500"/>
          <a:ext cx="1016000" cy="127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l"/>
          <a:r>
            <a:rPr lang="en-US" sz="800" b="0" i="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rPr>
            <a:t>4</a:t>
          </a:r>
        </a:p>
      </xdr:txBody>
    </xdr:sp>
    <xdr:clientData/>
  </xdr:twoCellAnchor>
  <xdr:twoCellAnchor>
    <xdr:from>
      <xdr:col>3</xdr:col>
      <xdr:colOff>76200</xdr:colOff>
      <xdr:row>21</xdr:row>
      <xdr:rowOff>133350</xdr:rowOff>
    </xdr:from>
    <xdr:to>
      <xdr:col>4</xdr:col>
      <xdr:colOff>228600</xdr:colOff>
      <xdr:row>23</xdr:row>
      <xdr:rowOff>133350</xdr:rowOff>
    </xdr:to>
    <xdr:sp macro="" textlink="">
      <xdr:nvSpPr>
        <xdr:cNvPr id="20" name="Oval 19">
          <a:hlinkClick xmlns:r="http://schemas.openxmlformats.org/officeDocument/2006/relationships" r:id="" tooltip="Go left if Playing Time &lt; 827919.50"/>
          <a:extLst>
            <a:ext uri="{FF2B5EF4-FFF2-40B4-BE49-F238E27FC236}">
              <a16:creationId xmlns:a16="http://schemas.microsoft.com/office/drawing/2014/main" id="{25FAF287-B125-40CA-AFF5-D249A0203193}"/>
            </a:ext>
          </a:extLst>
        </xdr:cNvPr>
        <xdr:cNvSpPr/>
      </xdr:nvSpPr>
      <xdr:spPr>
        <a:xfrm>
          <a:off x="1905000" y="4191000"/>
          <a:ext cx="762000" cy="381000"/>
        </a:xfrm>
        <a:prstGeom prst="ellipse">
          <a:avLst/>
        </a:prstGeom>
        <a:solidFill>
          <a:srgbClr val="4F81BD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 b="0" i="0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:rPr>
            <a:t>827919.50</a:t>
          </a:r>
        </a:p>
      </xdr:txBody>
    </xdr:sp>
    <xdr:clientData/>
  </xdr:twoCellAnchor>
  <xdr:twoCellAnchor>
    <xdr:from>
      <xdr:col>3</xdr:col>
      <xdr:colOff>76200</xdr:colOff>
      <xdr:row>21</xdr:row>
      <xdr:rowOff>6350</xdr:rowOff>
    </xdr:from>
    <xdr:to>
      <xdr:col>4</xdr:col>
      <xdr:colOff>228600</xdr:colOff>
      <xdr:row>21</xdr:row>
      <xdr:rowOff>133350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360866AE-6C08-4EA8-80D1-9327271BBE83}"/>
            </a:ext>
          </a:extLst>
        </xdr:cNvPr>
        <xdr:cNvSpPr txBox="1"/>
      </xdr:nvSpPr>
      <xdr:spPr>
        <a:xfrm>
          <a:off x="1905000" y="4064000"/>
          <a:ext cx="762000" cy="127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ctr"/>
          <a:r>
            <a:rPr lang="en-US" sz="800" b="0" i="0">
              <a:solidFill>
                <a:srgbClr xmlns:mc="http://schemas.openxmlformats.org/markup-compatibility/2006" xmlns:a14="http://schemas.microsoft.com/office/drawing/2010/main" val="FF0000" mc:Ignorable="a14" a14:legacySpreadsheetColorIndex="10"/>
              </a:solidFill>
            </a:rPr>
            <a:t>Playing Time</a:t>
          </a:r>
        </a:p>
      </xdr:txBody>
    </xdr:sp>
    <xdr:clientData/>
  </xdr:twoCellAnchor>
  <xdr:twoCellAnchor>
    <xdr:from>
      <xdr:col>3</xdr:col>
      <xdr:colOff>457200</xdr:colOff>
      <xdr:row>20</xdr:row>
      <xdr:rowOff>6350</xdr:rowOff>
    </xdr:from>
    <xdr:to>
      <xdr:col>5</xdr:col>
      <xdr:colOff>254000</xdr:colOff>
      <xdr:row>20</xdr:row>
      <xdr:rowOff>133350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221458E5-F3CE-4456-963E-05ED852F33A3}"/>
            </a:ext>
          </a:extLst>
        </xdr:cNvPr>
        <xdr:cNvSpPr txBox="1"/>
      </xdr:nvSpPr>
      <xdr:spPr>
        <a:xfrm>
          <a:off x="2286000" y="3873500"/>
          <a:ext cx="1016000" cy="127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l"/>
          <a:r>
            <a:rPr lang="en-US" sz="800" b="0" i="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rPr>
            <a:t>14</a:t>
          </a:r>
        </a:p>
      </xdr:txBody>
    </xdr:sp>
    <xdr:clientData/>
  </xdr:twoCellAnchor>
  <xdr:twoCellAnchor>
    <xdr:from>
      <xdr:col>6</xdr:col>
      <xdr:colOff>152400</xdr:colOff>
      <xdr:row>21</xdr:row>
      <xdr:rowOff>133350</xdr:rowOff>
    </xdr:from>
    <xdr:to>
      <xdr:col>7</xdr:col>
      <xdr:colOff>304800</xdr:colOff>
      <xdr:row>23</xdr:row>
      <xdr:rowOff>133350</xdr:rowOff>
    </xdr:to>
    <xdr:sp macro="" textlink="">
      <xdr:nvSpPr>
        <xdr:cNvPr id="23" name="Oval 22">
          <a:hlinkClick xmlns:r="http://schemas.openxmlformats.org/officeDocument/2006/relationships" r:id="" tooltip="Go left if Saccade Duration &lt; 5658.64"/>
          <a:extLst>
            <a:ext uri="{FF2B5EF4-FFF2-40B4-BE49-F238E27FC236}">
              <a16:creationId xmlns:a16="http://schemas.microsoft.com/office/drawing/2014/main" id="{62C581EE-7BED-49AC-8942-C7B864AAB77F}"/>
            </a:ext>
          </a:extLst>
        </xdr:cNvPr>
        <xdr:cNvSpPr/>
      </xdr:nvSpPr>
      <xdr:spPr>
        <a:xfrm>
          <a:off x="3810000" y="4191000"/>
          <a:ext cx="762000" cy="381000"/>
        </a:xfrm>
        <a:prstGeom prst="ellipse">
          <a:avLst/>
        </a:prstGeom>
        <a:solidFill>
          <a:srgbClr val="4F81BD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 b="0" i="0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:rPr>
            <a:t>5658.64</a:t>
          </a:r>
        </a:p>
      </xdr:txBody>
    </xdr:sp>
    <xdr:clientData/>
  </xdr:twoCellAnchor>
  <xdr:twoCellAnchor>
    <xdr:from>
      <xdr:col>6</xdr:col>
      <xdr:colOff>152400</xdr:colOff>
      <xdr:row>21</xdr:row>
      <xdr:rowOff>6350</xdr:rowOff>
    </xdr:from>
    <xdr:to>
      <xdr:col>7</xdr:col>
      <xdr:colOff>304800</xdr:colOff>
      <xdr:row>21</xdr:row>
      <xdr:rowOff>133350</xdr:rowOff>
    </xdr:to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3BB137D3-A1B0-4F92-ABC7-EF6BC1C61FEB}"/>
            </a:ext>
          </a:extLst>
        </xdr:cNvPr>
        <xdr:cNvSpPr txBox="1"/>
      </xdr:nvSpPr>
      <xdr:spPr>
        <a:xfrm>
          <a:off x="3810000" y="4064000"/>
          <a:ext cx="762000" cy="127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ctr"/>
          <a:r>
            <a:rPr lang="en-US" sz="800" b="0" i="0">
              <a:solidFill>
                <a:srgbClr xmlns:mc="http://schemas.openxmlformats.org/markup-compatibility/2006" xmlns:a14="http://schemas.microsoft.com/office/drawing/2010/main" val="FF0000" mc:Ignorable="a14" a14:legacySpreadsheetColorIndex="10"/>
              </a:solidFill>
            </a:rPr>
            <a:t>Saccade Duration</a:t>
          </a:r>
        </a:p>
      </xdr:txBody>
    </xdr:sp>
    <xdr:clientData/>
  </xdr:twoCellAnchor>
  <xdr:twoCellAnchor>
    <xdr:from>
      <xdr:col>6</xdr:col>
      <xdr:colOff>152400</xdr:colOff>
      <xdr:row>20</xdr:row>
      <xdr:rowOff>6350</xdr:rowOff>
    </xdr:from>
    <xdr:to>
      <xdr:col>7</xdr:col>
      <xdr:colOff>558800</xdr:colOff>
      <xdr:row>20</xdr:row>
      <xdr:rowOff>133350</xdr:rowOff>
    </xdr:to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8D211F87-5567-4B98-9F70-B587902BB0AC}"/>
            </a:ext>
          </a:extLst>
        </xdr:cNvPr>
        <xdr:cNvSpPr txBox="1"/>
      </xdr:nvSpPr>
      <xdr:spPr>
        <a:xfrm>
          <a:off x="3810000" y="3873500"/>
          <a:ext cx="1016000" cy="127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l"/>
          <a:r>
            <a:rPr lang="en-US" sz="800" b="0" i="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rPr>
            <a:t>8</a:t>
          </a:r>
        </a:p>
      </xdr:txBody>
    </xdr:sp>
    <xdr:clientData/>
  </xdr:twoCellAnchor>
  <xdr:twoCellAnchor>
    <xdr:from>
      <xdr:col>7</xdr:col>
      <xdr:colOff>368300</xdr:colOff>
      <xdr:row>21</xdr:row>
      <xdr:rowOff>133350</xdr:rowOff>
    </xdr:from>
    <xdr:to>
      <xdr:col>8</xdr:col>
      <xdr:colOff>393700</xdr:colOff>
      <xdr:row>23</xdr:row>
      <xdr:rowOff>133350</xdr:rowOff>
    </xdr:to>
    <xdr:sp macro="" textlink="">
      <xdr:nvSpPr>
        <xdr:cNvPr id="26" name="Rectangle 25">
          <a:hlinkClick xmlns:r="http://schemas.openxmlformats.org/officeDocument/2006/relationships" r:id="" tooltip="Terminal"/>
          <a:extLst>
            <a:ext uri="{FF2B5EF4-FFF2-40B4-BE49-F238E27FC236}">
              <a16:creationId xmlns:a16="http://schemas.microsoft.com/office/drawing/2014/main" id="{05A1B871-5F65-4BB4-8680-B7B1F9111A32}"/>
            </a:ext>
          </a:extLst>
        </xdr:cNvPr>
        <xdr:cNvSpPr/>
      </xdr:nvSpPr>
      <xdr:spPr>
        <a:xfrm>
          <a:off x="4635500" y="4191000"/>
          <a:ext cx="635000" cy="381000"/>
        </a:xfrm>
        <a:prstGeom prst="rect">
          <a:avLst/>
        </a:prstGeom>
        <a:solidFill>
          <a:srgbClr val="148014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 b="0" i="0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:rPr>
            <a:t>1.33</a:t>
          </a:r>
        </a:p>
      </xdr:txBody>
    </xdr:sp>
    <xdr:clientData/>
  </xdr:twoCellAnchor>
  <xdr:twoCellAnchor>
    <xdr:from>
      <xdr:col>8</xdr:col>
      <xdr:colOff>76200</xdr:colOff>
      <xdr:row>20</xdr:row>
      <xdr:rowOff>6350</xdr:rowOff>
    </xdr:from>
    <xdr:to>
      <xdr:col>9</xdr:col>
      <xdr:colOff>482600</xdr:colOff>
      <xdr:row>20</xdr:row>
      <xdr:rowOff>133350</xdr:rowOff>
    </xdr:to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15FF26F4-1BAE-43C6-B137-0899D3A0A860}"/>
            </a:ext>
          </a:extLst>
        </xdr:cNvPr>
        <xdr:cNvSpPr txBox="1"/>
      </xdr:nvSpPr>
      <xdr:spPr>
        <a:xfrm>
          <a:off x="4953000" y="3873500"/>
          <a:ext cx="1016000" cy="127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l"/>
          <a:r>
            <a:rPr lang="en-US" sz="800" b="0" i="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rPr>
            <a:t>3</a:t>
          </a:r>
        </a:p>
      </xdr:txBody>
    </xdr:sp>
    <xdr:clientData/>
  </xdr:twoCellAnchor>
  <xdr:twoCellAnchor>
    <xdr:from>
      <xdr:col>8</xdr:col>
      <xdr:colOff>520700</xdr:colOff>
      <xdr:row>21</xdr:row>
      <xdr:rowOff>133350</xdr:rowOff>
    </xdr:from>
    <xdr:to>
      <xdr:col>9</xdr:col>
      <xdr:colOff>546100</xdr:colOff>
      <xdr:row>23</xdr:row>
      <xdr:rowOff>133350</xdr:rowOff>
    </xdr:to>
    <xdr:sp macro="" textlink="">
      <xdr:nvSpPr>
        <xdr:cNvPr id="28" name="Rectangle 27">
          <a:hlinkClick xmlns:r="http://schemas.openxmlformats.org/officeDocument/2006/relationships" r:id="" tooltip="Terminal"/>
          <a:extLst>
            <a:ext uri="{FF2B5EF4-FFF2-40B4-BE49-F238E27FC236}">
              <a16:creationId xmlns:a16="http://schemas.microsoft.com/office/drawing/2014/main" id="{D37C6714-8AA3-4DA6-A210-E80245DC780F}"/>
            </a:ext>
          </a:extLst>
        </xdr:cNvPr>
        <xdr:cNvSpPr/>
      </xdr:nvSpPr>
      <xdr:spPr>
        <a:xfrm>
          <a:off x="5397500" y="4191000"/>
          <a:ext cx="635000" cy="381000"/>
        </a:xfrm>
        <a:prstGeom prst="rect">
          <a:avLst/>
        </a:prstGeom>
        <a:solidFill>
          <a:srgbClr val="148014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 b="0" i="0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:rPr>
            <a:t>4.00</a:t>
          </a:r>
        </a:p>
      </xdr:txBody>
    </xdr:sp>
    <xdr:clientData/>
  </xdr:twoCellAnchor>
  <xdr:twoCellAnchor>
    <xdr:from>
      <xdr:col>8</xdr:col>
      <xdr:colOff>457200</xdr:colOff>
      <xdr:row>20</xdr:row>
      <xdr:rowOff>6350</xdr:rowOff>
    </xdr:from>
    <xdr:to>
      <xdr:col>10</xdr:col>
      <xdr:colOff>254000</xdr:colOff>
      <xdr:row>20</xdr:row>
      <xdr:rowOff>133350</xdr:rowOff>
    </xdr:to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16845283-5C07-4CEF-B543-DA25F5083B8F}"/>
            </a:ext>
          </a:extLst>
        </xdr:cNvPr>
        <xdr:cNvSpPr txBox="1"/>
      </xdr:nvSpPr>
      <xdr:spPr>
        <a:xfrm>
          <a:off x="5334000" y="3873500"/>
          <a:ext cx="1016000" cy="127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l"/>
          <a:r>
            <a:rPr lang="en-US" sz="800" b="0" i="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rPr>
            <a:t>1</a:t>
          </a:r>
        </a:p>
      </xdr:txBody>
    </xdr:sp>
    <xdr:clientData/>
  </xdr:twoCellAnchor>
  <xdr:twoCellAnchor>
    <xdr:from>
      <xdr:col>1</xdr:col>
      <xdr:colOff>533400</xdr:colOff>
      <xdr:row>25</xdr:row>
      <xdr:rowOff>133350</xdr:rowOff>
    </xdr:from>
    <xdr:to>
      <xdr:col>3</xdr:col>
      <xdr:colOff>76200</xdr:colOff>
      <xdr:row>27</xdr:row>
      <xdr:rowOff>133350</xdr:rowOff>
    </xdr:to>
    <xdr:sp macro="" textlink="">
      <xdr:nvSpPr>
        <xdr:cNvPr id="30" name="Oval 29">
          <a:hlinkClick xmlns:r="http://schemas.openxmlformats.org/officeDocument/2006/relationships" r:id="" tooltip="Go left if Fixation Duration &lt; 1916.17"/>
          <a:extLst>
            <a:ext uri="{FF2B5EF4-FFF2-40B4-BE49-F238E27FC236}">
              <a16:creationId xmlns:a16="http://schemas.microsoft.com/office/drawing/2014/main" id="{96EB15B0-8E45-4E4A-9364-5B697DD01CE0}"/>
            </a:ext>
          </a:extLst>
        </xdr:cNvPr>
        <xdr:cNvSpPr/>
      </xdr:nvSpPr>
      <xdr:spPr>
        <a:xfrm>
          <a:off x="1143000" y="4953000"/>
          <a:ext cx="762000" cy="381000"/>
        </a:xfrm>
        <a:prstGeom prst="ellipse">
          <a:avLst/>
        </a:prstGeom>
        <a:solidFill>
          <a:srgbClr val="4F81BD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 b="0" i="0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:rPr>
            <a:t>1916.17</a:t>
          </a:r>
        </a:p>
      </xdr:txBody>
    </xdr:sp>
    <xdr:clientData/>
  </xdr:twoCellAnchor>
  <xdr:twoCellAnchor>
    <xdr:from>
      <xdr:col>1</xdr:col>
      <xdr:colOff>533400</xdr:colOff>
      <xdr:row>25</xdr:row>
      <xdr:rowOff>6350</xdr:rowOff>
    </xdr:from>
    <xdr:to>
      <xdr:col>3</xdr:col>
      <xdr:colOff>76200</xdr:colOff>
      <xdr:row>25</xdr:row>
      <xdr:rowOff>133350</xdr:rowOff>
    </xdr:to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705C788F-CBC2-4747-89DD-1E0DECFBEE48}"/>
            </a:ext>
          </a:extLst>
        </xdr:cNvPr>
        <xdr:cNvSpPr txBox="1"/>
      </xdr:nvSpPr>
      <xdr:spPr>
        <a:xfrm>
          <a:off x="1143000" y="4826000"/>
          <a:ext cx="762000" cy="127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ctr"/>
          <a:r>
            <a:rPr lang="en-US" sz="800" b="0" i="0">
              <a:solidFill>
                <a:srgbClr xmlns:mc="http://schemas.openxmlformats.org/markup-compatibility/2006" xmlns:a14="http://schemas.microsoft.com/office/drawing/2010/main" val="FF0000" mc:Ignorable="a14" a14:legacySpreadsheetColorIndex="10"/>
              </a:solidFill>
            </a:rPr>
            <a:t>Fixation Duration</a:t>
          </a:r>
        </a:p>
      </xdr:txBody>
    </xdr:sp>
    <xdr:clientData/>
  </xdr:twoCellAnchor>
  <xdr:twoCellAnchor>
    <xdr:from>
      <xdr:col>2</xdr:col>
      <xdr:colOff>304800</xdr:colOff>
      <xdr:row>24</xdr:row>
      <xdr:rowOff>6350</xdr:rowOff>
    </xdr:from>
    <xdr:to>
      <xdr:col>4</xdr:col>
      <xdr:colOff>101600</xdr:colOff>
      <xdr:row>24</xdr:row>
      <xdr:rowOff>133350</xdr:rowOff>
    </xdr:to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1E2D85D7-B9E1-4FC4-B910-245C4AF6E002}"/>
            </a:ext>
          </a:extLst>
        </xdr:cNvPr>
        <xdr:cNvSpPr txBox="1"/>
      </xdr:nvSpPr>
      <xdr:spPr>
        <a:xfrm>
          <a:off x="1524000" y="4635500"/>
          <a:ext cx="1016000" cy="127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l"/>
          <a:r>
            <a:rPr lang="en-US" sz="800" b="0" i="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rPr>
            <a:t>10</a:t>
          </a:r>
        </a:p>
      </xdr:txBody>
    </xdr:sp>
    <xdr:clientData/>
  </xdr:twoCellAnchor>
  <xdr:twoCellAnchor>
    <xdr:from>
      <xdr:col>4</xdr:col>
      <xdr:colOff>228600</xdr:colOff>
      <xdr:row>25</xdr:row>
      <xdr:rowOff>133350</xdr:rowOff>
    </xdr:from>
    <xdr:to>
      <xdr:col>5</xdr:col>
      <xdr:colOff>381000</xdr:colOff>
      <xdr:row>27</xdr:row>
      <xdr:rowOff>133350</xdr:rowOff>
    </xdr:to>
    <xdr:sp macro="" textlink="">
      <xdr:nvSpPr>
        <xdr:cNvPr id="33" name="Oval 32">
          <a:hlinkClick xmlns:r="http://schemas.openxmlformats.org/officeDocument/2006/relationships" r:id="" tooltip="Go left if Fixation Duration &lt; 2063.18"/>
          <a:extLst>
            <a:ext uri="{FF2B5EF4-FFF2-40B4-BE49-F238E27FC236}">
              <a16:creationId xmlns:a16="http://schemas.microsoft.com/office/drawing/2014/main" id="{85C22C0B-6921-4A78-9131-127A85167A35}"/>
            </a:ext>
          </a:extLst>
        </xdr:cNvPr>
        <xdr:cNvSpPr/>
      </xdr:nvSpPr>
      <xdr:spPr>
        <a:xfrm>
          <a:off x="2667000" y="4953000"/>
          <a:ext cx="762000" cy="381000"/>
        </a:xfrm>
        <a:prstGeom prst="ellipse">
          <a:avLst/>
        </a:prstGeom>
        <a:solidFill>
          <a:srgbClr val="4F81BD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 b="0" i="0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:rPr>
            <a:t>2063.18</a:t>
          </a:r>
        </a:p>
      </xdr:txBody>
    </xdr:sp>
    <xdr:clientData/>
  </xdr:twoCellAnchor>
  <xdr:twoCellAnchor>
    <xdr:from>
      <xdr:col>4</xdr:col>
      <xdr:colOff>228600</xdr:colOff>
      <xdr:row>25</xdr:row>
      <xdr:rowOff>6350</xdr:rowOff>
    </xdr:from>
    <xdr:to>
      <xdr:col>5</xdr:col>
      <xdr:colOff>381000</xdr:colOff>
      <xdr:row>25</xdr:row>
      <xdr:rowOff>133350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2280B764-3A0B-4C9A-888D-51E2AF2E64E6}"/>
            </a:ext>
          </a:extLst>
        </xdr:cNvPr>
        <xdr:cNvSpPr txBox="1"/>
      </xdr:nvSpPr>
      <xdr:spPr>
        <a:xfrm>
          <a:off x="2667000" y="4826000"/>
          <a:ext cx="762000" cy="127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ctr"/>
          <a:r>
            <a:rPr lang="en-US" sz="800" b="0" i="0">
              <a:solidFill>
                <a:srgbClr xmlns:mc="http://schemas.openxmlformats.org/markup-compatibility/2006" xmlns:a14="http://schemas.microsoft.com/office/drawing/2010/main" val="FF0000" mc:Ignorable="a14" a14:legacySpreadsheetColorIndex="10"/>
              </a:solidFill>
            </a:rPr>
            <a:t>Fixation Duration</a:t>
          </a:r>
        </a:p>
      </xdr:txBody>
    </xdr:sp>
    <xdr:clientData/>
  </xdr:twoCellAnchor>
  <xdr:twoCellAnchor>
    <xdr:from>
      <xdr:col>4</xdr:col>
      <xdr:colOff>228600</xdr:colOff>
      <xdr:row>24</xdr:row>
      <xdr:rowOff>6350</xdr:rowOff>
    </xdr:from>
    <xdr:to>
      <xdr:col>6</xdr:col>
      <xdr:colOff>25400</xdr:colOff>
      <xdr:row>24</xdr:row>
      <xdr:rowOff>133350</xdr:rowOff>
    </xdr:to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C04374A5-66FD-4FB1-9104-FC752708EE33}"/>
            </a:ext>
          </a:extLst>
        </xdr:cNvPr>
        <xdr:cNvSpPr txBox="1"/>
      </xdr:nvSpPr>
      <xdr:spPr>
        <a:xfrm>
          <a:off x="2667000" y="4635500"/>
          <a:ext cx="1016000" cy="127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l"/>
          <a:r>
            <a:rPr lang="en-US" sz="800" b="0" i="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rPr>
            <a:t>4</a:t>
          </a:r>
        </a:p>
      </xdr:txBody>
    </xdr:sp>
    <xdr:clientData/>
  </xdr:twoCellAnchor>
  <xdr:twoCellAnchor>
    <xdr:from>
      <xdr:col>5</xdr:col>
      <xdr:colOff>444500</xdr:colOff>
      <xdr:row>25</xdr:row>
      <xdr:rowOff>133350</xdr:rowOff>
    </xdr:from>
    <xdr:to>
      <xdr:col>6</xdr:col>
      <xdr:colOff>469900</xdr:colOff>
      <xdr:row>27</xdr:row>
      <xdr:rowOff>133350</xdr:rowOff>
    </xdr:to>
    <xdr:sp macro="" textlink="">
      <xdr:nvSpPr>
        <xdr:cNvPr id="36" name="Rectangle 35">
          <a:hlinkClick xmlns:r="http://schemas.openxmlformats.org/officeDocument/2006/relationships" r:id="" tooltip="Terminal"/>
          <a:extLst>
            <a:ext uri="{FF2B5EF4-FFF2-40B4-BE49-F238E27FC236}">
              <a16:creationId xmlns:a16="http://schemas.microsoft.com/office/drawing/2014/main" id="{7680D97C-D503-494C-96E1-DE3692B53701}"/>
            </a:ext>
          </a:extLst>
        </xdr:cNvPr>
        <xdr:cNvSpPr/>
      </xdr:nvSpPr>
      <xdr:spPr>
        <a:xfrm>
          <a:off x="3492500" y="4953000"/>
          <a:ext cx="635000" cy="381000"/>
        </a:xfrm>
        <a:prstGeom prst="rect">
          <a:avLst/>
        </a:prstGeom>
        <a:solidFill>
          <a:srgbClr val="148014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 b="0" i="0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:rPr>
            <a:t>3.00</a:t>
          </a:r>
        </a:p>
      </xdr:txBody>
    </xdr:sp>
    <xdr:clientData/>
  </xdr:twoCellAnchor>
  <xdr:twoCellAnchor>
    <xdr:from>
      <xdr:col>6</xdr:col>
      <xdr:colOff>152400</xdr:colOff>
      <xdr:row>24</xdr:row>
      <xdr:rowOff>6350</xdr:rowOff>
    </xdr:from>
    <xdr:to>
      <xdr:col>7</xdr:col>
      <xdr:colOff>558800</xdr:colOff>
      <xdr:row>24</xdr:row>
      <xdr:rowOff>133350</xdr:rowOff>
    </xdr:to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6BF70C10-ED4E-46F5-872D-F4AE151C97E7}"/>
            </a:ext>
          </a:extLst>
        </xdr:cNvPr>
        <xdr:cNvSpPr txBox="1"/>
      </xdr:nvSpPr>
      <xdr:spPr>
        <a:xfrm>
          <a:off x="3810000" y="4635500"/>
          <a:ext cx="1016000" cy="127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l"/>
          <a:r>
            <a:rPr lang="en-US" sz="800" b="0" i="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rPr>
            <a:t>1</a:t>
          </a:r>
        </a:p>
      </xdr:txBody>
    </xdr:sp>
    <xdr:clientData/>
  </xdr:twoCellAnchor>
  <xdr:twoCellAnchor>
    <xdr:from>
      <xdr:col>6</xdr:col>
      <xdr:colOff>533400</xdr:colOff>
      <xdr:row>25</xdr:row>
      <xdr:rowOff>133350</xdr:rowOff>
    </xdr:from>
    <xdr:to>
      <xdr:col>8</xdr:col>
      <xdr:colOff>76200</xdr:colOff>
      <xdr:row>27</xdr:row>
      <xdr:rowOff>133350</xdr:rowOff>
    </xdr:to>
    <xdr:sp macro="" textlink="">
      <xdr:nvSpPr>
        <xdr:cNvPr id="38" name="Oval 37">
          <a:hlinkClick xmlns:r="http://schemas.openxmlformats.org/officeDocument/2006/relationships" r:id="" tooltip="Go left if Saccade Length &lt; 1745.58"/>
          <a:extLst>
            <a:ext uri="{FF2B5EF4-FFF2-40B4-BE49-F238E27FC236}">
              <a16:creationId xmlns:a16="http://schemas.microsoft.com/office/drawing/2014/main" id="{1DCF1C01-F4D6-4DD0-A3FB-76683B3E3A49}"/>
            </a:ext>
          </a:extLst>
        </xdr:cNvPr>
        <xdr:cNvSpPr/>
      </xdr:nvSpPr>
      <xdr:spPr>
        <a:xfrm>
          <a:off x="4191000" y="4953000"/>
          <a:ext cx="762000" cy="381000"/>
        </a:xfrm>
        <a:prstGeom prst="ellipse">
          <a:avLst/>
        </a:prstGeom>
        <a:solidFill>
          <a:srgbClr val="4F81BD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 b="0" i="0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:rPr>
            <a:t>1745.58</a:t>
          </a:r>
        </a:p>
      </xdr:txBody>
    </xdr:sp>
    <xdr:clientData/>
  </xdr:twoCellAnchor>
  <xdr:twoCellAnchor>
    <xdr:from>
      <xdr:col>6</xdr:col>
      <xdr:colOff>533400</xdr:colOff>
      <xdr:row>25</xdr:row>
      <xdr:rowOff>6350</xdr:rowOff>
    </xdr:from>
    <xdr:to>
      <xdr:col>8</xdr:col>
      <xdr:colOff>76200</xdr:colOff>
      <xdr:row>25</xdr:row>
      <xdr:rowOff>133350</xdr:rowOff>
    </xdr:to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4F0BF913-E975-4714-BF5F-07A8126E7251}"/>
            </a:ext>
          </a:extLst>
        </xdr:cNvPr>
        <xdr:cNvSpPr txBox="1"/>
      </xdr:nvSpPr>
      <xdr:spPr>
        <a:xfrm>
          <a:off x="4191000" y="4826000"/>
          <a:ext cx="762000" cy="127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ctr"/>
          <a:r>
            <a:rPr lang="en-US" sz="800" b="0" i="0">
              <a:solidFill>
                <a:srgbClr xmlns:mc="http://schemas.openxmlformats.org/markup-compatibility/2006" xmlns:a14="http://schemas.microsoft.com/office/drawing/2010/main" val="FF0000" mc:Ignorable="a14" a14:legacySpreadsheetColorIndex="10"/>
              </a:solidFill>
            </a:rPr>
            <a:t>Saccade Length</a:t>
          </a:r>
        </a:p>
      </xdr:txBody>
    </xdr:sp>
    <xdr:clientData/>
  </xdr:twoCellAnchor>
  <xdr:twoCellAnchor>
    <xdr:from>
      <xdr:col>6</xdr:col>
      <xdr:colOff>533400</xdr:colOff>
      <xdr:row>24</xdr:row>
      <xdr:rowOff>6350</xdr:rowOff>
    </xdr:from>
    <xdr:to>
      <xdr:col>8</xdr:col>
      <xdr:colOff>330200</xdr:colOff>
      <xdr:row>24</xdr:row>
      <xdr:rowOff>133350</xdr:rowOff>
    </xdr:to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D86B8462-5850-44BE-AABF-3C4DB47CAC0B}"/>
            </a:ext>
          </a:extLst>
        </xdr:cNvPr>
        <xdr:cNvSpPr txBox="1"/>
      </xdr:nvSpPr>
      <xdr:spPr>
        <a:xfrm>
          <a:off x="4191000" y="4635500"/>
          <a:ext cx="1016000" cy="127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l"/>
          <a:r>
            <a:rPr lang="en-US" sz="800" b="0" i="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rPr>
            <a:t>7</a:t>
          </a:r>
        </a:p>
      </xdr:txBody>
    </xdr:sp>
    <xdr:clientData/>
  </xdr:twoCellAnchor>
  <xdr:twoCellAnchor>
    <xdr:from>
      <xdr:col>1</xdr:col>
      <xdr:colOff>215900</xdr:colOff>
      <xdr:row>29</xdr:row>
      <xdr:rowOff>133350</xdr:rowOff>
    </xdr:from>
    <xdr:to>
      <xdr:col>2</xdr:col>
      <xdr:colOff>241300</xdr:colOff>
      <xdr:row>31</xdr:row>
      <xdr:rowOff>133350</xdr:rowOff>
    </xdr:to>
    <xdr:sp macro="" textlink="">
      <xdr:nvSpPr>
        <xdr:cNvPr id="41" name="Rectangle 40">
          <a:hlinkClick xmlns:r="http://schemas.openxmlformats.org/officeDocument/2006/relationships" r:id="" tooltip="Terminal"/>
          <a:extLst>
            <a:ext uri="{FF2B5EF4-FFF2-40B4-BE49-F238E27FC236}">
              <a16:creationId xmlns:a16="http://schemas.microsoft.com/office/drawing/2014/main" id="{1BFF0B50-DAAE-4E38-BD51-C7415C6EBB3A}"/>
            </a:ext>
          </a:extLst>
        </xdr:cNvPr>
        <xdr:cNvSpPr/>
      </xdr:nvSpPr>
      <xdr:spPr>
        <a:xfrm>
          <a:off x="825500" y="5715000"/>
          <a:ext cx="635000" cy="381000"/>
        </a:xfrm>
        <a:prstGeom prst="rect">
          <a:avLst/>
        </a:prstGeom>
        <a:solidFill>
          <a:srgbClr val="148014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 b="0" i="0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:rPr>
            <a:t>6.00</a:t>
          </a:r>
        </a:p>
      </xdr:txBody>
    </xdr:sp>
    <xdr:clientData/>
  </xdr:twoCellAnchor>
  <xdr:twoCellAnchor>
    <xdr:from>
      <xdr:col>1</xdr:col>
      <xdr:colOff>533400</xdr:colOff>
      <xdr:row>28</xdr:row>
      <xdr:rowOff>6350</xdr:rowOff>
    </xdr:from>
    <xdr:to>
      <xdr:col>3</xdr:col>
      <xdr:colOff>330200</xdr:colOff>
      <xdr:row>28</xdr:row>
      <xdr:rowOff>133350</xdr:rowOff>
    </xdr:to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B9CFC8E6-C56B-464E-A7A4-DCC62C622000}"/>
            </a:ext>
          </a:extLst>
        </xdr:cNvPr>
        <xdr:cNvSpPr txBox="1"/>
      </xdr:nvSpPr>
      <xdr:spPr>
        <a:xfrm>
          <a:off x="1143000" y="5397500"/>
          <a:ext cx="1016000" cy="127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l"/>
          <a:r>
            <a:rPr lang="en-US" sz="800" b="0" i="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rPr>
            <a:t>2</a:t>
          </a:r>
        </a:p>
      </xdr:txBody>
    </xdr:sp>
    <xdr:clientData/>
  </xdr:twoCellAnchor>
  <xdr:twoCellAnchor>
    <xdr:from>
      <xdr:col>2</xdr:col>
      <xdr:colOff>304800</xdr:colOff>
      <xdr:row>29</xdr:row>
      <xdr:rowOff>133350</xdr:rowOff>
    </xdr:from>
    <xdr:to>
      <xdr:col>3</xdr:col>
      <xdr:colOff>457200</xdr:colOff>
      <xdr:row>31</xdr:row>
      <xdr:rowOff>133350</xdr:rowOff>
    </xdr:to>
    <xdr:sp macro="" textlink="">
      <xdr:nvSpPr>
        <xdr:cNvPr id="43" name="Oval 42">
          <a:hlinkClick xmlns:r="http://schemas.openxmlformats.org/officeDocument/2006/relationships" r:id="" tooltip="Go left if Saccade Length &lt; 1216.40"/>
          <a:extLst>
            <a:ext uri="{FF2B5EF4-FFF2-40B4-BE49-F238E27FC236}">
              <a16:creationId xmlns:a16="http://schemas.microsoft.com/office/drawing/2014/main" id="{DBBD0917-6E85-41C6-B190-781A95D27E8F}"/>
            </a:ext>
          </a:extLst>
        </xdr:cNvPr>
        <xdr:cNvSpPr/>
      </xdr:nvSpPr>
      <xdr:spPr>
        <a:xfrm>
          <a:off x="1524000" y="5715000"/>
          <a:ext cx="762000" cy="381000"/>
        </a:xfrm>
        <a:prstGeom prst="ellipse">
          <a:avLst/>
        </a:prstGeom>
        <a:solidFill>
          <a:srgbClr val="4F81BD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 b="0" i="0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:rPr>
            <a:t>1216.40</a:t>
          </a:r>
        </a:p>
      </xdr:txBody>
    </xdr:sp>
    <xdr:clientData/>
  </xdr:twoCellAnchor>
  <xdr:twoCellAnchor>
    <xdr:from>
      <xdr:col>2</xdr:col>
      <xdr:colOff>304800</xdr:colOff>
      <xdr:row>29</xdr:row>
      <xdr:rowOff>6350</xdr:rowOff>
    </xdr:from>
    <xdr:to>
      <xdr:col>3</xdr:col>
      <xdr:colOff>457200</xdr:colOff>
      <xdr:row>29</xdr:row>
      <xdr:rowOff>133350</xdr:rowOff>
    </xdr:to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D650D6B5-384A-4E7A-9A45-181D34E868C7}"/>
            </a:ext>
          </a:extLst>
        </xdr:cNvPr>
        <xdr:cNvSpPr txBox="1"/>
      </xdr:nvSpPr>
      <xdr:spPr>
        <a:xfrm>
          <a:off x="1524000" y="5588000"/>
          <a:ext cx="762000" cy="127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ctr"/>
          <a:r>
            <a:rPr lang="en-US" sz="800" b="0" i="0">
              <a:solidFill>
                <a:srgbClr xmlns:mc="http://schemas.openxmlformats.org/markup-compatibility/2006" xmlns:a14="http://schemas.microsoft.com/office/drawing/2010/main" val="FF0000" mc:Ignorable="a14" a14:legacySpreadsheetColorIndex="10"/>
              </a:solidFill>
            </a:rPr>
            <a:t>Saccade Length</a:t>
          </a:r>
        </a:p>
      </xdr:txBody>
    </xdr:sp>
    <xdr:clientData/>
  </xdr:twoCellAnchor>
  <xdr:twoCellAnchor>
    <xdr:from>
      <xdr:col>2</xdr:col>
      <xdr:colOff>304800</xdr:colOff>
      <xdr:row>28</xdr:row>
      <xdr:rowOff>6350</xdr:rowOff>
    </xdr:from>
    <xdr:to>
      <xdr:col>4</xdr:col>
      <xdr:colOff>101600</xdr:colOff>
      <xdr:row>28</xdr:row>
      <xdr:rowOff>133350</xdr:rowOff>
    </xdr:to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008CA24E-5340-4B6D-909A-A945BCC66F80}"/>
            </a:ext>
          </a:extLst>
        </xdr:cNvPr>
        <xdr:cNvSpPr txBox="1"/>
      </xdr:nvSpPr>
      <xdr:spPr>
        <a:xfrm>
          <a:off x="1524000" y="5397500"/>
          <a:ext cx="1016000" cy="127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l"/>
          <a:r>
            <a:rPr lang="en-US" sz="800" b="0" i="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rPr>
            <a:t>8</a:t>
          </a:r>
        </a:p>
      </xdr:txBody>
    </xdr:sp>
    <xdr:clientData/>
  </xdr:twoCellAnchor>
  <xdr:twoCellAnchor>
    <xdr:from>
      <xdr:col>3</xdr:col>
      <xdr:colOff>520700</xdr:colOff>
      <xdr:row>29</xdr:row>
      <xdr:rowOff>133350</xdr:rowOff>
    </xdr:from>
    <xdr:to>
      <xdr:col>4</xdr:col>
      <xdr:colOff>546100</xdr:colOff>
      <xdr:row>31</xdr:row>
      <xdr:rowOff>133350</xdr:rowOff>
    </xdr:to>
    <xdr:sp macro="" textlink="">
      <xdr:nvSpPr>
        <xdr:cNvPr id="46" name="Rectangle 45">
          <a:hlinkClick xmlns:r="http://schemas.openxmlformats.org/officeDocument/2006/relationships" r:id="" tooltip="Terminal"/>
          <a:extLst>
            <a:ext uri="{FF2B5EF4-FFF2-40B4-BE49-F238E27FC236}">
              <a16:creationId xmlns:a16="http://schemas.microsoft.com/office/drawing/2014/main" id="{B4897993-61FA-4DD6-9398-D3EECCF1E80E}"/>
            </a:ext>
          </a:extLst>
        </xdr:cNvPr>
        <xdr:cNvSpPr/>
      </xdr:nvSpPr>
      <xdr:spPr>
        <a:xfrm>
          <a:off x="2349500" y="5715000"/>
          <a:ext cx="635000" cy="381000"/>
        </a:xfrm>
        <a:prstGeom prst="rect">
          <a:avLst/>
        </a:prstGeom>
        <a:solidFill>
          <a:srgbClr val="148014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 b="0" i="0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:rPr>
            <a:t>5.00</a:t>
          </a:r>
        </a:p>
      </xdr:txBody>
    </xdr:sp>
    <xdr:clientData/>
  </xdr:twoCellAnchor>
  <xdr:twoCellAnchor>
    <xdr:from>
      <xdr:col>4</xdr:col>
      <xdr:colOff>228600</xdr:colOff>
      <xdr:row>28</xdr:row>
      <xdr:rowOff>6350</xdr:rowOff>
    </xdr:from>
    <xdr:to>
      <xdr:col>6</xdr:col>
      <xdr:colOff>25400</xdr:colOff>
      <xdr:row>28</xdr:row>
      <xdr:rowOff>133350</xdr:rowOff>
    </xdr:to>
    <xdr:sp macro="" textlink="">
      <xdr:nvSpPr>
        <xdr:cNvPr id="47" name="TextBox 46">
          <a:extLst>
            <a:ext uri="{FF2B5EF4-FFF2-40B4-BE49-F238E27FC236}">
              <a16:creationId xmlns:a16="http://schemas.microsoft.com/office/drawing/2014/main" id="{D0027FDB-A3E5-410A-975E-1C09122B9602}"/>
            </a:ext>
          </a:extLst>
        </xdr:cNvPr>
        <xdr:cNvSpPr txBox="1"/>
      </xdr:nvSpPr>
      <xdr:spPr>
        <a:xfrm>
          <a:off x="2667000" y="5397500"/>
          <a:ext cx="1016000" cy="127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l"/>
          <a:r>
            <a:rPr lang="en-US" sz="800" b="0" i="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rPr>
            <a:t>1</a:t>
          </a:r>
        </a:p>
      </xdr:txBody>
    </xdr:sp>
    <xdr:clientData/>
  </xdr:twoCellAnchor>
  <xdr:twoCellAnchor>
    <xdr:from>
      <xdr:col>5</xdr:col>
      <xdr:colOff>63500</xdr:colOff>
      <xdr:row>29</xdr:row>
      <xdr:rowOff>133350</xdr:rowOff>
    </xdr:from>
    <xdr:to>
      <xdr:col>6</xdr:col>
      <xdr:colOff>88900</xdr:colOff>
      <xdr:row>31</xdr:row>
      <xdr:rowOff>133350</xdr:rowOff>
    </xdr:to>
    <xdr:sp macro="" textlink="">
      <xdr:nvSpPr>
        <xdr:cNvPr id="48" name="Rectangle 47">
          <a:hlinkClick xmlns:r="http://schemas.openxmlformats.org/officeDocument/2006/relationships" r:id="" tooltip="Terminal"/>
          <a:extLst>
            <a:ext uri="{FF2B5EF4-FFF2-40B4-BE49-F238E27FC236}">
              <a16:creationId xmlns:a16="http://schemas.microsoft.com/office/drawing/2014/main" id="{666482AC-F951-47AF-AB11-A2E37AE9457D}"/>
            </a:ext>
          </a:extLst>
        </xdr:cNvPr>
        <xdr:cNvSpPr/>
      </xdr:nvSpPr>
      <xdr:spPr>
        <a:xfrm>
          <a:off x="3111500" y="5715000"/>
          <a:ext cx="635000" cy="381000"/>
        </a:xfrm>
        <a:prstGeom prst="rect">
          <a:avLst/>
        </a:prstGeom>
        <a:solidFill>
          <a:srgbClr val="148014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 b="0" i="0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:rPr>
            <a:t>6.33</a:t>
          </a:r>
        </a:p>
      </xdr:txBody>
    </xdr:sp>
    <xdr:clientData/>
  </xdr:twoCellAnchor>
  <xdr:twoCellAnchor>
    <xdr:from>
      <xdr:col>5</xdr:col>
      <xdr:colOff>0</xdr:colOff>
      <xdr:row>28</xdr:row>
      <xdr:rowOff>6350</xdr:rowOff>
    </xdr:from>
    <xdr:to>
      <xdr:col>6</xdr:col>
      <xdr:colOff>406400</xdr:colOff>
      <xdr:row>28</xdr:row>
      <xdr:rowOff>133350</xdr:rowOff>
    </xdr:to>
    <xdr:sp macro="" textlink="">
      <xdr:nvSpPr>
        <xdr:cNvPr id="49" name="TextBox 48">
          <a:extLst>
            <a:ext uri="{FF2B5EF4-FFF2-40B4-BE49-F238E27FC236}">
              <a16:creationId xmlns:a16="http://schemas.microsoft.com/office/drawing/2014/main" id="{E92F853F-4946-4C6E-BA98-55DF14C00B85}"/>
            </a:ext>
          </a:extLst>
        </xdr:cNvPr>
        <xdr:cNvSpPr txBox="1"/>
      </xdr:nvSpPr>
      <xdr:spPr>
        <a:xfrm>
          <a:off x="3048000" y="5397500"/>
          <a:ext cx="1016000" cy="127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l"/>
          <a:r>
            <a:rPr lang="en-US" sz="800" b="0" i="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rPr>
            <a:t>3</a:t>
          </a:r>
        </a:p>
      </xdr:txBody>
    </xdr:sp>
    <xdr:clientData/>
  </xdr:twoCellAnchor>
  <xdr:twoCellAnchor>
    <xdr:from>
      <xdr:col>6</xdr:col>
      <xdr:colOff>215900</xdr:colOff>
      <xdr:row>29</xdr:row>
      <xdr:rowOff>133350</xdr:rowOff>
    </xdr:from>
    <xdr:to>
      <xdr:col>7</xdr:col>
      <xdr:colOff>241300</xdr:colOff>
      <xdr:row>31</xdr:row>
      <xdr:rowOff>133350</xdr:rowOff>
    </xdr:to>
    <xdr:sp macro="" textlink="">
      <xdr:nvSpPr>
        <xdr:cNvPr id="50" name="Rectangle 49">
          <a:hlinkClick xmlns:r="http://schemas.openxmlformats.org/officeDocument/2006/relationships" r:id="" tooltip="Terminal"/>
          <a:extLst>
            <a:ext uri="{FF2B5EF4-FFF2-40B4-BE49-F238E27FC236}">
              <a16:creationId xmlns:a16="http://schemas.microsoft.com/office/drawing/2014/main" id="{C4636B7B-288F-4906-9041-621B4E613E47}"/>
            </a:ext>
          </a:extLst>
        </xdr:cNvPr>
        <xdr:cNvSpPr/>
      </xdr:nvSpPr>
      <xdr:spPr>
        <a:xfrm>
          <a:off x="3873500" y="5715000"/>
          <a:ext cx="635000" cy="381000"/>
        </a:xfrm>
        <a:prstGeom prst="rect">
          <a:avLst/>
        </a:prstGeom>
        <a:solidFill>
          <a:srgbClr val="148014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 b="0" i="0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:rPr>
            <a:t>7.00</a:t>
          </a:r>
        </a:p>
      </xdr:txBody>
    </xdr:sp>
    <xdr:clientData/>
  </xdr:twoCellAnchor>
  <xdr:twoCellAnchor>
    <xdr:from>
      <xdr:col>6</xdr:col>
      <xdr:colOff>533400</xdr:colOff>
      <xdr:row>28</xdr:row>
      <xdr:rowOff>6350</xdr:rowOff>
    </xdr:from>
    <xdr:to>
      <xdr:col>8</xdr:col>
      <xdr:colOff>330200</xdr:colOff>
      <xdr:row>28</xdr:row>
      <xdr:rowOff>133350</xdr:rowOff>
    </xdr:to>
    <xdr:sp macro="" textlink="">
      <xdr:nvSpPr>
        <xdr:cNvPr id="51" name="TextBox 50">
          <a:extLst>
            <a:ext uri="{FF2B5EF4-FFF2-40B4-BE49-F238E27FC236}">
              <a16:creationId xmlns:a16="http://schemas.microsoft.com/office/drawing/2014/main" id="{250F883D-E47A-4C5F-B0CA-C42FE78C971D}"/>
            </a:ext>
          </a:extLst>
        </xdr:cNvPr>
        <xdr:cNvSpPr txBox="1"/>
      </xdr:nvSpPr>
      <xdr:spPr>
        <a:xfrm>
          <a:off x="4191000" y="5397500"/>
          <a:ext cx="1016000" cy="127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l"/>
          <a:r>
            <a:rPr lang="en-US" sz="800" b="0" i="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rPr>
            <a:t>3</a:t>
          </a:r>
        </a:p>
      </xdr:txBody>
    </xdr:sp>
    <xdr:clientData/>
  </xdr:twoCellAnchor>
  <xdr:twoCellAnchor>
    <xdr:from>
      <xdr:col>7</xdr:col>
      <xdr:colOff>304800</xdr:colOff>
      <xdr:row>29</xdr:row>
      <xdr:rowOff>133350</xdr:rowOff>
    </xdr:from>
    <xdr:to>
      <xdr:col>8</xdr:col>
      <xdr:colOff>457200</xdr:colOff>
      <xdr:row>31</xdr:row>
      <xdr:rowOff>133350</xdr:rowOff>
    </xdr:to>
    <xdr:sp macro="" textlink="">
      <xdr:nvSpPr>
        <xdr:cNvPr id="52" name="Oval 51">
          <a:hlinkClick xmlns:r="http://schemas.openxmlformats.org/officeDocument/2006/relationships" r:id="" tooltip="Go left if Fixation Duration &lt; 4777.13"/>
          <a:extLst>
            <a:ext uri="{FF2B5EF4-FFF2-40B4-BE49-F238E27FC236}">
              <a16:creationId xmlns:a16="http://schemas.microsoft.com/office/drawing/2014/main" id="{27B2AC41-131E-4422-9195-B260D80C737E}"/>
            </a:ext>
          </a:extLst>
        </xdr:cNvPr>
        <xdr:cNvSpPr/>
      </xdr:nvSpPr>
      <xdr:spPr>
        <a:xfrm>
          <a:off x="4572000" y="5715000"/>
          <a:ext cx="762000" cy="381000"/>
        </a:xfrm>
        <a:prstGeom prst="ellipse">
          <a:avLst/>
        </a:prstGeom>
        <a:solidFill>
          <a:srgbClr val="4F81BD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 b="0" i="0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:rPr>
            <a:t>4777.13</a:t>
          </a:r>
        </a:p>
      </xdr:txBody>
    </xdr:sp>
    <xdr:clientData/>
  </xdr:twoCellAnchor>
  <xdr:twoCellAnchor>
    <xdr:from>
      <xdr:col>7</xdr:col>
      <xdr:colOff>304800</xdr:colOff>
      <xdr:row>29</xdr:row>
      <xdr:rowOff>6350</xdr:rowOff>
    </xdr:from>
    <xdr:to>
      <xdr:col>8</xdr:col>
      <xdr:colOff>457200</xdr:colOff>
      <xdr:row>29</xdr:row>
      <xdr:rowOff>133350</xdr:rowOff>
    </xdr:to>
    <xdr:sp macro="" textlink="">
      <xdr:nvSpPr>
        <xdr:cNvPr id="53" name="TextBox 52">
          <a:extLst>
            <a:ext uri="{FF2B5EF4-FFF2-40B4-BE49-F238E27FC236}">
              <a16:creationId xmlns:a16="http://schemas.microsoft.com/office/drawing/2014/main" id="{4F19F3D0-539F-45AF-A18E-8CF613557E0F}"/>
            </a:ext>
          </a:extLst>
        </xdr:cNvPr>
        <xdr:cNvSpPr txBox="1"/>
      </xdr:nvSpPr>
      <xdr:spPr>
        <a:xfrm>
          <a:off x="4572000" y="5588000"/>
          <a:ext cx="762000" cy="127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ctr"/>
          <a:r>
            <a:rPr lang="en-US" sz="800" b="0" i="0">
              <a:solidFill>
                <a:srgbClr xmlns:mc="http://schemas.openxmlformats.org/markup-compatibility/2006" xmlns:a14="http://schemas.microsoft.com/office/drawing/2010/main" val="FF0000" mc:Ignorable="a14" a14:legacySpreadsheetColorIndex="10"/>
              </a:solidFill>
            </a:rPr>
            <a:t>Fixation Duration</a:t>
          </a:r>
        </a:p>
      </xdr:txBody>
    </xdr:sp>
    <xdr:clientData/>
  </xdr:twoCellAnchor>
  <xdr:twoCellAnchor>
    <xdr:from>
      <xdr:col>7</xdr:col>
      <xdr:colOff>304800</xdr:colOff>
      <xdr:row>28</xdr:row>
      <xdr:rowOff>6350</xdr:rowOff>
    </xdr:from>
    <xdr:to>
      <xdr:col>9</xdr:col>
      <xdr:colOff>101600</xdr:colOff>
      <xdr:row>28</xdr:row>
      <xdr:rowOff>133350</xdr:rowOff>
    </xdr:to>
    <xdr:sp macro="" textlink="">
      <xdr:nvSpPr>
        <xdr:cNvPr id="54" name="TextBox 53">
          <a:extLst>
            <a:ext uri="{FF2B5EF4-FFF2-40B4-BE49-F238E27FC236}">
              <a16:creationId xmlns:a16="http://schemas.microsoft.com/office/drawing/2014/main" id="{41F1D919-BA14-48CA-8F6A-5F91C3CFFA20}"/>
            </a:ext>
          </a:extLst>
        </xdr:cNvPr>
        <xdr:cNvSpPr txBox="1"/>
      </xdr:nvSpPr>
      <xdr:spPr>
        <a:xfrm>
          <a:off x="4572000" y="5397500"/>
          <a:ext cx="1016000" cy="127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l"/>
          <a:r>
            <a:rPr lang="en-US" sz="800" b="0" i="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rPr>
            <a:t>4</a:t>
          </a:r>
        </a:p>
      </xdr:txBody>
    </xdr:sp>
    <xdr:clientData/>
  </xdr:twoCellAnchor>
  <xdr:twoCellAnchor>
    <xdr:from>
      <xdr:col>1</xdr:col>
      <xdr:colOff>533400</xdr:colOff>
      <xdr:row>33</xdr:row>
      <xdr:rowOff>133350</xdr:rowOff>
    </xdr:from>
    <xdr:to>
      <xdr:col>3</xdr:col>
      <xdr:colOff>76200</xdr:colOff>
      <xdr:row>35</xdr:row>
      <xdr:rowOff>133350</xdr:rowOff>
    </xdr:to>
    <xdr:sp macro="" textlink="">
      <xdr:nvSpPr>
        <xdr:cNvPr id="55" name="Oval 54">
          <a:hlinkClick xmlns:r="http://schemas.openxmlformats.org/officeDocument/2006/relationships" r:id="" tooltip="Go left if Saccade Length &lt; 1050.11"/>
          <a:extLst>
            <a:ext uri="{FF2B5EF4-FFF2-40B4-BE49-F238E27FC236}">
              <a16:creationId xmlns:a16="http://schemas.microsoft.com/office/drawing/2014/main" id="{0A28E5AD-D144-4B85-A8DC-DA7A3A0C6CC1}"/>
            </a:ext>
          </a:extLst>
        </xdr:cNvPr>
        <xdr:cNvSpPr/>
      </xdr:nvSpPr>
      <xdr:spPr>
        <a:xfrm>
          <a:off x="1143000" y="6477000"/>
          <a:ext cx="762000" cy="381000"/>
        </a:xfrm>
        <a:prstGeom prst="ellipse">
          <a:avLst/>
        </a:prstGeom>
        <a:solidFill>
          <a:srgbClr val="4F81BD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 b="0" i="0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:rPr>
            <a:t>1050.11</a:t>
          </a:r>
        </a:p>
      </xdr:txBody>
    </xdr:sp>
    <xdr:clientData/>
  </xdr:twoCellAnchor>
  <xdr:twoCellAnchor>
    <xdr:from>
      <xdr:col>1</xdr:col>
      <xdr:colOff>533400</xdr:colOff>
      <xdr:row>33</xdr:row>
      <xdr:rowOff>6350</xdr:rowOff>
    </xdr:from>
    <xdr:to>
      <xdr:col>3</xdr:col>
      <xdr:colOff>76200</xdr:colOff>
      <xdr:row>33</xdr:row>
      <xdr:rowOff>133350</xdr:rowOff>
    </xdr:to>
    <xdr:sp macro="" textlink="">
      <xdr:nvSpPr>
        <xdr:cNvPr id="56" name="TextBox 55">
          <a:extLst>
            <a:ext uri="{FF2B5EF4-FFF2-40B4-BE49-F238E27FC236}">
              <a16:creationId xmlns:a16="http://schemas.microsoft.com/office/drawing/2014/main" id="{848BD444-88D6-410B-A45B-0305F8306FE1}"/>
            </a:ext>
          </a:extLst>
        </xdr:cNvPr>
        <xdr:cNvSpPr txBox="1"/>
      </xdr:nvSpPr>
      <xdr:spPr>
        <a:xfrm>
          <a:off x="1143000" y="6350000"/>
          <a:ext cx="762000" cy="127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ctr"/>
          <a:r>
            <a:rPr lang="en-US" sz="800" b="0" i="0">
              <a:solidFill>
                <a:srgbClr xmlns:mc="http://schemas.openxmlformats.org/markup-compatibility/2006" xmlns:a14="http://schemas.microsoft.com/office/drawing/2010/main" val="FF0000" mc:Ignorable="a14" a14:legacySpreadsheetColorIndex="10"/>
              </a:solidFill>
            </a:rPr>
            <a:t>Saccade Length</a:t>
          </a:r>
        </a:p>
      </xdr:txBody>
    </xdr:sp>
    <xdr:clientData/>
  </xdr:twoCellAnchor>
  <xdr:twoCellAnchor>
    <xdr:from>
      <xdr:col>2</xdr:col>
      <xdr:colOff>304800</xdr:colOff>
      <xdr:row>32</xdr:row>
      <xdr:rowOff>6350</xdr:rowOff>
    </xdr:from>
    <xdr:to>
      <xdr:col>4</xdr:col>
      <xdr:colOff>101600</xdr:colOff>
      <xdr:row>32</xdr:row>
      <xdr:rowOff>133350</xdr:rowOff>
    </xdr:to>
    <xdr:sp macro="" textlink="">
      <xdr:nvSpPr>
        <xdr:cNvPr id="57" name="TextBox 56">
          <a:extLst>
            <a:ext uri="{FF2B5EF4-FFF2-40B4-BE49-F238E27FC236}">
              <a16:creationId xmlns:a16="http://schemas.microsoft.com/office/drawing/2014/main" id="{A70ED890-6C09-4610-9CC2-CE03F0F4D7EE}"/>
            </a:ext>
          </a:extLst>
        </xdr:cNvPr>
        <xdr:cNvSpPr txBox="1"/>
      </xdr:nvSpPr>
      <xdr:spPr>
        <a:xfrm>
          <a:off x="1524000" y="6159500"/>
          <a:ext cx="1016000" cy="127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l"/>
          <a:r>
            <a:rPr lang="en-US" sz="800" b="0" i="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rPr>
            <a:t>7</a:t>
          </a:r>
        </a:p>
      </xdr:txBody>
    </xdr:sp>
    <xdr:clientData/>
  </xdr:twoCellAnchor>
  <xdr:twoCellAnchor>
    <xdr:from>
      <xdr:col>3</xdr:col>
      <xdr:colOff>139700</xdr:colOff>
      <xdr:row>33</xdr:row>
      <xdr:rowOff>133350</xdr:rowOff>
    </xdr:from>
    <xdr:to>
      <xdr:col>4</xdr:col>
      <xdr:colOff>165100</xdr:colOff>
      <xdr:row>35</xdr:row>
      <xdr:rowOff>133350</xdr:rowOff>
    </xdr:to>
    <xdr:sp macro="" textlink="">
      <xdr:nvSpPr>
        <xdr:cNvPr id="58" name="Rectangle 57">
          <a:hlinkClick xmlns:r="http://schemas.openxmlformats.org/officeDocument/2006/relationships" r:id="" tooltip="Terminal"/>
          <a:extLst>
            <a:ext uri="{FF2B5EF4-FFF2-40B4-BE49-F238E27FC236}">
              <a16:creationId xmlns:a16="http://schemas.microsoft.com/office/drawing/2014/main" id="{203CC8DE-C842-4581-A69C-83AA5A65BB59}"/>
            </a:ext>
          </a:extLst>
        </xdr:cNvPr>
        <xdr:cNvSpPr/>
      </xdr:nvSpPr>
      <xdr:spPr>
        <a:xfrm>
          <a:off x="1968500" y="6477000"/>
          <a:ext cx="635000" cy="381000"/>
        </a:xfrm>
        <a:prstGeom prst="rect">
          <a:avLst/>
        </a:prstGeom>
        <a:solidFill>
          <a:srgbClr val="148014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 b="0" i="0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:rPr>
            <a:t>10.00</a:t>
          </a:r>
        </a:p>
      </xdr:txBody>
    </xdr:sp>
    <xdr:clientData/>
  </xdr:twoCellAnchor>
  <xdr:twoCellAnchor>
    <xdr:from>
      <xdr:col>3</xdr:col>
      <xdr:colOff>76200</xdr:colOff>
      <xdr:row>32</xdr:row>
      <xdr:rowOff>6350</xdr:rowOff>
    </xdr:from>
    <xdr:to>
      <xdr:col>4</xdr:col>
      <xdr:colOff>482600</xdr:colOff>
      <xdr:row>32</xdr:row>
      <xdr:rowOff>133350</xdr:rowOff>
    </xdr:to>
    <xdr:sp macro="" textlink="">
      <xdr:nvSpPr>
        <xdr:cNvPr id="59" name="TextBox 58">
          <a:extLst>
            <a:ext uri="{FF2B5EF4-FFF2-40B4-BE49-F238E27FC236}">
              <a16:creationId xmlns:a16="http://schemas.microsoft.com/office/drawing/2014/main" id="{8CC3E37C-4EFB-4C3D-8660-03D4EF7913F6}"/>
            </a:ext>
          </a:extLst>
        </xdr:cNvPr>
        <xdr:cNvSpPr txBox="1"/>
      </xdr:nvSpPr>
      <xdr:spPr>
        <a:xfrm>
          <a:off x="1905000" y="6159500"/>
          <a:ext cx="1016000" cy="127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l"/>
          <a:r>
            <a:rPr lang="en-US" sz="800" b="0" i="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rPr>
            <a:t>1</a:t>
          </a:r>
        </a:p>
      </xdr:txBody>
    </xdr:sp>
    <xdr:clientData/>
  </xdr:twoCellAnchor>
  <xdr:twoCellAnchor>
    <xdr:from>
      <xdr:col>6</xdr:col>
      <xdr:colOff>596900</xdr:colOff>
      <xdr:row>33</xdr:row>
      <xdr:rowOff>133350</xdr:rowOff>
    </xdr:from>
    <xdr:to>
      <xdr:col>8</xdr:col>
      <xdr:colOff>12700</xdr:colOff>
      <xdr:row>35</xdr:row>
      <xdr:rowOff>133350</xdr:rowOff>
    </xdr:to>
    <xdr:sp macro="" textlink="">
      <xdr:nvSpPr>
        <xdr:cNvPr id="60" name="Rectangle 59">
          <a:hlinkClick xmlns:r="http://schemas.openxmlformats.org/officeDocument/2006/relationships" r:id="" tooltip="Terminal"/>
          <a:extLst>
            <a:ext uri="{FF2B5EF4-FFF2-40B4-BE49-F238E27FC236}">
              <a16:creationId xmlns:a16="http://schemas.microsoft.com/office/drawing/2014/main" id="{DDD96533-8A04-41F2-B584-33AEEF37749E}"/>
            </a:ext>
          </a:extLst>
        </xdr:cNvPr>
        <xdr:cNvSpPr/>
      </xdr:nvSpPr>
      <xdr:spPr>
        <a:xfrm>
          <a:off x="4254500" y="6477000"/>
          <a:ext cx="635000" cy="381000"/>
        </a:xfrm>
        <a:prstGeom prst="rect">
          <a:avLst/>
        </a:prstGeom>
        <a:solidFill>
          <a:srgbClr val="148014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 b="0" i="0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:rPr>
            <a:t>5.00</a:t>
          </a:r>
        </a:p>
      </xdr:txBody>
    </xdr:sp>
    <xdr:clientData/>
  </xdr:twoCellAnchor>
  <xdr:twoCellAnchor>
    <xdr:from>
      <xdr:col>7</xdr:col>
      <xdr:colOff>304800</xdr:colOff>
      <xdr:row>32</xdr:row>
      <xdr:rowOff>6350</xdr:rowOff>
    </xdr:from>
    <xdr:to>
      <xdr:col>9</xdr:col>
      <xdr:colOff>101600</xdr:colOff>
      <xdr:row>32</xdr:row>
      <xdr:rowOff>133350</xdr:rowOff>
    </xdr:to>
    <xdr:sp macro="" textlink="">
      <xdr:nvSpPr>
        <xdr:cNvPr id="61" name="TextBox 60">
          <a:extLst>
            <a:ext uri="{FF2B5EF4-FFF2-40B4-BE49-F238E27FC236}">
              <a16:creationId xmlns:a16="http://schemas.microsoft.com/office/drawing/2014/main" id="{F6D34F55-745F-4DC8-A221-28BD111EEAAD}"/>
            </a:ext>
          </a:extLst>
        </xdr:cNvPr>
        <xdr:cNvSpPr txBox="1"/>
      </xdr:nvSpPr>
      <xdr:spPr>
        <a:xfrm>
          <a:off x="4572000" y="6159500"/>
          <a:ext cx="1016000" cy="127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l"/>
          <a:r>
            <a:rPr lang="en-US" sz="800" b="0" i="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rPr>
            <a:t>2</a:t>
          </a:r>
        </a:p>
      </xdr:txBody>
    </xdr:sp>
    <xdr:clientData/>
  </xdr:twoCellAnchor>
  <xdr:twoCellAnchor>
    <xdr:from>
      <xdr:col>8</xdr:col>
      <xdr:colOff>139700</xdr:colOff>
      <xdr:row>33</xdr:row>
      <xdr:rowOff>133350</xdr:rowOff>
    </xdr:from>
    <xdr:to>
      <xdr:col>9</xdr:col>
      <xdr:colOff>165100</xdr:colOff>
      <xdr:row>35</xdr:row>
      <xdr:rowOff>133350</xdr:rowOff>
    </xdr:to>
    <xdr:sp macro="" textlink="">
      <xdr:nvSpPr>
        <xdr:cNvPr id="62" name="Rectangle 61">
          <a:hlinkClick xmlns:r="http://schemas.openxmlformats.org/officeDocument/2006/relationships" r:id="" tooltip="Terminal"/>
          <a:extLst>
            <a:ext uri="{FF2B5EF4-FFF2-40B4-BE49-F238E27FC236}">
              <a16:creationId xmlns:a16="http://schemas.microsoft.com/office/drawing/2014/main" id="{3779FAE5-CA8A-493C-A276-A85DC32E6C47}"/>
            </a:ext>
          </a:extLst>
        </xdr:cNvPr>
        <xdr:cNvSpPr/>
      </xdr:nvSpPr>
      <xdr:spPr>
        <a:xfrm>
          <a:off x="5016500" y="6477000"/>
          <a:ext cx="635000" cy="381000"/>
        </a:xfrm>
        <a:prstGeom prst="rect">
          <a:avLst/>
        </a:prstGeom>
        <a:solidFill>
          <a:srgbClr val="148014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 b="0" i="0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:rPr>
            <a:t>6.00</a:t>
          </a:r>
        </a:p>
      </xdr:txBody>
    </xdr:sp>
    <xdr:clientData/>
  </xdr:twoCellAnchor>
  <xdr:twoCellAnchor>
    <xdr:from>
      <xdr:col>8</xdr:col>
      <xdr:colOff>76200</xdr:colOff>
      <xdr:row>32</xdr:row>
      <xdr:rowOff>6350</xdr:rowOff>
    </xdr:from>
    <xdr:to>
      <xdr:col>9</xdr:col>
      <xdr:colOff>482600</xdr:colOff>
      <xdr:row>32</xdr:row>
      <xdr:rowOff>133350</xdr:rowOff>
    </xdr:to>
    <xdr:sp macro="" textlink="">
      <xdr:nvSpPr>
        <xdr:cNvPr id="63" name="TextBox 62">
          <a:extLst>
            <a:ext uri="{FF2B5EF4-FFF2-40B4-BE49-F238E27FC236}">
              <a16:creationId xmlns:a16="http://schemas.microsoft.com/office/drawing/2014/main" id="{C397195A-CC33-4EE3-A470-74A0BAE6D276}"/>
            </a:ext>
          </a:extLst>
        </xdr:cNvPr>
        <xdr:cNvSpPr txBox="1"/>
      </xdr:nvSpPr>
      <xdr:spPr>
        <a:xfrm>
          <a:off x="4953000" y="6159500"/>
          <a:ext cx="1016000" cy="127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l"/>
          <a:r>
            <a:rPr lang="en-US" sz="800" b="0" i="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rPr>
            <a:t>2</a:t>
          </a:r>
        </a:p>
      </xdr:txBody>
    </xdr:sp>
    <xdr:clientData/>
  </xdr:twoCellAnchor>
  <xdr:twoCellAnchor>
    <xdr:from>
      <xdr:col>1</xdr:col>
      <xdr:colOff>215900</xdr:colOff>
      <xdr:row>37</xdr:row>
      <xdr:rowOff>133350</xdr:rowOff>
    </xdr:from>
    <xdr:to>
      <xdr:col>2</xdr:col>
      <xdr:colOff>241300</xdr:colOff>
      <xdr:row>39</xdr:row>
      <xdr:rowOff>133350</xdr:rowOff>
    </xdr:to>
    <xdr:sp macro="" textlink="">
      <xdr:nvSpPr>
        <xdr:cNvPr id="64" name="Rectangle 63">
          <a:hlinkClick xmlns:r="http://schemas.openxmlformats.org/officeDocument/2006/relationships" r:id="" tooltip="Subtree"/>
          <a:extLst>
            <a:ext uri="{FF2B5EF4-FFF2-40B4-BE49-F238E27FC236}">
              <a16:creationId xmlns:a16="http://schemas.microsoft.com/office/drawing/2014/main" id="{204D79F0-44D4-43BE-8404-D2929A3133CA}"/>
            </a:ext>
          </a:extLst>
        </xdr:cNvPr>
        <xdr:cNvSpPr/>
      </xdr:nvSpPr>
      <xdr:spPr>
        <a:xfrm>
          <a:off x="825500" y="7239000"/>
          <a:ext cx="635000" cy="381000"/>
        </a:xfrm>
        <a:prstGeom prst="rect">
          <a:avLst/>
        </a:prstGeom>
        <a:solidFill>
          <a:srgbClr val="801414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 b="0" i="0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:rPr>
            <a:t>8.60</a:t>
          </a:r>
        </a:p>
      </xdr:txBody>
    </xdr:sp>
    <xdr:clientData/>
  </xdr:twoCellAnchor>
  <xdr:twoCellAnchor>
    <xdr:from>
      <xdr:col>1</xdr:col>
      <xdr:colOff>533400</xdr:colOff>
      <xdr:row>36</xdr:row>
      <xdr:rowOff>6350</xdr:rowOff>
    </xdr:from>
    <xdr:to>
      <xdr:col>3</xdr:col>
      <xdr:colOff>330200</xdr:colOff>
      <xdr:row>36</xdr:row>
      <xdr:rowOff>133350</xdr:rowOff>
    </xdr:to>
    <xdr:sp macro="" textlink="">
      <xdr:nvSpPr>
        <xdr:cNvPr id="65" name="TextBox 64">
          <a:extLst>
            <a:ext uri="{FF2B5EF4-FFF2-40B4-BE49-F238E27FC236}">
              <a16:creationId xmlns:a16="http://schemas.microsoft.com/office/drawing/2014/main" id="{0F974E37-0DCB-480A-B09A-8F731D465EF2}"/>
            </a:ext>
          </a:extLst>
        </xdr:cNvPr>
        <xdr:cNvSpPr txBox="1"/>
      </xdr:nvSpPr>
      <xdr:spPr>
        <a:xfrm>
          <a:off x="1143000" y="6921500"/>
          <a:ext cx="1016000" cy="127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l"/>
          <a:r>
            <a:rPr lang="en-US" sz="800" b="0" i="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rPr>
            <a:t>5</a:t>
          </a:r>
        </a:p>
      </xdr:txBody>
    </xdr:sp>
    <xdr:clientData/>
  </xdr:twoCellAnchor>
  <xdr:twoCellAnchor>
    <xdr:from>
      <xdr:col>2</xdr:col>
      <xdr:colOff>368300</xdr:colOff>
      <xdr:row>37</xdr:row>
      <xdr:rowOff>133350</xdr:rowOff>
    </xdr:from>
    <xdr:to>
      <xdr:col>3</xdr:col>
      <xdr:colOff>393700</xdr:colOff>
      <xdr:row>39</xdr:row>
      <xdr:rowOff>133350</xdr:rowOff>
    </xdr:to>
    <xdr:sp macro="" textlink="">
      <xdr:nvSpPr>
        <xdr:cNvPr id="66" name="Rectangle 65">
          <a:hlinkClick xmlns:r="http://schemas.openxmlformats.org/officeDocument/2006/relationships" r:id="" tooltip="Terminal"/>
          <a:extLst>
            <a:ext uri="{FF2B5EF4-FFF2-40B4-BE49-F238E27FC236}">
              <a16:creationId xmlns:a16="http://schemas.microsoft.com/office/drawing/2014/main" id="{41F31094-27ED-4007-8B33-5FD3D5315EBB}"/>
            </a:ext>
          </a:extLst>
        </xdr:cNvPr>
        <xdr:cNvSpPr/>
      </xdr:nvSpPr>
      <xdr:spPr>
        <a:xfrm>
          <a:off x="1587500" y="7239000"/>
          <a:ext cx="635000" cy="381000"/>
        </a:xfrm>
        <a:prstGeom prst="rect">
          <a:avLst/>
        </a:prstGeom>
        <a:solidFill>
          <a:srgbClr val="148014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 b="0" i="0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:rPr>
            <a:t>6.50</a:t>
          </a:r>
        </a:p>
      </xdr:txBody>
    </xdr:sp>
    <xdr:clientData/>
  </xdr:twoCellAnchor>
  <xdr:twoCellAnchor>
    <xdr:from>
      <xdr:col>2</xdr:col>
      <xdr:colOff>304800</xdr:colOff>
      <xdr:row>36</xdr:row>
      <xdr:rowOff>6350</xdr:rowOff>
    </xdr:from>
    <xdr:to>
      <xdr:col>4</xdr:col>
      <xdr:colOff>101600</xdr:colOff>
      <xdr:row>36</xdr:row>
      <xdr:rowOff>133350</xdr:rowOff>
    </xdr:to>
    <xdr:sp macro="" textlink="">
      <xdr:nvSpPr>
        <xdr:cNvPr id="67" name="TextBox 66">
          <a:extLst>
            <a:ext uri="{FF2B5EF4-FFF2-40B4-BE49-F238E27FC236}">
              <a16:creationId xmlns:a16="http://schemas.microsoft.com/office/drawing/2014/main" id="{3D7E3998-5F5F-49C1-9237-BC32D85E19BA}"/>
            </a:ext>
          </a:extLst>
        </xdr:cNvPr>
        <xdr:cNvSpPr txBox="1"/>
      </xdr:nvSpPr>
      <xdr:spPr>
        <a:xfrm>
          <a:off x="1524000" y="6921500"/>
          <a:ext cx="1016000" cy="127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l"/>
          <a:r>
            <a:rPr lang="en-US" sz="800" b="0" i="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rPr>
            <a:t>2</a:t>
          </a:r>
        </a:p>
      </xdr:txBody>
    </xdr:sp>
    <xdr:clientData/>
  </xdr:twoCellAnchor>
  <xdr:twoCellAnchor>
    <xdr:from>
      <xdr:col>3</xdr:col>
      <xdr:colOff>361950</xdr:colOff>
      <xdr:row>12</xdr:row>
      <xdr:rowOff>133350</xdr:rowOff>
    </xdr:from>
    <xdr:to>
      <xdr:col>3</xdr:col>
      <xdr:colOff>361950</xdr:colOff>
      <xdr:row>13</xdr:row>
      <xdr:rowOff>6350</xdr:rowOff>
    </xdr:to>
    <xdr:cxnSp macro="">
      <xdr:nvCxnSpPr>
        <xdr:cNvPr id="68" name="Straight Arrow Connector 67">
          <a:extLst>
            <a:ext uri="{FF2B5EF4-FFF2-40B4-BE49-F238E27FC236}">
              <a16:creationId xmlns:a16="http://schemas.microsoft.com/office/drawing/2014/main" id="{F720AA68-AED9-4B3C-9A8B-7A6F95716678}"/>
            </a:ext>
          </a:extLst>
        </xdr:cNvPr>
        <xdr:cNvCxnSpPr/>
      </xdr:nvCxnSpPr>
      <xdr:spPr>
        <a:xfrm flipV="1">
          <a:off x="2190750" y="2476500"/>
          <a:ext cx="0" cy="63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361950</xdr:colOff>
      <xdr:row>12</xdr:row>
      <xdr:rowOff>133350</xdr:rowOff>
    </xdr:from>
    <xdr:to>
      <xdr:col>5</xdr:col>
      <xdr:colOff>523875</xdr:colOff>
      <xdr:row>12</xdr:row>
      <xdr:rowOff>133350</xdr:rowOff>
    </xdr:to>
    <xdr:cxnSp macro="">
      <xdr:nvCxnSpPr>
        <xdr:cNvPr id="69" name="Straight Arrow Connector 68">
          <a:extLst>
            <a:ext uri="{FF2B5EF4-FFF2-40B4-BE49-F238E27FC236}">
              <a16:creationId xmlns:a16="http://schemas.microsoft.com/office/drawing/2014/main" id="{8FBA24F9-F130-43A2-8B6D-1FE836C222EC}"/>
            </a:ext>
          </a:extLst>
        </xdr:cNvPr>
        <xdr:cNvCxnSpPr/>
      </xdr:nvCxnSpPr>
      <xdr:spPr>
        <a:xfrm>
          <a:off x="2190750" y="2476500"/>
          <a:ext cx="1381125" cy="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523875</xdr:colOff>
      <xdr:row>11</xdr:row>
      <xdr:rowOff>133350</xdr:rowOff>
    </xdr:from>
    <xdr:to>
      <xdr:col>5</xdr:col>
      <xdr:colOff>523875</xdr:colOff>
      <xdr:row>12</xdr:row>
      <xdr:rowOff>133350</xdr:rowOff>
    </xdr:to>
    <xdr:cxnSp macro="">
      <xdr:nvCxnSpPr>
        <xdr:cNvPr id="70" name="Straight Arrow Connector 69">
          <a:extLst>
            <a:ext uri="{FF2B5EF4-FFF2-40B4-BE49-F238E27FC236}">
              <a16:creationId xmlns:a16="http://schemas.microsoft.com/office/drawing/2014/main" id="{2DF5FA35-FD30-402E-B59C-E1E04155488F}"/>
            </a:ext>
          </a:extLst>
        </xdr:cNvPr>
        <xdr:cNvCxnSpPr/>
      </xdr:nvCxnSpPr>
      <xdr:spPr>
        <a:xfrm flipV="1">
          <a:off x="3571875" y="2286000"/>
          <a:ext cx="0" cy="190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76200</xdr:colOff>
      <xdr:row>12</xdr:row>
      <xdr:rowOff>133350</xdr:rowOff>
    </xdr:from>
    <xdr:to>
      <xdr:col>8</xdr:col>
      <xdr:colOff>76200</xdr:colOff>
      <xdr:row>13</xdr:row>
      <xdr:rowOff>6350</xdr:rowOff>
    </xdr:to>
    <xdr:cxnSp macro="">
      <xdr:nvCxnSpPr>
        <xdr:cNvPr id="71" name="Straight Arrow Connector 70">
          <a:extLst>
            <a:ext uri="{FF2B5EF4-FFF2-40B4-BE49-F238E27FC236}">
              <a16:creationId xmlns:a16="http://schemas.microsoft.com/office/drawing/2014/main" id="{EA11A655-3FF4-435D-8F4A-2A9173C72213}"/>
            </a:ext>
          </a:extLst>
        </xdr:cNvPr>
        <xdr:cNvCxnSpPr/>
      </xdr:nvCxnSpPr>
      <xdr:spPr>
        <a:xfrm flipV="1">
          <a:off x="4953000" y="2476500"/>
          <a:ext cx="0" cy="63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523875</xdr:colOff>
      <xdr:row>12</xdr:row>
      <xdr:rowOff>133350</xdr:rowOff>
    </xdr:from>
    <xdr:to>
      <xdr:col>8</xdr:col>
      <xdr:colOff>76200</xdr:colOff>
      <xdr:row>12</xdr:row>
      <xdr:rowOff>133350</xdr:rowOff>
    </xdr:to>
    <xdr:cxnSp macro="">
      <xdr:nvCxnSpPr>
        <xdr:cNvPr id="72" name="Straight Arrow Connector 71">
          <a:extLst>
            <a:ext uri="{FF2B5EF4-FFF2-40B4-BE49-F238E27FC236}">
              <a16:creationId xmlns:a16="http://schemas.microsoft.com/office/drawing/2014/main" id="{98DC7861-F6AA-4830-806D-11B7F986917E}"/>
            </a:ext>
          </a:extLst>
        </xdr:cNvPr>
        <xdr:cNvCxnSpPr/>
      </xdr:nvCxnSpPr>
      <xdr:spPr>
        <a:xfrm flipH="1">
          <a:off x="3571875" y="2476500"/>
          <a:ext cx="1381125" cy="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523875</xdr:colOff>
      <xdr:row>11</xdr:row>
      <xdr:rowOff>133350</xdr:rowOff>
    </xdr:from>
    <xdr:to>
      <xdr:col>5</xdr:col>
      <xdr:colOff>523875</xdr:colOff>
      <xdr:row>12</xdr:row>
      <xdr:rowOff>133350</xdr:rowOff>
    </xdr:to>
    <xdr:cxnSp macro="">
      <xdr:nvCxnSpPr>
        <xdr:cNvPr id="73" name="Straight Arrow Connector 72">
          <a:extLst>
            <a:ext uri="{FF2B5EF4-FFF2-40B4-BE49-F238E27FC236}">
              <a16:creationId xmlns:a16="http://schemas.microsoft.com/office/drawing/2014/main" id="{E16AE7E6-F439-45C6-A2EF-5C9F78AC5E52}"/>
            </a:ext>
          </a:extLst>
        </xdr:cNvPr>
        <xdr:cNvCxnSpPr/>
      </xdr:nvCxnSpPr>
      <xdr:spPr>
        <a:xfrm flipV="1">
          <a:off x="3571875" y="2286000"/>
          <a:ext cx="0" cy="190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533400</xdr:colOff>
      <xdr:row>16</xdr:row>
      <xdr:rowOff>133350</xdr:rowOff>
    </xdr:from>
    <xdr:to>
      <xdr:col>1</xdr:col>
      <xdr:colOff>533400</xdr:colOff>
      <xdr:row>17</xdr:row>
      <xdr:rowOff>133350</xdr:rowOff>
    </xdr:to>
    <xdr:cxnSp macro="">
      <xdr:nvCxnSpPr>
        <xdr:cNvPr id="74" name="Straight Arrow Connector 73">
          <a:extLst>
            <a:ext uri="{FF2B5EF4-FFF2-40B4-BE49-F238E27FC236}">
              <a16:creationId xmlns:a16="http://schemas.microsoft.com/office/drawing/2014/main" id="{2DF66B7E-9FEE-4C5A-9D3B-B1B1F175337C}"/>
            </a:ext>
          </a:extLst>
        </xdr:cNvPr>
        <xdr:cNvCxnSpPr/>
      </xdr:nvCxnSpPr>
      <xdr:spPr>
        <a:xfrm flipV="1">
          <a:off x="1143000" y="3238500"/>
          <a:ext cx="0" cy="190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533400</xdr:colOff>
      <xdr:row>16</xdr:row>
      <xdr:rowOff>133350</xdr:rowOff>
    </xdr:from>
    <xdr:to>
      <xdr:col>3</xdr:col>
      <xdr:colOff>361950</xdr:colOff>
      <xdr:row>16</xdr:row>
      <xdr:rowOff>133350</xdr:rowOff>
    </xdr:to>
    <xdr:cxnSp macro="">
      <xdr:nvCxnSpPr>
        <xdr:cNvPr id="75" name="Straight Arrow Connector 74">
          <a:extLst>
            <a:ext uri="{FF2B5EF4-FFF2-40B4-BE49-F238E27FC236}">
              <a16:creationId xmlns:a16="http://schemas.microsoft.com/office/drawing/2014/main" id="{0776DEE4-AF3D-4D09-8D8E-E3918CE15F25}"/>
            </a:ext>
          </a:extLst>
        </xdr:cNvPr>
        <xdr:cNvCxnSpPr/>
      </xdr:nvCxnSpPr>
      <xdr:spPr>
        <a:xfrm>
          <a:off x="1143000" y="3238500"/>
          <a:ext cx="1047750" cy="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361950</xdr:colOff>
      <xdr:row>15</xdr:row>
      <xdr:rowOff>133350</xdr:rowOff>
    </xdr:from>
    <xdr:to>
      <xdr:col>3</xdr:col>
      <xdr:colOff>361950</xdr:colOff>
      <xdr:row>16</xdr:row>
      <xdr:rowOff>133350</xdr:rowOff>
    </xdr:to>
    <xdr:cxnSp macro="">
      <xdr:nvCxnSpPr>
        <xdr:cNvPr id="76" name="Straight Arrow Connector 75">
          <a:extLst>
            <a:ext uri="{FF2B5EF4-FFF2-40B4-BE49-F238E27FC236}">
              <a16:creationId xmlns:a16="http://schemas.microsoft.com/office/drawing/2014/main" id="{7A7A6DC6-59B8-4960-A1B6-2D8FAF495F71}"/>
            </a:ext>
          </a:extLst>
        </xdr:cNvPr>
        <xdr:cNvCxnSpPr/>
      </xdr:nvCxnSpPr>
      <xdr:spPr>
        <a:xfrm flipV="1">
          <a:off x="2190750" y="3048000"/>
          <a:ext cx="0" cy="190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190500</xdr:colOff>
      <xdr:row>16</xdr:row>
      <xdr:rowOff>133350</xdr:rowOff>
    </xdr:from>
    <xdr:to>
      <xdr:col>5</xdr:col>
      <xdr:colOff>190500</xdr:colOff>
      <xdr:row>17</xdr:row>
      <xdr:rowOff>6350</xdr:rowOff>
    </xdr:to>
    <xdr:cxnSp macro="">
      <xdr:nvCxnSpPr>
        <xdr:cNvPr id="77" name="Straight Arrow Connector 76">
          <a:extLst>
            <a:ext uri="{FF2B5EF4-FFF2-40B4-BE49-F238E27FC236}">
              <a16:creationId xmlns:a16="http://schemas.microsoft.com/office/drawing/2014/main" id="{A3D4D380-2F66-4270-AEB8-B5350BFB091C}"/>
            </a:ext>
          </a:extLst>
        </xdr:cNvPr>
        <xdr:cNvCxnSpPr/>
      </xdr:nvCxnSpPr>
      <xdr:spPr>
        <a:xfrm flipV="1">
          <a:off x="3238500" y="3238500"/>
          <a:ext cx="0" cy="63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361950</xdr:colOff>
      <xdr:row>16</xdr:row>
      <xdr:rowOff>133350</xdr:rowOff>
    </xdr:from>
    <xdr:to>
      <xdr:col>5</xdr:col>
      <xdr:colOff>190500</xdr:colOff>
      <xdr:row>16</xdr:row>
      <xdr:rowOff>133350</xdr:rowOff>
    </xdr:to>
    <xdr:cxnSp macro="">
      <xdr:nvCxnSpPr>
        <xdr:cNvPr id="78" name="Straight Arrow Connector 77">
          <a:extLst>
            <a:ext uri="{FF2B5EF4-FFF2-40B4-BE49-F238E27FC236}">
              <a16:creationId xmlns:a16="http://schemas.microsoft.com/office/drawing/2014/main" id="{0290D06D-CD01-4EA5-B397-A3B785E25BCD}"/>
            </a:ext>
          </a:extLst>
        </xdr:cNvPr>
        <xdr:cNvCxnSpPr/>
      </xdr:nvCxnSpPr>
      <xdr:spPr>
        <a:xfrm flipH="1">
          <a:off x="2190750" y="3238500"/>
          <a:ext cx="1047750" cy="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361950</xdr:colOff>
      <xdr:row>15</xdr:row>
      <xdr:rowOff>133350</xdr:rowOff>
    </xdr:from>
    <xdr:to>
      <xdr:col>3</xdr:col>
      <xdr:colOff>361950</xdr:colOff>
      <xdr:row>16</xdr:row>
      <xdr:rowOff>133350</xdr:rowOff>
    </xdr:to>
    <xdr:cxnSp macro="">
      <xdr:nvCxnSpPr>
        <xdr:cNvPr id="79" name="Straight Arrow Connector 78">
          <a:extLst>
            <a:ext uri="{FF2B5EF4-FFF2-40B4-BE49-F238E27FC236}">
              <a16:creationId xmlns:a16="http://schemas.microsoft.com/office/drawing/2014/main" id="{C452C3C8-4C49-469E-8F19-A54F0A879A85}"/>
            </a:ext>
          </a:extLst>
        </xdr:cNvPr>
        <xdr:cNvCxnSpPr/>
      </xdr:nvCxnSpPr>
      <xdr:spPr>
        <a:xfrm flipV="1">
          <a:off x="2190750" y="3048000"/>
          <a:ext cx="0" cy="190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304800</xdr:colOff>
      <xdr:row>16</xdr:row>
      <xdr:rowOff>133350</xdr:rowOff>
    </xdr:from>
    <xdr:to>
      <xdr:col>7</xdr:col>
      <xdr:colOff>304800</xdr:colOff>
      <xdr:row>17</xdr:row>
      <xdr:rowOff>133350</xdr:rowOff>
    </xdr:to>
    <xdr:cxnSp macro="">
      <xdr:nvCxnSpPr>
        <xdr:cNvPr id="80" name="Straight Arrow Connector 79">
          <a:extLst>
            <a:ext uri="{FF2B5EF4-FFF2-40B4-BE49-F238E27FC236}">
              <a16:creationId xmlns:a16="http://schemas.microsoft.com/office/drawing/2014/main" id="{9AC4726E-F491-4A40-A48A-95019454B165}"/>
            </a:ext>
          </a:extLst>
        </xdr:cNvPr>
        <xdr:cNvCxnSpPr/>
      </xdr:nvCxnSpPr>
      <xdr:spPr>
        <a:xfrm flipV="1">
          <a:off x="4572000" y="3238500"/>
          <a:ext cx="0" cy="190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304800</xdr:colOff>
      <xdr:row>16</xdr:row>
      <xdr:rowOff>133350</xdr:rowOff>
    </xdr:from>
    <xdr:to>
      <xdr:col>8</xdr:col>
      <xdr:colOff>76200</xdr:colOff>
      <xdr:row>16</xdr:row>
      <xdr:rowOff>133350</xdr:rowOff>
    </xdr:to>
    <xdr:cxnSp macro="">
      <xdr:nvCxnSpPr>
        <xdr:cNvPr id="81" name="Straight Arrow Connector 80">
          <a:extLst>
            <a:ext uri="{FF2B5EF4-FFF2-40B4-BE49-F238E27FC236}">
              <a16:creationId xmlns:a16="http://schemas.microsoft.com/office/drawing/2014/main" id="{5D2E2352-EA57-40B6-88B1-980BAAAEDC83}"/>
            </a:ext>
          </a:extLst>
        </xdr:cNvPr>
        <xdr:cNvCxnSpPr/>
      </xdr:nvCxnSpPr>
      <xdr:spPr>
        <a:xfrm>
          <a:off x="4572000" y="3238500"/>
          <a:ext cx="381000" cy="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76200</xdr:colOff>
      <xdr:row>15</xdr:row>
      <xdr:rowOff>133350</xdr:rowOff>
    </xdr:from>
    <xdr:to>
      <xdr:col>8</xdr:col>
      <xdr:colOff>76200</xdr:colOff>
      <xdr:row>16</xdr:row>
      <xdr:rowOff>133350</xdr:rowOff>
    </xdr:to>
    <xdr:cxnSp macro="">
      <xdr:nvCxnSpPr>
        <xdr:cNvPr id="82" name="Straight Arrow Connector 81">
          <a:extLst>
            <a:ext uri="{FF2B5EF4-FFF2-40B4-BE49-F238E27FC236}">
              <a16:creationId xmlns:a16="http://schemas.microsoft.com/office/drawing/2014/main" id="{0B991CBB-6D50-414A-9A3F-0F433363348D}"/>
            </a:ext>
          </a:extLst>
        </xdr:cNvPr>
        <xdr:cNvCxnSpPr/>
      </xdr:nvCxnSpPr>
      <xdr:spPr>
        <a:xfrm flipV="1">
          <a:off x="4953000" y="3048000"/>
          <a:ext cx="0" cy="190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457200</xdr:colOff>
      <xdr:row>16</xdr:row>
      <xdr:rowOff>133350</xdr:rowOff>
    </xdr:from>
    <xdr:to>
      <xdr:col>8</xdr:col>
      <xdr:colOff>457200</xdr:colOff>
      <xdr:row>17</xdr:row>
      <xdr:rowOff>6350</xdr:rowOff>
    </xdr:to>
    <xdr:cxnSp macro="">
      <xdr:nvCxnSpPr>
        <xdr:cNvPr id="83" name="Straight Arrow Connector 82">
          <a:extLst>
            <a:ext uri="{FF2B5EF4-FFF2-40B4-BE49-F238E27FC236}">
              <a16:creationId xmlns:a16="http://schemas.microsoft.com/office/drawing/2014/main" id="{F3196179-763B-403F-A09A-8F2421E3B729}"/>
            </a:ext>
          </a:extLst>
        </xdr:cNvPr>
        <xdr:cNvCxnSpPr/>
      </xdr:nvCxnSpPr>
      <xdr:spPr>
        <a:xfrm flipV="1">
          <a:off x="5334000" y="3238500"/>
          <a:ext cx="0" cy="63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76200</xdr:colOff>
      <xdr:row>16</xdr:row>
      <xdr:rowOff>133350</xdr:rowOff>
    </xdr:from>
    <xdr:to>
      <xdr:col>8</xdr:col>
      <xdr:colOff>457200</xdr:colOff>
      <xdr:row>16</xdr:row>
      <xdr:rowOff>133350</xdr:rowOff>
    </xdr:to>
    <xdr:cxnSp macro="">
      <xdr:nvCxnSpPr>
        <xdr:cNvPr id="84" name="Straight Arrow Connector 83">
          <a:extLst>
            <a:ext uri="{FF2B5EF4-FFF2-40B4-BE49-F238E27FC236}">
              <a16:creationId xmlns:a16="http://schemas.microsoft.com/office/drawing/2014/main" id="{6893E03C-EF1C-4683-88A2-67F6574AD64D}"/>
            </a:ext>
          </a:extLst>
        </xdr:cNvPr>
        <xdr:cNvCxnSpPr/>
      </xdr:nvCxnSpPr>
      <xdr:spPr>
        <a:xfrm flipH="1">
          <a:off x="4953000" y="3238500"/>
          <a:ext cx="381000" cy="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76200</xdr:colOff>
      <xdr:row>15</xdr:row>
      <xdr:rowOff>133350</xdr:rowOff>
    </xdr:from>
    <xdr:to>
      <xdr:col>8</xdr:col>
      <xdr:colOff>76200</xdr:colOff>
      <xdr:row>16</xdr:row>
      <xdr:rowOff>133350</xdr:rowOff>
    </xdr:to>
    <xdr:cxnSp macro="">
      <xdr:nvCxnSpPr>
        <xdr:cNvPr id="85" name="Straight Arrow Connector 84">
          <a:extLst>
            <a:ext uri="{FF2B5EF4-FFF2-40B4-BE49-F238E27FC236}">
              <a16:creationId xmlns:a16="http://schemas.microsoft.com/office/drawing/2014/main" id="{30F7EED1-7BFB-4185-A3E6-235922CE891A}"/>
            </a:ext>
          </a:extLst>
        </xdr:cNvPr>
        <xdr:cNvCxnSpPr/>
      </xdr:nvCxnSpPr>
      <xdr:spPr>
        <a:xfrm flipV="1">
          <a:off x="4953000" y="3048000"/>
          <a:ext cx="0" cy="190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457200</xdr:colOff>
      <xdr:row>20</xdr:row>
      <xdr:rowOff>133350</xdr:rowOff>
    </xdr:from>
    <xdr:to>
      <xdr:col>3</xdr:col>
      <xdr:colOff>457200</xdr:colOff>
      <xdr:row>21</xdr:row>
      <xdr:rowOff>6350</xdr:rowOff>
    </xdr:to>
    <xdr:cxnSp macro="">
      <xdr:nvCxnSpPr>
        <xdr:cNvPr id="86" name="Straight Arrow Connector 85">
          <a:extLst>
            <a:ext uri="{FF2B5EF4-FFF2-40B4-BE49-F238E27FC236}">
              <a16:creationId xmlns:a16="http://schemas.microsoft.com/office/drawing/2014/main" id="{4CA1677E-9C12-4187-BB95-05A85EF9CA34}"/>
            </a:ext>
          </a:extLst>
        </xdr:cNvPr>
        <xdr:cNvCxnSpPr/>
      </xdr:nvCxnSpPr>
      <xdr:spPr>
        <a:xfrm flipV="1">
          <a:off x="2286000" y="4000500"/>
          <a:ext cx="0" cy="63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457200</xdr:colOff>
      <xdr:row>20</xdr:row>
      <xdr:rowOff>133350</xdr:rowOff>
    </xdr:from>
    <xdr:to>
      <xdr:col>5</xdr:col>
      <xdr:colOff>190500</xdr:colOff>
      <xdr:row>20</xdr:row>
      <xdr:rowOff>133350</xdr:rowOff>
    </xdr:to>
    <xdr:cxnSp macro="">
      <xdr:nvCxnSpPr>
        <xdr:cNvPr id="87" name="Straight Arrow Connector 86">
          <a:extLst>
            <a:ext uri="{FF2B5EF4-FFF2-40B4-BE49-F238E27FC236}">
              <a16:creationId xmlns:a16="http://schemas.microsoft.com/office/drawing/2014/main" id="{328F1DB9-236C-44AE-A686-CC9F790A2DE2}"/>
            </a:ext>
          </a:extLst>
        </xdr:cNvPr>
        <xdr:cNvCxnSpPr/>
      </xdr:nvCxnSpPr>
      <xdr:spPr>
        <a:xfrm>
          <a:off x="2286000" y="4000500"/>
          <a:ext cx="952500" cy="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190500</xdr:colOff>
      <xdr:row>19</xdr:row>
      <xdr:rowOff>133350</xdr:rowOff>
    </xdr:from>
    <xdr:to>
      <xdr:col>5</xdr:col>
      <xdr:colOff>190500</xdr:colOff>
      <xdr:row>20</xdr:row>
      <xdr:rowOff>133350</xdr:rowOff>
    </xdr:to>
    <xdr:cxnSp macro="">
      <xdr:nvCxnSpPr>
        <xdr:cNvPr id="88" name="Straight Arrow Connector 87">
          <a:extLst>
            <a:ext uri="{FF2B5EF4-FFF2-40B4-BE49-F238E27FC236}">
              <a16:creationId xmlns:a16="http://schemas.microsoft.com/office/drawing/2014/main" id="{86241F07-A619-4FAB-8591-83CEEAB19009}"/>
            </a:ext>
          </a:extLst>
        </xdr:cNvPr>
        <xdr:cNvCxnSpPr/>
      </xdr:nvCxnSpPr>
      <xdr:spPr>
        <a:xfrm flipV="1">
          <a:off x="3238500" y="3810000"/>
          <a:ext cx="0" cy="190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533400</xdr:colOff>
      <xdr:row>20</xdr:row>
      <xdr:rowOff>133350</xdr:rowOff>
    </xdr:from>
    <xdr:to>
      <xdr:col>6</xdr:col>
      <xdr:colOff>533400</xdr:colOff>
      <xdr:row>21</xdr:row>
      <xdr:rowOff>6350</xdr:rowOff>
    </xdr:to>
    <xdr:cxnSp macro="">
      <xdr:nvCxnSpPr>
        <xdr:cNvPr id="89" name="Straight Arrow Connector 88">
          <a:extLst>
            <a:ext uri="{FF2B5EF4-FFF2-40B4-BE49-F238E27FC236}">
              <a16:creationId xmlns:a16="http://schemas.microsoft.com/office/drawing/2014/main" id="{CB6ABEBE-5754-4ABF-9289-4D0E3F93128C}"/>
            </a:ext>
          </a:extLst>
        </xdr:cNvPr>
        <xdr:cNvCxnSpPr/>
      </xdr:nvCxnSpPr>
      <xdr:spPr>
        <a:xfrm flipV="1">
          <a:off x="4191000" y="4000500"/>
          <a:ext cx="0" cy="63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190500</xdr:colOff>
      <xdr:row>20</xdr:row>
      <xdr:rowOff>133350</xdr:rowOff>
    </xdr:from>
    <xdr:to>
      <xdr:col>6</xdr:col>
      <xdr:colOff>533400</xdr:colOff>
      <xdr:row>20</xdr:row>
      <xdr:rowOff>133350</xdr:rowOff>
    </xdr:to>
    <xdr:cxnSp macro="">
      <xdr:nvCxnSpPr>
        <xdr:cNvPr id="90" name="Straight Arrow Connector 89">
          <a:extLst>
            <a:ext uri="{FF2B5EF4-FFF2-40B4-BE49-F238E27FC236}">
              <a16:creationId xmlns:a16="http://schemas.microsoft.com/office/drawing/2014/main" id="{272A0194-CD68-4538-9A2A-141F799BC5DD}"/>
            </a:ext>
          </a:extLst>
        </xdr:cNvPr>
        <xdr:cNvCxnSpPr/>
      </xdr:nvCxnSpPr>
      <xdr:spPr>
        <a:xfrm flipH="1">
          <a:off x="3238500" y="4000500"/>
          <a:ext cx="952500" cy="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190500</xdr:colOff>
      <xdr:row>19</xdr:row>
      <xdr:rowOff>133350</xdr:rowOff>
    </xdr:from>
    <xdr:to>
      <xdr:col>5</xdr:col>
      <xdr:colOff>190500</xdr:colOff>
      <xdr:row>20</xdr:row>
      <xdr:rowOff>133350</xdr:rowOff>
    </xdr:to>
    <xdr:cxnSp macro="">
      <xdr:nvCxnSpPr>
        <xdr:cNvPr id="91" name="Straight Arrow Connector 90">
          <a:extLst>
            <a:ext uri="{FF2B5EF4-FFF2-40B4-BE49-F238E27FC236}">
              <a16:creationId xmlns:a16="http://schemas.microsoft.com/office/drawing/2014/main" id="{B8A84040-F09A-4971-A170-5434DCAFDB03}"/>
            </a:ext>
          </a:extLst>
        </xdr:cNvPr>
        <xdr:cNvCxnSpPr/>
      </xdr:nvCxnSpPr>
      <xdr:spPr>
        <a:xfrm flipV="1">
          <a:off x="3238500" y="3810000"/>
          <a:ext cx="0" cy="190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76200</xdr:colOff>
      <xdr:row>20</xdr:row>
      <xdr:rowOff>133350</xdr:rowOff>
    </xdr:from>
    <xdr:to>
      <xdr:col>8</xdr:col>
      <xdr:colOff>76200</xdr:colOff>
      <xdr:row>21</xdr:row>
      <xdr:rowOff>133350</xdr:rowOff>
    </xdr:to>
    <xdr:cxnSp macro="">
      <xdr:nvCxnSpPr>
        <xdr:cNvPr id="92" name="Straight Arrow Connector 91">
          <a:extLst>
            <a:ext uri="{FF2B5EF4-FFF2-40B4-BE49-F238E27FC236}">
              <a16:creationId xmlns:a16="http://schemas.microsoft.com/office/drawing/2014/main" id="{D237349D-87FC-49C0-961E-A7BB33BE8E16}"/>
            </a:ext>
          </a:extLst>
        </xdr:cNvPr>
        <xdr:cNvCxnSpPr/>
      </xdr:nvCxnSpPr>
      <xdr:spPr>
        <a:xfrm flipV="1">
          <a:off x="4953000" y="4000500"/>
          <a:ext cx="0" cy="190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76200</xdr:colOff>
      <xdr:row>20</xdr:row>
      <xdr:rowOff>133350</xdr:rowOff>
    </xdr:from>
    <xdr:to>
      <xdr:col>8</xdr:col>
      <xdr:colOff>457200</xdr:colOff>
      <xdr:row>20</xdr:row>
      <xdr:rowOff>133350</xdr:rowOff>
    </xdr:to>
    <xdr:cxnSp macro="">
      <xdr:nvCxnSpPr>
        <xdr:cNvPr id="93" name="Straight Arrow Connector 92">
          <a:extLst>
            <a:ext uri="{FF2B5EF4-FFF2-40B4-BE49-F238E27FC236}">
              <a16:creationId xmlns:a16="http://schemas.microsoft.com/office/drawing/2014/main" id="{58E205CE-D31A-484A-9952-0A82B6A0833C}"/>
            </a:ext>
          </a:extLst>
        </xdr:cNvPr>
        <xdr:cNvCxnSpPr/>
      </xdr:nvCxnSpPr>
      <xdr:spPr>
        <a:xfrm>
          <a:off x="4953000" y="4000500"/>
          <a:ext cx="381000" cy="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457200</xdr:colOff>
      <xdr:row>19</xdr:row>
      <xdr:rowOff>133350</xdr:rowOff>
    </xdr:from>
    <xdr:to>
      <xdr:col>8</xdr:col>
      <xdr:colOff>457200</xdr:colOff>
      <xdr:row>20</xdr:row>
      <xdr:rowOff>133350</xdr:rowOff>
    </xdr:to>
    <xdr:cxnSp macro="">
      <xdr:nvCxnSpPr>
        <xdr:cNvPr id="94" name="Straight Arrow Connector 93">
          <a:extLst>
            <a:ext uri="{FF2B5EF4-FFF2-40B4-BE49-F238E27FC236}">
              <a16:creationId xmlns:a16="http://schemas.microsoft.com/office/drawing/2014/main" id="{744857C4-A4CE-4876-9ABF-E869A1881EC7}"/>
            </a:ext>
          </a:extLst>
        </xdr:cNvPr>
        <xdr:cNvCxnSpPr/>
      </xdr:nvCxnSpPr>
      <xdr:spPr>
        <a:xfrm flipV="1">
          <a:off x="5334000" y="3810000"/>
          <a:ext cx="0" cy="190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228600</xdr:colOff>
      <xdr:row>20</xdr:row>
      <xdr:rowOff>133350</xdr:rowOff>
    </xdr:from>
    <xdr:to>
      <xdr:col>9</xdr:col>
      <xdr:colOff>228600</xdr:colOff>
      <xdr:row>21</xdr:row>
      <xdr:rowOff>133350</xdr:rowOff>
    </xdr:to>
    <xdr:cxnSp macro="">
      <xdr:nvCxnSpPr>
        <xdr:cNvPr id="95" name="Straight Arrow Connector 94">
          <a:extLst>
            <a:ext uri="{FF2B5EF4-FFF2-40B4-BE49-F238E27FC236}">
              <a16:creationId xmlns:a16="http://schemas.microsoft.com/office/drawing/2014/main" id="{1166BA5D-4074-4906-BDF8-F71E12BD82C7}"/>
            </a:ext>
          </a:extLst>
        </xdr:cNvPr>
        <xdr:cNvCxnSpPr/>
      </xdr:nvCxnSpPr>
      <xdr:spPr>
        <a:xfrm flipV="1">
          <a:off x="5715000" y="4000500"/>
          <a:ext cx="0" cy="190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457200</xdr:colOff>
      <xdr:row>20</xdr:row>
      <xdr:rowOff>133350</xdr:rowOff>
    </xdr:from>
    <xdr:to>
      <xdr:col>9</xdr:col>
      <xdr:colOff>228600</xdr:colOff>
      <xdr:row>20</xdr:row>
      <xdr:rowOff>133350</xdr:rowOff>
    </xdr:to>
    <xdr:cxnSp macro="">
      <xdr:nvCxnSpPr>
        <xdr:cNvPr id="96" name="Straight Arrow Connector 95">
          <a:extLst>
            <a:ext uri="{FF2B5EF4-FFF2-40B4-BE49-F238E27FC236}">
              <a16:creationId xmlns:a16="http://schemas.microsoft.com/office/drawing/2014/main" id="{63D0CE7F-1CFF-45D2-B380-3C528AF115A6}"/>
            </a:ext>
          </a:extLst>
        </xdr:cNvPr>
        <xdr:cNvCxnSpPr/>
      </xdr:nvCxnSpPr>
      <xdr:spPr>
        <a:xfrm flipH="1">
          <a:off x="5334000" y="4000500"/>
          <a:ext cx="381000" cy="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457200</xdr:colOff>
      <xdr:row>19</xdr:row>
      <xdr:rowOff>133350</xdr:rowOff>
    </xdr:from>
    <xdr:to>
      <xdr:col>8</xdr:col>
      <xdr:colOff>457200</xdr:colOff>
      <xdr:row>20</xdr:row>
      <xdr:rowOff>133350</xdr:rowOff>
    </xdr:to>
    <xdr:cxnSp macro="">
      <xdr:nvCxnSpPr>
        <xdr:cNvPr id="97" name="Straight Arrow Connector 96">
          <a:extLst>
            <a:ext uri="{FF2B5EF4-FFF2-40B4-BE49-F238E27FC236}">
              <a16:creationId xmlns:a16="http://schemas.microsoft.com/office/drawing/2014/main" id="{DBCFD593-B264-46B3-9039-39FA7178C7A2}"/>
            </a:ext>
          </a:extLst>
        </xdr:cNvPr>
        <xdr:cNvCxnSpPr/>
      </xdr:nvCxnSpPr>
      <xdr:spPr>
        <a:xfrm flipV="1">
          <a:off x="5334000" y="3810000"/>
          <a:ext cx="0" cy="190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304800</xdr:colOff>
      <xdr:row>24</xdr:row>
      <xdr:rowOff>133350</xdr:rowOff>
    </xdr:from>
    <xdr:to>
      <xdr:col>2</xdr:col>
      <xdr:colOff>304800</xdr:colOff>
      <xdr:row>25</xdr:row>
      <xdr:rowOff>6350</xdr:rowOff>
    </xdr:to>
    <xdr:cxnSp macro="">
      <xdr:nvCxnSpPr>
        <xdr:cNvPr id="98" name="Straight Arrow Connector 97">
          <a:extLst>
            <a:ext uri="{FF2B5EF4-FFF2-40B4-BE49-F238E27FC236}">
              <a16:creationId xmlns:a16="http://schemas.microsoft.com/office/drawing/2014/main" id="{01A0FFEA-95ED-4C6C-8425-F95001817D4A}"/>
            </a:ext>
          </a:extLst>
        </xdr:cNvPr>
        <xdr:cNvCxnSpPr/>
      </xdr:nvCxnSpPr>
      <xdr:spPr>
        <a:xfrm flipV="1">
          <a:off x="1524000" y="4762500"/>
          <a:ext cx="0" cy="63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304800</xdr:colOff>
      <xdr:row>24</xdr:row>
      <xdr:rowOff>133350</xdr:rowOff>
    </xdr:from>
    <xdr:to>
      <xdr:col>3</xdr:col>
      <xdr:colOff>457200</xdr:colOff>
      <xdr:row>24</xdr:row>
      <xdr:rowOff>133350</xdr:rowOff>
    </xdr:to>
    <xdr:cxnSp macro="">
      <xdr:nvCxnSpPr>
        <xdr:cNvPr id="99" name="Straight Arrow Connector 98">
          <a:extLst>
            <a:ext uri="{FF2B5EF4-FFF2-40B4-BE49-F238E27FC236}">
              <a16:creationId xmlns:a16="http://schemas.microsoft.com/office/drawing/2014/main" id="{2802134C-D66F-4ECD-8ACD-A75AC26D0C12}"/>
            </a:ext>
          </a:extLst>
        </xdr:cNvPr>
        <xdr:cNvCxnSpPr/>
      </xdr:nvCxnSpPr>
      <xdr:spPr>
        <a:xfrm>
          <a:off x="1524000" y="4762500"/>
          <a:ext cx="762000" cy="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457200</xdr:colOff>
      <xdr:row>23</xdr:row>
      <xdr:rowOff>133350</xdr:rowOff>
    </xdr:from>
    <xdr:to>
      <xdr:col>3</xdr:col>
      <xdr:colOff>457200</xdr:colOff>
      <xdr:row>24</xdr:row>
      <xdr:rowOff>133350</xdr:rowOff>
    </xdr:to>
    <xdr:cxnSp macro="">
      <xdr:nvCxnSpPr>
        <xdr:cNvPr id="100" name="Straight Arrow Connector 99">
          <a:extLst>
            <a:ext uri="{FF2B5EF4-FFF2-40B4-BE49-F238E27FC236}">
              <a16:creationId xmlns:a16="http://schemas.microsoft.com/office/drawing/2014/main" id="{786078B9-16FC-47C7-A604-E5CFB42A084C}"/>
            </a:ext>
          </a:extLst>
        </xdr:cNvPr>
        <xdr:cNvCxnSpPr/>
      </xdr:nvCxnSpPr>
      <xdr:spPr>
        <a:xfrm flipV="1">
          <a:off x="2286000" y="4572000"/>
          <a:ext cx="0" cy="190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24</xdr:row>
      <xdr:rowOff>133350</xdr:rowOff>
    </xdr:from>
    <xdr:to>
      <xdr:col>5</xdr:col>
      <xdr:colOff>0</xdr:colOff>
      <xdr:row>25</xdr:row>
      <xdr:rowOff>6350</xdr:rowOff>
    </xdr:to>
    <xdr:cxnSp macro="">
      <xdr:nvCxnSpPr>
        <xdr:cNvPr id="101" name="Straight Arrow Connector 100">
          <a:extLst>
            <a:ext uri="{FF2B5EF4-FFF2-40B4-BE49-F238E27FC236}">
              <a16:creationId xmlns:a16="http://schemas.microsoft.com/office/drawing/2014/main" id="{B62407C1-1D2C-4E54-8396-36A0FDC13EAF}"/>
            </a:ext>
          </a:extLst>
        </xdr:cNvPr>
        <xdr:cNvCxnSpPr/>
      </xdr:nvCxnSpPr>
      <xdr:spPr>
        <a:xfrm flipV="1">
          <a:off x="3048000" y="4762500"/>
          <a:ext cx="0" cy="63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457200</xdr:colOff>
      <xdr:row>24</xdr:row>
      <xdr:rowOff>133350</xdr:rowOff>
    </xdr:from>
    <xdr:to>
      <xdr:col>5</xdr:col>
      <xdr:colOff>0</xdr:colOff>
      <xdr:row>24</xdr:row>
      <xdr:rowOff>133350</xdr:rowOff>
    </xdr:to>
    <xdr:cxnSp macro="">
      <xdr:nvCxnSpPr>
        <xdr:cNvPr id="102" name="Straight Arrow Connector 101">
          <a:extLst>
            <a:ext uri="{FF2B5EF4-FFF2-40B4-BE49-F238E27FC236}">
              <a16:creationId xmlns:a16="http://schemas.microsoft.com/office/drawing/2014/main" id="{11041233-F11C-41BB-98D6-3686C76EB3CE}"/>
            </a:ext>
          </a:extLst>
        </xdr:cNvPr>
        <xdr:cNvCxnSpPr/>
      </xdr:nvCxnSpPr>
      <xdr:spPr>
        <a:xfrm flipH="1">
          <a:off x="2286000" y="4762500"/>
          <a:ext cx="762000" cy="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457200</xdr:colOff>
      <xdr:row>23</xdr:row>
      <xdr:rowOff>133350</xdr:rowOff>
    </xdr:from>
    <xdr:to>
      <xdr:col>3</xdr:col>
      <xdr:colOff>457200</xdr:colOff>
      <xdr:row>24</xdr:row>
      <xdr:rowOff>133350</xdr:rowOff>
    </xdr:to>
    <xdr:cxnSp macro="">
      <xdr:nvCxnSpPr>
        <xdr:cNvPr id="103" name="Straight Arrow Connector 102">
          <a:extLst>
            <a:ext uri="{FF2B5EF4-FFF2-40B4-BE49-F238E27FC236}">
              <a16:creationId xmlns:a16="http://schemas.microsoft.com/office/drawing/2014/main" id="{AE01759E-2EDB-44D8-9BB1-BBC4B7900D0A}"/>
            </a:ext>
          </a:extLst>
        </xdr:cNvPr>
        <xdr:cNvCxnSpPr/>
      </xdr:nvCxnSpPr>
      <xdr:spPr>
        <a:xfrm flipV="1">
          <a:off x="2286000" y="4572000"/>
          <a:ext cx="0" cy="190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152400</xdr:colOff>
      <xdr:row>24</xdr:row>
      <xdr:rowOff>133350</xdr:rowOff>
    </xdr:from>
    <xdr:to>
      <xdr:col>6</xdr:col>
      <xdr:colOff>152400</xdr:colOff>
      <xdr:row>25</xdr:row>
      <xdr:rowOff>133350</xdr:rowOff>
    </xdr:to>
    <xdr:cxnSp macro="">
      <xdr:nvCxnSpPr>
        <xdr:cNvPr id="104" name="Straight Arrow Connector 103">
          <a:extLst>
            <a:ext uri="{FF2B5EF4-FFF2-40B4-BE49-F238E27FC236}">
              <a16:creationId xmlns:a16="http://schemas.microsoft.com/office/drawing/2014/main" id="{6348DC92-0C69-4130-8DFC-493DA23FA319}"/>
            </a:ext>
          </a:extLst>
        </xdr:cNvPr>
        <xdr:cNvCxnSpPr/>
      </xdr:nvCxnSpPr>
      <xdr:spPr>
        <a:xfrm flipV="1">
          <a:off x="3810000" y="4762500"/>
          <a:ext cx="0" cy="190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152400</xdr:colOff>
      <xdr:row>24</xdr:row>
      <xdr:rowOff>133350</xdr:rowOff>
    </xdr:from>
    <xdr:to>
      <xdr:col>6</xdr:col>
      <xdr:colOff>533400</xdr:colOff>
      <xdr:row>24</xdr:row>
      <xdr:rowOff>133350</xdr:rowOff>
    </xdr:to>
    <xdr:cxnSp macro="">
      <xdr:nvCxnSpPr>
        <xdr:cNvPr id="105" name="Straight Arrow Connector 104">
          <a:extLst>
            <a:ext uri="{FF2B5EF4-FFF2-40B4-BE49-F238E27FC236}">
              <a16:creationId xmlns:a16="http://schemas.microsoft.com/office/drawing/2014/main" id="{1E71F6BD-5EE1-4A21-8A8B-A9765F75DEA9}"/>
            </a:ext>
          </a:extLst>
        </xdr:cNvPr>
        <xdr:cNvCxnSpPr/>
      </xdr:nvCxnSpPr>
      <xdr:spPr>
        <a:xfrm>
          <a:off x="3810000" y="4762500"/>
          <a:ext cx="381000" cy="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533400</xdr:colOff>
      <xdr:row>23</xdr:row>
      <xdr:rowOff>133350</xdr:rowOff>
    </xdr:from>
    <xdr:to>
      <xdr:col>6</xdr:col>
      <xdr:colOff>533400</xdr:colOff>
      <xdr:row>24</xdr:row>
      <xdr:rowOff>133350</xdr:rowOff>
    </xdr:to>
    <xdr:cxnSp macro="">
      <xdr:nvCxnSpPr>
        <xdr:cNvPr id="106" name="Straight Arrow Connector 105">
          <a:extLst>
            <a:ext uri="{FF2B5EF4-FFF2-40B4-BE49-F238E27FC236}">
              <a16:creationId xmlns:a16="http://schemas.microsoft.com/office/drawing/2014/main" id="{78906066-6BD8-4476-9617-E46C8B2518C3}"/>
            </a:ext>
          </a:extLst>
        </xdr:cNvPr>
        <xdr:cNvCxnSpPr/>
      </xdr:nvCxnSpPr>
      <xdr:spPr>
        <a:xfrm flipV="1">
          <a:off x="4191000" y="4572000"/>
          <a:ext cx="0" cy="190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304800</xdr:colOff>
      <xdr:row>24</xdr:row>
      <xdr:rowOff>133350</xdr:rowOff>
    </xdr:from>
    <xdr:to>
      <xdr:col>7</xdr:col>
      <xdr:colOff>304800</xdr:colOff>
      <xdr:row>25</xdr:row>
      <xdr:rowOff>6350</xdr:rowOff>
    </xdr:to>
    <xdr:cxnSp macro="">
      <xdr:nvCxnSpPr>
        <xdr:cNvPr id="107" name="Straight Arrow Connector 106">
          <a:extLst>
            <a:ext uri="{FF2B5EF4-FFF2-40B4-BE49-F238E27FC236}">
              <a16:creationId xmlns:a16="http://schemas.microsoft.com/office/drawing/2014/main" id="{57476F28-2A39-4FFD-A21D-9D76F8FBF483}"/>
            </a:ext>
          </a:extLst>
        </xdr:cNvPr>
        <xdr:cNvCxnSpPr/>
      </xdr:nvCxnSpPr>
      <xdr:spPr>
        <a:xfrm flipV="1">
          <a:off x="4572000" y="4762500"/>
          <a:ext cx="0" cy="63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533400</xdr:colOff>
      <xdr:row>24</xdr:row>
      <xdr:rowOff>133350</xdr:rowOff>
    </xdr:from>
    <xdr:to>
      <xdr:col>7</xdr:col>
      <xdr:colOff>304800</xdr:colOff>
      <xdr:row>24</xdr:row>
      <xdr:rowOff>133350</xdr:rowOff>
    </xdr:to>
    <xdr:cxnSp macro="">
      <xdr:nvCxnSpPr>
        <xdr:cNvPr id="108" name="Straight Arrow Connector 107">
          <a:extLst>
            <a:ext uri="{FF2B5EF4-FFF2-40B4-BE49-F238E27FC236}">
              <a16:creationId xmlns:a16="http://schemas.microsoft.com/office/drawing/2014/main" id="{14D452C4-D212-4A93-A998-7AFED49E077A}"/>
            </a:ext>
          </a:extLst>
        </xdr:cNvPr>
        <xdr:cNvCxnSpPr/>
      </xdr:nvCxnSpPr>
      <xdr:spPr>
        <a:xfrm flipH="1">
          <a:off x="4191000" y="4762500"/>
          <a:ext cx="381000" cy="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533400</xdr:colOff>
      <xdr:row>23</xdr:row>
      <xdr:rowOff>133350</xdr:rowOff>
    </xdr:from>
    <xdr:to>
      <xdr:col>6</xdr:col>
      <xdr:colOff>533400</xdr:colOff>
      <xdr:row>24</xdr:row>
      <xdr:rowOff>133350</xdr:rowOff>
    </xdr:to>
    <xdr:cxnSp macro="">
      <xdr:nvCxnSpPr>
        <xdr:cNvPr id="109" name="Straight Arrow Connector 108">
          <a:extLst>
            <a:ext uri="{FF2B5EF4-FFF2-40B4-BE49-F238E27FC236}">
              <a16:creationId xmlns:a16="http://schemas.microsoft.com/office/drawing/2014/main" id="{20CCFD1B-A2E0-4BC0-9C23-C9ACF0C84CCF}"/>
            </a:ext>
          </a:extLst>
        </xdr:cNvPr>
        <xdr:cNvCxnSpPr/>
      </xdr:nvCxnSpPr>
      <xdr:spPr>
        <a:xfrm flipV="1">
          <a:off x="4191000" y="4572000"/>
          <a:ext cx="0" cy="190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533400</xdr:colOff>
      <xdr:row>28</xdr:row>
      <xdr:rowOff>133350</xdr:rowOff>
    </xdr:from>
    <xdr:to>
      <xdr:col>1</xdr:col>
      <xdr:colOff>533400</xdr:colOff>
      <xdr:row>29</xdr:row>
      <xdr:rowOff>133350</xdr:rowOff>
    </xdr:to>
    <xdr:cxnSp macro="">
      <xdr:nvCxnSpPr>
        <xdr:cNvPr id="110" name="Straight Arrow Connector 109">
          <a:extLst>
            <a:ext uri="{FF2B5EF4-FFF2-40B4-BE49-F238E27FC236}">
              <a16:creationId xmlns:a16="http://schemas.microsoft.com/office/drawing/2014/main" id="{0170653C-994B-4D2B-92EA-AF8317DB3E2A}"/>
            </a:ext>
          </a:extLst>
        </xdr:cNvPr>
        <xdr:cNvCxnSpPr/>
      </xdr:nvCxnSpPr>
      <xdr:spPr>
        <a:xfrm flipV="1">
          <a:off x="1143000" y="5524500"/>
          <a:ext cx="0" cy="190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533400</xdr:colOff>
      <xdr:row>28</xdr:row>
      <xdr:rowOff>133350</xdr:rowOff>
    </xdr:from>
    <xdr:to>
      <xdr:col>2</xdr:col>
      <xdr:colOff>304800</xdr:colOff>
      <xdr:row>28</xdr:row>
      <xdr:rowOff>133350</xdr:rowOff>
    </xdr:to>
    <xdr:cxnSp macro="">
      <xdr:nvCxnSpPr>
        <xdr:cNvPr id="111" name="Straight Arrow Connector 110">
          <a:extLst>
            <a:ext uri="{FF2B5EF4-FFF2-40B4-BE49-F238E27FC236}">
              <a16:creationId xmlns:a16="http://schemas.microsoft.com/office/drawing/2014/main" id="{1996F8BF-C3A1-48CD-85EC-41345F135EC4}"/>
            </a:ext>
          </a:extLst>
        </xdr:cNvPr>
        <xdr:cNvCxnSpPr/>
      </xdr:nvCxnSpPr>
      <xdr:spPr>
        <a:xfrm>
          <a:off x="1143000" y="5524500"/>
          <a:ext cx="381000" cy="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304800</xdr:colOff>
      <xdr:row>27</xdr:row>
      <xdr:rowOff>133350</xdr:rowOff>
    </xdr:from>
    <xdr:to>
      <xdr:col>2</xdr:col>
      <xdr:colOff>304800</xdr:colOff>
      <xdr:row>28</xdr:row>
      <xdr:rowOff>133350</xdr:rowOff>
    </xdr:to>
    <xdr:cxnSp macro="">
      <xdr:nvCxnSpPr>
        <xdr:cNvPr id="112" name="Straight Arrow Connector 111">
          <a:extLst>
            <a:ext uri="{FF2B5EF4-FFF2-40B4-BE49-F238E27FC236}">
              <a16:creationId xmlns:a16="http://schemas.microsoft.com/office/drawing/2014/main" id="{C902AB1D-2F03-4730-8F72-B549DD33F82D}"/>
            </a:ext>
          </a:extLst>
        </xdr:cNvPr>
        <xdr:cNvCxnSpPr/>
      </xdr:nvCxnSpPr>
      <xdr:spPr>
        <a:xfrm flipV="1">
          <a:off x="1524000" y="5334000"/>
          <a:ext cx="0" cy="190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76200</xdr:colOff>
      <xdr:row>28</xdr:row>
      <xdr:rowOff>133350</xdr:rowOff>
    </xdr:from>
    <xdr:to>
      <xdr:col>3</xdr:col>
      <xdr:colOff>76200</xdr:colOff>
      <xdr:row>29</xdr:row>
      <xdr:rowOff>6350</xdr:rowOff>
    </xdr:to>
    <xdr:cxnSp macro="">
      <xdr:nvCxnSpPr>
        <xdr:cNvPr id="113" name="Straight Arrow Connector 112">
          <a:extLst>
            <a:ext uri="{FF2B5EF4-FFF2-40B4-BE49-F238E27FC236}">
              <a16:creationId xmlns:a16="http://schemas.microsoft.com/office/drawing/2014/main" id="{A7685F29-2BDC-4317-A29A-0EB6B76E4CA0}"/>
            </a:ext>
          </a:extLst>
        </xdr:cNvPr>
        <xdr:cNvCxnSpPr/>
      </xdr:nvCxnSpPr>
      <xdr:spPr>
        <a:xfrm flipV="1">
          <a:off x="1905000" y="5524500"/>
          <a:ext cx="0" cy="63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304800</xdr:colOff>
      <xdr:row>28</xdr:row>
      <xdr:rowOff>133350</xdr:rowOff>
    </xdr:from>
    <xdr:to>
      <xdr:col>3</xdr:col>
      <xdr:colOff>76200</xdr:colOff>
      <xdr:row>28</xdr:row>
      <xdr:rowOff>133350</xdr:rowOff>
    </xdr:to>
    <xdr:cxnSp macro="">
      <xdr:nvCxnSpPr>
        <xdr:cNvPr id="114" name="Straight Arrow Connector 113">
          <a:extLst>
            <a:ext uri="{FF2B5EF4-FFF2-40B4-BE49-F238E27FC236}">
              <a16:creationId xmlns:a16="http://schemas.microsoft.com/office/drawing/2014/main" id="{E1838C63-911A-48CF-AC38-7E574B1B3AED}"/>
            </a:ext>
          </a:extLst>
        </xdr:cNvPr>
        <xdr:cNvCxnSpPr/>
      </xdr:nvCxnSpPr>
      <xdr:spPr>
        <a:xfrm flipH="1">
          <a:off x="1524000" y="5524500"/>
          <a:ext cx="381000" cy="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304800</xdr:colOff>
      <xdr:row>27</xdr:row>
      <xdr:rowOff>133350</xdr:rowOff>
    </xdr:from>
    <xdr:to>
      <xdr:col>2</xdr:col>
      <xdr:colOff>304800</xdr:colOff>
      <xdr:row>28</xdr:row>
      <xdr:rowOff>133350</xdr:rowOff>
    </xdr:to>
    <xdr:cxnSp macro="">
      <xdr:nvCxnSpPr>
        <xdr:cNvPr id="115" name="Straight Arrow Connector 114">
          <a:extLst>
            <a:ext uri="{FF2B5EF4-FFF2-40B4-BE49-F238E27FC236}">
              <a16:creationId xmlns:a16="http://schemas.microsoft.com/office/drawing/2014/main" id="{509ED732-55B1-46F1-9100-343B6662C7D5}"/>
            </a:ext>
          </a:extLst>
        </xdr:cNvPr>
        <xdr:cNvCxnSpPr/>
      </xdr:nvCxnSpPr>
      <xdr:spPr>
        <a:xfrm flipV="1">
          <a:off x="1524000" y="5334000"/>
          <a:ext cx="0" cy="190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228600</xdr:colOff>
      <xdr:row>28</xdr:row>
      <xdr:rowOff>133350</xdr:rowOff>
    </xdr:from>
    <xdr:to>
      <xdr:col>4</xdr:col>
      <xdr:colOff>228600</xdr:colOff>
      <xdr:row>29</xdr:row>
      <xdr:rowOff>133350</xdr:rowOff>
    </xdr:to>
    <xdr:cxnSp macro="">
      <xdr:nvCxnSpPr>
        <xdr:cNvPr id="116" name="Straight Arrow Connector 115">
          <a:extLst>
            <a:ext uri="{FF2B5EF4-FFF2-40B4-BE49-F238E27FC236}">
              <a16:creationId xmlns:a16="http://schemas.microsoft.com/office/drawing/2014/main" id="{1E090610-1B4A-4C7C-9C8E-A41FD0B2960B}"/>
            </a:ext>
          </a:extLst>
        </xdr:cNvPr>
        <xdr:cNvCxnSpPr/>
      </xdr:nvCxnSpPr>
      <xdr:spPr>
        <a:xfrm flipV="1">
          <a:off x="2667000" y="5524500"/>
          <a:ext cx="0" cy="190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228600</xdr:colOff>
      <xdr:row>28</xdr:row>
      <xdr:rowOff>133350</xdr:rowOff>
    </xdr:from>
    <xdr:to>
      <xdr:col>5</xdr:col>
      <xdr:colOff>0</xdr:colOff>
      <xdr:row>28</xdr:row>
      <xdr:rowOff>133350</xdr:rowOff>
    </xdr:to>
    <xdr:cxnSp macro="">
      <xdr:nvCxnSpPr>
        <xdr:cNvPr id="117" name="Straight Arrow Connector 116">
          <a:extLst>
            <a:ext uri="{FF2B5EF4-FFF2-40B4-BE49-F238E27FC236}">
              <a16:creationId xmlns:a16="http://schemas.microsoft.com/office/drawing/2014/main" id="{0186ED89-04D3-44A3-B32F-1594C7B11BFF}"/>
            </a:ext>
          </a:extLst>
        </xdr:cNvPr>
        <xdr:cNvCxnSpPr/>
      </xdr:nvCxnSpPr>
      <xdr:spPr>
        <a:xfrm>
          <a:off x="2667000" y="5524500"/>
          <a:ext cx="381000" cy="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27</xdr:row>
      <xdr:rowOff>133350</xdr:rowOff>
    </xdr:from>
    <xdr:to>
      <xdr:col>5</xdr:col>
      <xdr:colOff>0</xdr:colOff>
      <xdr:row>28</xdr:row>
      <xdr:rowOff>133350</xdr:rowOff>
    </xdr:to>
    <xdr:cxnSp macro="">
      <xdr:nvCxnSpPr>
        <xdr:cNvPr id="118" name="Straight Arrow Connector 117">
          <a:extLst>
            <a:ext uri="{FF2B5EF4-FFF2-40B4-BE49-F238E27FC236}">
              <a16:creationId xmlns:a16="http://schemas.microsoft.com/office/drawing/2014/main" id="{D44835BD-4CB7-48CB-A3B1-CBEF8D2A942F}"/>
            </a:ext>
          </a:extLst>
        </xdr:cNvPr>
        <xdr:cNvCxnSpPr/>
      </xdr:nvCxnSpPr>
      <xdr:spPr>
        <a:xfrm flipV="1">
          <a:off x="3048000" y="5334000"/>
          <a:ext cx="0" cy="190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381000</xdr:colOff>
      <xdr:row>28</xdr:row>
      <xdr:rowOff>133350</xdr:rowOff>
    </xdr:from>
    <xdr:to>
      <xdr:col>5</xdr:col>
      <xdr:colOff>381000</xdr:colOff>
      <xdr:row>29</xdr:row>
      <xdr:rowOff>133350</xdr:rowOff>
    </xdr:to>
    <xdr:cxnSp macro="">
      <xdr:nvCxnSpPr>
        <xdr:cNvPr id="119" name="Straight Arrow Connector 118">
          <a:extLst>
            <a:ext uri="{FF2B5EF4-FFF2-40B4-BE49-F238E27FC236}">
              <a16:creationId xmlns:a16="http://schemas.microsoft.com/office/drawing/2014/main" id="{EF0A8FC6-117C-4C19-A17F-36DF2CA43A1A}"/>
            </a:ext>
          </a:extLst>
        </xdr:cNvPr>
        <xdr:cNvCxnSpPr/>
      </xdr:nvCxnSpPr>
      <xdr:spPr>
        <a:xfrm flipV="1">
          <a:off x="3429000" y="5524500"/>
          <a:ext cx="0" cy="190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28</xdr:row>
      <xdr:rowOff>133350</xdr:rowOff>
    </xdr:from>
    <xdr:to>
      <xdr:col>5</xdr:col>
      <xdr:colOff>381000</xdr:colOff>
      <xdr:row>28</xdr:row>
      <xdr:rowOff>133350</xdr:rowOff>
    </xdr:to>
    <xdr:cxnSp macro="">
      <xdr:nvCxnSpPr>
        <xdr:cNvPr id="120" name="Straight Arrow Connector 119">
          <a:extLst>
            <a:ext uri="{FF2B5EF4-FFF2-40B4-BE49-F238E27FC236}">
              <a16:creationId xmlns:a16="http://schemas.microsoft.com/office/drawing/2014/main" id="{C3BED79C-6EE5-4481-B45B-E9295DC2943A}"/>
            </a:ext>
          </a:extLst>
        </xdr:cNvPr>
        <xdr:cNvCxnSpPr/>
      </xdr:nvCxnSpPr>
      <xdr:spPr>
        <a:xfrm flipH="1">
          <a:off x="3048000" y="5524500"/>
          <a:ext cx="381000" cy="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27</xdr:row>
      <xdr:rowOff>133350</xdr:rowOff>
    </xdr:from>
    <xdr:to>
      <xdr:col>5</xdr:col>
      <xdr:colOff>0</xdr:colOff>
      <xdr:row>28</xdr:row>
      <xdr:rowOff>133350</xdr:rowOff>
    </xdr:to>
    <xdr:cxnSp macro="">
      <xdr:nvCxnSpPr>
        <xdr:cNvPr id="121" name="Straight Arrow Connector 120">
          <a:extLst>
            <a:ext uri="{FF2B5EF4-FFF2-40B4-BE49-F238E27FC236}">
              <a16:creationId xmlns:a16="http://schemas.microsoft.com/office/drawing/2014/main" id="{873C4B36-AF16-4C9F-AE49-EB4BA04F07C8}"/>
            </a:ext>
          </a:extLst>
        </xdr:cNvPr>
        <xdr:cNvCxnSpPr/>
      </xdr:nvCxnSpPr>
      <xdr:spPr>
        <a:xfrm flipV="1">
          <a:off x="3048000" y="5334000"/>
          <a:ext cx="0" cy="190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533400</xdr:colOff>
      <xdr:row>28</xdr:row>
      <xdr:rowOff>133350</xdr:rowOff>
    </xdr:from>
    <xdr:to>
      <xdr:col>6</xdr:col>
      <xdr:colOff>533400</xdr:colOff>
      <xdr:row>29</xdr:row>
      <xdr:rowOff>133350</xdr:rowOff>
    </xdr:to>
    <xdr:cxnSp macro="">
      <xdr:nvCxnSpPr>
        <xdr:cNvPr id="122" name="Straight Arrow Connector 121">
          <a:extLst>
            <a:ext uri="{FF2B5EF4-FFF2-40B4-BE49-F238E27FC236}">
              <a16:creationId xmlns:a16="http://schemas.microsoft.com/office/drawing/2014/main" id="{B6D2D938-CB3C-4949-B889-D52178F3EB48}"/>
            </a:ext>
          </a:extLst>
        </xdr:cNvPr>
        <xdr:cNvCxnSpPr/>
      </xdr:nvCxnSpPr>
      <xdr:spPr>
        <a:xfrm flipV="1">
          <a:off x="4191000" y="5524500"/>
          <a:ext cx="0" cy="190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533400</xdr:colOff>
      <xdr:row>28</xdr:row>
      <xdr:rowOff>133350</xdr:rowOff>
    </xdr:from>
    <xdr:to>
      <xdr:col>7</xdr:col>
      <xdr:colOff>304800</xdr:colOff>
      <xdr:row>28</xdr:row>
      <xdr:rowOff>133350</xdr:rowOff>
    </xdr:to>
    <xdr:cxnSp macro="">
      <xdr:nvCxnSpPr>
        <xdr:cNvPr id="123" name="Straight Arrow Connector 122">
          <a:extLst>
            <a:ext uri="{FF2B5EF4-FFF2-40B4-BE49-F238E27FC236}">
              <a16:creationId xmlns:a16="http://schemas.microsoft.com/office/drawing/2014/main" id="{D39D92F2-C9C8-4B5F-A523-65C107DFDCB8}"/>
            </a:ext>
          </a:extLst>
        </xdr:cNvPr>
        <xdr:cNvCxnSpPr/>
      </xdr:nvCxnSpPr>
      <xdr:spPr>
        <a:xfrm>
          <a:off x="4191000" y="5524500"/>
          <a:ext cx="381000" cy="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304800</xdr:colOff>
      <xdr:row>27</xdr:row>
      <xdr:rowOff>133350</xdr:rowOff>
    </xdr:from>
    <xdr:to>
      <xdr:col>7</xdr:col>
      <xdr:colOff>304800</xdr:colOff>
      <xdr:row>28</xdr:row>
      <xdr:rowOff>133350</xdr:rowOff>
    </xdr:to>
    <xdr:cxnSp macro="">
      <xdr:nvCxnSpPr>
        <xdr:cNvPr id="124" name="Straight Arrow Connector 123">
          <a:extLst>
            <a:ext uri="{FF2B5EF4-FFF2-40B4-BE49-F238E27FC236}">
              <a16:creationId xmlns:a16="http://schemas.microsoft.com/office/drawing/2014/main" id="{B0E138A0-680D-42F4-B928-BB355FBA594F}"/>
            </a:ext>
          </a:extLst>
        </xdr:cNvPr>
        <xdr:cNvCxnSpPr/>
      </xdr:nvCxnSpPr>
      <xdr:spPr>
        <a:xfrm flipV="1">
          <a:off x="4572000" y="5334000"/>
          <a:ext cx="0" cy="190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76200</xdr:colOff>
      <xdr:row>28</xdr:row>
      <xdr:rowOff>133350</xdr:rowOff>
    </xdr:from>
    <xdr:to>
      <xdr:col>8</xdr:col>
      <xdr:colOff>76200</xdr:colOff>
      <xdr:row>29</xdr:row>
      <xdr:rowOff>6350</xdr:rowOff>
    </xdr:to>
    <xdr:cxnSp macro="">
      <xdr:nvCxnSpPr>
        <xdr:cNvPr id="125" name="Straight Arrow Connector 124">
          <a:extLst>
            <a:ext uri="{FF2B5EF4-FFF2-40B4-BE49-F238E27FC236}">
              <a16:creationId xmlns:a16="http://schemas.microsoft.com/office/drawing/2014/main" id="{78BDDD77-1FF6-4C8B-9A75-32C5F1C942DF}"/>
            </a:ext>
          </a:extLst>
        </xdr:cNvPr>
        <xdr:cNvCxnSpPr/>
      </xdr:nvCxnSpPr>
      <xdr:spPr>
        <a:xfrm flipV="1">
          <a:off x="4953000" y="5524500"/>
          <a:ext cx="0" cy="63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304800</xdr:colOff>
      <xdr:row>28</xdr:row>
      <xdr:rowOff>133350</xdr:rowOff>
    </xdr:from>
    <xdr:to>
      <xdr:col>8</xdr:col>
      <xdr:colOff>76200</xdr:colOff>
      <xdr:row>28</xdr:row>
      <xdr:rowOff>133350</xdr:rowOff>
    </xdr:to>
    <xdr:cxnSp macro="">
      <xdr:nvCxnSpPr>
        <xdr:cNvPr id="126" name="Straight Arrow Connector 125">
          <a:extLst>
            <a:ext uri="{FF2B5EF4-FFF2-40B4-BE49-F238E27FC236}">
              <a16:creationId xmlns:a16="http://schemas.microsoft.com/office/drawing/2014/main" id="{02965488-F42F-4FF9-925E-7C455A055D78}"/>
            </a:ext>
          </a:extLst>
        </xdr:cNvPr>
        <xdr:cNvCxnSpPr/>
      </xdr:nvCxnSpPr>
      <xdr:spPr>
        <a:xfrm flipH="1">
          <a:off x="4572000" y="5524500"/>
          <a:ext cx="381000" cy="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304800</xdr:colOff>
      <xdr:row>27</xdr:row>
      <xdr:rowOff>133350</xdr:rowOff>
    </xdr:from>
    <xdr:to>
      <xdr:col>7</xdr:col>
      <xdr:colOff>304800</xdr:colOff>
      <xdr:row>28</xdr:row>
      <xdr:rowOff>133350</xdr:rowOff>
    </xdr:to>
    <xdr:cxnSp macro="">
      <xdr:nvCxnSpPr>
        <xdr:cNvPr id="127" name="Straight Arrow Connector 126">
          <a:extLst>
            <a:ext uri="{FF2B5EF4-FFF2-40B4-BE49-F238E27FC236}">
              <a16:creationId xmlns:a16="http://schemas.microsoft.com/office/drawing/2014/main" id="{FB1D3E9F-163F-404E-A5A9-1CB6D41CA443}"/>
            </a:ext>
          </a:extLst>
        </xdr:cNvPr>
        <xdr:cNvCxnSpPr/>
      </xdr:nvCxnSpPr>
      <xdr:spPr>
        <a:xfrm flipV="1">
          <a:off x="4572000" y="5334000"/>
          <a:ext cx="0" cy="190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304800</xdr:colOff>
      <xdr:row>32</xdr:row>
      <xdr:rowOff>133350</xdr:rowOff>
    </xdr:from>
    <xdr:to>
      <xdr:col>2</xdr:col>
      <xdr:colOff>304800</xdr:colOff>
      <xdr:row>33</xdr:row>
      <xdr:rowOff>6350</xdr:rowOff>
    </xdr:to>
    <xdr:cxnSp macro="">
      <xdr:nvCxnSpPr>
        <xdr:cNvPr id="128" name="Straight Arrow Connector 127">
          <a:extLst>
            <a:ext uri="{FF2B5EF4-FFF2-40B4-BE49-F238E27FC236}">
              <a16:creationId xmlns:a16="http://schemas.microsoft.com/office/drawing/2014/main" id="{249E5BD1-E7CF-4233-B5B5-9891A12FC52C}"/>
            </a:ext>
          </a:extLst>
        </xdr:cNvPr>
        <xdr:cNvCxnSpPr/>
      </xdr:nvCxnSpPr>
      <xdr:spPr>
        <a:xfrm flipV="1">
          <a:off x="1524000" y="6286500"/>
          <a:ext cx="0" cy="63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304800</xdr:colOff>
      <xdr:row>32</xdr:row>
      <xdr:rowOff>133350</xdr:rowOff>
    </xdr:from>
    <xdr:to>
      <xdr:col>3</xdr:col>
      <xdr:colOff>76200</xdr:colOff>
      <xdr:row>32</xdr:row>
      <xdr:rowOff>133350</xdr:rowOff>
    </xdr:to>
    <xdr:cxnSp macro="">
      <xdr:nvCxnSpPr>
        <xdr:cNvPr id="129" name="Straight Arrow Connector 128">
          <a:extLst>
            <a:ext uri="{FF2B5EF4-FFF2-40B4-BE49-F238E27FC236}">
              <a16:creationId xmlns:a16="http://schemas.microsoft.com/office/drawing/2014/main" id="{C9AD4684-F426-46C6-8461-FD3EC7B7A4BC}"/>
            </a:ext>
          </a:extLst>
        </xdr:cNvPr>
        <xdr:cNvCxnSpPr/>
      </xdr:nvCxnSpPr>
      <xdr:spPr>
        <a:xfrm>
          <a:off x="1524000" y="6286500"/>
          <a:ext cx="381000" cy="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76200</xdr:colOff>
      <xdr:row>31</xdr:row>
      <xdr:rowOff>133350</xdr:rowOff>
    </xdr:from>
    <xdr:to>
      <xdr:col>3</xdr:col>
      <xdr:colOff>76200</xdr:colOff>
      <xdr:row>32</xdr:row>
      <xdr:rowOff>133350</xdr:rowOff>
    </xdr:to>
    <xdr:cxnSp macro="">
      <xdr:nvCxnSpPr>
        <xdr:cNvPr id="130" name="Straight Arrow Connector 129">
          <a:extLst>
            <a:ext uri="{FF2B5EF4-FFF2-40B4-BE49-F238E27FC236}">
              <a16:creationId xmlns:a16="http://schemas.microsoft.com/office/drawing/2014/main" id="{48E81A16-405E-452A-A5C5-7182B70C3AA0}"/>
            </a:ext>
          </a:extLst>
        </xdr:cNvPr>
        <xdr:cNvCxnSpPr/>
      </xdr:nvCxnSpPr>
      <xdr:spPr>
        <a:xfrm flipV="1">
          <a:off x="1905000" y="6096000"/>
          <a:ext cx="0" cy="190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457200</xdr:colOff>
      <xdr:row>32</xdr:row>
      <xdr:rowOff>133350</xdr:rowOff>
    </xdr:from>
    <xdr:to>
      <xdr:col>3</xdr:col>
      <xdr:colOff>457200</xdr:colOff>
      <xdr:row>33</xdr:row>
      <xdr:rowOff>133350</xdr:rowOff>
    </xdr:to>
    <xdr:cxnSp macro="">
      <xdr:nvCxnSpPr>
        <xdr:cNvPr id="131" name="Straight Arrow Connector 130">
          <a:extLst>
            <a:ext uri="{FF2B5EF4-FFF2-40B4-BE49-F238E27FC236}">
              <a16:creationId xmlns:a16="http://schemas.microsoft.com/office/drawing/2014/main" id="{BBD8042D-886A-40AD-9372-F4D59C036EA8}"/>
            </a:ext>
          </a:extLst>
        </xdr:cNvPr>
        <xdr:cNvCxnSpPr/>
      </xdr:nvCxnSpPr>
      <xdr:spPr>
        <a:xfrm flipV="1">
          <a:off x="2286000" y="6286500"/>
          <a:ext cx="0" cy="190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76200</xdr:colOff>
      <xdr:row>32</xdr:row>
      <xdr:rowOff>133350</xdr:rowOff>
    </xdr:from>
    <xdr:to>
      <xdr:col>3</xdr:col>
      <xdr:colOff>457200</xdr:colOff>
      <xdr:row>32</xdr:row>
      <xdr:rowOff>133350</xdr:rowOff>
    </xdr:to>
    <xdr:cxnSp macro="">
      <xdr:nvCxnSpPr>
        <xdr:cNvPr id="132" name="Straight Arrow Connector 131">
          <a:extLst>
            <a:ext uri="{FF2B5EF4-FFF2-40B4-BE49-F238E27FC236}">
              <a16:creationId xmlns:a16="http://schemas.microsoft.com/office/drawing/2014/main" id="{A5FD34B1-55D0-42CC-A0EB-3ECFEDE6A9EC}"/>
            </a:ext>
          </a:extLst>
        </xdr:cNvPr>
        <xdr:cNvCxnSpPr/>
      </xdr:nvCxnSpPr>
      <xdr:spPr>
        <a:xfrm flipH="1">
          <a:off x="1905000" y="6286500"/>
          <a:ext cx="381000" cy="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76200</xdr:colOff>
      <xdr:row>31</xdr:row>
      <xdr:rowOff>133350</xdr:rowOff>
    </xdr:from>
    <xdr:to>
      <xdr:col>3</xdr:col>
      <xdr:colOff>76200</xdr:colOff>
      <xdr:row>32</xdr:row>
      <xdr:rowOff>133350</xdr:rowOff>
    </xdr:to>
    <xdr:cxnSp macro="">
      <xdr:nvCxnSpPr>
        <xdr:cNvPr id="133" name="Straight Arrow Connector 132">
          <a:extLst>
            <a:ext uri="{FF2B5EF4-FFF2-40B4-BE49-F238E27FC236}">
              <a16:creationId xmlns:a16="http://schemas.microsoft.com/office/drawing/2014/main" id="{530640DD-9AE6-4400-ADB7-29A44FD9ACDB}"/>
            </a:ext>
          </a:extLst>
        </xdr:cNvPr>
        <xdr:cNvCxnSpPr/>
      </xdr:nvCxnSpPr>
      <xdr:spPr>
        <a:xfrm flipV="1">
          <a:off x="1905000" y="6096000"/>
          <a:ext cx="0" cy="190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304800</xdr:colOff>
      <xdr:row>32</xdr:row>
      <xdr:rowOff>133350</xdr:rowOff>
    </xdr:from>
    <xdr:to>
      <xdr:col>7</xdr:col>
      <xdr:colOff>304800</xdr:colOff>
      <xdr:row>33</xdr:row>
      <xdr:rowOff>133350</xdr:rowOff>
    </xdr:to>
    <xdr:cxnSp macro="">
      <xdr:nvCxnSpPr>
        <xdr:cNvPr id="134" name="Straight Arrow Connector 133">
          <a:extLst>
            <a:ext uri="{FF2B5EF4-FFF2-40B4-BE49-F238E27FC236}">
              <a16:creationId xmlns:a16="http://schemas.microsoft.com/office/drawing/2014/main" id="{5B6B96BF-C153-43FB-8DD3-24A546548716}"/>
            </a:ext>
          </a:extLst>
        </xdr:cNvPr>
        <xdr:cNvCxnSpPr/>
      </xdr:nvCxnSpPr>
      <xdr:spPr>
        <a:xfrm flipV="1">
          <a:off x="4572000" y="6286500"/>
          <a:ext cx="0" cy="190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304800</xdr:colOff>
      <xdr:row>32</xdr:row>
      <xdr:rowOff>133350</xdr:rowOff>
    </xdr:from>
    <xdr:to>
      <xdr:col>8</xdr:col>
      <xdr:colOff>76200</xdr:colOff>
      <xdr:row>32</xdr:row>
      <xdr:rowOff>133350</xdr:rowOff>
    </xdr:to>
    <xdr:cxnSp macro="">
      <xdr:nvCxnSpPr>
        <xdr:cNvPr id="135" name="Straight Arrow Connector 134">
          <a:extLst>
            <a:ext uri="{FF2B5EF4-FFF2-40B4-BE49-F238E27FC236}">
              <a16:creationId xmlns:a16="http://schemas.microsoft.com/office/drawing/2014/main" id="{637899FF-B63F-4FAF-A2FD-9AB7E97ED3D5}"/>
            </a:ext>
          </a:extLst>
        </xdr:cNvPr>
        <xdr:cNvCxnSpPr/>
      </xdr:nvCxnSpPr>
      <xdr:spPr>
        <a:xfrm>
          <a:off x="4572000" y="6286500"/>
          <a:ext cx="381000" cy="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76200</xdr:colOff>
      <xdr:row>31</xdr:row>
      <xdr:rowOff>133350</xdr:rowOff>
    </xdr:from>
    <xdr:to>
      <xdr:col>8</xdr:col>
      <xdr:colOff>76200</xdr:colOff>
      <xdr:row>32</xdr:row>
      <xdr:rowOff>133350</xdr:rowOff>
    </xdr:to>
    <xdr:cxnSp macro="">
      <xdr:nvCxnSpPr>
        <xdr:cNvPr id="136" name="Straight Arrow Connector 135">
          <a:extLst>
            <a:ext uri="{FF2B5EF4-FFF2-40B4-BE49-F238E27FC236}">
              <a16:creationId xmlns:a16="http://schemas.microsoft.com/office/drawing/2014/main" id="{77EF5621-10FB-418E-A064-50887E7F058B}"/>
            </a:ext>
          </a:extLst>
        </xdr:cNvPr>
        <xdr:cNvCxnSpPr/>
      </xdr:nvCxnSpPr>
      <xdr:spPr>
        <a:xfrm flipV="1">
          <a:off x="4953000" y="6096000"/>
          <a:ext cx="0" cy="190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457200</xdr:colOff>
      <xdr:row>32</xdr:row>
      <xdr:rowOff>133350</xdr:rowOff>
    </xdr:from>
    <xdr:to>
      <xdr:col>8</xdr:col>
      <xdr:colOff>457200</xdr:colOff>
      <xdr:row>33</xdr:row>
      <xdr:rowOff>133350</xdr:rowOff>
    </xdr:to>
    <xdr:cxnSp macro="">
      <xdr:nvCxnSpPr>
        <xdr:cNvPr id="137" name="Straight Arrow Connector 136">
          <a:extLst>
            <a:ext uri="{FF2B5EF4-FFF2-40B4-BE49-F238E27FC236}">
              <a16:creationId xmlns:a16="http://schemas.microsoft.com/office/drawing/2014/main" id="{D07FD8C3-2D3B-41E4-96A9-A47CD244AD1F}"/>
            </a:ext>
          </a:extLst>
        </xdr:cNvPr>
        <xdr:cNvCxnSpPr/>
      </xdr:nvCxnSpPr>
      <xdr:spPr>
        <a:xfrm flipV="1">
          <a:off x="5334000" y="6286500"/>
          <a:ext cx="0" cy="190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76200</xdr:colOff>
      <xdr:row>32</xdr:row>
      <xdr:rowOff>133350</xdr:rowOff>
    </xdr:from>
    <xdr:to>
      <xdr:col>8</xdr:col>
      <xdr:colOff>457200</xdr:colOff>
      <xdr:row>32</xdr:row>
      <xdr:rowOff>133350</xdr:rowOff>
    </xdr:to>
    <xdr:cxnSp macro="">
      <xdr:nvCxnSpPr>
        <xdr:cNvPr id="138" name="Straight Arrow Connector 137">
          <a:extLst>
            <a:ext uri="{FF2B5EF4-FFF2-40B4-BE49-F238E27FC236}">
              <a16:creationId xmlns:a16="http://schemas.microsoft.com/office/drawing/2014/main" id="{1BD67C65-64E1-49E2-8BF5-DBE3E32E024D}"/>
            </a:ext>
          </a:extLst>
        </xdr:cNvPr>
        <xdr:cNvCxnSpPr/>
      </xdr:nvCxnSpPr>
      <xdr:spPr>
        <a:xfrm flipH="1">
          <a:off x="4953000" y="6286500"/>
          <a:ext cx="381000" cy="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76200</xdr:colOff>
      <xdr:row>31</xdr:row>
      <xdr:rowOff>133350</xdr:rowOff>
    </xdr:from>
    <xdr:to>
      <xdr:col>8</xdr:col>
      <xdr:colOff>76200</xdr:colOff>
      <xdr:row>32</xdr:row>
      <xdr:rowOff>133350</xdr:rowOff>
    </xdr:to>
    <xdr:cxnSp macro="">
      <xdr:nvCxnSpPr>
        <xdr:cNvPr id="139" name="Straight Arrow Connector 138">
          <a:extLst>
            <a:ext uri="{FF2B5EF4-FFF2-40B4-BE49-F238E27FC236}">
              <a16:creationId xmlns:a16="http://schemas.microsoft.com/office/drawing/2014/main" id="{A544AA1C-6CF5-45D9-AD5E-123D66694E69}"/>
            </a:ext>
          </a:extLst>
        </xdr:cNvPr>
        <xdr:cNvCxnSpPr/>
      </xdr:nvCxnSpPr>
      <xdr:spPr>
        <a:xfrm flipV="1">
          <a:off x="4953000" y="6096000"/>
          <a:ext cx="0" cy="190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533400</xdr:colOff>
      <xdr:row>36</xdr:row>
      <xdr:rowOff>133350</xdr:rowOff>
    </xdr:from>
    <xdr:to>
      <xdr:col>1</xdr:col>
      <xdr:colOff>533400</xdr:colOff>
      <xdr:row>37</xdr:row>
      <xdr:rowOff>133350</xdr:rowOff>
    </xdr:to>
    <xdr:cxnSp macro="">
      <xdr:nvCxnSpPr>
        <xdr:cNvPr id="140" name="Straight Arrow Connector 139">
          <a:extLst>
            <a:ext uri="{FF2B5EF4-FFF2-40B4-BE49-F238E27FC236}">
              <a16:creationId xmlns:a16="http://schemas.microsoft.com/office/drawing/2014/main" id="{4D555E8C-76A8-496C-82E9-DB6C9E9C858D}"/>
            </a:ext>
          </a:extLst>
        </xdr:cNvPr>
        <xdr:cNvCxnSpPr/>
      </xdr:nvCxnSpPr>
      <xdr:spPr>
        <a:xfrm flipV="1">
          <a:off x="1143000" y="7048500"/>
          <a:ext cx="0" cy="190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533400</xdr:colOff>
      <xdr:row>36</xdr:row>
      <xdr:rowOff>133350</xdr:rowOff>
    </xdr:from>
    <xdr:to>
      <xdr:col>2</xdr:col>
      <xdr:colOff>304800</xdr:colOff>
      <xdr:row>36</xdr:row>
      <xdr:rowOff>133350</xdr:rowOff>
    </xdr:to>
    <xdr:cxnSp macro="">
      <xdr:nvCxnSpPr>
        <xdr:cNvPr id="141" name="Straight Arrow Connector 140">
          <a:extLst>
            <a:ext uri="{FF2B5EF4-FFF2-40B4-BE49-F238E27FC236}">
              <a16:creationId xmlns:a16="http://schemas.microsoft.com/office/drawing/2014/main" id="{C22DE4D0-E74C-48A5-91A2-5D68A604CC8C}"/>
            </a:ext>
          </a:extLst>
        </xdr:cNvPr>
        <xdr:cNvCxnSpPr/>
      </xdr:nvCxnSpPr>
      <xdr:spPr>
        <a:xfrm>
          <a:off x="1143000" y="7048500"/>
          <a:ext cx="381000" cy="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304800</xdr:colOff>
      <xdr:row>35</xdr:row>
      <xdr:rowOff>133350</xdr:rowOff>
    </xdr:from>
    <xdr:to>
      <xdr:col>2</xdr:col>
      <xdr:colOff>304800</xdr:colOff>
      <xdr:row>36</xdr:row>
      <xdr:rowOff>133350</xdr:rowOff>
    </xdr:to>
    <xdr:cxnSp macro="">
      <xdr:nvCxnSpPr>
        <xdr:cNvPr id="142" name="Straight Arrow Connector 141">
          <a:extLst>
            <a:ext uri="{FF2B5EF4-FFF2-40B4-BE49-F238E27FC236}">
              <a16:creationId xmlns:a16="http://schemas.microsoft.com/office/drawing/2014/main" id="{199B8FA8-C2F8-4AD4-9A2F-DA84C04837C2}"/>
            </a:ext>
          </a:extLst>
        </xdr:cNvPr>
        <xdr:cNvCxnSpPr/>
      </xdr:nvCxnSpPr>
      <xdr:spPr>
        <a:xfrm flipV="1">
          <a:off x="1524000" y="6858000"/>
          <a:ext cx="0" cy="190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76200</xdr:colOff>
      <xdr:row>36</xdr:row>
      <xdr:rowOff>133350</xdr:rowOff>
    </xdr:from>
    <xdr:to>
      <xdr:col>3</xdr:col>
      <xdr:colOff>76200</xdr:colOff>
      <xdr:row>37</xdr:row>
      <xdr:rowOff>133350</xdr:rowOff>
    </xdr:to>
    <xdr:cxnSp macro="">
      <xdr:nvCxnSpPr>
        <xdr:cNvPr id="143" name="Straight Arrow Connector 142">
          <a:extLst>
            <a:ext uri="{FF2B5EF4-FFF2-40B4-BE49-F238E27FC236}">
              <a16:creationId xmlns:a16="http://schemas.microsoft.com/office/drawing/2014/main" id="{32F8A7F5-3ED9-42BD-8728-5ED0E3F4A1AD}"/>
            </a:ext>
          </a:extLst>
        </xdr:cNvPr>
        <xdr:cNvCxnSpPr/>
      </xdr:nvCxnSpPr>
      <xdr:spPr>
        <a:xfrm flipV="1">
          <a:off x="1905000" y="7048500"/>
          <a:ext cx="0" cy="190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304800</xdr:colOff>
      <xdr:row>36</xdr:row>
      <xdr:rowOff>133350</xdr:rowOff>
    </xdr:from>
    <xdr:to>
      <xdr:col>3</xdr:col>
      <xdr:colOff>76200</xdr:colOff>
      <xdr:row>36</xdr:row>
      <xdr:rowOff>133350</xdr:rowOff>
    </xdr:to>
    <xdr:cxnSp macro="">
      <xdr:nvCxnSpPr>
        <xdr:cNvPr id="144" name="Straight Arrow Connector 143">
          <a:extLst>
            <a:ext uri="{FF2B5EF4-FFF2-40B4-BE49-F238E27FC236}">
              <a16:creationId xmlns:a16="http://schemas.microsoft.com/office/drawing/2014/main" id="{7E62DEFD-219A-44E5-A446-D9199BDC6711}"/>
            </a:ext>
          </a:extLst>
        </xdr:cNvPr>
        <xdr:cNvCxnSpPr/>
      </xdr:nvCxnSpPr>
      <xdr:spPr>
        <a:xfrm flipH="1">
          <a:off x="1524000" y="7048500"/>
          <a:ext cx="381000" cy="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304800</xdr:colOff>
      <xdr:row>35</xdr:row>
      <xdr:rowOff>133350</xdr:rowOff>
    </xdr:from>
    <xdr:to>
      <xdr:col>2</xdr:col>
      <xdr:colOff>304800</xdr:colOff>
      <xdr:row>36</xdr:row>
      <xdr:rowOff>133350</xdr:rowOff>
    </xdr:to>
    <xdr:cxnSp macro="">
      <xdr:nvCxnSpPr>
        <xdr:cNvPr id="145" name="Straight Arrow Connector 144">
          <a:extLst>
            <a:ext uri="{FF2B5EF4-FFF2-40B4-BE49-F238E27FC236}">
              <a16:creationId xmlns:a16="http://schemas.microsoft.com/office/drawing/2014/main" id="{D1246F06-07D5-43FF-8F7A-ABBB3C006687}"/>
            </a:ext>
          </a:extLst>
        </xdr:cNvPr>
        <xdr:cNvCxnSpPr/>
      </xdr:nvCxnSpPr>
      <xdr:spPr>
        <a:xfrm flipV="1">
          <a:off x="1524000" y="6858000"/>
          <a:ext cx="0" cy="190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11</xdr:row>
      <xdr:rowOff>133350</xdr:rowOff>
    </xdr:from>
    <xdr:to>
      <xdr:col>7</xdr:col>
      <xdr:colOff>304800</xdr:colOff>
      <xdr:row>28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85411B-ABBA-4E9C-8F16-F275959CC0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431800</xdr:colOff>
      <xdr:row>11</xdr:row>
      <xdr:rowOff>133350</xdr:rowOff>
    </xdr:from>
    <xdr:to>
      <xdr:col>15</xdr:col>
      <xdr:colOff>0</xdr:colOff>
      <xdr:row>28</xdr:row>
      <xdr:rowOff>69850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71E5290-FFDE-4B76-B786-29E1FFFBB4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127000</xdr:colOff>
      <xdr:row>31</xdr:row>
      <xdr:rowOff>133350</xdr:rowOff>
    </xdr:from>
    <xdr:to>
      <xdr:col>7</xdr:col>
      <xdr:colOff>304800</xdr:colOff>
      <xdr:row>48</xdr:row>
      <xdr:rowOff>69850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333487B-EE6C-4D89-8939-F418054480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11</xdr:row>
      <xdr:rowOff>133350</xdr:rowOff>
    </xdr:from>
    <xdr:to>
      <xdr:col>7</xdr:col>
      <xdr:colOff>304800</xdr:colOff>
      <xdr:row>28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B85E90-9822-4936-86B0-7786C292AB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431800</xdr:colOff>
      <xdr:row>11</xdr:row>
      <xdr:rowOff>133350</xdr:rowOff>
    </xdr:from>
    <xdr:to>
      <xdr:col>14</xdr:col>
      <xdr:colOff>476250</xdr:colOff>
      <xdr:row>28</xdr:row>
      <xdr:rowOff>69850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1F8E0A6-0C1E-4950-B441-2072A70CEB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127000</xdr:colOff>
      <xdr:row>31</xdr:row>
      <xdr:rowOff>133350</xdr:rowOff>
    </xdr:from>
    <xdr:to>
      <xdr:col>7</xdr:col>
      <xdr:colOff>304800</xdr:colOff>
      <xdr:row>48</xdr:row>
      <xdr:rowOff>69850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6EEE5D4-7560-4C66-BE0A-D65AE53C0E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9</xdr:row>
      <xdr:rowOff>133350</xdr:rowOff>
    </xdr:from>
    <xdr:to>
      <xdr:col>7</xdr:col>
      <xdr:colOff>304800</xdr:colOff>
      <xdr:row>26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CAE798-A2FB-4505-BC3F-DA55140371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431800</xdr:colOff>
      <xdr:row>9</xdr:row>
      <xdr:rowOff>133350</xdr:rowOff>
    </xdr:from>
    <xdr:to>
      <xdr:col>14</xdr:col>
      <xdr:colOff>371475</xdr:colOff>
      <xdr:row>26</xdr:row>
      <xdr:rowOff>69850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6B44C6F-FB31-4B48-8066-64E0F09C60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127000</xdr:colOff>
      <xdr:row>29</xdr:row>
      <xdr:rowOff>133350</xdr:rowOff>
    </xdr:from>
    <xdr:to>
      <xdr:col>7</xdr:col>
      <xdr:colOff>304800</xdr:colOff>
      <xdr:row>46</xdr:row>
      <xdr:rowOff>69850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D15C4D9-C9AA-47F8-8585-EF0F55D61C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9</xdr:row>
      <xdr:rowOff>133350</xdr:rowOff>
    </xdr:from>
    <xdr:to>
      <xdr:col>7</xdr:col>
      <xdr:colOff>304800</xdr:colOff>
      <xdr:row>26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35390E-94CA-4B1E-9457-5B581CDE8B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431800</xdr:colOff>
      <xdr:row>9</xdr:row>
      <xdr:rowOff>133350</xdr:rowOff>
    </xdr:from>
    <xdr:to>
      <xdr:col>14</xdr:col>
      <xdr:colOff>371475</xdr:colOff>
      <xdr:row>26</xdr:row>
      <xdr:rowOff>69850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ABBC404-33A4-4718-93D8-FB93F065C3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127000</xdr:colOff>
      <xdr:row>29</xdr:row>
      <xdr:rowOff>133350</xdr:rowOff>
    </xdr:from>
    <xdr:to>
      <xdr:col>7</xdr:col>
      <xdr:colOff>304800</xdr:colOff>
      <xdr:row>46</xdr:row>
      <xdr:rowOff>69850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17C6EC0-C558-4FA5-9932-CEF9A3DD79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e2" displayName="Table2" ref="C42:L48" totalsRowShown="0" headerRowDxfId="1">
  <autoFilter ref="C42:L48"/>
  <tableColumns count="10">
    <tableColumn id="1" name="Net ID" dataCellStyle="Hyperlink"/>
    <tableColumn id="2" name="# Hidden_x000a_Layers"/>
    <tableColumn id="3" name="# Neurons_x000a_(Layer 1)"/>
    <tableColumn id="4" name="# Neurons_x000a_(Layer 2)"/>
    <tableColumn id="5" name="T: SSE"/>
    <tableColumn id="6" name="T: RMSE"/>
    <tableColumn id="7" name="T: ME"/>
    <tableColumn id="8" name="V: SSE"/>
    <tableColumn id="9" name="V: RMSE"/>
    <tableColumn id="10" name="V: ME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C42:L48" totalsRowShown="0" headerRowDxfId="0">
  <autoFilter ref="C42:L48"/>
  <tableColumns count="10">
    <tableColumn id="1" name="Net ID" dataCellStyle="Hyperlink"/>
    <tableColumn id="2" name="# Hidden_x000a_Layers"/>
    <tableColumn id="3" name="# Neurons_x000a_(Layer 1)"/>
    <tableColumn id="4" name="# Neurons_x000a_(Layer 2)"/>
    <tableColumn id="5" name="T: SSE"/>
    <tableColumn id="6" name="T: RMSE"/>
    <tableColumn id="7" name="T: ME"/>
    <tableColumn id="8" name="V: SSE"/>
    <tableColumn id="9" name="V: RMSE"/>
    <tableColumn id="10" name="V: ME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93"/>
  <sheetViews>
    <sheetView workbookViewId="0">
      <selection activeCell="F6" sqref="F6"/>
    </sheetView>
  </sheetViews>
  <sheetFormatPr defaultRowHeight="15" x14ac:dyDescent="0.25"/>
  <cols>
    <col min="1" max="1" width="9.140625" style="8"/>
    <col min="2" max="2" width="9.140625" style="4"/>
  </cols>
  <sheetData>
    <row r="1" spans="1:3" ht="27" thickBot="1" x14ac:dyDescent="0.3">
      <c r="A1" s="5" t="s">
        <v>0</v>
      </c>
      <c r="B1" s="1" t="s">
        <v>8</v>
      </c>
      <c r="C1" t="s">
        <v>190</v>
      </c>
    </row>
    <row r="2" spans="1:3" ht="15.75" thickBot="1" x14ac:dyDescent="0.3">
      <c r="A2" s="6">
        <v>1</v>
      </c>
      <c r="B2" s="2">
        <v>4</v>
      </c>
      <c r="C2">
        <f>EVEN(B2)/2</f>
        <v>2</v>
      </c>
    </row>
    <row r="3" spans="1:3" ht="15.75" thickBot="1" x14ac:dyDescent="0.3">
      <c r="A3" s="6">
        <v>2</v>
      </c>
      <c r="B3" s="2">
        <v>2</v>
      </c>
      <c r="C3">
        <f t="shared" ref="C3:C55" si="0">EVEN(B3)/2</f>
        <v>1</v>
      </c>
    </row>
    <row r="4" spans="1:3" ht="15.75" thickBot="1" x14ac:dyDescent="0.3">
      <c r="A4" s="6">
        <v>3</v>
      </c>
      <c r="B4" s="2">
        <v>5</v>
      </c>
      <c r="C4">
        <f t="shared" si="0"/>
        <v>3</v>
      </c>
    </row>
    <row r="5" spans="1:3" ht="15.75" thickBot="1" x14ac:dyDescent="0.3">
      <c r="A5" s="6">
        <v>4</v>
      </c>
      <c r="B5" s="2">
        <v>10</v>
      </c>
      <c r="C5">
        <f t="shared" si="0"/>
        <v>5</v>
      </c>
    </row>
    <row r="6" spans="1:3" ht="15.75" thickBot="1" x14ac:dyDescent="0.3">
      <c r="A6" s="6">
        <v>5</v>
      </c>
      <c r="B6" s="2">
        <v>6</v>
      </c>
      <c r="C6">
        <f t="shared" si="0"/>
        <v>3</v>
      </c>
    </row>
    <row r="7" spans="1:3" ht="15.75" thickBot="1" x14ac:dyDescent="0.3">
      <c r="A7" s="6">
        <v>6</v>
      </c>
      <c r="B7" s="2">
        <v>5</v>
      </c>
      <c r="C7">
        <f t="shared" si="0"/>
        <v>3</v>
      </c>
    </row>
    <row r="8" spans="1:3" ht="15.75" thickBot="1" x14ac:dyDescent="0.3">
      <c r="A8" s="6">
        <v>7</v>
      </c>
      <c r="B8" s="2">
        <v>7</v>
      </c>
      <c r="C8">
        <f t="shared" si="0"/>
        <v>4</v>
      </c>
    </row>
    <row r="9" spans="1:3" ht="15.75" thickBot="1" x14ac:dyDescent="0.3">
      <c r="A9" s="6">
        <v>8</v>
      </c>
      <c r="B9" s="2">
        <v>8</v>
      </c>
      <c r="C9">
        <f t="shared" si="0"/>
        <v>4</v>
      </c>
    </row>
    <row r="10" spans="1:3" ht="15.75" thickBot="1" x14ac:dyDescent="0.3">
      <c r="A10" s="6">
        <v>9</v>
      </c>
      <c r="B10" s="2">
        <v>4</v>
      </c>
      <c r="C10">
        <f t="shared" si="0"/>
        <v>2</v>
      </c>
    </row>
    <row r="11" spans="1:3" ht="15.75" thickBot="1" x14ac:dyDescent="0.3">
      <c r="A11" s="6">
        <v>10</v>
      </c>
      <c r="B11" s="2">
        <v>8</v>
      </c>
      <c r="C11">
        <f t="shared" si="0"/>
        <v>4</v>
      </c>
    </row>
    <row r="12" spans="1:3" ht="15.75" thickBot="1" x14ac:dyDescent="0.3">
      <c r="A12" s="6">
        <v>11</v>
      </c>
      <c r="B12" s="2">
        <v>9</v>
      </c>
      <c r="C12">
        <f t="shared" si="0"/>
        <v>5</v>
      </c>
    </row>
    <row r="13" spans="1:3" ht="15.75" thickBot="1" x14ac:dyDescent="0.3">
      <c r="A13" s="6">
        <v>12</v>
      </c>
      <c r="B13" s="2">
        <v>7</v>
      </c>
      <c r="C13">
        <f t="shared" si="0"/>
        <v>4</v>
      </c>
    </row>
    <row r="14" spans="1:3" ht="15.75" thickBot="1" x14ac:dyDescent="0.3">
      <c r="A14" s="6">
        <v>13</v>
      </c>
      <c r="B14" s="2">
        <v>5</v>
      </c>
      <c r="C14">
        <f t="shared" si="0"/>
        <v>3</v>
      </c>
    </row>
    <row r="15" spans="1:3" ht="15.75" thickBot="1" x14ac:dyDescent="0.3">
      <c r="A15" s="6">
        <v>14</v>
      </c>
      <c r="B15" s="2">
        <v>2</v>
      </c>
      <c r="C15">
        <f t="shared" si="0"/>
        <v>1</v>
      </c>
    </row>
    <row r="16" spans="1:3" ht="15.75" thickBot="1" x14ac:dyDescent="0.3">
      <c r="A16" s="6">
        <v>15</v>
      </c>
      <c r="B16" s="2">
        <v>7</v>
      </c>
      <c r="C16">
        <f t="shared" si="0"/>
        <v>4</v>
      </c>
    </row>
    <row r="17" spans="1:3" ht="15.75" thickBot="1" x14ac:dyDescent="0.3">
      <c r="A17" s="6">
        <v>16</v>
      </c>
      <c r="B17" s="2">
        <v>6</v>
      </c>
      <c r="C17">
        <f t="shared" si="0"/>
        <v>3</v>
      </c>
    </row>
    <row r="18" spans="1:3" ht="15.75" thickBot="1" x14ac:dyDescent="0.3">
      <c r="A18" s="6">
        <v>17</v>
      </c>
      <c r="B18" s="2">
        <v>7</v>
      </c>
      <c r="C18">
        <f t="shared" si="0"/>
        <v>4</v>
      </c>
    </row>
    <row r="19" spans="1:3" ht="15.75" thickBot="1" x14ac:dyDescent="0.3">
      <c r="A19" s="6">
        <v>18</v>
      </c>
      <c r="B19" s="2">
        <v>6</v>
      </c>
      <c r="C19">
        <f t="shared" si="0"/>
        <v>3</v>
      </c>
    </row>
    <row r="20" spans="1:3" ht="15.75" thickBot="1" x14ac:dyDescent="0.3">
      <c r="A20" s="6">
        <v>19</v>
      </c>
      <c r="B20" s="2">
        <v>9</v>
      </c>
      <c r="C20">
        <f t="shared" si="0"/>
        <v>5</v>
      </c>
    </row>
    <row r="21" spans="1:3" ht="15.75" thickBot="1" x14ac:dyDescent="0.3">
      <c r="A21" s="6">
        <v>20</v>
      </c>
      <c r="B21" s="2">
        <v>9</v>
      </c>
      <c r="C21">
        <f t="shared" si="0"/>
        <v>5</v>
      </c>
    </row>
    <row r="22" spans="1:3" ht="15.75" thickBot="1" x14ac:dyDescent="0.3">
      <c r="A22" s="6">
        <v>21</v>
      </c>
      <c r="B22" s="2">
        <v>3</v>
      </c>
      <c r="C22">
        <f t="shared" si="0"/>
        <v>2</v>
      </c>
    </row>
    <row r="23" spans="1:3" ht="15.75" thickBot="1" x14ac:dyDescent="0.3">
      <c r="A23" s="6">
        <v>22</v>
      </c>
      <c r="B23" s="2">
        <v>6</v>
      </c>
      <c r="C23">
        <f t="shared" si="0"/>
        <v>3</v>
      </c>
    </row>
    <row r="24" spans="1:3" ht="15.75" thickBot="1" x14ac:dyDescent="0.3">
      <c r="A24" s="6">
        <v>23</v>
      </c>
      <c r="B24" s="2">
        <v>6</v>
      </c>
      <c r="C24">
        <f t="shared" si="0"/>
        <v>3</v>
      </c>
    </row>
    <row r="25" spans="1:3" ht="15.75" thickBot="1" x14ac:dyDescent="0.3">
      <c r="A25" s="6">
        <v>24</v>
      </c>
      <c r="B25" s="2">
        <v>8</v>
      </c>
      <c r="C25">
        <f t="shared" si="0"/>
        <v>4</v>
      </c>
    </row>
    <row r="26" spans="1:3" ht="15.75" thickBot="1" x14ac:dyDescent="0.3">
      <c r="A26" s="6">
        <v>25</v>
      </c>
      <c r="B26" s="2">
        <v>5</v>
      </c>
      <c r="C26">
        <f t="shared" si="0"/>
        <v>3</v>
      </c>
    </row>
    <row r="27" spans="1:3" ht="15.75" thickBot="1" x14ac:dyDescent="0.3">
      <c r="A27" s="6">
        <v>26</v>
      </c>
      <c r="B27" s="2">
        <v>6</v>
      </c>
      <c r="C27">
        <f t="shared" si="0"/>
        <v>3</v>
      </c>
    </row>
    <row r="28" spans="1:3" ht="15.75" thickBot="1" x14ac:dyDescent="0.3">
      <c r="A28" s="6">
        <v>27</v>
      </c>
      <c r="B28" s="2">
        <v>6</v>
      </c>
      <c r="C28">
        <f t="shared" si="0"/>
        <v>3</v>
      </c>
    </row>
    <row r="29" spans="1:3" ht="15.75" thickBot="1" x14ac:dyDescent="0.3">
      <c r="A29" s="6">
        <v>28</v>
      </c>
      <c r="B29" s="2">
        <v>8</v>
      </c>
      <c r="C29">
        <f t="shared" si="0"/>
        <v>4</v>
      </c>
    </row>
    <row r="30" spans="1:3" ht="15.75" thickBot="1" x14ac:dyDescent="0.3">
      <c r="A30" s="6">
        <v>29</v>
      </c>
      <c r="B30" s="2">
        <v>8</v>
      </c>
      <c r="C30">
        <f t="shared" si="0"/>
        <v>4</v>
      </c>
    </row>
    <row r="31" spans="1:3" ht="15.75" thickBot="1" x14ac:dyDescent="0.3">
      <c r="A31" s="6">
        <v>30</v>
      </c>
      <c r="B31" s="2">
        <v>9</v>
      </c>
      <c r="C31">
        <f t="shared" si="0"/>
        <v>5</v>
      </c>
    </row>
    <row r="32" spans="1:3" ht="15.75" thickBot="1" x14ac:dyDescent="0.3">
      <c r="A32" s="6">
        <v>31</v>
      </c>
      <c r="B32" s="2">
        <v>9</v>
      </c>
      <c r="C32">
        <f t="shared" si="0"/>
        <v>5</v>
      </c>
    </row>
    <row r="33" spans="1:3" ht="15.75" thickBot="1" x14ac:dyDescent="0.3">
      <c r="A33" s="6">
        <v>32</v>
      </c>
      <c r="B33" s="2">
        <v>9</v>
      </c>
      <c r="C33">
        <f t="shared" si="0"/>
        <v>5</v>
      </c>
    </row>
    <row r="34" spans="1:3" ht="15.75" thickBot="1" x14ac:dyDescent="0.3">
      <c r="A34" s="6">
        <v>33</v>
      </c>
      <c r="B34" s="2">
        <v>6</v>
      </c>
      <c r="C34">
        <f t="shared" si="0"/>
        <v>3</v>
      </c>
    </row>
    <row r="35" spans="1:3" ht="15.75" thickBot="1" x14ac:dyDescent="0.3">
      <c r="A35" s="6">
        <v>34</v>
      </c>
      <c r="B35" s="2">
        <v>3</v>
      </c>
      <c r="C35">
        <f t="shared" si="0"/>
        <v>2</v>
      </c>
    </row>
    <row r="36" spans="1:3" ht="15.75" thickBot="1" x14ac:dyDescent="0.3">
      <c r="A36" s="6">
        <v>35</v>
      </c>
      <c r="B36" s="2">
        <v>1</v>
      </c>
      <c r="C36">
        <f t="shared" si="0"/>
        <v>1</v>
      </c>
    </row>
    <row r="37" spans="1:3" ht="15.75" thickBot="1" x14ac:dyDescent="0.3">
      <c r="A37" s="6">
        <v>36</v>
      </c>
      <c r="B37" s="2">
        <v>5</v>
      </c>
      <c r="C37">
        <f t="shared" si="0"/>
        <v>3</v>
      </c>
    </row>
    <row r="38" spans="1:3" ht="15.75" thickBot="1" x14ac:dyDescent="0.3">
      <c r="A38" s="6">
        <v>37</v>
      </c>
      <c r="B38" s="2">
        <v>4</v>
      </c>
      <c r="C38">
        <f t="shared" si="0"/>
        <v>2</v>
      </c>
    </row>
    <row r="39" spans="1:3" ht="15.75" thickBot="1" x14ac:dyDescent="0.3">
      <c r="A39" s="6">
        <v>38</v>
      </c>
      <c r="B39" s="2">
        <v>6</v>
      </c>
      <c r="C39">
        <f t="shared" si="0"/>
        <v>3</v>
      </c>
    </row>
    <row r="40" spans="1:3" ht="15.75" thickBot="1" x14ac:dyDescent="0.3">
      <c r="A40" s="6">
        <v>39</v>
      </c>
      <c r="B40" s="2">
        <v>7</v>
      </c>
      <c r="C40">
        <f t="shared" si="0"/>
        <v>4</v>
      </c>
    </row>
    <row r="41" spans="1:3" ht="15.75" thickBot="1" x14ac:dyDescent="0.3">
      <c r="A41" s="6">
        <v>40</v>
      </c>
      <c r="B41" s="2">
        <v>7</v>
      </c>
      <c r="C41">
        <f t="shared" si="0"/>
        <v>4</v>
      </c>
    </row>
    <row r="42" spans="1:3" ht="15.75" thickBot="1" x14ac:dyDescent="0.3">
      <c r="A42" s="6">
        <v>41</v>
      </c>
      <c r="B42" s="2">
        <v>7</v>
      </c>
      <c r="C42">
        <f t="shared" si="0"/>
        <v>4</v>
      </c>
    </row>
    <row r="43" spans="1:3" ht="15.75" thickBot="1" x14ac:dyDescent="0.3">
      <c r="A43" s="6">
        <v>42</v>
      </c>
      <c r="B43" s="2">
        <v>8</v>
      </c>
      <c r="C43">
        <f t="shared" si="0"/>
        <v>4</v>
      </c>
    </row>
    <row r="44" spans="1:3" ht="15.75" thickBot="1" x14ac:dyDescent="0.3">
      <c r="A44" s="6">
        <v>43</v>
      </c>
      <c r="B44" s="2">
        <v>3</v>
      </c>
      <c r="C44">
        <f t="shared" si="0"/>
        <v>2</v>
      </c>
    </row>
    <row r="45" spans="1:3" ht="15.75" thickBot="1" x14ac:dyDescent="0.3">
      <c r="A45" s="6">
        <v>44</v>
      </c>
      <c r="B45" s="2">
        <v>6</v>
      </c>
      <c r="C45">
        <f t="shared" si="0"/>
        <v>3</v>
      </c>
    </row>
    <row r="46" spans="1:3" ht="15.75" thickBot="1" x14ac:dyDescent="0.3">
      <c r="A46" s="6">
        <v>45</v>
      </c>
      <c r="B46" s="2">
        <v>5</v>
      </c>
      <c r="C46">
        <f t="shared" si="0"/>
        <v>3</v>
      </c>
    </row>
    <row r="47" spans="1:3" ht="15.75" thickBot="1" x14ac:dyDescent="0.3">
      <c r="A47" s="6">
        <v>46</v>
      </c>
      <c r="B47" s="2">
        <v>1</v>
      </c>
      <c r="C47">
        <f t="shared" si="0"/>
        <v>1</v>
      </c>
    </row>
    <row r="48" spans="1:3" ht="15.75" thickBot="1" x14ac:dyDescent="0.3">
      <c r="A48" s="6">
        <v>47</v>
      </c>
      <c r="B48" s="2">
        <v>1</v>
      </c>
      <c r="C48">
        <f t="shared" si="0"/>
        <v>1</v>
      </c>
    </row>
    <row r="49" spans="1:3" ht="15.75" thickBot="1" x14ac:dyDescent="0.3">
      <c r="A49" s="6">
        <v>48</v>
      </c>
      <c r="B49" s="2">
        <v>3</v>
      </c>
      <c r="C49">
        <f t="shared" si="0"/>
        <v>2</v>
      </c>
    </row>
    <row r="50" spans="1:3" ht="15.75" thickBot="1" x14ac:dyDescent="0.3">
      <c r="A50" s="6">
        <v>49</v>
      </c>
      <c r="B50" s="2">
        <v>1</v>
      </c>
      <c r="C50">
        <f t="shared" si="0"/>
        <v>1</v>
      </c>
    </row>
    <row r="51" spans="1:3" ht="15.75" thickBot="1" x14ac:dyDescent="0.3">
      <c r="A51" s="6">
        <v>50</v>
      </c>
      <c r="B51" s="2">
        <v>5</v>
      </c>
      <c r="C51">
        <f t="shared" si="0"/>
        <v>3</v>
      </c>
    </row>
    <row r="52" spans="1:3" ht="15.75" thickBot="1" x14ac:dyDescent="0.3">
      <c r="A52" s="6">
        <v>51</v>
      </c>
      <c r="B52" s="2">
        <v>10</v>
      </c>
      <c r="C52">
        <f t="shared" si="0"/>
        <v>5</v>
      </c>
    </row>
    <row r="53" spans="1:3" ht="15.75" thickBot="1" x14ac:dyDescent="0.3">
      <c r="A53" s="6">
        <v>52</v>
      </c>
      <c r="B53" s="2">
        <v>5</v>
      </c>
      <c r="C53">
        <f t="shared" si="0"/>
        <v>3</v>
      </c>
    </row>
    <row r="54" spans="1:3" ht="15.75" thickBot="1" x14ac:dyDescent="0.3">
      <c r="A54" s="6">
        <v>53</v>
      </c>
      <c r="B54" s="2">
        <v>6</v>
      </c>
      <c r="C54">
        <f t="shared" si="0"/>
        <v>3</v>
      </c>
    </row>
    <row r="55" spans="1:3" ht="15.75" thickBot="1" x14ac:dyDescent="0.3">
      <c r="A55" s="6">
        <v>54</v>
      </c>
      <c r="B55" s="2">
        <v>2</v>
      </c>
      <c r="C55">
        <f t="shared" si="0"/>
        <v>1</v>
      </c>
    </row>
    <row r="56" spans="1:3" ht="15.75" thickBot="1" x14ac:dyDescent="0.3">
      <c r="A56" s="7"/>
      <c r="B56" s="3"/>
    </row>
    <row r="57" spans="1:3" ht="15.75" thickBot="1" x14ac:dyDescent="0.3">
      <c r="A57" s="7"/>
      <c r="B57" s="3"/>
    </row>
    <row r="58" spans="1:3" ht="15.75" thickBot="1" x14ac:dyDescent="0.3">
      <c r="A58" s="7"/>
      <c r="B58" s="3"/>
    </row>
    <row r="59" spans="1:3" ht="15.75" thickBot="1" x14ac:dyDescent="0.3">
      <c r="A59" s="7"/>
      <c r="B59" s="3"/>
    </row>
    <row r="60" spans="1:3" ht="15.75" thickBot="1" x14ac:dyDescent="0.3">
      <c r="A60" s="7"/>
      <c r="B60" s="3"/>
    </row>
    <row r="61" spans="1:3" ht="15.75" thickBot="1" x14ac:dyDescent="0.3">
      <c r="A61" s="7"/>
      <c r="B61" s="3"/>
    </row>
    <row r="62" spans="1:3" ht="15.75" thickBot="1" x14ac:dyDescent="0.3">
      <c r="A62" s="7"/>
      <c r="B62" s="3"/>
    </row>
    <row r="63" spans="1:3" ht="15.75" thickBot="1" x14ac:dyDescent="0.3">
      <c r="A63" s="7"/>
      <c r="B63" s="3"/>
    </row>
    <row r="64" spans="1:3" ht="15.75" thickBot="1" x14ac:dyDescent="0.3">
      <c r="A64" s="7"/>
      <c r="B64" s="3"/>
    </row>
    <row r="65" spans="1:2" ht="15.75" thickBot="1" x14ac:dyDescent="0.3">
      <c r="A65" s="7"/>
      <c r="B65" s="3"/>
    </row>
    <row r="66" spans="1:2" ht="15.75" thickBot="1" x14ac:dyDescent="0.3">
      <c r="A66" s="7"/>
      <c r="B66" s="3"/>
    </row>
    <row r="67" spans="1:2" ht="15.75" thickBot="1" x14ac:dyDescent="0.3">
      <c r="A67" s="7"/>
      <c r="B67" s="3"/>
    </row>
    <row r="68" spans="1:2" ht="15.75" thickBot="1" x14ac:dyDescent="0.3">
      <c r="A68" s="7"/>
      <c r="B68" s="3"/>
    </row>
    <row r="69" spans="1:2" ht="15.75" thickBot="1" x14ac:dyDescent="0.3">
      <c r="A69" s="7"/>
      <c r="B69" s="3"/>
    </row>
    <row r="70" spans="1:2" ht="15.75" thickBot="1" x14ac:dyDescent="0.3">
      <c r="A70" s="7"/>
      <c r="B70" s="3"/>
    </row>
    <row r="71" spans="1:2" ht="15.75" thickBot="1" x14ac:dyDescent="0.3">
      <c r="A71" s="7"/>
      <c r="B71" s="3"/>
    </row>
    <row r="72" spans="1:2" ht="15.75" thickBot="1" x14ac:dyDescent="0.3">
      <c r="A72" s="7"/>
      <c r="B72" s="3"/>
    </row>
    <row r="73" spans="1:2" ht="15.75" thickBot="1" x14ac:dyDescent="0.3">
      <c r="A73" s="7"/>
      <c r="B73" s="3"/>
    </row>
    <row r="74" spans="1:2" ht="15.75" thickBot="1" x14ac:dyDescent="0.3">
      <c r="A74" s="7"/>
      <c r="B74" s="3"/>
    </row>
    <row r="75" spans="1:2" ht="15.75" thickBot="1" x14ac:dyDescent="0.3">
      <c r="A75" s="7"/>
      <c r="B75" s="3"/>
    </row>
    <row r="76" spans="1:2" ht="15.75" thickBot="1" x14ac:dyDescent="0.3">
      <c r="A76" s="7"/>
      <c r="B76" s="3"/>
    </row>
    <row r="77" spans="1:2" ht="15.75" thickBot="1" x14ac:dyDescent="0.3">
      <c r="A77" s="7"/>
      <c r="B77" s="3"/>
    </row>
    <row r="78" spans="1:2" ht="15.75" thickBot="1" x14ac:dyDescent="0.3">
      <c r="A78" s="7"/>
      <c r="B78" s="3"/>
    </row>
    <row r="79" spans="1:2" ht="15.75" thickBot="1" x14ac:dyDescent="0.3">
      <c r="A79" s="7"/>
      <c r="B79" s="3"/>
    </row>
    <row r="80" spans="1:2" ht="15.75" thickBot="1" x14ac:dyDescent="0.3">
      <c r="A80" s="7"/>
      <c r="B80" s="3"/>
    </row>
    <row r="81" spans="1:2" ht="15.75" thickBot="1" x14ac:dyDescent="0.3">
      <c r="A81" s="7"/>
      <c r="B81" s="3"/>
    </row>
    <row r="82" spans="1:2" ht="15.75" thickBot="1" x14ac:dyDescent="0.3">
      <c r="A82" s="7"/>
      <c r="B82" s="3"/>
    </row>
    <row r="83" spans="1:2" ht="15.75" thickBot="1" x14ac:dyDescent="0.3">
      <c r="A83" s="7"/>
      <c r="B83" s="3"/>
    </row>
    <row r="84" spans="1:2" ht="15.75" thickBot="1" x14ac:dyDescent="0.3">
      <c r="A84" s="7"/>
      <c r="B84" s="3"/>
    </row>
    <row r="85" spans="1:2" ht="15.75" thickBot="1" x14ac:dyDescent="0.3">
      <c r="A85" s="7"/>
      <c r="B85" s="3"/>
    </row>
    <row r="86" spans="1:2" ht="15.75" thickBot="1" x14ac:dyDescent="0.3">
      <c r="A86" s="7"/>
      <c r="B86" s="3"/>
    </row>
    <row r="87" spans="1:2" ht="15.75" thickBot="1" x14ac:dyDescent="0.3">
      <c r="A87" s="7"/>
      <c r="B87" s="3"/>
    </row>
    <row r="88" spans="1:2" ht="15.75" thickBot="1" x14ac:dyDescent="0.3">
      <c r="A88" s="7"/>
      <c r="B88" s="3"/>
    </row>
    <row r="89" spans="1:2" ht="15.75" thickBot="1" x14ac:dyDescent="0.3">
      <c r="A89" s="7"/>
      <c r="B89" s="3"/>
    </row>
    <row r="90" spans="1:2" ht="15.75" thickBot="1" x14ac:dyDescent="0.3">
      <c r="A90" s="7"/>
      <c r="B90" s="3"/>
    </row>
    <row r="91" spans="1:2" ht="15.75" thickBot="1" x14ac:dyDescent="0.3">
      <c r="A91" s="7"/>
      <c r="B91" s="3"/>
    </row>
    <row r="92" spans="1:2" ht="15.75" thickBot="1" x14ac:dyDescent="0.3">
      <c r="A92" s="7"/>
      <c r="B92" s="3"/>
    </row>
    <row r="93" spans="1:2" ht="15.75" thickBot="1" x14ac:dyDescent="0.3">
      <c r="A93" s="7"/>
      <c r="B93" s="3"/>
    </row>
    <row r="94" spans="1:2" ht="15.75" thickBot="1" x14ac:dyDescent="0.3">
      <c r="A94" s="7"/>
      <c r="B94" s="3"/>
    </row>
    <row r="95" spans="1:2" ht="15.75" thickBot="1" x14ac:dyDescent="0.3">
      <c r="A95" s="7"/>
      <c r="B95" s="3"/>
    </row>
    <row r="96" spans="1:2" ht="15.75" thickBot="1" x14ac:dyDescent="0.3">
      <c r="A96" s="7"/>
      <c r="B96" s="3"/>
    </row>
    <row r="97" spans="1:2" ht="15.75" thickBot="1" x14ac:dyDescent="0.3">
      <c r="A97" s="7"/>
      <c r="B97" s="3"/>
    </row>
    <row r="98" spans="1:2" ht="15.75" thickBot="1" x14ac:dyDescent="0.3">
      <c r="A98" s="7"/>
      <c r="B98" s="3"/>
    </row>
    <row r="99" spans="1:2" ht="15.75" thickBot="1" x14ac:dyDescent="0.3">
      <c r="A99" s="7"/>
      <c r="B99" s="3"/>
    </row>
    <row r="100" spans="1:2" ht="15.75" thickBot="1" x14ac:dyDescent="0.3">
      <c r="A100" s="7"/>
      <c r="B100" s="3"/>
    </row>
    <row r="101" spans="1:2" ht="15.75" thickBot="1" x14ac:dyDescent="0.3">
      <c r="A101" s="7"/>
      <c r="B101" s="3"/>
    </row>
    <row r="102" spans="1:2" ht="15.75" thickBot="1" x14ac:dyDescent="0.3">
      <c r="A102" s="7"/>
      <c r="B102" s="3"/>
    </row>
    <row r="103" spans="1:2" ht="15.75" thickBot="1" x14ac:dyDescent="0.3">
      <c r="A103" s="7"/>
      <c r="B103" s="3"/>
    </row>
    <row r="104" spans="1:2" ht="15.75" thickBot="1" x14ac:dyDescent="0.3">
      <c r="A104" s="7"/>
      <c r="B104" s="3"/>
    </row>
    <row r="105" spans="1:2" ht="15.75" thickBot="1" x14ac:dyDescent="0.3">
      <c r="A105" s="7"/>
      <c r="B105" s="3"/>
    </row>
    <row r="106" spans="1:2" ht="15.75" thickBot="1" x14ac:dyDescent="0.3">
      <c r="A106" s="7"/>
      <c r="B106" s="3"/>
    </row>
    <row r="107" spans="1:2" ht="15.75" thickBot="1" x14ac:dyDescent="0.3">
      <c r="A107" s="7"/>
      <c r="B107" s="3"/>
    </row>
    <row r="108" spans="1:2" ht="15.75" thickBot="1" x14ac:dyDescent="0.3">
      <c r="A108" s="7"/>
      <c r="B108" s="3"/>
    </row>
    <row r="109" spans="1:2" ht="15.75" thickBot="1" x14ac:dyDescent="0.3">
      <c r="A109" s="7"/>
      <c r="B109" s="3"/>
    </row>
    <row r="110" spans="1:2" ht="15.75" thickBot="1" x14ac:dyDescent="0.3">
      <c r="A110" s="7"/>
      <c r="B110" s="3"/>
    </row>
    <row r="111" spans="1:2" ht="15.75" thickBot="1" x14ac:dyDescent="0.3">
      <c r="A111" s="7"/>
      <c r="B111" s="3"/>
    </row>
    <row r="112" spans="1:2" ht="15.75" thickBot="1" x14ac:dyDescent="0.3">
      <c r="A112" s="7"/>
      <c r="B112" s="3"/>
    </row>
    <row r="113" spans="1:2" ht="15.75" thickBot="1" x14ac:dyDescent="0.3">
      <c r="A113" s="7"/>
      <c r="B113" s="3"/>
    </row>
    <row r="114" spans="1:2" ht="15.75" thickBot="1" x14ac:dyDescent="0.3">
      <c r="A114" s="7"/>
      <c r="B114" s="3"/>
    </row>
    <row r="115" spans="1:2" ht="15.75" thickBot="1" x14ac:dyDescent="0.3">
      <c r="A115" s="7"/>
      <c r="B115" s="3"/>
    </row>
    <row r="116" spans="1:2" ht="15.75" thickBot="1" x14ac:dyDescent="0.3">
      <c r="A116" s="7"/>
      <c r="B116" s="3"/>
    </row>
    <row r="117" spans="1:2" ht="15.75" thickBot="1" x14ac:dyDescent="0.3">
      <c r="A117" s="7"/>
      <c r="B117" s="3"/>
    </row>
    <row r="118" spans="1:2" ht="15.75" thickBot="1" x14ac:dyDescent="0.3">
      <c r="A118" s="7"/>
      <c r="B118" s="3"/>
    </row>
    <row r="119" spans="1:2" ht="15.75" thickBot="1" x14ac:dyDescent="0.3">
      <c r="A119" s="7"/>
      <c r="B119" s="3"/>
    </row>
    <row r="120" spans="1:2" ht="15.75" thickBot="1" x14ac:dyDescent="0.3">
      <c r="A120" s="7"/>
      <c r="B120" s="3"/>
    </row>
    <row r="121" spans="1:2" ht="15.75" thickBot="1" x14ac:dyDescent="0.3">
      <c r="A121" s="7"/>
      <c r="B121" s="3"/>
    </row>
    <row r="122" spans="1:2" ht="15.75" thickBot="1" x14ac:dyDescent="0.3">
      <c r="A122" s="7"/>
      <c r="B122" s="3"/>
    </row>
    <row r="123" spans="1:2" ht="15.75" thickBot="1" x14ac:dyDescent="0.3">
      <c r="A123" s="7"/>
      <c r="B123" s="3"/>
    </row>
    <row r="124" spans="1:2" ht="15.75" thickBot="1" x14ac:dyDescent="0.3">
      <c r="A124" s="7"/>
      <c r="B124" s="3"/>
    </row>
    <row r="125" spans="1:2" ht="15.75" thickBot="1" x14ac:dyDescent="0.3">
      <c r="A125" s="7"/>
      <c r="B125" s="3"/>
    </row>
    <row r="126" spans="1:2" ht="15.75" thickBot="1" x14ac:dyDescent="0.3">
      <c r="A126" s="7"/>
      <c r="B126" s="3"/>
    </row>
    <row r="127" spans="1:2" ht="15.75" thickBot="1" x14ac:dyDescent="0.3">
      <c r="A127" s="7"/>
      <c r="B127" s="3"/>
    </row>
    <row r="128" spans="1:2" ht="15.75" thickBot="1" x14ac:dyDescent="0.3">
      <c r="A128" s="7"/>
      <c r="B128" s="3"/>
    </row>
    <row r="129" spans="1:2" ht="15.75" thickBot="1" x14ac:dyDescent="0.3">
      <c r="A129" s="7"/>
      <c r="B129" s="3"/>
    </row>
    <row r="130" spans="1:2" ht="15.75" thickBot="1" x14ac:dyDescent="0.3">
      <c r="A130" s="7"/>
      <c r="B130" s="3"/>
    </row>
    <row r="131" spans="1:2" ht="15.75" thickBot="1" x14ac:dyDescent="0.3">
      <c r="A131" s="7"/>
      <c r="B131" s="3"/>
    </row>
    <row r="132" spans="1:2" ht="15.75" thickBot="1" x14ac:dyDescent="0.3">
      <c r="A132" s="7"/>
      <c r="B132" s="3"/>
    </row>
    <row r="133" spans="1:2" ht="15.75" thickBot="1" x14ac:dyDescent="0.3">
      <c r="A133" s="7"/>
      <c r="B133" s="3"/>
    </row>
    <row r="134" spans="1:2" ht="15.75" thickBot="1" x14ac:dyDescent="0.3">
      <c r="A134" s="7"/>
      <c r="B134" s="3"/>
    </row>
    <row r="135" spans="1:2" ht="15.75" thickBot="1" x14ac:dyDescent="0.3">
      <c r="A135" s="7"/>
      <c r="B135" s="3"/>
    </row>
    <row r="136" spans="1:2" ht="15.75" thickBot="1" x14ac:dyDescent="0.3">
      <c r="A136" s="7"/>
      <c r="B136" s="3"/>
    </row>
    <row r="137" spans="1:2" ht="15.75" thickBot="1" x14ac:dyDescent="0.3">
      <c r="A137" s="7"/>
      <c r="B137" s="3"/>
    </row>
    <row r="138" spans="1:2" ht="15.75" thickBot="1" x14ac:dyDescent="0.3">
      <c r="A138" s="7"/>
      <c r="B138" s="3"/>
    </row>
    <row r="139" spans="1:2" ht="15.75" thickBot="1" x14ac:dyDescent="0.3">
      <c r="A139" s="7"/>
      <c r="B139" s="3"/>
    </row>
    <row r="140" spans="1:2" ht="15.75" thickBot="1" x14ac:dyDescent="0.3">
      <c r="A140" s="7"/>
      <c r="B140" s="3"/>
    </row>
    <row r="141" spans="1:2" ht="15.75" thickBot="1" x14ac:dyDescent="0.3">
      <c r="A141" s="7"/>
      <c r="B141" s="3"/>
    </row>
    <row r="142" spans="1:2" ht="15.75" thickBot="1" x14ac:dyDescent="0.3">
      <c r="A142" s="7"/>
      <c r="B142" s="3"/>
    </row>
    <row r="143" spans="1:2" ht="15.75" thickBot="1" x14ac:dyDescent="0.3">
      <c r="A143" s="7"/>
      <c r="B143" s="3"/>
    </row>
    <row r="144" spans="1:2" ht="15.75" thickBot="1" x14ac:dyDescent="0.3">
      <c r="A144" s="7"/>
      <c r="B144" s="3"/>
    </row>
    <row r="145" spans="1:2" ht="15.75" thickBot="1" x14ac:dyDescent="0.3">
      <c r="A145" s="7"/>
      <c r="B145" s="3"/>
    </row>
    <row r="146" spans="1:2" ht="15.75" thickBot="1" x14ac:dyDescent="0.3">
      <c r="A146" s="7"/>
      <c r="B146" s="3"/>
    </row>
    <row r="147" spans="1:2" ht="15.75" thickBot="1" x14ac:dyDescent="0.3">
      <c r="A147" s="7"/>
      <c r="B147" s="3"/>
    </row>
    <row r="148" spans="1:2" ht="15.75" thickBot="1" x14ac:dyDescent="0.3">
      <c r="A148" s="7"/>
      <c r="B148" s="3"/>
    </row>
    <row r="149" spans="1:2" ht="15.75" thickBot="1" x14ac:dyDescent="0.3">
      <c r="A149" s="7"/>
      <c r="B149" s="3"/>
    </row>
    <row r="150" spans="1:2" ht="15.75" thickBot="1" x14ac:dyDescent="0.3">
      <c r="A150" s="7"/>
      <c r="B150" s="3"/>
    </row>
    <row r="151" spans="1:2" ht="15.75" thickBot="1" x14ac:dyDescent="0.3">
      <c r="A151" s="7"/>
      <c r="B151" s="3"/>
    </row>
    <row r="152" spans="1:2" ht="15.75" thickBot="1" x14ac:dyDescent="0.3">
      <c r="A152" s="7"/>
      <c r="B152" s="3"/>
    </row>
    <row r="153" spans="1:2" ht="15.75" thickBot="1" x14ac:dyDescent="0.3">
      <c r="A153" s="7"/>
      <c r="B153" s="3"/>
    </row>
    <row r="154" spans="1:2" ht="15.75" thickBot="1" x14ac:dyDescent="0.3">
      <c r="A154" s="7"/>
      <c r="B154" s="3"/>
    </row>
    <row r="155" spans="1:2" ht="15.75" thickBot="1" x14ac:dyDescent="0.3">
      <c r="A155" s="7"/>
      <c r="B155" s="3"/>
    </row>
    <row r="156" spans="1:2" ht="15.75" thickBot="1" x14ac:dyDescent="0.3">
      <c r="A156" s="7"/>
      <c r="B156" s="3"/>
    </row>
    <row r="157" spans="1:2" ht="15.75" thickBot="1" x14ac:dyDescent="0.3">
      <c r="A157" s="7"/>
      <c r="B157" s="3"/>
    </row>
    <row r="158" spans="1:2" ht="15.75" thickBot="1" x14ac:dyDescent="0.3">
      <c r="A158" s="7"/>
      <c r="B158" s="3"/>
    </row>
    <row r="159" spans="1:2" ht="15.75" thickBot="1" x14ac:dyDescent="0.3">
      <c r="A159" s="7"/>
      <c r="B159" s="3"/>
    </row>
    <row r="160" spans="1:2" ht="15.75" thickBot="1" x14ac:dyDescent="0.3">
      <c r="A160" s="7"/>
      <c r="B160" s="3"/>
    </row>
    <row r="161" spans="1:2" ht="15.75" thickBot="1" x14ac:dyDescent="0.3">
      <c r="A161" s="7"/>
      <c r="B161" s="3"/>
    </row>
    <row r="162" spans="1:2" ht="15.75" thickBot="1" x14ac:dyDescent="0.3">
      <c r="A162" s="7"/>
      <c r="B162" s="3"/>
    </row>
    <row r="163" spans="1:2" ht="15.75" thickBot="1" x14ac:dyDescent="0.3">
      <c r="A163" s="7"/>
      <c r="B163" s="3"/>
    </row>
    <row r="164" spans="1:2" ht="15.75" thickBot="1" x14ac:dyDescent="0.3">
      <c r="A164" s="7"/>
      <c r="B164" s="3"/>
    </row>
    <row r="165" spans="1:2" ht="15.75" thickBot="1" x14ac:dyDescent="0.3">
      <c r="A165" s="7"/>
      <c r="B165" s="3"/>
    </row>
    <row r="166" spans="1:2" ht="15.75" thickBot="1" x14ac:dyDescent="0.3">
      <c r="A166" s="7"/>
      <c r="B166" s="3"/>
    </row>
    <row r="167" spans="1:2" ht="15.75" thickBot="1" x14ac:dyDescent="0.3">
      <c r="A167" s="7"/>
      <c r="B167" s="3"/>
    </row>
    <row r="168" spans="1:2" ht="15.75" thickBot="1" x14ac:dyDescent="0.3">
      <c r="A168" s="7"/>
      <c r="B168" s="3"/>
    </row>
    <row r="169" spans="1:2" ht="15.75" thickBot="1" x14ac:dyDescent="0.3">
      <c r="A169" s="7"/>
      <c r="B169" s="3"/>
    </row>
    <row r="170" spans="1:2" ht="15.75" thickBot="1" x14ac:dyDescent="0.3">
      <c r="A170" s="7"/>
      <c r="B170" s="3"/>
    </row>
    <row r="171" spans="1:2" ht="15.75" thickBot="1" x14ac:dyDescent="0.3">
      <c r="A171" s="7"/>
      <c r="B171" s="3"/>
    </row>
    <row r="172" spans="1:2" ht="15.75" thickBot="1" x14ac:dyDescent="0.3">
      <c r="A172" s="7"/>
      <c r="B172" s="3"/>
    </row>
    <row r="173" spans="1:2" ht="15.75" thickBot="1" x14ac:dyDescent="0.3">
      <c r="A173" s="7"/>
      <c r="B173" s="3"/>
    </row>
    <row r="174" spans="1:2" ht="15.75" thickBot="1" x14ac:dyDescent="0.3">
      <c r="A174" s="7"/>
      <c r="B174" s="3"/>
    </row>
    <row r="175" spans="1:2" ht="15.75" thickBot="1" x14ac:dyDescent="0.3">
      <c r="A175" s="7"/>
      <c r="B175" s="3"/>
    </row>
    <row r="176" spans="1:2" ht="15.75" thickBot="1" x14ac:dyDescent="0.3">
      <c r="A176" s="7"/>
      <c r="B176" s="3"/>
    </row>
    <row r="177" spans="1:2" ht="15.75" thickBot="1" x14ac:dyDescent="0.3">
      <c r="A177" s="7"/>
      <c r="B177" s="3"/>
    </row>
    <row r="178" spans="1:2" ht="15.75" thickBot="1" x14ac:dyDescent="0.3">
      <c r="A178" s="7"/>
      <c r="B178" s="3"/>
    </row>
    <row r="179" spans="1:2" ht="15.75" thickBot="1" x14ac:dyDescent="0.3">
      <c r="A179" s="7"/>
      <c r="B179" s="3"/>
    </row>
    <row r="180" spans="1:2" ht="15.75" thickBot="1" x14ac:dyDescent="0.3">
      <c r="A180" s="7"/>
      <c r="B180" s="3"/>
    </row>
    <row r="181" spans="1:2" ht="15.75" thickBot="1" x14ac:dyDescent="0.3">
      <c r="A181" s="7"/>
      <c r="B181" s="3"/>
    </row>
    <row r="182" spans="1:2" ht="15.75" thickBot="1" x14ac:dyDescent="0.3">
      <c r="A182" s="7"/>
      <c r="B182" s="3"/>
    </row>
    <row r="183" spans="1:2" ht="15.75" thickBot="1" x14ac:dyDescent="0.3">
      <c r="A183" s="7"/>
      <c r="B183" s="3"/>
    </row>
    <row r="184" spans="1:2" ht="15.75" thickBot="1" x14ac:dyDescent="0.3">
      <c r="A184" s="7"/>
      <c r="B184" s="3"/>
    </row>
    <row r="185" spans="1:2" ht="15.75" thickBot="1" x14ac:dyDescent="0.3">
      <c r="A185" s="7"/>
      <c r="B185" s="3"/>
    </row>
    <row r="186" spans="1:2" ht="15.75" thickBot="1" x14ac:dyDescent="0.3">
      <c r="A186" s="7"/>
      <c r="B186" s="3"/>
    </row>
    <row r="187" spans="1:2" ht="15.75" thickBot="1" x14ac:dyDescent="0.3">
      <c r="A187" s="7"/>
      <c r="B187" s="3"/>
    </row>
    <row r="188" spans="1:2" ht="15.75" thickBot="1" x14ac:dyDescent="0.3">
      <c r="A188" s="7"/>
      <c r="B188" s="3"/>
    </row>
    <row r="189" spans="1:2" ht="15.75" thickBot="1" x14ac:dyDescent="0.3">
      <c r="A189" s="7"/>
      <c r="B189" s="3"/>
    </row>
    <row r="190" spans="1:2" ht="15.75" thickBot="1" x14ac:dyDescent="0.3">
      <c r="A190" s="7"/>
      <c r="B190" s="3"/>
    </row>
    <row r="191" spans="1:2" ht="15.75" thickBot="1" x14ac:dyDescent="0.3">
      <c r="A191" s="7"/>
      <c r="B191" s="3"/>
    </row>
    <row r="192" spans="1:2" ht="15.75" thickBot="1" x14ac:dyDescent="0.3">
      <c r="A192" s="7"/>
      <c r="B192" s="3"/>
    </row>
    <row r="193" spans="1:2" ht="15.75" thickBot="1" x14ac:dyDescent="0.3">
      <c r="A193" s="7"/>
      <c r="B193" s="3"/>
    </row>
    <row r="194" spans="1:2" ht="15.75" thickBot="1" x14ac:dyDescent="0.3">
      <c r="A194" s="7"/>
      <c r="B194" s="3"/>
    </row>
    <row r="195" spans="1:2" ht="15.75" thickBot="1" x14ac:dyDescent="0.3">
      <c r="A195" s="7"/>
      <c r="B195" s="3"/>
    </row>
    <row r="196" spans="1:2" ht="15.75" thickBot="1" x14ac:dyDescent="0.3">
      <c r="A196" s="7"/>
      <c r="B196" s="3"/>
    </row>
    <row r="197" spans="1:2" ht="15.75" thickBot="1" x14ac:dyDescent="0.3">
      <c r="A197" s="7"/>
      <c r="B197" s="3"/>
    </row>
    <row r="198" spans="1:2" ht="15.75" thickBot="1" x14ac:dyDescent="0.3">
      <c r="A198" s="7"/>
      <c r="B198" s="3"/>
    </row>
    <row r="199" spans="1:2" ht="15.75" thickBot="1" x14ac:dyDescent="0.3">
      <c r="A199" s="7"/>
      <c r="B199" s="3"/>
    </row>
    <row r="200" spans="1:2" ht="15.75" thickBot="1" x14ac:dyDescent="0.3">
      <c r="A200" s="7"/>
      <c r="B200" s="3"/>
    </row>
    <row r="201" spans="1:2" ht="15.75" thickBot="1" x14ac:dyDescent="0.3">
      <c r="A201" s="7"/>
      <c r="B201" s="3"/>
    </row>
    <row r="202" spans="1:2" ht="15.75" thickBot="1" x14ac:dyDescent="0.3">
      <c r="A202" s="7"/>
      <c r="B202" s="3"/>
    </row>
    <row r="203" spans="1:2" ht="15.75" thickBot="1" x14ac:dyDescent="0.3">
      <c r="A203" s="7"/>
      <c r="B203" s="3"/>
    </row>
    <row r="204" spans="1:2" ht="15.75" thickBot="1" x14ac:dyDescent="0.3">
      <c r="A204" s="7"/>
      <c r="B204" s="3"/>
    </row>
    <row r="205" spans="1:2" ht="15.75" thickBot="1" x14ac:dyDescent="0.3">
      <c r="A205" s="7"/>
      <c r="B205" s="3"/>
    </row>
    <row r="206" spans="1:2" ht="15.75" thickBot="1" x14ac:dyDescent="0.3">
      <c r="A206" s="7"/>
      <c r="B206" s="3"/>
    </row>
    <row r="207" spans="1:2" ht="15.75" thickBot="1" x14ac:dyDescent="0.3">
      <c r="A207" s="7"/>
      <c r="B207" s="3"/>
    </row>
    <row r="208" spans="1:2" ht="15.75" thickBot="1" x14ac:dyDescent="0.3">
      <c r="A208" s="7"/>
      <c r="B208" s="3"/>
    </row>
    <row r="209" spans="1:2" ht="15.75" thickBot="1" x14ac:dyDescent="0.3">
      <c r="A209" s="7"/>
      <c r="B209" s="3"/>
    </row>
    <row r="210" spans="1:2" ht="15.75" thickBot="1" x14ac:dyDescent="0.3">
      <c r="A210" s="7"/>
      <c r="B210" s="3"/>
    </row>
    <row r="211" spans="1:2" ht="15.75" thickBot="1" x14ac:dyDescent="0.3">
      <c r="A211" s="7"/>
      <c r="B211" s="3"/>
    </row>
    <row r="212" spans="1:2" ht="15.75" thickBot="1" x14ac:dyDescent="0.3">
      <c r="A212" s="7"/>
      <c r="B212" s="3"/>
    </row>
    <row r="213" spans="1:2" ht="15.75" thickBot="1" x14ac:dyDescent="0.3">
      <c r="A213" s="7"/>
      <c r="B213" s="3"/>
    </row>
    <row r="214" spans="1:2" ht="15.75" thickBot="1" x14ac:dyDescent="0.3">
      <c r="A214" s="7"/>
      <c r="B214" s="3"/>
    </row>
    <row r="215" spans="1:2" ht="15.75" thickBot="1" x14ac:dyDescent="0.3">
      <c r="A215" s="7"/>
      <c r="B215" s="3"/>
    </row>
    <row r="216" spans="1:2" ht="15.75" thickBot="1" x14ac:dyDescent="0.3">
      <c r="A216" s="7"/>
      <c r="B216" s="3"/>
    </row>
    <row r="217" spans="1:2" ht="15.75" thickBot="1" x14ac:dyDescent="0.3">
      <c r="A217" s="7"/>
      <c r="B217" s="3"/>
    </row>
    <row r="218" spans="1:2" ht="15.75" thickBot="1" x14ac:dyDescent="0.3">
      <c r="A218" s="7"/>
      <c r="B218" s="3"/>
    </row>
    <row r="219" spans="1:2" ht="15.75" thickBot="1" x14ac:dyDescent="0.3">
      <c r="A219" s="7"/>
      <c r="B219" s="3"/>
    </row>
    <row r="220" spans="1:2" ht="15.75" thickBot="1" x14ac:dyDescent="0.3">
      <c r="A220" s="7"/>
      <c r="B220" s="3"/>
    </row>
    <row r="221" spans="1:2" ht="15.75" thickBot="1" x14ac:dyDescent="0.3">
      <c r="A221" s="7"/>
      <c r="B221" s="3"/>
    </row>
    <row r="222" spans="1:2" ht="15.75" thickBot="1" x14ac:dyDescent="0.3">
      <c r="A222" s="7"/>
      <c r="B222" s="3"/>
    </row>
    <row r="223" spans="1:2" ht="15.75" thickBot="1" x14ac:dyDescent="0.3">
      <c r="A223" s="7"/>
      <c r="B223" s="3"/>
    </row>
    <row r="224" spans="1:2" ht="15.75" thickBot="1" x14ac:dyDescent="0.3">
      <c r="A224" s="7"/>
      <c r="B224" s="3"/>
    </row>
    <row r="225" spans="1:2" ht="15.75" thickBot="1" x14ac:dyDescent="0.3">
      <c r="A225" s="7"/>
      <c r="B225" s="3"/>
    </row>
    <row r="226" spans="1:2" ht="15.75" thickBot="1" x14ac:dyDescent="0.3">
      <c r="A226" s="7"/>
      <c r="B226" s="3"/>
    </row>
    <row r="227" spans="1:2" ht="15.75" thickBot="1" x14ac:dyDescent="0.3">
      <c r="A227" s="7"/>
      <c r="B227" s="3"/>
    </row>
    <row r="228" spans="1:2" ht="15.75" thickBot="1" x14ac:dyDescent="0.3">
      <c r="A228" s="7"/>
      <c r="B228" s="3"/>
    </row>
    <row r="229" spans="1:2" ht="15.75" thickBot="1" x14ac:dyDescent="0.3">
      <c r="A229" s="7"/>
      <c r="B229" s="3"/>
    </row>
    <row r="230" spans="1:2" ht="15.75" thickBot="1" x14ac:dyDescent="0.3">
      <c r="A230" s="7"/>
      <c r="B230" s="3"/>
    </row>
    <row r="231" spans="1:2" ht="15.75" thickBot="1" x14ac:dyDescent="0.3">
      <c r="A231" s="7"/>
      <c r="B231" s="3"/>
    </row>
    <row r="232" spans="1:2" ht="15.75" thickBot="1" x14ac:dyDescent="0.3">
      <c r="A232" s="7"/>
      <c r="B232" s="3"/>
    </row>
    <row r="233" spans="1:2" ht="15.75" thickBot="1" x14ac:dyDescent="0.3">
      <c r="A233" s="7"/>
      <c r="B233" s="3"/>
    </row>
    <row r="234" spans="1:2" ht="15.75" thickBot="1" x14ac:dyDescent="0.3">
      <c r="A234" s="7"/>
      <c r="B234" s="3"/>
    </row>
    <row r="235" spans="1:2" ht="15.75" thickBot="1" x14ac:dyDescent="0.3">
      <c r="A235" s="7"/>
      <c r="B235" s="3"/>
    </row>
    <row r="236" spans="1:2" ht="15.75" thickBot="1" x14ac:dyDescent="0.3">
      <c r="A236" s="7"/>
      <c r="B236" s="3"/>
    </row>
    <row r="237" spans="1:2" ht="15.75" thickBot="1" x14ac:dyDescent="0.3">
      <c r="A237" s="7"/>
      <c r="B237" s="3"/>
    </row>
    <row r="238" spans="1:2" ht="15.75" thickBot="1" x14ac:dyDescent="0.3">
      <c r="A238" s="7"/>
      <c r="B238" s="3"/>
    </row>
    <row r="239" spans="1:2" ht="15.75" thickBot="1" x14ac:dyDescent="0.3">
      <c r="A239" s="7"/>
      <c r="B239" s="3"/>
    </row>
    <row r="240" spans="1:2" ht="15.75" thickBot="1" x14ac:dyDescent="0.3">
      <c r="A240" s="7"/>
      <c r="B240" s="3"/>
    </row>
    <row r="241" spans="1:2" ht="15.75" thickBot="1" x14ac:dyDescent="0.3">
      <c r="A241" s="7"/>
      <c r="B241" s="3"/>
    </row>
    <row r="242" spans="1:2" ht="15.75" thickBot="1" x14ac:dyDescent="0.3">
      <c r="A242" s="7"/>
      <c r="B242" s="3"/>
    </row>
    <row r="243" spans="1:2" ht="15.75" thickBot="1" x14ac:dyDescent="0.3">
      <c r="A243" s="7"/>
      <c r="B243" s="3"/>
    </row>
    <row r="244" spans="1:2" ht="15.75" thickBot="1" x14ac:dyDescent="0.3">
      <c r="A244" s="7"/>
      <c r="B244" s="3"/>
    </row>
    <row r="245" spans="1:2" ht="15.75" thickBot="1" x14ac:dyDescent="0.3">
      <c r="A245" s="7"/>
      <c r="B245" s="3"/>
    </row>
    <row r="246" spans="1:2" ht="15.75" thickBot="1" x14ac:dyDescent="0.3">
      <c r="A246" s="7"/>
      <c r="B246" s="3"/>
    </row>
    <row r="247" spans="1:2" ht="15.75" thickBot="1" x14ac:dyDescent="0.3">
      <c r="A247" s="7"/>
      <c r="B247" s="3"/>
    </row>
    <row r="248" spans="1:2" ht="15.75" thickBot="1" x14ac:dyDescent="0.3">
      <c r="A248" s="7"/>
      <c r="B248" s="3"/>
    </row>
    <row r="249" spans="1:2" ht="15.75" thickBot="1" x14ac:dyDescent="0.3">
      <c r="A249" s="7"/>
      <c r="B249" s="3"/>
    </row>
    <row r="250" spans="1:2" ht="15.75" thickBot="1" x14ac:dyDescent="0.3">
      <c r="A250" s="7"/>
      <c r="B250" s="3"/>
    </row>
    <row r="251" spans="1:2" ht="15.75" thickBot="1" x14ac:dyDescent="0.3">
      <c r="A251" s="7"/>
      <c r="B251" s="3"/>
    </row>
    <row r="252" spans="1:2" ht="15.75" thickBot="1" x14ac:dyDescent="0.3">
      <c r="A252" s="7"/>
      <c r="B252" s="3"/>
    </row>
    <row r="253" spans="1:2" ht="15.75" thickBot="1" x14ac:dyDescent="0.3">
      <c r="A253" s="7"/>
      <c r="B253" s="3"/>
    </row>
    <row r="254" spans="1:2" ht="15.75" thickBot="1" x14ac:dyDescent="0.3">
      <c r="A254" s="7"/>
      <c r="B254" s="3"/>
    </row>
    <row r="255" spans="1:2" ht="15.75" thickBot="1" x14ac:dyDescent="0.3">
      <c r="A255" s="7"/>
      <c r="B255" s="3"/>
    </row>
    <row r="256" spans="1:2" ht="15.75" thickBot="1" x14ac:dyDescent="0.3">
      <c r="A256" s="7"/>
      <c r="B256" s="3"/>
    </row>
    <row r="257" spans="1:2" ht="15.75" thickBot="1" x14ac:dyDescent="0.3">
      <c r="A257" s="7"/>
      <c r="B257" s="3"/>
    </row>
    <row r="258" spans="1:2" ht="15.75" thickBot="1" x14ac:dyDescent="0.3">
      <c r="A258" s="7"/>
      <c r="B258" s="3"/>
    </row>
    <row r="259" spans="1:2" ht="15.75" thickBot="1" x14ac:dyDescent="0.3">
      <c r="A259" s="7"/>
      <c r="B259" s="3"/>
    </row>
    <row r="260" spans="1:2" ht="15.75" thickBot="1" x14ac:dyDescent="0.3">
      <c r="A260" s="7"/>
      <c r="B260" s="3"/>
    </row>
    <row r="261" spans="1:2" ht="15.75" thickBot="1" x14ac:dyDescent="0.3">
      <c r="A261" s="7"/>
      <c r="B261" s="3"/>
    </row>
    <row r="262" spans="1:2" ht="15.75" thickBot="1" x14ac:dyDescent="0.3">
      <c r="A262" s="7"/>
      <c r="B262" s="3"/>
    </row>
    <row r="263" spans="1:2" ht="15.75" thickBot="1" x14ac:dyDescent="0.3">
      <c r="A263" s="7"/>
      <c r="B263" s="3"/>
    </row>
    <row r="264" spans="1:2" ht="15.75" thickBot="1" x14ac:dyDescent="0.3">
      <c r="A264" s="7"/>
      <c r="B264" s="3"/>
    </row>
    <row r="265" spans="1:2" ht="15.75" thickBot="1" x14ac:dyDescent="0.3">
      <c r="A265" s="7"/>
      <c r="B265" s="3"/>
    </row>
    <row r="266" spans="1:2" ht="15.75" thickBot="1" x14ac:dyDescent="0.3">
      <c r="A266" s="7"/>
      <c r="B266" s="3"/>
    </row>
    <row r="267" spans="1:2" ht="15.75" thickBot="1" x14ac:dyDescent="0.3">
      <c r="A267" s="7"/>
      <c r="B267" s="3"/>
    </row>
    <row r="268" spans="1:2" ht="15.75" thickBot="1" x14ac:dyDescent="0.3">
      <c r="A268" s="7"/>
      <c r="B268" s="3"/>
    </row>
    <row r="269" spans="1:2" ht="15.75" thickBot="1" x14ac:dyDescent="0.3">
      <c r="A269" s="7"/>
      <c r="B269" s="3"/>
    </row>
    <row r="270" spans="1:2" ht="15.75" thickBot="1" x14ac:dyDescent="0.3">
      <c r="A270" s="7"/>
      <c r="B270" s="3"/>
    </row>
    <row r="271" spans="1:2" ht="15.75" thickBot="1" x14ac:dyDescent="0.3">
      <c r="A271" s="7"/>
      <c r="B271" s="3"/>
    </row>
    <row r="272" spans="1:2" ht="15.75" thickBot="1" x14ac:dyDescent="0.3">
      <c r="A272" s="7"/>
      <c r="B272" s="3"/>
    </row>
    <row r="273" spans="1:2" ht="15.75" thickBot="1" x14ac:dyDescent="0.3">
      <c r="A273" s="7"/>
      <c r="B273" s="3"/>
    </row>
    <row r="274" spans="1:2" ht="15.75" thickBot="1" x14ac:dyDescent="0.3">
      <c r="A274" s="7"/>
      <c r="B274" s="3"/>
    </row>
    <row r="275" spans="1:2" ht="15.75" thickBot="1" x14ac:dyDescent="0.3">
      <c r="A275" s="7"/>
      <c r="B275" s="3"/>
    </row>
    <row r="276" spans="1:2" ht="15.75" thickBot="1" x14ac:dyDescent="0.3">
      <c r="A276" s="7"/>
      <c r="B276" s="3"/>
    </row>
    <row r="277" spans="1:2" ht="15.75" thickBot="1" x14ac:dyDescent="0.3">
      <c r="A277" s="7"/>
      <c r="B277" s="3"/>
    </row>
    <row r="278" spans="1:2" ht="15.75" thickBot="1" x14ac:dyDescent="0.3">
      <c r="A278" s="7"/>
      <c r="B278" s="3"/>
    </row>
    <row r="279" spans="1:2" ht="15.75" thickBot="1" x14ac:dyDescent="0.3">
      <c r="A279" s="7"/>
      <c r="B279" s="3"/>
    </row>
    <row r="280" spans="1:2" ht="15.75" thickBot="1" x14ac:dyDescent="0.3">
      <c r="A280" s="7"/>
      <c r="B280" s="3"/>
    </row>
    <row r="281" spans="1:2" ht="15.75" thickBot="1" x14ac:dyDescent="0.3">
      <c r="A281" s="7"/>
      <c r="B281" s="3"/>
    </row>
    <row r="282" spans="1:2" ht="15.75" thickBot="1" x14ac:dyDescent="0.3">
      <c r="A282" s="7"/>
      <c r="B282" s="3"/>
    </row>
    <row r="283" spans="1:2" ht="15.75" thickBot="1" x14ac:dyDescent="0.3">
      <c r="A283" s="7"/>
      <c r="B283" s="3"/>
    </row>
    <row r="284" spans="1:2" ht="15.75" thickBot="1" x14ac:dyDescent="0.3">
      <c r="A284" s="7"/>
      <c r="B284" s="3"/>
    </row>
    <row r="285" spans="1:2" ht="15.75" thickBot="1" x14ac:dyDescent="0.3">
      <c r="A285" s="7"/>
      <c r="B285" s="3"/>
    </row>
    <row r="286" spans="1:2" ht="15.75" thickBot="1" x14ac:dyDescent="0.3">
      <c r="A286" s="7"/>
      <c r="B286" s="3"/>
    </row>
    <row r="287" spans="1:2" ht="15.75" thickBot="1" x14ac:dyDescent="0.3">
      <c r="A287" s="7"/>
      <c r="B287" s="3"/>
    </row>
    <row r="288" spans="1:2" ht="15.75" thickBot="1" x14ac:dyDescent="0.3">
      <c r="A288" s="7"/>
      <c r="B288" s="3"/>
    </row>
    <row r="289" spans="1:2" ht="15.75" thickBot="1" x14ac:dyDescent="0.3">
      <c r="A289" s="7"/>
      <c r="B289" s="3"/>
    </row>
    <row r="290" spans="1:2" ht="15.75" thickBot="1" x14ac:dyDescent="0.3">
      <c r="A290" s="7"/>
      <c r="B290" s="3"/>
    </row>
    <row r="291" spans="1:2" ht="15.75" thickBot="1" x14ac:dyDescent="0.3">
      <c r="A291" s="7"/>
      <c r="B291" s="3"/>
    </row>
    <row r="292" spans="1:2" ht="15.75" thickBot="1" x14ac:dyDescent="0.3">
      <c r="A292" s="7"/>
      <c r="B292" s="3"/>
    </row>
    <row r="293" spans="1:2" ht="15.75" thickBot="1" x14ac:dyDescent="0.3">
      <c r="A293" s="7"/>
      <c r="B293" s="3"/>
    </row>
    <row r="294" spans="1:2" ht="15.75" thickBot="1" x14ac:dyDescent="0.3">
      <c r="A294" s="7"/>
      <c r="B294" s="3"/>
    </row>
    <row r="295" spans="1:2" ht="15.75" thickBot="1" x14ac:dyDescent="0.3">
      <c r="A295" s="7"/>
      <c r="B295" s="3"/>
    </row>
    <row r="296" spans="1:2" ht="15.75" thickBot="1" x14ac:dyDescent="0.3">
      <c r="A296" s="7"/>
      <c r="B296" s="3"/>
    </row>
    <row r="297" spans="1:2" ht="15.75" thickBot="1" x14ac:dyDescent="0.3">
      <c r="A297" s="7"/>
      <c r="B297" s="3"/>
    </row>
    <row r="298" spans="1:2" ht="15.75" thickBot="1" x14ac:dyDescent="0.3">
      <c r="A298" s="7"/>
      <c r="B298" s="3"/>
    </row>
    <row r="299" spans="1:2" ht="15.75" thickBot="1" x14ac:dyDescent="0.3">
      <c r="A299" s="7"/>
      <c r="B299" s="3"/>
    </row>
    <row r="300" spans="1:2" ht="15.75" thickBot="1" x14ac:dyDescent="0.3">
      <c r="A300" s="7"/>
      <c r="B300" s="3"/>
    </row>
    <row r="301" spans="1:2" ht="15.75" thickBot="1" x14ac:dyDescent="0.3">
      <c r="A301" s="7"/>
      <c r="B301" s="3"/>
    </row>
    <row r="302" spans="1:2" ht="15.75" thickBot="1" x14ac:dyDescent="0.3">
      <c r="A302" s="7"/>
      <c r="B302" s="3"/>
    </row>
    <row r="303" spans="1:2" ht="15.75" thickBot="1" x14ac:dyDescent="0.3">
      <c r="A303" s="7"/>
      <c r="B303" s="3"/>
    </row>
    <row r="304" spans="1:2" ht="15.75" thickBot="1" x14ac:dyDescent="0.3">
      <c r="A304" s="7"/>
      <c r="B304" s="3"/>
    </row>
    <row r="305" spans="1:2" ht="15.75" thickBot="1" x14ac:dyDescent="0.3">
      <c r="A305" s="7"/>
      <c r="B305" s="3"/>
    </row>
    <row r="306" spans="1:2" ht="15.75" thickBot="1" x14ac:dyDescent="0.3">
      <c r="A306" s="7"/>
      <c r="B306" s="3"/>
    </row>
    <row r="307" spans="1:2" ht="15.75" thickBot="1" x14ac:dyDescent="0.3">
      <c r="A307" s="7"/>
      <c r="B307" s="3"/>
    </row>
    <row r="308" spans="1:2" ht="15.75" thickBot="1" x14ac:dyDescent="0.3">
      <c r="A308" s="7"/>
      <c r="B308" s="3"/>
    </row>
    <row r="309" spans="1:2" ht="15.75" thickBot="1" x14ac:dyDescent="0.3">
      <c r="A309" s="7"/>
      <c r="B309" s="3"/>
    </row>
    <row r="310" spans="1:2" ht="15.75" thickBot="1" x14ac:dyDescent="0.3">
      <c r="A310" s="7"/>
      <c r="B310" s="3"/>
    </row>
    <row r="311" spans="1:2" ht="15.75" thickBot="1" x14ac:dyDescent="0.3">
      <c r="A311" s="7"/>
      <c r="B311" s="3"/>
    </row>
    <row r="312" spans="1:2" ht="15.75" thickBot="1" x14ac:dyDescent="0.3">
      <c r="A312" s="7"/>
      <c r="B312" s="3"/>
    </row>
    <row r="313" spans="1:2" ht="15.75" thickBot="1" x14ac:dyDescent="0.3">
      <c r="A313" s="7"/>
      <c r="B313" s="3"/>
    </row>
    <row r="314" spans="1:2" ht="15.75" thickBot="1" x14ac:dyDescent="0.3">
      <c r="A314" s="7"/>
      <c r="B314" s="3"/>
    </row>
    <row r="315" spans="1:2" ht="15.75" thickBot="1" x14ac:dyDescent="0.3">
      <c r="A315" s="7"/>
      <c r="B315" s="3"/>
    </row>
    <row r="316" spans="1:2" ht="15.75" thickBot="1" x14ac:dyDescent="0.3">
      <c r="A316" s="7"/>
      <c r="B316" s="3"/>
    </row>
    <row r="317" spans="1:2" ht="15.75" thickBot="1" x14ac:dyDescent="0.3">
      <c r="A317" s="7"/>
      <c r="B317" s="3"/>
    </row>
    <row r="318" spans="1:2" ht="15.75" thickBot="1" x14ac:dyDescent="0.3">
      <c r="A318" s="7"/>
      <c r="B318" s="3"/>
    </row>
    <row r="319" spans="1:2" ht="15.75" thickBot="1" x14ac:dyDescent="0.3">
      <c r="A319" s="7"/>
      <c r="B319" s="3"/>
    </row>
    <row r="320" spans="1:2" ht="15.75" thickBot="1" x14ac:dyDescent="0.3">
      <c r="A320" s="7"/>
      <c r="B320" s="3"/>
    </row>
    <row r="321" spans="1:2" ht="15.75" thickBot="1" x14ac:dyDescent="0.3">
      <c r="A321" s="7"/>
      <c r="B321" s="3"/>
    </row>
    <row r="322" spans="1:2" ht="15.75" thickBot="1" x14ac:dyDescent="0.3">
      <c r="A322" s="7"/>
      <c r="B322" s="3"/>
    </row>
    <row r="323" spans="1:2" ht="15.75" thickBot="1" x14ac:dyDescent="0.3">
      <c r="A323" s="7"/>
      <c r="B323" s="3"/>
    </row>
    <row r="324" spans="1:2" ht="15.75" thickBot="1" x14ac:dyDescent="0.3">
      <c r="A324" s="7"/>
      <c r="B324" s="3"/>
    </row>
    <row r="325" spans="1:2" ht="15.75" thickBot="1" x14ac:dyDescent="0.3">
      <c r="A325" s="7"/>
      <c r="B325" s="3"/>
    </row>
    <row r="326" spans="1:2" ht="15.75" thickBot="1" x14ac:dyDescent="0.3">
      <c r="A326" s="7"/>
      <c r="B326" s="3"/>
    </row>
    <row r="327" spans="1:2" ht="15.75" thickBot="1" x14ac:dyDescent="0.3">
      <c r="A327" s="7"/>
      <c r="B327" s="3"/>
    </row>
    <row r="328" spans="1:2" ht="15.75" thickBot="1" x14ac:dyDescent="0.3">
      <c r="A328" s="7"/>
      <c r="B328" s="3"/>
    </row>
    <row r="329" spans="1:2" ht="15.75" thickBot="1" x14ac:dyDescent="0.3">
      <c r="A329" s="7"/>
      <c r="B329" s="3"/>
    </row>
    <row r="330" spans="1:2" ht="15.75" thickBot="1" x14ac:dyDescent="0.3">
      <c r="A330" s="7"/>
      <c r="B330" s="3"/>
    </row>
    <row r="331" spans="1:2" ht="15.75" thickBot="1" x14ac:dyDescent="0.3">
      <c r="A331" s="7"/>
      <c r="B331" s="3"/>
    </row>
    <row r="332" spans="1:2" ht="15.75" thickBot="1" x14ac:dyDescent="0.3">
      <c r="A332" s="7"/>
      <c r="B332" s="3"/>
    </row>
    <row r="333" spans="1:2" ht="15.75" thickBot="1" x14ac:dyDescent="0.3">
      <c r="A333" s="7"/>
      <c r="B333" s="3"/>
    </row>
    <row r="334" spans="1:2" ht="15.75" thickBot="1" x14ac:dyDescent="0.3">
      <c r="A334" s="7"/>
      <c r="B334" s="3"/>
    </row>
    <row r="335" spans="1:2" ht="15.75" thickBot="1" x14ac:dyDescent="0.3">
      <c r="A335" s="7"/>
      <c r="B335" s="3"/>
    </row>
    <row r="336" spans="1:2" ht="15.75" thickBot="1" x14ac:dyDescent="0.3">
      <c r="A336" s="7"/>
      <c r="B336" s="3"/>
    </row>
    <row r="337" spans="1:2" ht="15.75" thickBot="1" x14ac:dyDescent="0.3">
      <c r="A337" s="7"/>
      <c r="B337" s="3"/>
    </row>
    <row r="338" spans="1:2" ht="15.75" thickBot="1" x14ac:dyDescent="0.3">
      <c r="A338" s="7"/>
      <c r="B338" s="3"/>
    </row>
    <row r="339" spans="1:2" ht="15.75" thickBot="1" x14ac:dyDescent="0.3">
      <c r="A339" s="7"/>
      <c r="B339" s="3"/>
    </row>
    <row r="340" spans="1:2" ht="15.75" thickBot="1" x14ac:dyDescent="0.3">
      <c r="A340" s="7"/>
      <c r="B340" s="3"/>
    </row>
    <row r="341" spans="1:2" ht="15.75" thickBot="1" x14ac:dyDescent="0.3">
      <c r="A341" s="7"/>
      <c r="B341" s="3"/>
    </row>
    <row r="342" spans="1:2" ht="15.75" thickBot="1" x14ac:dyDescent="0.3">
      <c r="A342" s="7"/>
      <c r="B342" s="3"/>
    </row>
    <row r="343" spans="1:2" ht="15.75" thickBot="1" x14ac:dyDescent="0.3">
      <c r="A343" s="7"/>
      <c r="B343" s="3"/>
    </row>
    <row r="344" spans="1:2" ht="15.75" thickBot="1" x14ac:dyDescent="0.3">
      <c r="A344" s="7"/>
      <c r="B344" s="3"/>
    </row>
    <row r="345" spans="1:2" ht="15.75" thickBot="1" x14ac:dyDescent="0.3">
      <c r="A345" s="7"/>
      <c r="B345" s="3"/>
    </row>
    <row r="346" spans="1:2" ht="15.75" thickBot="1" x14ac:dyDescent="0.3">
      <c r="A346" s="7"/>
      <c r="B346" s="3"/>
    </row>
    <row r="347" spans="1:2" ht="15.75" thickBot="1" x14ac:dyDescent="0.3">
      <c r="A347" s="7"/>
      <c r="B347" s="3"/>
    </row>
    <row r="348" spans="1:2" ht="15.75" thickBot="1" x14ac:dyDescent="0.3">
      <c r="A348" s="7"/>
      <c r="B348" s="3"/>
    </row>
    <row r="349" spans="1:2" ht="15.75" thickBot="1" x14ac:dyDescent="0.3">
      <c r="A349" s="7"/>
      <c r="B349" s="3"/>
    </row>
    <row r="350" spans="1:2" ht="15.75" thickBot="1" x14ac:dyDescent="0.3">
      <c r="A350" s="7"/>
      <c r="B350" s="3"/>
    </row>
    <row r="351" spans="1:2" ht="15.75" thickBot="1" x14ac:dyDescent="0.3">
      <c r="A351" s="7"/>
      <c r="B351" s="3"/>
    </row>
    <row r="352" spans="1:2" ht="15.75" thickBot="1" x14ac:dyDescent="0.3">
      <c r="A352" s="7"/>
      <c r="B352" s="3"/>
    </row>
    <row r="353" spans="1:2" ht="15.75" thickBot="1" x14ac:dyDescent="0.3">
      <c r="A353" s="7"/>
      <c r="B353" s="3"/>
    </row>
    <row r="354" spans="1:2" ht="15.75" thickBot="1" x14ac:dyDescent="0.3">
      <c r="A354" s="7"/>
      <c r="B354" s="3"/>
    </row>
    <row r="355" spans="1:2" ht="15.75" thickBot="1" x14ac:dyDescent="0.3">
      <c r="A355" s="7"/>
      <c r="B355" s="3"/>
    </row>
    <row r="356" spans="1:2" ht="15.75" thickBot="1" x14ac:dyDescent="0.3">
      <c r="A356" s="7"/>
      <c r="B356" s="3"/>
    </row>
    <row r="357" spans="1:2" ht="15.75" thickBot="1" x14ac:dyDescent="0.3">
      <c r="A357" s="7"/>
      <c r="B357" s="3"/>
    </row>
    <row r="358" spans="1:2" ht="15.75" thickBot="1" x14ac:dyDescent="0.3">
      <c r="A358" s="7"/>
      <c r="B358" s="3"/>
    </row>
    <row r="359" spans="1:2" ht="15.75" thickBot="1" x14ac:dyDescent="0.3">
      <c r="A359" s="7"/>
      <c r="B359" s="3"/>
    </row>
    <row r="360" spans="1:2" ht="15.75" thickBot="1" x14ac:dyDescent="0.3">
      <c r="A360" s="7"/>
      <c r="B360" s="3"/>
    </row>
    <row r="361" spans="1:2" ht="15.75" thickBot="1" x14ac:dyDescent="0.3">
      <c r="A361" s="7"/>
      <c r="B361" s="3"/>
    </row>
    <row r="362" spans="1:2" ht="15.75" thickBot="1" x14ac:dyDescent="0.3">
      <c r="A362" s="7"/>
      <c r="B362" s="3"/>
    </row>
    <row r="363" spans="1:2" ht="15.75" thickBot="1" x14ac:dyDescent="0.3">
      <c r="A363" s="7"/>
      <c r="B363" s="3"/>
    </row>
    <row r="364" spans="1:2" ht="15.75" thickBot="1" x14ac:dyDescent="0.3">
      <c r="A364" s="7"/>
      <c r="B364" s="3"/>
    </row>
    <row r="365" spans="1:2" ht="15.75" thickBot="1" x14ac:dyDescent="0.3">
      <c r="A365" s="7"/>
      <c r="B365" s="3"/>
    </row>
    <row r="366" spans="1:2" ht="15.75" thickBot="1" x14ac:dyDescent="0.3">
      <c r="A366" s="7"/>
      <c r="B366" s="3"/>
    </row>
    <row r="367" spans="1:2" ht="15.75" thickBot="1" x14ac:dyDescent="0.3">
      <c r="A367" s="7"/>
      <c r="B367" s="3"/>
    </row>
    <row r="368" spans="1:2" ht="15.75" thickBot="1" x14ac:dyDescent="0.3">
      <c r="A368" s="7"/>
      <c r="B368" s="3"/>
    </row>
    <row r="369" spans="1:2" ht="15.75" thickBot="1" x14ac:dyDescent="0.3">
      <c r="A369" s="7"/>
      <c r="B369" s="3"/>
    </row>
    <row r="370" spans="1:2" ht="15.75" thickBot="1" x14ac:dyDescent="0.3">
      <c r="A370" s="7"/>
      <c r="B370" s="3"/>
    </row>
    <row r="371" spans="1:2" ht="15.75" thickBot="1" x14ac:dyDescent="0.3">
      <c r="A371" s="7"/>
      <c r="B371" s="3"/>
    </row>
    <row r="372" spans="1:2" ht="15.75" thickBot="1" x14ac:dyDescent="0.3">
      <c r="A372" s="7"/>
      <c r="B372" s="3"/>
    </row>
    <row r="373" spans="1:2" ht="15.75" thickBot="1" x14ac:dyDescent="0.3">
      <c r="A373" s="7"/>
      <c r="B373" s="3"/>
    </row>
    <row r="374" spans="1:2" ht="15.75" thickBot="1" x14ac:dyDescent="0.3">
      <c r="A374" s="7"/>
      <c r="B374" s="3"/>
    </row>
    <row r="375" spans="1:2" ht="15.75" thickBot="1" x14ac:dyDescent="0.3">
      <c r="A375" s="7"/>
      <c r="B375" s="3"/>
    </row>
    <row r="376" spans="1:2" ht="15.75" thickBot="1" x14ac:dyDescent="0.3">
      <c r="A376" s="7"/>
      <c r="B376" s="3"/>
    </row>
    <row r="377" spans="1:2" ht="15.75" thickBot="1" x14ac:dyDescent="0.3">
      <c r="A377" s="7"/>
      <c r="B377" s="3"/>
    </row>
    <row r="378" spans="1:2" ht="15.75" thickBot="1" x14ac:dyDescent="0.3">
      <c r="A378" s="7"/>
      <c r="B378" s="3"/>
    </row>
    <row r="379" spans="1:2" ht="15.75" thickBot="1" x14ac:dyDescent="0.3">
      <c r="A379" s="7"/>
      <c r="B379" s="3"/>
    </row>
    <row r="380" spans="1:2" ht="15.75" thickBot="1" x14ac:dyDescent="0.3">
      <c r="A380" s="7"/>
      <c r="B380" s="3"/>
    </row>
    <row r="381" spans="1:2" ht="15.75" thickBot="1" x14ac:dyDescent="0.3">
      <c r="A381" s="7"/>
      <c r="B381" s="3"/>
    </row>
    <row r="382" spans="1:2" ht="15.75" thickBot="1" x14ac:dyDescent="0.3">
      <c r="A382" s="7"/>
      <c r="B382" s="3"/>
    </row>
    <row r="383" spans="1:2" ht="15.75" thickBot="1" x14ac:dyDescent="0.3">
      <c r="A383" s="7"/>
      <c r="B383" s="3"/>
    </row>
    <row r="384" spans="1:2" ht="15.75" thickBot="1" x14ac:dyDescent="0.3">
      <c r="A384" s="7"/>
      <c r="B384" s="3"/>
    </row>
    <row r="385" spans="1:2" ht="15.75" thickBot="1" x14ac:dyDescent="0.3">
      <c r="A385" s="7"/>
      <c r="B385" s="3"/>
    </row>
    <row r="386" spans="1:2" ht="15.75" thickBot="1" x14ac:dyDescent="0.3">
      <c r="A386" s="7"/>
      <c r="B386" s="3"/>
    </row>
    <row r="387" spans="1:2" ht="15.75" thickBot="1" x14ac:dyDescent="0.3">
      <c r="A387" s="7"/>
      <c r="B387" s="3"/>
    </row>
    <row r="388" spans="1:2" ht="15.75" thickBot="1" x14ac:dyDescent="0.3">
      <c r="A388" s="7"/>
      <c r="B388" s="3"/>
    </row>
    <row r="389" spans="1:2" ht="15.75" thickBot="1" x14ac:dyDescent="0.3">
      <c r="A389" s="7"/>
      <c r="B389" s="3"/>
    </row>
    <row r="390" spans="1:2" ht="15.75" thickBot="1" x14ac:dyDescent="0.3">
      <c r="A390" s="7"/>
      <c r="B390" s="3"/>
    </row>
    <row r="391" spans="1:2" ht="15.75" thickBot="1" x14ac:dyDescent="0.3">
      <c r="A391" s="7"/>
      <c r="B391" s="3"/>
    </row>
    <row r="392" spans="1:2" ht="15.75" thickBot="1" x14ac:dyDescent="0.3">
      <c r="A392" s="7"/>
      <c r="B392" s="3"/>
    </row>
    <row r="393" spans="1:2" ht="15.75" thickBot="1" x14ac:dyDescent="0.3">
      <c r="A393" s="7"/>
      <c r="B393" s="3"/>
    </row>
    <row r="394" spans="1:2" ht="15.75" thickBot="1" x14ac:dyDescent="0.3">
      <c r="A394" s="7"/>
      <c r="B394" s="3"/>
    </row>
    <row r="395" spans="1:2" ht="15.75" thickBot="1" x14ac:dyDescent="0.3">
      <c r="A395" s="7"/>
      <c r="B395" s="3"/>
    </row>
    <row r="396" spans="1:2" ht="15.75" thickBot="1" x14ac:dyDescent="0.3">
      <c r="A396" s="7"/>
      <c r="B396" s="3"/>
    </row>
    <row r="397" spans="1:2" ht="15.75" thickBot="1" x14ac:dyDescent="0.3">
      <c r="A397" s="7"/>
      <c r="B397" s="3"/>
    </row>
    <row r="398" spans="1:2" ht="15.75" thickBot="1" x14ac:dyDescent="0.3">
      <c r="A398" s="7"/>
      <c r="B398" s="3"/>
    </row>
    <row r="399" spans="1:2" ht="15.75" thickBot="1" x14ac:dyDescent="0.3">
      <c r="A399" s="7"/>
      <c r="B399" s="3"/>
    </row>
    <row r="400" spans="1:2" ht="15.75" thickBot="1" x14ac:dyDescent="0.3">
      <c r="A400" s="7"/>
      <c r="B400" s="3"/>
    </row>
    <row r="401" spans="1:2" ht="15.75" thickBot="1" x14ac:dyDescent="0.3">
      <c r="A401" s="7"/>
      <c r="B401" s="3"/>
    </row>
    <row r="402" spans="1:2" ht="15.75" thickBot="1" x14ac:dyDescent="0.3">
      <c r="A402" s="7"/>
      <c r="B402" s="3"/>
    </row>
    <row r="403" spans="1:2" ht="15.75" thickBot="1" x14ac:dyDescent="0.3">
      <c r="A403" s="7"/>
      <c r="B403" s="3"/>
    </row>
    <row r="404" spans="1:2" ht="15.75" thickBot="1" x14ac:dyDescent="0.3">
      <c r="A404" s="7"/>
      <c r="B404" s="3"/>
    </row>
    <row r="405" spans="1:2" ht="15.75" thickBot="1" x14ac:dyDescent="0.3">
      <c r="A405" s="7"/>
      <c r="B405" s="3"/>
    </row>
    <row r="406" spans="1:2" ht="15.75" thickBot="1" x14ac:dyDescent="0.3">
      <c r="A406" s="7"/>
      <c r="B406" s="3"/>
    </row>
    <row r="407" spans="1:2" ht="15.75" thickBot="1" x14ac:dyDescent="0.3">
      <c r="A407" s="7"/>
      <c r="B407" s="3"/>
    </row>
    <row r="408" spans="1:2" ht="15.75" thickBot="1" x14ac:dyDescent="0.3">
      <c r="A408" s="7"/>
      <c r="B408" s="3"/>
    </row>
    <row r="409" spans="1:2" ht="15.75" thickBot="1" x14ac:dyDescent="0.3">
      <c r="A409" s="7"/>
      <c r="B409" s="3"/>
    </row>
    <row r="410" spans="1:2" ht="15.75" thickBot="1" x14ac:dyDescent="0.3">
      <c r="A410" s="7"/>
      <c r="B410" s="3"/>
    </row>
    <row r="411" spans="1:2" ht="15.75" thickBot="1" x14ac:dyDescent="0.3">
      <c r="A411" s="7"/>
      <c r="B411" s="3"/>
    </row>
    <row r="412" spans="1:2" ht="15.75" thickBot="1" x14ac:dyDescent="0.3">
      <c r="A412" s="7"/>
      <c r="B412" s="3"/>
    </row>
    <row r="413" spans="1:2" ht="15.75" thickBot="1" x14ac:dyDescent="0.3">
      <c r="A413" s="7"/>
      <c r="B413" s="3"/>
    </row>
    <row r="414" spans="1:2" ht="15.75" thickBot="1" x14ac:dyDescent="0.3">
      <c r="A414" s="7"/>
      <c r="B414" s="3"/>
    </row>
    <row r="415" spans="1:2" ht="15.75" thickBot="1" x14ac:dyDescent="0.3">
      <c r="A415" s="7"/>
      <c r="B415" s="3"/>
    </row>
    <row r="416" spans="1:2" ht="15.75" thickBot="1" x14ac:dyDescent="0.3">
      <c r="A416" s="7"/>
      <c r="B416" s="3"/>
    </row>
    <row r="417" spans="1:2" ht="15.75" thickBot="1" x14ac:dyDescent="0.3">
      <c r="A417" s="7"/>
      <c r="B417" s="3"/>
    </row>
    <row r="418" spans="1:2" ht="15.75" thickBot="1" x14ac:dyDescent="0.3">
      <c r="A418" s="7"/>
      <c r="B418" s="3"/>
    </row>
    <row r="419" spans="1:2" ht="15.75" thickBot="1" x14ac:dyDescent="0.3">
      <c r="A419" s="7"/>
      <c r="B419" s="3"/>
    </row>
    <row r="420" spans="1:2" ht="15.75" thickBot="1" x14ac:dyDescent="0.3">
      <c r="A420" s="7"/>
      <c r="B420" s="3"/>
    </row>
    <row r="421" spans="1:2" ht="15.75" thickBot="1" x14ac:dyDescent="0.3">
      <c r="A421" s="7"/>
      <c r="B421" s="3"/>
    </row>
    <row r="422" spans="1:2" ht="15.75" thickBot="1" x14ac:dyDescent="0.3">
      <c r="A422" s="7"/>
      <c r="B422" s="3"/>
    </row>
    <row r="423" spans="1:2" ht="15.75" thickBot="1" x14ac:dyDescent="0.3">
      <c r="A423" s="7"/>
      <c r="B423" s="3"/>
    </row>
    <row r="424" spans="1:2" ht="15.75" thickBot="1" x14ac:dyDescent="0.3">
      <c r="A424" s="7"/>
      <c r="B424" s="3"/>
    </row>
    <row r="425" spans="1:2" ht="15.75" thickBot="1" x14ac:dyDescent="0.3">
      <c r="A425" s="7"/>
      <c r="B425" s="3"/>
    </row>
    <row r="426" spans="1:2" ht="15.75" thickBot="1" x14ac:dyDescent="0.3">
      <c r="A426" s="7"/>
      <c r="B426" s="3"/>
    </row>
    <row r="427" spans="1:2" ht="15.75" thickBot="1" x14ac:dyDescent="0.3">
      <c r="A427" s="7"/>
      <c r="B427" s="3"/>
    </row>
    <row r="428" spans="1:2" ht="15.75" thickBot="1" x14ac:dyDescent="0.3">
      <c r="A428" s="7"/>
      <c r="B428" s="3"/>
    </row>
    <row r="429" spans="1:2" ht="15.75" thickBot="1" x14ac:dyDescent="0.3">
      <c r="A429" s="7"/>
      <c r="B429" s="3"/>
    </row>
    <row r="430" spans="1:2" ht="15.75" thickBot="1" x14ac:dyDescent="0.3">
      <c r="A430" s="7"/>
      <c r="B430" s="3"/>
    </row>
    <row r="431" spans="1:2" ht="15.75" thickBot="1" x14ac:dyDescent="0.3">
      <c r="A431" s="7"/>
      <c r="B431" s="3"/>
    </row>
    <row r="432" spans="1:2" ht="15.75" thickBot="1" x14ac:dyDescent="0.3">
      <c r="A432" s="7"/>
      <c r="B432" s="3"/>
    </row>
    <row r="433" spans="1:2" ht="15.75" thickBot="1" x14ac:dyDescent="0.3">
      <c r="A433" s="7"/>
      <c r="B433" s="3"/>
    </row>
    <row r="434" spans="1:2" ht="15.75" thickBot="1" x14ac:dyDescent="0.3">
      <c r="A434" s="7"/>
      <c r="B434" s="3"/>
    </row>
    <row r="435" spans="1:2" ht="15.75" thickBot="1" x14ac:dyDescent="0.3">
      <c r="A435" s="7"/>
      <c r="B435" s="3"/>
    </row>
    <row r="436" spans="1:2" ht="15.75" thickBot="1" x14ac:dyDescent="0.3">
      <c r="A436" s="7"/>
      <c r="B436" s="3"/>
    </row>
    <row r="437" spans="1:2" ht="15.75" thickBot="1" x14ac:dyDescent="0.3">
      <c r="A437" s="7"/>
      <c r="B437" s="3"/>
    </row>
    <row r="438" spans="1:2" ht="15.75" thickBot="1" x14ac:dyDescent="0.3">
      <c r="A438" s="7"/>
      <c r="B438" s="3"/>
    </row>
    <row r="439" spans="1:2" ht="15.75" thickBot="1" x14ac:dyDescent="0.3">
      <c r="A439" s="7"/>
      <c r="B439" s="3"/>
    </row>
    <row r="440" spans="1:2" ht="15.75" thickBot="1" x14ac:dyDescent="0.3">
      <c r="A440" s="7"/>
      <c r="B440" s="3"/>
    </row>
    <row r="441" spans="1:2" ht="15.75" thickBot="1" x14ac:dyDescent="0.3">
      <c r="A441" s="7"/>
      <c r="B441" s="3"/>
    </row>
    <row r="442" spans="1:2" ht="15.75" thickBot="1" x14ac:dyDescent="0.3">
      <c r="A442" s="7"/>
      <c r="B442" s="3"/>
    </row>
    <row r="443" spans="1:2" ht="15.75" thickBot="1" x14ac:dyDescent="0.3">
      <c r="A443" s="7"/>
      <c r="B443" s="3"/>
    </row>
    <row r="444" spans="1:2" ht="15.75" thickBot="1" x14ac:dyDescent="0.3">
      <c r="A444" s="7"/>
      <c r="B444" s="3"/>
    </row>
    <row r="445" spans="1:2" ht="15.75" thickBot="1" x14ac:dyDescent="0.3">
      <c r="A445" s="7"/>
      <c r="B445" s="3"/>
    </row>
    <row r="446" spans="1:2" ht="15.75" thickBot="1" x14ac:dyDescent="0.3">
      <c r="A446" s="7"/>
      <c r="B446" s="3"/>
    </row>
    <row r="447" spans="1:2" ht="15.75" thickBot="1" x14ac:dyDescent="0.3">
      <c r="A447" s="7"/>
      <c r="B447" s="3"/>
    </row>
    <row r="448" spans="1:2" ht="15.75" thickBot="1" x14ac:dyDescent="0.3">
      <c r="A448" s="7"/>
      <c r="B448" s="3"/>
    </row>
    <row r="449" spans="1:2" ht="15.75" thickBot="1" x14ac:dyDescent="0.3">
      <c r="A449" s="7"/>
      <c r="B449" s="3"/>
    </row>
    <row r="450" spans="1:2" ht="15.75" thickBot="1" x14ac:dyDescent="0.3">
      <c r="A450" s="7"/>
      <c r="B450" s="3"/>
    </row>
    <row r="451" spans="1:2" ht="15.75" thickBot="1" x14ac:dyDescent="0.3">
      <c r="A451" s="7"/>
      <c r="B451" s="3"/>
    </row>
    <row r="452" spans="1:2" ht="15.75" thickBot="1" x14ac:dyDescent="0.3">
      <c r="A452" s="7"/>
      <c r="B452" s="3"/>
    </row>
    <row r="453" spans="1:2" ht="15.75" thickBot="1" x14ac:dyDescent="0.3">
      <c r="A453" s="7"/>
      <c r="B453" s="3"/>
    </row>
    <row r="454" spans="1:2" ht="15.75" thickBot="1" x14ac:dyDescent="0.3">
      <c r="A454" s="7"/>
      <c r="B454" s="3"/>
    </row>
    <row r="455" spans="1:2" ht="15.75" thickBot="1" x14ac:dyDescent="0.3">
      <c r="A455" s="7"/>
      <c r="B455" s="3"/>
    </row>
    <row r="456" spans="1:2" ht="15.75" thickBot="1" x14ac:dyDescent="0.3">
      <c r="A456" s="7"/>
      <c r="B456" s="3"/>
    </row>
    <row r="457" spans="1:2" ht="15.75" thickBot="1" x14ac:dyDescent="0.3">
      <c r="A457" s="7"/>
      <c r="B457" s="3"/>
    </row>
    <row r="458" spans="1:2" ht="15.75" thickBot="1" x14ac:dyDescent="0.3">
      <c r="A458" s="7"/>
      <c r="B458" s="3"/>
    </row>
    <row r="459" spans="1:2" ht="15.75" thickBot="1" x14ac:dyDescent="0.3">
      <c r="A459" s="7"/>
      <c r="B459" s="3"/>
    </row>
    <row r="460" spans="1:2" ht="15.75" thickBot="1" x14ac:dyDescent="0.3">
      <c r="A460" s="7"/>
      <c r="B460" s="3"/>
    </row>
    <row r="461" spans="1:2" ht="15.75" thickBot="1" x14ac:dyDescent="0.3">
      <c r="A461" s="7"/>
      <c r="B461" s="3"/>
    </row>
    <row r="462" spans="1:2" ht="15.75" thickBot="1" x14ac:dyDescent="0.3">
      <c r="A462" s="7"/>
      <c r="B462" s="3"/>
    </row>
    <row r="463" spans="1:2" ht="15.75" thickBot="1" x14ac:dyDescent="0.3">
      <c r="A463" s="7"/>
      <c r="B463" s="3"/>
    </row>
    <row r="464" spans="1:2" ht="15.75" thickBot="1" x14ac:dyDescent="0.3">
      <c r="A464" s="7"/>
      <c r="B464" s="3"/>
    </row>
    <row r="465" spans="1:2" ht="15.75" thickBot="1" x14ac:dyDescent="0.3">
      <c r="A465" s="7"/>
      <c r="B465" s="3"/>
    </row>
    <row r="466" spans="1:2" ht="15.75" thickBot="1" x14ac:dyDescent="0.3">
      <c r="A466" s="7"/>
      <c r="B466" s="3"/>
    </row>
    <row r="467" spans="1:2" ht="15.75" thickBot="1" x14ac:dyDescent="0.3">
      <c r="A467" s="7"/>
      <c r="B467" s="3"/>
    </row>
    <row r="468" spans="1:2" ht="15.75" thickBot="1" x14ac:dyDescent="0.3">
      <c r="A468" s="7"/>
      <c r="B468" s="3"/>
    </row>
    <row r="469" spans="1:2" ht="15.75" thickBot="1" x14ac:dyDescent="0.3">
      <c r="A469" s="7"/>
      <c r="B469" s="3"/>
    </row>
    <row r="470" spans="1:2" ht="15.75" thickBot="1" x14ac:dyDescent="0.3">
      <c r="A470" s="7"/>
      <c r="B470" s="3"/>
    </row>
    <row r="471" spans="1:2" ht="15.75" thickBot="1" x14ac:dyDescent="0.3">
      <c r="A471" s="7"/>
      <c r="B471" s="3"/>
    </row>
    <row r="472" spans="1:2" ht="15.75" thickBot="1" x14ac:dyDescent="0.3">
      <c r="A472" s="7"/>
      <c r="B472" s="3"/>
    </row>
    <row r="473" spans="1:2" ht="15.75" thickBot="1" x14ac:dyDescent="0.3">
      <c r="A473" s="7"/>
      <c r="B473" s="3"/>
    </row>
    <row r="474" spans="1:2" ht="15.75" thickBot="1" x14ac:dyDescent="0.3">
      <c r="A474" s="7"/>
      <c r="B474" s="3"/>
    </row>
    <row r="475" spans="1:2" ht="15.75" thickBot="1" x14ac:dyDescent="0.3">
      <c r="A475" s="7"/>
      <c r="B475" s="3"/>
    </row>
    <row r="476" spans="1:2" ht="15.75" thickBot="1" x14ac:dyDescent="0.3">
      <c r="A476" s="7"/>
      <c r="B476" s="3"/>
    </row>
    <row r="477" spans="1:2" ht="15.75" thickBot="1" x14ac:dyDescent="0.3">
      <c r="A477" s="7"/>
      <c r="B477" s="3"/>
    </row>
    <row r="478" spans="1:2" ht="15.75" thickBot="1" x14ac:dyDescent="0.3">
      <c r="A478" s="7"/>
      <c r="B478" s="3"/>
    </row>
    <row r="479" spans="1:2" ht="15.75" thickBot="1" x14ac:dyDescent="0.3">
      <c r="A479" s="7"/>
      <c r="B479" s="3"/>
    </row>
    <row r="480" spans="1:2" ht="15.75" thickBot="1" x14ac:dyDescent="0.3">
      <c r="A480" s="7"/>
      <c r="B480" s="3"/>
    </row>
    <row r="481" spans="1:2" ht="15.75" thickBot="1" x14ac:dyDescent="0.3">
      <c r="A481" s="7"/>
      <c r="B481" s="3"/>
    </row>
    <row r="482" spans="1:2" ht="15.75" thickBot="1" x14ac:dyDescent="0.3">
      <c r="A482" s="7"/>
      <c r="B482" s="3"/>
    </row>
    <row r="483" spans="1:2" ht="15.75" thickBot="1" x14ac:dyDescent="0.3">
      <c r="A483" s="7"/>
      <c r="B483" s="3"/>
    </row>
    <row r="484" spans="1:2" ht="15.75" thickBot="1" x14ac:dyDescent="0.3">
      <c r="A484" s="7"/>
      <c r="B484" s="3"/>
    </row>
    <row r="485" spans="1:2" ht="15.75" thickBot="1" x14ac:dyDescent="0.3">
      <c r="A485" s="7"/>
      <c r="B485" s="3"/>
    </row>
    <row r="486" spans="1:2" ht="15.75" thickBot="1" x14ac:dyDescent="0.3">
      <c r="A486" s="7"/>
      <c r="B486" s="3"/>
    </row>
    <row r="487" spans="1:2" ht="15.75" thickBot="1" x14ac:dyDescent="0.3">
      <c r="A487" s="7"/>
      <c r="B487" s="3"/>
    </row>
    <row r="488" spans="1:2" ht="15.75" thickBot="1" x14ac:dyDescent="0.3">
      <c r="A488" s="7"/>
      <c r="B488" s="3"/>
    </row>
    <row r="489" spans="1:2" ht="15.75" thickBot="1" x14ac:dyDescent="0.3">
      <c r="A489" s="7"/>
      <c r="B489" s="3"/>
    </row>
    <row r="490" spans="1:2" ht="15.75" thickBot="1" x14ac:dyDescent="0.3">
      <c r="A490" s="7"/>
      <c r="B490" s="3"/>
    </row>
    <row r="491" spans="1:2" ht="15.75" thickBot="1" x14ac:dyDescent="0.3">
      <c r="A491" s="7"/>
      <c r="B491" s="3"/>
    </row>
    <row r="492" spans="1:2" ht="15.75" thickBot="1" x14ac:dyDescent="0.3">
      <c r="A492" s="7"/>
      <c r="B492" s="3"/>
    </row>
    <row r="493" spans="1:2" ht="15.75" thickBot="1" x14ac:dyDescent="0.3">
      <c r="A493" s="7"/>
      <c r="B493" s="3"/>
    </row>
    <row r="494" spans="1:2" ht="15.75" thickBot="1" x14ac:dyDescent="0.3">
      <c r="A494" s="7"/>
      <c r="B494" s="3"/>
    </row>
    <row r="495" spans="1:2" ht="15.75" thickBot="1" x14ac:dyDescent="0.3">
      <c r="A495" s="7"/>
      <c r="B495" s="3"/>
    </row>
    <row r="496" spans="1:2" ht="15.75" thickBot="1" x14ac:dyDescent="0.3">
      <c r="A496" s="7"/>
      <c r="B496" s="3"/>
    </row>
    <row r="497" spans="1:2" ht="15.75" thickBot="1" x14ac:dyDescent="0.3">
      <c r="A497" s="7"/>
      <c r="B497" s="3"/>
    </row>
    <row r="498" spans="1:2" ht="15.75" thickBot="1" x14ac:dyDescent="0.3">
      <c r="A498" s="7"/>
      <c r="B498" s="3"/>
    </row>
    <row r="499" spans="1:2" ht="15.75" thickBot="1" x14ac:dyDescent="0.3">
      <c r="A499" s="7"/>
      <c r="B499" s="3"/>
    </row>
    <row r="500" spans="1:2" ht="15.75" thickBot="1" x14ac:dyDescent="0.3">
      <c r="A500" s="7"/>
      <c r="B500" s="3"/>
    </row>
    <row r="501" spans="1:2" ht="15.75" thickBot="1" x14ac:dyDescent="0.3">
      <c r="A501" s="7"/>
      <c r="B501" s="3"/>
    </row>
    <row r="502" spans="1:2" ht="15.75" thickBot="1" x14ac:dyDescent="0.3">
      <c r="A502" s="7"/>
      <c r="B502" s="3"/>
    </row>
    <row r="503" spans="1:2" ht="15.75" thickBot="1" x14ac:dyDescent="0.3">
      <c r="A503" s="7"/>
      <c r="B503" s="3"/>
    </row>
    <row r="504" spans="1:2" ht="15.75" thickBot="1" x14ac:dyDescent="0.3">
      <c r="A504" s="7"/>
      <c r="B504" s="3"/>
    </row>
    <row r="505" spans="1:2" ht="15.75" thickBot="1" x14ac:dyDescent="0.3">
      <c r="A505" s="7"/>
      <c r="B505" s="3"/>
    </row>
    <row r="506" spans="1:2" ht="15.75" thickBot="1" x14ac:dyDescent="0.3">
      <c r="A506" s="7"/>
      <c r="B506" s="3"/>
    </row>
    <row r="507" spans="1:2" ht="15.75" thickBot="1" x14ac:dyDescent="0.3">
      <c r="A507" s="7"/>
      <c r="B507" s="3"/>
    </row>
    <row r="508" spans="1:2" ht="15.75" thickBot="1" x14ac:dyDescent="0.3">
      <c r="A508" s="7"/>
      <c r="B508" s="3"/>
    </row>
    <row r="509" spans="1:2" ht="15.75" thickBot="1" x14ac:dyDescent="0.3">
      <c r="A509" s="7"/>
      <c r="B509" s="3"/>
    </row>
    <row r="510" spans="1:2" ht="15.75" thickBot="1" x14ac:dyDescent="0.3">
      <c r="A510" s="7"/>
      <c r="B510" s="3"/>
    </row>
    <row r="511" spans="1:2" ht="15.75" thickBot="1" x14ac:dyDescent="0.3">
      <c r="A511" s="7"/>
      <c r="B511" s="3"/>
    </row>
    <row r="512" spans="1:2" ht="15.75" thickBot="1" x14ac:dyDescent="0.3">
      <c r="A512" s="7"/>
      <c r="B512" s="3"/>
    </row>
    <row r="513" spans="1:2" ht="15.75" thickBot="1" x14ac:dyDescent="0.3">
      <c r="A513" s="7"/>
      <c r="B513" s="3"/>
    </row>
    <row r="514" spans="1:2" ht="15.75" thickBot="1" x14ac:dyDescent="0.3">
      <c r="A514" s="7"/>
      <c r="B514" s="3"/>
    </row>
    <row r="515" spans="1:2" ht="15.75" thickBot="1" x14ac:dyDescent="0.3">
      <c r="A515" s="7"/>
      <c r="B515" s="3"/>
    </row>
    <row r="516" spans="1:2" ht="15.75" thickBot="1" x14ac:dyDescent="0.3">
      <c r="A516" s="7"/>
      <c r="B516" s="3"/>
    </row>
    <row r="517" spans="1:2" ht="15.75" thickBot="1" x14ac:dyDescent="0.3">
      <c r="A517" s="7"/>
      <c r="B517" s="3"/>
    </row>
    <row r="518" spans="1:2" ht="15.75" thickBot="1" x14ac:dyDescent="0.3">
      <c r="A518" s="7"/>
      <c r="B518" s="3"/>
    </row>
    <row r="519" spans="1:2" ht="15.75" thickBot="1" x14ac:dyDescent="0.3">
      <c r="A519" s="7"/>
      <c r="B519" s="3"/>
    </row>
    <row r="520" spans="1:2" ht="15.75" thickBot="1" x14ac:dyDescent="0.3">
      <c r="A520" s="7"/>
      <c r="B520" s="3"/>
    </row>
    <row r="521" spans="1:2" ht="15.75" thickBot="1" x14ac:dyDescent="0.3">
      <c r="A521" s="7"/>
      <c r="B521" s="3"/>
    </row>
    <row r="522" spans="1:2" ht="15.75" thickBot="1" x14ac:dyDescent="0.3">
      <c r="A522" s="7"/>
      <c r="B522" s="3"/>
    </row>
    <row r="523" spans="1:2" ht="15.75" thickBot="1" x14ac:dyDescent="0.3">
      <c r="A523" s="7"/>
      <c r="B523" s="3"/>
    </row>
    <row r="524" spans="1:2" ht="15.75" thickBot="1" x14ac:dyDescent="0.3">
      <c r="A524" s="7"/>
      <c r="B524" s="3"/>
    </row>
    <row r="525" spans="1:2" ht="15.75" thickBot="1" x14ac:dyDescent="0.3">
      <c r="A525" s="7"/>
      <c r="B525" s="3"/>
    </row>
    <row r="526" spans="1:2" ht="15.75" thickBot="1" x14ac:dyDescent="0.3">
      <c r="A526" s="7"/>
      <c r="B526" s="3"/>
    </row>
    <row r="527" spans="1:2" ht="15.75" thickBot="1" x14ac:dyDescent="0.3">
      <c r="A527" s="7"/>
      <c r="B527" s="3"/>
    </row>
    <row r="528" spans="1:2" ht="15.75" thickBot="1" x14ac:dyDescent="0.3">
      <c r="A528" s="7"/>
      <c r="B528" s="3"/>
    </row>
    <row r="529" spans="1:2" ht="15.75" thickBot="1" x14ac:dyDescent="0.3">
      <c r="A529" s="7"/>
      <c r="B529" s="3"/>
    </row>
    <row r="530" spans="1:2" ht="15.75" thickBot="1" x14ac:dyDescent="0.3">
      <c r="A530" s="7"/>
      <c r="B530" s="3"/>
    </row>
    <row r="531" spans="1:2" ht="15.75" thickBot="1" x14ac:dyDescent="0.3">
      <c r="A531" s="7"/>
      <c r="B531" s="3"/>
    </row>
    <row r="532" spans="1:2" ht="15.75" thickBot="1" x14ac:dyDescent="0.3">
      <c r="A532" s="7"/>
      <c r="B532" s="3"/>
    </row>
    <row r="533" spans="1:2" ht="15.75" thickBot="1" x14ac:dyDescent="0.3">
      <c r="A533" s="7"/>
      <c r="B533" s="3"/>
    </row>
    <row r="534" spans="1:2" ht="15.75" thickBot="1" x14ac:dyDescent="0.3">
      <c r="A534" s="7"/>
      <c r="B534" s="3"/>
    </row>
    <row r="535" spans="1:2" ht="15.75" thickBot="1" x14ac:dyDescent="0.3">
      <c r="A535" s="7"/>
      <c r="B535" s="3"/>
    </row>
    <row r="536" spans="1:2" ht="15.75" thickBot="1" x14ac:dyDescent="0.3">
      <c r="A536" s="7"/>
      <c r="B536" s="3"/>
    </row>
    <row r="537" spans="1:2" ht="15.75" thickBot="1" x14ac:dyDescent="0.3">
      <c r="A537" s="7"/>
      <c r="B537" s="3"/>
    </row>
    <row r="538" spans="1:2" ht="15.75" thickBot="1" x14ac:dyDescent="0.3">
      <c r="A538" s="7"/>
      <c r="B538" s="3"/>
    </row>
    <row r="539" spans="1:2" ht="15.75" thickBot="1" x14ac:dyDescent="0.3">
      <c r="A539" s="7"/>
      <c r="B539" s="3"/>
    </row>
    <row r="540" spans="1:2" ht="15.75" thickBot="1" x14ac:dyDescent="0.3">
      <c r="A540" s="7"/>
      <c r="B540" s="3"/>
    </row>
    <row r="541" spans="1:2" ht="15.75" thickBot="1" x14ac:dyDescent="0.3">
      <c r="A541" s="7"/>
      <c r="B541" s="3"/>
    </row>
    <row r="542" spans="1:2" ht="15.75" thickBot="1" x14ac:dyDescent="0.3">
      <c r="A542" s="7"/>
      <c r="B542" s="3"/>
    </row>
    <row r="543" spans="1:2" ht="15.75" thickBot="1" x14ac:dyDescent="0.3">
      <c r="A543" s="7"/>
      <c r="B543" s="3"/>
    </row>
    <row r="544" spans="1:2" ht="15.75" thickBot="1" x14ac:dyDescent="0.3">
      <c r="A544" s="7"/>
      <c r="B544" s="3"/>
    </row>
    <row r="545" spans="1:2" ht="15.75" thickBot="1" x14ac:dyDescent="0.3">
      <c r="A545" s="7"/>
      <c r="B545" s="3"/>
    </row>
    <row r="546" spans="1:2" ht="15.75" thickBot="1" x14ac:dyDescent="0.3">
      <c r="A546" s="7"/>
      <c r="B546" s="3"/>
    </row>
    <row r="547" spans="1:2" ht="15.75" thickBot="1" x14ac:dyDescent="0.3">
      <c r="A547" s="7"/>
      <c r="B547" s="3"/>
    </row>
    <row r="548" spans="1:2" ht="15.75" thickBot="1" x14ac:dyDescent="0.3">
      <c r="A548" s="7"/>
      <c r="B548" s="3"/>
    </row>
    <row r="549" spans="1:2" ht="15.75" thickBot="1" x14ac:dyDescent="0.3">
      <c r="A549" s="7"/>
      <c r="B549" s="3"/>
    </row>
    <row r="550" spans="1:2" ht="15.75" thickBot="1" x14ac:dyDescent="0.3">
      <c r="A550" s="7"/>
      <c r="B550" s="3"/>
    </row>
    <row r="551" spans="1:2" ht="15.75" thickBot="1" x14ac:dyDescent="0.3">
      <c r="A551" s="7"/>
      <c r="B551" s="3"/>
    </row>
    <row r="552" spans="1:2" ht="15.75" thickBot="1" x14ac:dyDescent="0.3">
      <c r="A552" s="7"/>
      <c r="B552" s="3"/>
    </row>
    <row r="553" spans="1:2" ht="15.75" thickBot="1" x14ac:dyDescent="0.3">
      <c r="A553" s="7"/>
      <c r="B553" s="3"/>
    </row>
    <row r="554" spans="1:2" ht="15.75" thickBot="1" x14ac:dyDescent="0.3">
      <c r="A554" s="7"/>
      <c r="B554" s="3"/>
    </row>
    <row r="555" spans="1:2" ht="15.75" thickBot="1" x14ac:dyDescent="0.3">
      <c r="A555" s="7"/>
      <c r="B555" s="3"/>
    </row>
    <row r="556" spans="1:2" ht="15.75" thickBot="1" x14ac:dyDescent="0.3">
      <c r="A556" s="7"/>
      <c r="B556" s="3"/>
    </row>
    <row r="557" spans="1:2" ht="15.75" thickBot="1" x14ac:dyDescent="0.3">
      <c r="A557" s="7"/>
      <c r="B557" s="3"/>
    </row>
    <row r="558" spans="1:2" ht="15.75" thickBot="1" x14ac:dyDescent="0.3">
      <c r="A558" s="7"/>
      <c r="B558" s="3"/>
    </row>
    <row r="559" spans="1:2" ht="15.75" thickBot="1" x14ac:dyDescent="0.3">
      <c r="A559" s="7"/>
      <c r="B559" s="3"/>
    </row>
    <row r="560" spans="1:2" ht="15.75" thickBot="1" x14ac:dyDescent="0.3">
      <c r="A560" s="7"/>
      <c r="B560" s="3"/>
    </row>
    <row r="561" spans="1:2" ht="15.75" thickBot="1" x14ac:dyDescent="0.3">
      <c r="A561" s="7"/>
      <c r="B561" s="3"/>
    </row>
    <row r="562" spans="1:2" ht="15.75" thickBot="1" x14ac:dyDescent="0.3">
      <c r="A562" s="7"/>
      <c r="B562" s="3"/>
    </row>
    <row r="563" spans="1:2" ht="15.75" thickBot="1" x14ac:dyDescent="0.3">
      <c r="A563" s="7"/>
      <c r="B563" s="3"/>
    </row>
    <row r="564" spans="1:2" ht="15.75" thickBot="1" x14ac:dyDescent="0.3">
      <c r="A564" s="7"/>
      <c r="B564" s="3"/>
    </row>
    <row r="565" spans="1:2" ht="15.75" thickBot="1" x14ac:dyDescent="0.3">
      <c r="A565" s="7"/>
      <c r="B565" s="3"/>
    </row>
    <row r="566" spans="1:2" ht="15.75" thickBot="1" x14ac:dyDescent="0.3">
      <c r="A566" s="7"/>
      <c r="B566" s="3"/>
    </row>
    <row r="567" spans="1:2" ht="15.75" thickBot="1" x14ac:dyDescent="0.3">
      <c r="A567" s="7"/>
      <c r="B567" s="3"/>
    </row>
    <row r="568" spans="1:2" ht="15.75" thickBot="1" x14ac:dyDescent="0.3">
      <c r="A568" s="7"/>
      <c r="B568" s="3"/>
    </row>
    <row r="569" spans="1:2" ht="15.75" thickBot="1" x14ac:dyDescent="0.3">
      <c r="A569" s="7"/>
      <c r="B569" s="3"/>
    </row>
    <row r="570" spans="1:2" ht="15.75" thickBot="1" x14ac:dyDescent="0.3">
      <c r="A570" s="7"/>
      <c r="B570" s="3"/>
    </row>
    <row r="571" spans="1:2" ht="15.75" thickBot="1" x14ac:dyDescent="0.3">
      <c r="A571" s="7"/>
      <c r="B571" s="3"/>
    </row>
    <row r="572" spans="1:2" ht="15.75" thickBot="1" x14ac:dyDescent="0.3">
      <c r="A572" s="7"/>
      <c r="B572" s="3"/>
    </row>
    <row r="573" spans="1:2" ht="15.75" thickBot="1" x14ac:dyDescent="0.3">
      <c r="A573" s="7"/>
      <c r="B573" s="3"/>
    </row>
    <row r="574" spans="1:2" ht="15.75" thickBot="1" x14ac:dyDescent="0.3">
      <c r="A574" s="7"/>
      <c r="B574" s="3"/>
    </row>
    <row r="575" spans="1:2" ht="15.75" thickBot="1" x14ac:dyDescent="0.3">
      <c r="A575" s="7"/>
      <c r="B575" s="3"/>
    </row>
    <row r="576" spans="1:2" ht="15.75" thickBot="1" x14ac:dyDescent="0.3">
      <c r="A576" s="7"/>
      <c r="B576" s="3"/>
    </row>
    <row r="577" spans="1:2" ht="15.75" thickBot="1" x14ac:dyDescent="0.3">
      <c r="A577" s="7"/>
      <c r="B577" s="3"/>
    </row>
    <row r="578" spans="1:2" ht="15.75" thickBot="1" x14ac:dyDescent="0.3">
      <c r="A578" s="7"/>
      <c r="B578" s="3"/>
    </row>
    <row r="579" spans="1:2" ht="15.75" thickBot="1" x14ac:dyDescent="0.3">
      <c r="A579" s="7"/>
      <c r="B579" s="3"/>
    </row>
    <row r="580" spans="1:2" ht="15.75" thickBot="1" x14ac:dyDescent="0.3">
      <c r="A580" s="7"/>
      <c r="B580" s="3"/>
    </row>
    <row r="581" spans="1:2" ht="15.75" thickBot="1" x14ac:dyDescent="0.3">
      <c r="A581" s="7"/>
      <c r="B581" s="3"/>
    </row>
    <row r="582" spans="1:2" ht="15.75" thickBot="1" x14ac:dyDescent="0.3">
      <c r="A582" s="7"/>
      <c r="B582" s="3"/>
    </row>
    <row r="583" spans="1:2" ht="15.75" thickBot="1" x14ac:dyDescent="0.3">
      <c r="A583" s="7"/>
      <c r="B583" s="3"/>
    </row>
    <row r="584" spans="1:2" ht="15.75" thickBot="1" x14ac:dyDescent="0.3">
      <c r="A584" s="7"/>
      <c r="B584" s="3"/>
    </row>
    <row r="585" spans="1:2" ht="15.75" thickBot="1" x14ac:dyDescent="0.3">
      <c r="A585" s="7"/>
      <c r="B585" s="3"/>
    </row>
    <row r="586" spans="1:2" ht="15.75" thickBot="1" x14ac:dyDescent="0.3">
      <c r="A586" s="7"/>
      <c r="B586" s="3"/>
    </row>
    <row r="587" spans="1:2" ht="15.75" thickBot="1" x14ac:dyDescent="0.3">
      <c r="A587" s="7"/>
      <c r="B587" s="3"/>
    </row>
    <row r="588" spans="1:2" ht="15.75" thickBot="1" x14ac:dyDescent="0.3">
      <c r="A588" s="7"/>
      <c r="B588" s="3"/>
    </row>
    <row r="589" spans="1:2" ht="15.75" thickBot="1" x14ac:dyDescent="0.3">
      <c r="A589" s="7"/>
      <c r="B589" s="3"/>
    </row>
    <row r="590" spans="1:2" ht="15.75" thickBot="1" x14ac:dyDescent="0.3">
      <c r="A590" s="7"/>
      <c r="B590" s="3"/>
    </row>
    <row r="591" spans="1:2" ht="15.75" thickBot="1" x14ac:dyDescent="0.3">
      <c r="A591" s="7"/>
      <c r="B591" s="3"/>
    </row>
    <row r="592" spans="1:2" ht="15.75" thickBot="1" x14ac:dyDescent="0.3">
      <c r="A592" s="7"/>
      <c r="B592" s="3"/>
    </row>
    <row r="593" spans="1:2" ht="15.75" thickBot="1" x14ac:dyDescent="0.3">
      <c r="A593" s="7"/>
      <c r="B593" s="3"/>
    </row>
    <row r="594" spans="1:2" ht="15.75" thickBot="1" x14ac:dyDescent="0.3">
      <c r="A594" s="7"/>
      <c r="B594" s="3"/>
    </row>
    <row r="595" spans="1:2" ht="15.75" thickBot="1" x14ac:dyDescent="0.3">
      <c r="A595" s="7"/>
      <c r="B595" s="3"/>
    </row>
    <row r="596" spans="1:2" ht="15.75" thickBot="1" x14ac:dyDescent="0.3">
      <c r="A596" s="7"/>
      <c r="B596" s="3"/>
    </row>
    <row r="597" spans="1:2" ht="15.75" thickBot="1" x14ac:dyDescent="0.3">
      <c r="A597" s="7"/>
      <c r="B597" s="3"/>
    </row>
    <row r="598" spans="1:2" ht="15.75" thickBot="1" x14ac:dyDescent="0.3">
      <c r="A598" s="7"/>
      <c r="B598" s="3"/>
    </row>
    <row r="599" spans="1:2" ht="15.75" thickBot="1" x14ac:dyDescent="0.3">
      <c r="A599" s="7"/>
      <c r="B599" s="3"/>
    </row>
    <row r="600" spans="1:2" ht="15.75" thickBot="1" x14ac:dyDescent="0.3">
      <c r="A600" s="7"/>
      <c r="B600" s="3"/>
    </row>
    <row r="601" spans="1:2" ht="15.75" thickBot="1" x14ac:dyDescent="0.3">
      <c r="A601" s="7"/>
      <c r="B601" s="3"/>
    </row>
    <row r="602" spans="1:2" ht="15.75" thickBot="1" x14ac:dyDescent="0.3">
      <c r="A602" s="7"/>
      <c r="B602" s="3"/>
    </row>
    <row r="603" spans="1:2" ht="15.75" thickBot="1" x14ac:dyDescent="0.3">
      <c r="A603" s="7"/>
      <c r="B603" s="3"/>
    </row>
    <row r="604" spans="1:2" ht="15.75" thickBot="1" x14ac:dyDescent="0.3">
      <c r="A604" s="7"/>
      <c r="B604" s="3"/>
    </row>
    <row r="605" spans="1:2" ht="15.75" thickBot="1" x14ac:dyDescent="0.3">
      <c r="A605" s="7"/>
      <c r="B605" s="3"/>
    </row>
    <row r="606" spans="1:2" ht="15.75" thickBot="1" x14ac:dyDescent="0.3">
      <c r="A606" s="7"/>
      <c r="B606" s="3"/>
    </row>
    <row r="607" spans="1:2" ht="15.75" thickBot="1" x14ac:dyDescent="0.3">
      <c r="A607" s="7"/>
      <c r="B607" s="3"/>
    </row>
    <row r="608" spans="1:2" ht="15.75" thickBot="1" x14ac:dyDescent="0.3">
      <c r="A608" s="7"/>
      <c r="B608" s="3"/>
    </row>
    <row r="609" spans="1:2" ht="15.75" thickBot="1" x14ac:dyDescent="0.3">
      <c r="A609" s="7"/>
      <c r="B609" s="3"/>
    </row>
    <row r="610" spans="1:2" ht="15.75" thickBot="1" x14ac:dyDescent="0.3">
      <c r="A610" s="7"/>
      <c r="B610" s="3"/>
    </row>
    <row r="611" spans="1:2" ht="15.75" thickBot="1" x14ac:dyDescent="0.3">
      <c r="A611" s="7"/>
      <c r="B611" s="3"/>
    </row>
    <row r="612" spans="1:2" ht="15.75" thickBot="1" x14ac:dyDescent="0.3">
      <c r="A612" s="7"/>
      <c r="B612" s="3"/>
    </row>
    <row r="613" spans="1:2" ht="15.75" thickBot="1" x14ac:dyDescent="0.3">
      <c r="A613" s="7"/>
      <c r="B613" s="3"/>
    </row>
    <row r="614" spans="1:2" ht="15.75" thickBot="1" x14ac:dyDescent="0.3">
      <c r="A614" s="7"/>
      <c r="B614" s="3"/>
    </row>
    <row r="615" spans="1:2" ht="15.75" thickBot="1" x14ac:dyDescent="0.3">
      <c r="A615" s="7"/>
      <c r="B615" s="3"/>
    </row>
    <row r="616" spans="1:2" ht="15.75" thickBot="1" x14ac:dyDescent="0.3">
      <c r="A616" s="7"/>
      <c r="B616" s="3"/>
    </row>
    <row r="617" spans="1:2" ht="15.75" thickBot="1" x14ac:dyDescent="0.3">
      <c r="A617" s="7"/>
      <c r="B617" s="3"/>
    </row>
    <row r="618" spans="1:2" ht="15.75" thickBot="1" x14ac:dyDescent="0.3">
      <c r="A618" s="7"/>
      <c r="B618" s="3"/>
    </row>
    <row r="619" spans="1:2" ht="15.75" thickBot="1" x14ac:dyDescent="0.3">
      <c r="A619" s="7"/>
      <c r="B619" s="3"/>
    </row>
    <row r="620" spans="1:2" ht="15.75" thickBot="1" x14ac:dyDescent="0.3">
      <c r="A620" s="7"/>
      <c r="B620" s="3"/>
    </row>
    <row r="621" spans="1:2" ht="15.75" thickBot="1" x14ac:dyDescent="0.3">
      <c r="A621" s="7"/>
      <c r="B621" s="3"/>
    </row>
    <row r="622" spans="1:2" ht="15.75" thickBot="1" x14ac:dyDescent="0.3">
      <c r="A622" s="7"/>
      <c r="B622" s="3"/>
    </row>
    <row r="623" spans="1:2" ht="15.75" thickBot="1" x14ac:dyDescent="0.3">
      <c r="A623" s="7"/>
      <c r="B623" s="3"/>
    </row>
    <row r="624" spans="1:2" ht="15.75" thickBot="1" x14ac:dyDescent="0.3">
      <c r="A624" s="7"/>
      <c r="B624" s="3"/>
    </row>
    <row r="625" spans="1:2" ht="15.75" thickBot="1" x14ac:dyDescent="0.3">
      <c r="A625" s="7"/>
      <c r="B625" s="3"/>
    </row>
    <row r="626" spans="1:2" ht="15.75" thickBot="1" x14ac:dyDescent="0.3">
      <c r="A626" s="7"/>
      <c r="B626" s="3"/>
    </row>
    <row r="627" spans="1:2" ht="15.75" thickBot="1" x14ac:dyDescent="0.3">
      <c r="A627" s="7"/>
      <c r="B627" s="3"/>
    </row>
    <row r="628" spans="1:2" ht="15.75" thickBot="1" x14ac:dyDescent="0.3">
      <c r="A628" s="7"/>
      <c r="B628" s="3"/>
    </row>
    <row r="629" spans="1:2" ht="15.75" thickBot="1" x14ac:dyDescent="0.3">
      <c r="A629" s="7"/>
      <c r="B629" s="3"/>
    </row>
    <row r="630" spans="1:2" ht="15.75" thickBot="1" x14ac:dyDescent="0.3">
      <c r="A630" s="7"/>
      <c r="B630" s="3"/>
    </row>
    <row r="631" spans="1:2" ht="15.75" thickBot="1" x14ac:dyDescent="0.3">
      <c r="A631" s="7"/>
      <c r="B631" s="3"/>
    </row>
    <row r="632" spans="1:2" ht="15.75" thickBot="1" x14ac:dyDescent="0.3">
      <c r="A632" s="7"/>
      <c r="B632" s="3"/>
    </row>
    <row r="633" spans="1:2" ht="15.75" thickBot="1" x14ac:dyDescent="0.3">
      <c r="A633" s="7"/>
      <c r="B633" s="3"/>
    </row>
    <row r="634" spans="1:2" ht="15.75" thickBot="1" x14ac:dyDescent="0.3">
      <c r="A634" s="7"/>
      <c r="B634" s="3"/>
    </row>
    <row r="635" spans="1:2" ht="15.75" thickBot="1" x14ac:dyDescent="0.3">
      <c r="A635" s="7"/>
      <c r="B635" s="3"/>
    </row>
    <row r="636" spans="1:2" ht="15.75" thickBot="1" x14ac:dyDescent="0.3">
      <c r="A636" s="7"/>
      <c r="B636" s="3"/>
    </row>
    <row r="637" spans="1:2" ht="15.75" thickBot="1" x14ac:dyDescent="0.3">
      <c r="A637" s="7"/>
      <c r="B637" s="3"/>
    </row>
    <row r="638" spans="1:2" ht="15.75" thickBot="1" x14ac:dyDescent="0.3">
      <c r="A638" s="7"/>
      <c r="B638" s="3"/>
    </row>
    <row r="639" spans="1:2" ht="15.75" thickBot="1" x14ac:dyDescent="0.3">
      <c r="A639" s="7"/>
      <c r="B639" s="3"/>
    </row>
    <row r="640" spans="1:2" ht="15.75" thickBot="1" x14ac:dyDescent="0.3">
      <c r="A640" s="7"/>
      <c r="B640" s="3"/>
    </row>
    <row r="641" spans="1:2" ht="15.75" thickBot="1" x14ac:dyDescent="0.3">
      <c r="A641" s="7"/>
      <c r="B641" s="3"/>
    </row>
    <row r="642" spans="1:2" ht="15.75" thickBot="1" x14ac:dyDescent="0.3">
      <c r="A642" s="7"/>
      <c r="B642" s="3"/>
    </row>
    <row r="643" spans="1:2" ht="15.75" thickBot="1" x14ac:dyDescent="0.3">
      <c r="A643" s="7"/>
      <c r="B643" s="3"/>
    </row>
    <row r="644" spans="1:2" ht="15.75" thickBot="1" x14ac:dyDescent="0.3">
      <c r="A644" s="7"/>
      <c r="B644" s="3"/>
    </row>
    <row r="645" spans="1:2" ht="15.75" thickBot="1" x14ac:dyDescent="0.3">
      <c r="A645" s="7"/>
      <c r="B645" s="3"/>
    </row>
    <row r="646" spans="1:2" ht="15.75" thickBot="1" x14ac:dyDescent="0.3">
      <c r="A646" s="7"/>
      <c r="B646" s="3"/>
    </row>
    <row r="647" spans="1:2" ht="15.75" thickBot="1" x14ac:dyDescent="0.3">
      <c r="A647" s="7"/>
      <c r="B647" s="3"/>
    </row>
    <row r="648" spans="1:2" ht="15.75" thickBot="1" x14ac:dyDescent="0.3">
      <c r="A648" s="7"/>
      <c r="B648" s="3"/>
    </row>
    <row r="649" spans="1:2" ht="15.75" thickBot="1" x14ac:dyDescent="0.3">
      <c r="A649" s="7"/>
      <c r="B649" s="3"/>
    </row>
    <row r="650" spans="1:2" ht="15.75" thickBot="1" x14ac:dyDescent="0.3">
      <c r="A650" s="7"/>
      <c r="B650" s="3"/>
    </row>
    <row r="651" spans="1:2" ht="15.75" thickBot="1" x14ac:dyDescent="0.3">
      <c r="A651" s="7"/>
      <c r="B651" s="3"/>
    </row>
    <row r="652" spans="1:2" ht="15.75" thickBot="1" x14ac:dyDescent="0.3">
      <c r="A652" s="7"/>
      <c r="B652" s="3"/>
    </row>
    <row r="653" spans="1:2" ht="15.75" thickBot="1" x14ac:dyDescent="0.3">
      <c r="A653" s="7"/>
      <c r="B653" s="3"/>
    </row>
    <row r="654" spans="1:2" ht="15.75" thickBot="1" x14ac:dyDescent="0.3">
      <c r="A654" s="7"/>
      <c r="B654" s="3"/>
    </row>
    <row r="655" spans="1:2" ht="15.75" thickBot="1" x14ac:dyDescent="0.3">
      <c r="A655" s="7"/>
      <c r="B655" s="3"/>
    </row>
    <row r="656" spans="1:2" ht="15.75" thickBot="1" x14ac:dyDescent="0.3">
      <c r="A656" s="7"/>
      <c r="B656" s="3"/>
    </row>
    <row r="657" spans="1:2" ht="15.75" thickBot="1" x14ac:dyDescent="0.3">
      <c r="A657" s="7"/>
      <c r="B657" s="3"/>
    </row>
    <row r="658" spans="1:2" ht="15.75" thickBot="1" x14ac:dyDescent="0.3">
      <c r="A658" s="7"/>
      <c r="B658" s="3"/>
    </row>
    <row r="659" spans="1:2" ht="15.75" thickBot="1" x14ac:dyDescent="0.3">
      <c r="A659" s="7"/>
      <c r="B659" s="3"/>
    </row>
    <row r="660" spans="1:2" ht="15.75" thickBot="1" x14ac:dyDescent="0.3">
      <c r="A660" s="7"/>
      <c r="B660" s="3"/>
    </row>
    <row r="661" spans="1:2" ht="15.75" thickBot="1" x14ac:dyDescent="0.3">
      <c r="A661" s="7"/>
      <c r="B661" s="3"/>
    </row>
    <row r="662" spans="1:2" ht="15.75" thickBot="1" x14ac:dyDescent="0.3">
      <c r="A662" s="7"/>
      <c r="B662" s="3"/>
    </row>
    <row r="663" spans="1:2" ht="15.75" thickBot="1" x14ac:dyDescent="0.3">
      <c r="A663" s="7"/>
      <c r="B663" s="3"/>
    </row>
    <row r="664" spans="1:2" ht="15.75" thickBot="1" x14ac:dyDescent="0.3">
      <c r="A664" s="7"/>
      <c r="B664" s="3"/>
    </row>
    <row r="665" spans="1:2" ht="15.75" thickBot="1" x14ac:dyDescent="0.3">
      <c r="A665" s="7"/>
      <c r="B665" s="3"/>
    </row>
    <row r="666" spans="1:2" ht="15.75" thickBot="1" x14ac:dyDescent="0.3">
      <c r="A666" s="7"/>
      <c r="B666" s="3"/>
    </row>
    <row r="667" spans="1:2" ht="15.75" thickBot="1" x14ac:dyDescent="0.3">
      <c r="A667" s="7"/>
      <c r="B667" s="3"/>
    </row>
    <row r="668" spans="1:2" ht="15.75" thickBot="1" x14ac:dyDescent="0.3">
      <c r="A668" s="7"/>
      <c r="B668" s="3"/>
    </row>
    <row r="669" spans="1:2" ht="15.75" thickBot="1" x14ac:dyDescent="0.3">
      <c r="A669" s="7"/>
      <c r="B669" s="3"/>
    </row>
    <row r="670" spans="1:2" ht="15.75" thickBot="1" x14ac:dyDescent="0.3">
      <c r="A670" s="7"/>
      <c r="B670" s="3"/>
    </row>
    <row r="671" spans="1:2" ht="15.75" thickBot="1" x14ac:dyDescent="0.3">
      <c r="A671" s="7"/>
      <c r="B671" s="3"/>
    </row>
    <row r="672" spans="1:2" ht="15.75" thickBot="1" x14ac:dyDescent="0.3">
      <c r="A672" s="7"/>
      <c r="B672" s="3"/>
    </row>
    <row r="673" spans="1:2" ht="15.75" thickBot="1" x14ac:dyDescent="0.3">
      <c r="A673" s="7"/>
      <c r="B673" s="3"/>
    </row>
    <row r="674" spans="1:2" ht="15.75" thickBot="1" x14ac:dyDescent="0.3">
      <c r="A674" s="7"/>
      <c r="B674" s="3"/>
    </row>
    <row r="675" spans="1:2" ht="15.75" thickBot="1" x14ac:dyDescent="0.3">
      <c r="A675" s="7"/>
      <c r="B675" s="3"/>
    </row>
    <row r="676" spans="1:2" ht="15.75" thickBot="1" x14ac:dyDescent="0.3">
      <c r="A676" s="7"/>
      <c r="B676" s="3"/>
    </row>
    <row r="677" spans="1:2" ht="15.75" thickBot="1" x14ac:dyDescent="0.3">
      <c r="A677" s="7"/>
      <c r="B677" s="3"/>
    </row>
    <row r="678" spans="1:2" ht="15.75" thickBot="1" x14ac:dyDescent="0.3">
      <c r="A678" s="7"/>
      <c r="B678" s="3"/>
    </row>
    <row r="679" spans="1:2" ht="15.75" thickBot="1" x14ac:dyDescent="0.3">
      <c r="A679" s="7"/>
      <c r="B679" s="3"/>
    </row>
    <row r="680" spans="1:2" ht="15.75" thickBot="1" x14ac:dyDescent="0.3">
      <c r="A680" s="7"/>
      <c r="B680" s="3"/>
    </row>
    <row r="681" spans="1:2" ht="15.75" thickBot="1" x14ac:dyDescent="0.3">
      <c r="A681" s="7"/>
      <c r="B681" s="3"/>
    </row>
    <row r="682" spans="1:2" ht="15.75" thickBot="1" x14ac:dyDescent="0.3">
      <c r="A682" s="7"/>
      <c r="B682" s="3"/>
    </row>
    <row r="683" spans="1:2" ht="15.75" thickBot="1" x14ac:dyDescent="0.3">
      <c r="A683" s="7"/>
      <c r="B683" s="3"/>
    </row>
    <row r="684" spans="1:2" ht="15.75" thickBot="1" x14ac:dyDescent="0.3">
      <c r="A684" s="7"/>
      <c r="B684" s="3"/>
    </row>
    <row r="685" spans="1:2" ht="15.75" thickBot="1" x14ac:dyDescent="0.3">
      <c r="A685" s="7"/>
      <c r="B685" s="3"/>
    </row>
    <row r="686" spans="1:2" ht="15.75" thickBot="1" x14ac:dyDescent="0.3">
      <c r="A686" s="7"/>
      <c r="B686" s="3"/>
    </row>
    <row r="687" spans="1:2" ht="15.75" thickBot="1" x14ac:dyDescent="0.3">
      <c r="A687" s="7"/>
      <c r="B687" s="3"/>
    </row>
    <row r="688" spans="1:2" ht="15.75" thickBot="1" x14ac:dyDescent="0.3">
      <c r="A688" s="7"/>
      <c r="B688" s="3"/>
    </row>
    <row r="689" spans="1:2" ht="15.75" thickBot="1" x14ac:dyDescent="0.3">
      <c r="A689" s="7"/>
      <c r="B689" s="3"/>
    </row>
    <row r="690" spans="1:2" ht="15.75" thickBot="1" x14ac:dyDescent="0.3">
      <c r="A690" s="7"/>
      <c r="B690" s="3"/>
    </row>
    <row r="691" spans="1:2" ht="15.75" thickBot="1" x14ac:dyDescent="0.3">
      <c r="A691" s="7"/>
      <c r="B691" s="3"/>
    </row>
    <row r="692" spans="1:2" ht="15.75" thickBot="1" x14ac:dyDescent="0.3">
      <c r="A692" s="7"/>
      <c r="B692" s="3"/>
    </row>
    <row r="693" spans="1:2" ht="15.75" thickBot="1" x14ac:dyDescent="0.3">
      <c r="A693" s="7"/>
      <c r="B693" s="3"/>
    </row>
    <row r="694" spans="1:2" ht="15.75" thickBot="1" x14ac:dyDescent="0.3">
      <c r="A694" s="7"/>
      <c r="B694" s="3"/>
    </row>
    <row r="695" spans="1:2" ht="15.75" thickBot="1" x14ac:dyDescent="0.3">
      <c r="A695" s="7"/>
      <c r="B695" s="3"/>
    </row>
    <row r="696" spans="1:2" ht="15.75" thickBot="1" x14ac:dyDescent="0.3">
      <c r="A696" s="7"/>
      <c r="B696" s="3"/>
    </row>
    <row r="697" spans="1:2" ht="15.75" thickBot="1" x14ac:dyDescent="0.3">
      <c r="A697" s="7"/>
      <c r="B697" s="3"/>
    </row>
    <row r="698" spans="1:2" ht="15.75" thickBot="1" x14ac:dyDescent="0.3">
      <c r="A698" s="7"/>
      <c r="B698" s="3"/>
    </row>
    <row r="699" spans="1:2" ht="15.75" thickBot="1" x14ac:dyDescent="0.3">
      <c r="A699" s="7"/>
      <c r="B699" s="3"/>
    </row>
    <row r="700" spans="1:2" ht="15.75" thickBot="1" x14ac:dyDescent="0.3">
      <c r="A700" s="7"/>
      <c r="B700" s="3"/>
    </row>
    <row r="701" spans="1:2" ht="15.75" thickBot="1" x14ac:dyDescent="0.3">
      <c r="A701" s="7"/>
      <c r="B701" s="3"/>
    </row>
    <row r="702" spans="1:2" ht="15.75" thickBot="1" x14ac:dyDescent="0.3">
      <c r="A702" s="7"/>
      <c r="B702" s="3"/>
    </row>
    <row r="703" spans="1:2" ht="15.75" thickBot="1" x14ac:dyDescent="0.3">
      <c r="A703" s="7"/>
      <c r="B703" s="3"/>
    </row>
    <row r="704" spans="1:2" ht="15.75" thickBot="1" x14ac:dyDescent="0.3">
      <c r="A704" s="7"/>
      <c r="B704" s="3"/>
    </row>
    <row r="705" spans="1:2" ht="15.75" thickBot="1" x14ac:dyDescent="0.3">
      <c r="A705" s="7"/>
      <c r="B705" s="3"/>
    </row>
    <row r="706" spans="1:2" ht="15.75" thickBot="1" x14ac:dyDescent="0.3">
      <c r="A706" s="7"/>
      <c r="B706" s="3"/>
    </row>
    <row r="707" spans="1:2" ht="15.75" thickBot="1" x14ac:dyDescent="0.3">
      <c r="A707" s="7"/>
      <c r="B707" s="3"/>
    </row>
    <row r="708" spans="1:2" ht="15.75" thickBot="1" x14ac:dyDescent="0.3">
      <c r="A708" s="7"/>
      <c r="B708" s="3"/>
    </row>
    <row r="709" spans="1:2" ht="15.75" thickBot="1" x14ac:dyDescent="0.3">
      <c r="A709" s="7"/>
      <c r="B709" s="3"/>
    </row>
    <row r="710" spans="1:2" ht="15.75" thickBot="1" x14ac:dyDescent="0.3">
      <c r="A710" s="7"/>
      <c r="B710" s="3"/>
    </row>
    <row r="711" spans="1:2" ht="15.75" thickBot="1" x14ac:dyDescent="0.3">
      <c r="A711" s="7"/>
      <c r="B711" s="3"/>
    </row>
    <row r="712" spans="1:2" ht="15.75" thickBot="1" x14ac:dyDescent="0.3">
      <c r="A712" s="7"/>
      <c r="B712" s="3"/>
    </row>
    <row r="713" spans="1:2" ht="15.75" thickBot="1" x14ac:dyDescent="0.3">
      <c r="A713" s="7"/>
      <c r="B713" s="3"/>
    </row>
    <row r="714" spans="1:2" ht="15.75" thickBot="1" x14ac:dyDescent="0.3">
      <c r="A714" s="7"/>
      <c r="B714" s="3"/>
    </row>
    <row r="715" spans="1:2" ht="15.75" thickBot="1" x14ac:dyDescent="0.3">
      <c r="A715" s="7"/>
      <c r="B715" s="3"/>
    </row>
    <row r="716" spans="1:2" ht="15.75" thickBot="1" x14ac:dyDescent="0.3">
      <c r="A716" s="7"/>
      <c r="B716" s="3"/>
    </row>
    <row r="717" spans="1:2" ht="15.75" thickBot="1" x14ac:dyDescent="0.3">
      <c r="A717" s="7"/>
      <c r="B717" s="3"/>
    </row>
    <row r="718" spans="1:2" ht="15.75" thickBot="1" x14ac:dyDescent="0.3">
      <c r="A718" s="7"/>
      <c r="B718" s="3"/>
    </row>
    <row r="719" spans="1:2" ht="15.75" thickBot="1" x14ac:dyDescent="0.3">
      <c r="A719" s="7"/>
      <c r="B719" s="3"/>
    </row>
    <row r="720" spans="1:2" ht="15.75" thickBot="1" x14ac:dyDescent="0.3">
      <c r="A720" s="7"/>
      <c r="B720" s="3"/>
    </row>
    <row r="721" spans="1:2" ht="15.75" thickBot="1" x14ac:dyDescent="0.3">
      <c r="A721" s="7"/>
      <c r="B721" s="3"/>
    </row>
    <row r="722" spans="1:2" ht="15.75" thickBot="1" x14ac:dyDescent="0.3">
      <c r="A722" s="7"/>
      <c r="B722" s="3"/>
    </row>
    <row r="723" spans="1:2" ht="15.75" thickBot="1" x14ac:dyDescent="0.3">
      <c r="A723" s="7"/>
      <c r="B723" s="3"/>
    </row>
    <row r="724" spans="1:2" ht="15.75" thickBot="1" x14ac:dyDescent="0.3">
      <c r="A724" s="7"/>
      <c r="B724" s="3"/>
    </row>
    <row r="725" spans="1:2" ht="15.75" thickBot="1" x14ac:dyDescent="0.3">
      <c r="A725" s="7"/>
      <c r="B725" s="3"/>
    </row>
    <row r="726" spans="1:2" ht="15.75" thickBot="1" x14ac:dyDescent="0.3">
      <c r="A726" s="7"/>
      <c r="B726" s="3"/>
    </row>
    <row r="727" spans="1:2" ht="15.75" thickBot="1" x14ac:dyDescent="0.3">
      <c r="A727" s="7"/>
      <c r="B727" s="3"/>
    </row>
    <row r="728" spans="1:2" ht="15.75" thickBot="1" x14ac:dyDescent="0.3">
      <c r="A728" s="7"/>
      <c r="B728" s="3"/>
    </row>
    <row r="729" spans="1:2" ht="15.75" thickBot="1" x14ac:dyDescent="0.3">
      <c r="A729" s="7"/>
      <c r="B729" s="3"/>
    </row>
    <row r="730" spans="1:2" ht="15.75" thickBot="1" x14ac:dyDescent="0.3">
      <c r="A730" s="7"/>
      <c r="B730" s="3"/>
    </row>
    <row r="731" spans="1:2" ht="15.75" thickBot="1" x14ac:dyDescent="0.3">
      <c r="A731" s="7"/>
      <c r="B731" s="3"/>
    </row>
    <row r="732" spans="1:2" ht="15.75" thickBot="1" x14ac:dyDescent="0.3">
      <c r="A732" s="7"/>
      <c r="B732" s="3"/>
    </row>
    <row r="733" spans="1:2" ht="15.75" thickBot="1" x14ac:dyDescent="0.3">
      <c r="A733" s="7"/>
      <c r="B733" s="3"/>
    </row>
    <row r="734" spans="1:2" ht="15.75" thickBot="1" x14ac:dyDescent="0.3">
      <c r="A734" s="7"/>
      <c r="B734" s="3"/>
    </row>
    <row r="735" spans="1:2" ht="15.75" thickBot="1" x14ac:dyDescent="0.3">
      <c r="A735" s="7"/>
      <c r="B735" s="3"/>
    </row>
    <row r="736" spans="1:2" ht="15.75" thickBot="1" x14ac:dyDescent="0.3">
      <c r="A736" s="7"/>
      <c r="B736" s="3"/>
    </row>
    <row r="737" spans="1:2" ht="15.75" thickBot="1" x14ac:dyDescent="0.3">
      <c r="A737" s="7"/>
      <c r="B737" s="3"/>
    </row>
    <row r="738" spans="1:2" ht="15.75" thickBot="1" x14ac:dyDescent="0.3">
      <c r="A738" s="7"/>
      <c r="B738" s="3"/>
    </row>
    <row r="739" spans="1:2" ht="15.75" thickBot="1" x14ac:dyDescent="0.3">
      <c r="A739" s="7"/>
      <c r="B739" s="3"/>
    </row>
    <row r="740" spans="1:2" ht="15.75" thickBot="1" x14ac:dyDescent="0.3">
      <c r="A740" s="7"/>
      <c r="B740" s="3"/>
    </row>
    <row r="741" spans="1:2" ht="15.75" thickBot="1" x14ac:dyDescent="0.3">
      <c r="A741" s="7"/>
      <c r="B741" s="3"/>
    </row>
    <row r="742" spans="1:2" ht="15.75" thickBot="1" x14ac:dyDescent="0.3">
      <c r="A742" s="7"/>
      <c r="B742" s="3"/>
    </row>
    <row r="743" spans="1:2" ht="15.75" thickBot="1" x14ac:dyDescent="0.3">
      <c r="A743" s="7"/>
      <c r="B743" s="3"/>
    </row>
    <row r="744" spans="1:2" ht="15.75" thickBot="1" x14ac:dyDescent="0.3">
      <c r="A744" s="7"/>
      <c r="B744" s="3"/>
    </row>
    <row r="745" spans="1:2" ht="15.75" thickBot="1" x14ac:dyDescent="0.3">
      <c r="A745" s="7"/>
      <c r="B745" s="3"/>
    </row>
    <row r="746" spans="1:2" ht="15.75" thickBot="1" x14ac:dyDescent="0.3">
      <c r="A746" s="7"/>
      <c r="B746" s="3"/>
    </row>
    <row r="747" spans="1:2" ht="15.75" thickBot="1" x14ac:dyDescent="0.3">
      <c r="A747" s="7"/>
      <c r="B747" s="3"/>
    </row>
    <row r="748" spans="1:2" ht="15.75" thickBot="1" x14ac:dyDescent="0.3">
      <c r="A748" s="7"/>
      <c r="B748" s="3"/>
    </row>
    <row r="749" spans="1:2" ht="15.75" thickBot="1" x14ac:dyDescent="0.3">
      <c r="A749" s="7"/>
      <c r="B749" s="3"/>
    </row>
    <row r="750" spans="1:2" ht="15.75" thickBot="1" x14ac:dyDescent="0.3">
      <c r="A750" s="7"/>
      <c r="B750" s="3"/>
    </row>
    <row r="751" spans="1:2" ht="15.75" thickBot="1" x14ac:dyDescent="0.3">
      <c r="A751" s="7"/>
      <c r="B751" s="3"/>
    </row>
    <row r="752" spans="1:2" ht="15.75" thickBot="1" x14ac:dyDescent="0.3">
      <c r="A752" s="7"/>
      <c r="B752" s="3"/>
    </row>
    <row r="753" spans="1:2" ht="15.75" thickBot="1" x14ac:dyDescent="0.3">
      <c r="A753" s="7"/>
      <c r="B753" s="3"/>
    </row>
    <row r="754" spans="1:2" ht="15.75" thickBot="1" x14ac:dyDescent="0.3">
      <c r="A754" s="7"/>
      <c r="B754" s="3"/>
    </row>
    <row r="755" spans="1:2" ht="15.75" thickBot="1" x14ac:dyDescent="0.3">
      <c r="A755" s="7"/>
      <c r="B755" s="3"/>
    </row>
    <row r="756" spans="1:2" ht="15.75" thickBot="1" x14ac:dyDescent="0.3">
      <c r="A756" s="7"/>
      <c r="B756" s="3"/>
    </row>
    <row r="757" spans="1:2" ht="15.75" thickBot="1" x14ac:dyDescent="0.3">
      <c r="A757" s="7"/>
      <c r="B757" s="3"/>
    </row>
    <row r="758" spans="1:2" ht="15.75" thickBot="1" x14ac:dyDescent="0.3">
      <c r="A758" s="7"/>
      <c r="B758" s="3"/>
    </row>
    <row r="759" spans="1:2" ht="15.75" thickBot="1" x14ac:dyDescent="0.3">
      <c r="A759" s="7"/>
      <c r="B759" s="3"/>
    </row>
    <row r="760" spans="1:2" ht="15.75" thickBot="1" x14ac:dyDescent="0.3">
      <c r="A760" s="7"/>
      <c r="B760" s="3"/>
    </row>
    <row r="761" spans="1:2" ht="15.75" thickBot="1" x14ac:dyDescent="0.3">
      <c r="A761" s="7"/>
      <c r="B761" s="3"/>
    </row>
    <row r="762" spans="1:2" ht="15.75" thickBot="1" x14ac:dyDescent="0.3">
      <c r="A762" s="7"/>
      <c r="B762" s="3"/>
    </row>
    <row r="763" spans="1:2" ht="15.75" thickBot="1" x14ac:dyDescent="0.3">
      <c r="A763" s="7"/>
      <c r="B763" s="3"/>
    </row>
    <row r="764" spans="1:2" ht="15.75" thickBot="1" x14ac:dyDescent="0.3">
      <c r="A764" s="7"/>
      <c r="B764" s="3"/>
    </row>
    <row r="765" spans="1:2" ht="15.75" thickBot="1" x14ac:dyDescent="0.3">
      <c r="A765" s="7"/>
      <c r="B765" s="3"/>
    </row>
    <row r="766" spans="1:2" ht="15.75" thickBot="1" x14ac:dyDescent="0.3">
      <c r="A766" s="7"/>
      <c r="B766" s="3"/>
    </row>
    <row r="767" spans="1:2" ht="15.75" thickBot="1" x14ac:dyDescent="0.3">
      <c r="A767" s="7"/>
      <c r="B767" s="3"/>
    </row>
    <row r="768" spans="1:2" ht="15.75" thickBot="1" x14ac:dyDescent="0.3">
      <c r="A768" s="7"/>
      <c r="B768" s="3"/>
    </row>
    <row r="769" spans="1:2" ht="15.75" thickBot="1" x14ac:dyDescent="0.3">
      <c r="A769" s="7"/>
      <c r="B769" s="3"/>
    </row>
    <row r="770" spans="1:2" ht="15.75" thickBot="1" x14ac:dyDescent="0.3">
      <c r="A770" s="7"/>
      <c r="B770" s="3"/>
    </row>
    <row r="771" spans="1:2" ht="15.75" thickBot="1" x14ac:dyDescent="0.3">
      <c r="A771" s="7"/>
      <c r="B771" s="3"/>
    </row>
    <row r="772" spans="1:2" ht="15.75" thickBot="1" x14ac:dyDescent="0.3">
      <c r="A772" s="7"/>
      <c r="B772" s="3"/>
    </row>
    <row r="773" spans="1:2" ht="15.75" thickBot="1" x14ac:dyDescent="0.3">
      <c r="A773" s="7"/>
      <c r="B773" s="3"/>
    </row>
    <row r="774" spans="1:2" ht="15.75" thickBot="1" x14ac:dyDescent="0.3">
      <c r="A774" s="7"/>
      <c r="B774" s="3"/>
    </row>
    <row r="775" spans="1:2" ht="15.75" thickBot="1" x14ac:dyDescent="0.3">
      <c r="A775" s="7"/>
      <c r="B775" s="3"/>
    </row>
    <row r="776" spans="1:2" ht="15.75" thickBot="1" x14ac:dyDescent="0.3">
      <c r="A776" s="7"/>
      <c r="B776" s="3"/>
    </row>
    <row r="777" spans="1:2" ht="15.75" thickBot="1" x14ac:dyDescent="0.3">
      <c r="A777" s="7"/>
      <c r="B777" s="3"/>
    </row>
    <row r="778" spans="1:2" ht="15.75" thickBot="1" x14ac:dyDescent="0.3">
      <c r="A778" s="7"/>
      <c r="B778" s="3"/>
    </row>
    <row r="779" spans="1:2" ht="15.75" thickBot="1" x14ac:dyDescent="0.3">
      <c r="A779" s="7"/>
      <c r="B779" s="3"/>
    </row>
    <row r="780" spans="1:2" ht="15.75" thickBot="1" x14ac:dyDescent="0.3">
      <c r="A780" s="7"/>
      <c r="B780" s="3"/>
    </row>
    <row r="781" spans="1:2" ht="15.75" thickBot="1" x14ac:dyDescent="0.3">
      <c r="A781" s="7"/>
      <c r="B781" s="3"/>
    </row>
    <row r="782" spans="1:2" ht="15.75" thickBot="1" x14ac:dyDescent="0.3">
      <c r="A782" s="7"/>
      <c r="B782" s="3"/>
    </row>
    <row r="783" spans="1:2" ht="15.75" thickBot="1" x14ac:dyDescent="0.3">
      <c r="A783" s="7"/>
      <c r="B783" s="3"/>
    </row>
    <row r="784" spans="1:2" ht="15.75" thickBot="1" x14ac:dyDescent="0.3">
      <c r="A784" s="7"/>
      <c r="B784" s="3"/>
    </row>
    <row r="785" spans="1:2" ht="15.75" thickBot="1" x14ac:dyDescent="0.3">
      <c r="A785" s="7"/>
      <c r="B785" s="3"/>
    </row>
    <row r="786" spans="1:2" ht="15.75" thickBot="1" x14ac:dyDescent="0.3">
      <c r="A786" s="7"/>
      <c r="B786" s="3"/>
    </row>
    <row r="787" spans="1:2" ht="15.75" thickBot="1" x14ac:dyDescent="0.3">
      <c r="A787" s="7"/>
      <c r="B787" s="3"/>
    </row>
    <row r="788" spans="1:2" ht="15.75" thickBot="1" x14ac:dyDescent="0.3">
      <c r="A788" s="7"/>
      <c r="B788" s="3"/>
    </row>
    <row r="789" spans="1:2" ht="15.75" thickBot="1" x14ac:dyDescent="0.3">
      <c r="A789" s="7"/>
      <c r="B789" s="3"/>
    </row>
    <row r="790" spans="1:2" ht="15.75" thickBot="1" x14ac:dyDescent="0.3">
      <c r="A790" s="7"/>
      <c r="B790" s="3"/>
    </row>
    <row r="791" spans="1:2" ht="15.75" thickBot="1" x14ac:dyDescent="0.3">
      <c r="A791" s="7"/>
      <c r="B791" s="3"/>
    </row>
    <row r="792" spans="1:2" ht="15.75" thickBot="1" x14ac:dyDescent="0.3">
      <c r="A792" s="7"/>
      <c r="B792" s="3"/>
    </row>
    <row r="793" spans="1:2" ht="15.75" thickBot="1" x14ac:dyDescent="0.3">
      <c r="A793" s="7"/>
      <c r="B793" s="3"/>
    </row>
    <row r="794" spans="1:2" ht="15.75" thickBot="1" x14ac:dyDescent="0.3">
      <c r="A794" s="7"/>
      <c r="B794" s="3"/>
    </row>
    <row r="795" spans="1:2" ht="15.75" thickBot="1" x14ac:dyDescent="0.3">
      <c r="A795" s="7"/>
      <c r="B795" s="3"/>
    </row>
    <row r="796" spans="1:2" ht="15.75" thickBot="1" x14ac:dyDescent="0.3">
      <c r="A796" s="7"/>
      <c r="B796" s="3"/>
    </row>
    <row r="797" spans="1:2" ht="15.75" thickBot="1" x14ac:dyDescent="0.3">
      <c r="A797" s="7"/>
      <c r="B797" s="3"/>
    </row>
    <row r="798" spans="1:2" ht="15.75" thickBot="1" x14ac:dyDescent="0.3">
      <c r="A798" s="7"/>
      <c r="B798" s="3"/>
    </row>
    <row r="799" spans="1:2" ht="15.75" thickBot="1" x14ac:dyDescent="0.3">
      <c r="A799" s="7"/>
      <c r="B799" s="3"/>
    </row>
    <row r="800" spans="1:2" ht="15.75" thickBot="1" x14ac:dyDescent="0.3">
      <c r="A800" s="7"/>
      <c r="B800" s="3"/>
    </row>
    <row r="801" spans="1:2" ht="15.75" thickBot="1" x14ac:dyDescent="0.3">
      <c r="A801" s="7"/>
      <c r="B801" s="3"/>
    </row>
    <row r="802" spans="1:2" ht="15.75" thickBot="1" x14ac:dyDescent="0.3">
      <c r="A802" s="7"/>
      <c r="B802" s="3"/>
    </row>
    <row r="803" spans="1:2" ht="15.75" thickBot="1" x14ac:dyDescent="0.3">
      <c r="A803" s="7"/>
      <c r="B803" s="3"/>
    </row>
    <row r="804" spans="1:2" ht="15.75" thickBot="1" x14ac:dyDescent="0.3">
      <c r="A804" s="7"/>
      <c r="B804" s="3"/>
    </row>
    <row r="805" spans="1:2" ht="15.75" thickBot="1" x14ac:dyDescent="0.3">
      <c r="A805" s="7"/>
      <c r="B805" s="3"/>
    </row>
    <row r="806" spans="1:2" ht="15.75" thickBot="1" x14ac:dyDescent="0.3">
      <c r="A806" s="7"/>
      <c r="B806" s="3"/>
    </row>
    <row r="807" spans="1:2" ht="15.75" thickBot="1" x14ac:dyDescent="0.3">
      <c r="A807" s="7"/>
      <c r="B807" s="3"/>
    </row>
    <row r="808" spans="1:2" ht="15.75" thickBot="1" x14ac:dyDescent="0.3">
      <c r="A808" s="7"/>
      <c r="B808" s="3"/>
    </row>
    <row r="809" spans="1:2" ht="15.75" thickBot="1" x14ac:dyDescent="0.3">
      <c r="A809" s="7"/>
      <c r="B809" s="3"/>
    </row>
    <row r="810" spans="1:2" ht="15.75" thickBot="1" x14ac:dyDescent="0.3">
      <c r="A810" s="7"/>
      <c r="B810" s="3"/>
    </row>
    <row r="811" spans="1:2" ht="15.75" thickBot="1" x14ac:dyDescent="0.3">
      <c r="A811" s="7"/>
      <c r="B811" s="3"/>
    </row>
    <row r="812" spans="1:2" ht="15.75" thickBot="1" x14ac:dyDescent="0.3">
      <c r="A812" s="7"/>
      <c r="B812" s="3"/>
    </row>
    <row r="813" spans="1:2" ht="15.75" thickBot="1" x14ac:dyDescent="0.3">
      <c r="A813" s="7"/>
      <c r="B813" s="3"/>
    </row>
    <row r="814" spans="1:2" ht="15.75" thickBot="1" x14ac:dyDescent="0.3">
      <c r="A814" s="7"/>
      <c r="B814" s="3"/>
    </row>
    <row r="815" spans="1:2" ht="15.75" thickBot="1" x14ac:dyDescent="0.3">
      <c r="A815" s="7"/>
      <c r="B815" s="3"/>
    </row>
    <row r="816" spans="1:2" ht="15.75" thickBot="1" x14ac:dyDescent="0.3">
      <c r="A816" s="7"/>
      <c r="B816" s="3"/>
    </row>
    <row r="817" spans="1:2" ht="15.75" thickBot="1" x14ac:dyDescent="0.3">
      <c r="A817" s="7"/>
      <c r="B817" s="3"/>
    </row>
    <row r="818" spans="1:2" ht="15.75" thickBot="1" x14ac:dyDescent="0.3">
      <c r="A818" s="7"/>
      <c r="B818" s="3"/>
    </row>
    <row r="819" spans="1:2" ht="15.75" thickBot="1" x14ac:dyDescent="0.3">
      <c r="A819" s="7"/>
      <c r="B819" s="3"/>
    </row>
    <row r="820" spans="1:2" ht="15.75" thickBot="1" x14ac:dyDescent="0.3">
      <c r="A820" s="7"/>
      <c r="B820" s="3"/>
    </row>
    <row r="821" spans="1:2" ht="15.75" thickBot="1" x14ac:dyDescent="0.3">
      <c r="A821" s="7"/>
      <c r="B821" s="3"/>
    </row>
    <row r="822" spans="1:2" ht="15.75" thickBot="1" x14ac:dyDescent="0.3">
      <c r="A822" s="7"/>
      <c r="B822" s="3"/>
    </row>
    <row r="823" spans="1:2" ht="15.75" thickBot="1" x14ac:dyDescent="0.3">
      <c r="A823" s="7"/>
      <c r="B823" s="3"/>
    </row>
    <row r="824" spans="1:2" ht="15.75" thickBot="1" x14ac:dyDescent="0.3">
      <c r="A824" s="7"/>
      <c r="B824" s="3"/>
    </row>
    <row r="825" spans="1:2" ht="15.75" thickBot="1" x14ac:dyDescent="0.3">
      <c r="A825" s="7"/>
      <c r="B825" s="3"/>
    </row>
    <row r="826" spans="1:2" ht="15.75" thickBot="1" x14ac:dyDescent="0.3">
      <c r="A826" s="7"/>
      <c r="B826" s="3"/>
    </row>
    <row r="827" spans="1:2" ht="15.75" thickBot="1" x14ac:dyDescent="0.3">
      <c r="A827" s="7"/>
      <c r="B827" s="3"/>
    </row>
    <row r="828" spans="1:2" ht="15.75" thickBot="1" x14ac:dyDescent="0.3">
      <c r="A828" s="7"/>
      <c r="B828" s="3"/>
    </row>
    <row r="829" spans="1:2" ht="15.75" thickBot="1" x14ac:dyDescent="0.3">
      <c r="A829" s="7"/>
      <c r="B829" s="3"/>
    </row>
    <row r="830" spans="1:2" ht="15.75" thickBot="1" x14ac:dyDescent="0.3">
      <c r="A830" s="7"/>
      <c r="B830" s="3"/>
    </row>
    <row r="831" spans="1:2" ht="15.75" thickBot="1" x14ac:dyDescent="0.3">
      <c r="A831" s="7"/>
      <c r="B831" s="3"/>
    </row>
    <row r="832" spans="1:2" ht="15.75" thickBot="1" x14ac:dyDescent="0.3">
      <c r="A832" s="7"/>
      <c r="B832" s="3"/>
    </row>
    <row r="833" spans="1:2" ht="15.75" thickBot="1" x14ac:dyDescent="0.3">
      <c r="A833" s="7"/>
      <c r="B833" s="3"/>
    </row>
    <row r="834" spans="1:2" ht="15.75" thickBot="1" x14ac:dyDescent="0.3">
      <c r="A834" s="7"/>
      <c r="B834" s="3"/>
    </row>
    <row r="835" spans="1:2" ht="15.75" thickBot="1" x14ac:dyDescent="0.3">
      <c r="A835" s="7"/>
      <c r="B835" s="3"/>
    </row>
    <row r="836" spans="1:2" ht="15.75" thickBot="1" x14ac:dyDescent="0.3">
      <c r="A836" s="7"/>
      <c r="B836" s="3"/>
    </row>
    <row r="837" spans="1:2" ht="15.75" thickBot="1" x14ac:dyDescent="0.3">
      <c r="A837" s="7"/>
      <c r="B837" s="3"/>
    </row>
    <row r="838" spans="1:2" ht="15.75" thickBot="1" x14ac:dyDescent="0.3">
      <c r="A838" s="7"/>
      <c r="B838" s="3"/>
    </row>
    <row r="839" spans="1:2" ht="15.75" thickBot="1" x14ac:dyDescent="0.3">
      <c r="A839" s="7"/>
      <c r="B839" s="3"/>
    </row>
    <row r="840" spans="1:2" ht="15.75" thickBot="1" x14ac:dyDescent="0.3">
      <c r="A840" s="7"/>
      <c r="B840" s="3"/>
    </row>
    <row r="841" spans="1:2" ht="15.75" thickBot="1" x14ac:dyDescent="0.3">
      <c r="A841" s="7"/>
      <c r="B841" s="3"/>
    </row>
    <row r="842" spans="1:2" ht="15.75" thickBot="1" x14ac:dyDescent="0.3">
      <c r="A842" s="7"/>
      <c r="B842" s="3"/>
    </row>
    <row r="843" spans="1:2" ht="15.75" thickBot="1" x14ac:dyDescent="0.3">
      <c r="A843" s="7"/>
      <c r="B843" s="3"/>
    </row>
    <row r="844" spans="1:2" ht="15.75" thickBot="1" x14ac:dyDescent="0.3">
      <c r="A844" s="7"/>
      <c r="B844" s="3"/>
    </row>
    <row r="845" spans="1:2" ht="15.75" thickBot="1" x14ac:dyDescent="0.3">
      <c r="A845" s="7"/>
      <c r="B845" s="3"/>
    </row>
    <row r="846" spans="1:2" ht="15.75" thickBot="1" x14ac:dyDescent="0.3">
      <c r="A846" s="7"/>
      <c r="B846" s="3"/>
    </row>
    <row r="847" spans="1:2" ht="15.75" thickBot="1" x14ac:dyDescent="0.3">
      <c r="A847" s="7"/>
      <c r="B847" s="3"/>
    </row>
    <row r="848" spans="1:2" ht="15.75" thickBot="1" x14ac:dyDescent="0.3">
      <c r="A848" s="7"/>
      <c r="B848" s="3"/>
    </row>
    <row r="849" spans="1:2" ht="15.75" thickBot="1" x14ac:dyDescent="0.3">
      <c r="A849" s="7"/>
      <c r="B849" s="3"/>
    </row>
    <row r="850" spans="1:2" ht="15.75" thickBot="1" x14ac:dyDescent="0.3">
      <c r="A850" s="7"/>
      <c r="B850" s="3"/>
    </row>
    <row r="851" spans="1:2" ht="15.75" thickBot="1" x14ac:dyDescent="0.3">
      <c r="A851" s="7"/>
      <c r="B851" s="3"/>
    </row>
    <row r="852" spans="1:2" ht="15.75" thickBot="1" x14ac:dyDescent="0.3">
      <c r="A852" s="7"/>
      <c r="B852" s="3"/>
    </row>
    <row r="853" spans="1:2" ht="15.75" thickBot="1" x14ac:dyDescent="0.3">
      <c r="A853" s="7"/>
      <c r="B853" s="3"/>
    </row>
    <row r="854" spans="1:2" ht="15.75" thickBot="1" x14ac:dyDescent="0.3">
      <c r="A854" s="7"/>
      <c r="B854" s="3"/>
    </row>
    <row r="855" spans="1:2" ht="15.75" thickBot="1" x14ac:dyDescent="0.3">
      <c r="A855" s="7"/>
      <c r="B855" s="3"/>
    </row>
    <row r="856" spans="1:2" ht="15.75" thickBot="1" x14ac:dyDescent="0.3">
      <c r="A856" s="7"/>
      <c r="B856" s="3"/>
    </row>
    <row r="857" spans="1:2" ht="15.75" thickBot="1" x14ac:dyDescent="0.3">
      <c r="A857" s="7"/>
      <c r="B857" s="3"/>
    </row>
    <row r="858" spans="1:2" ht="15.75" thickBot="1" x14ac:dyDescent="0.3">
      <c r="A858" s="7"/>
      <c r="B858" s="3"/>
    </row>
    <row r="859" spans="1:2" ht="15.75" thickBot="1" x14ac:dyDescent="0.3">
      <c r="A859" s="7"/>
      <c r="B859" s="3"/>
    </row>
    <row r="860" spans="1:2" ht="15.75" thickBot="1" x14ac:dyDescent="0.3">
      <c r="A860" s="7"/>
      <c r="B860" s="3"/>
    </row>
    <row r="861" spans="1:2" ht="15.75" thickBot="1" x14ac:dyDescent="0.3">
      <c r="A861" s="7"/>
      <c r="B861" s="3"/>
    </row>
    <row r="862" spans="1:2" ht="15.75" thickBot="1" x14ac:dyDescent="0.3">
      <c r="A862" s="7"/>
      <c r="B862" s="3"/>
    </row>
    <row r="863" spans="1:2" ht="15.75" thickBot="1" x14ac:dyDescent="0.3">
      <c r="A863" s="7"/>
      <c r="B863" s="3"/>
    </row>
    <row r="864" spans="1:2" ht="15.75" thickBot="1" x14ac:dyDescent="0.3">
      <c r="A864" s="7"/>
      <c r="B864" s="3"/>
    </row>
    <row r="865" spans="1:2" ht="15.75" thickBot="1" x14ac:dyDescent="0.3">
      <c r="A865" s="7"/>
      <c r="B865" s="3"/>
    </row>
    <row r="866" spans="1:2" ht="15.75" thickBot="1" x14ac:dyDescent="0.3">
      <c r="A866" s="7"/>
      <c r="B866" s="3"/>
    </row>
    <row r="867" spans="1:2" ht="15.75" thickBot="1" x14ac:dyDescent="0.3">
      <c r="A867" s="7"/>
      <c r="B867" s="3"/>
    </row>
    <row r="868" spans="1:2" ht="15.75" thickBot="1" x14ac:dyDescent="0.3">
      <c r="A868" s="7"/>
      <c r="B868" s="3"/>
    </row>
    <row r="869" spans="1:2" ht="15.75" thickBot="1" x14ac:dyDescent="0.3">
      <c r="A869" s="7"/>
      <c r="B869" s="3"/>
    </row>
    <row r="870" spans="1:2" ht="15.75" thickBot="1" x14ac:dyDescent="0.3">
      <c r="A870" s="7"/>
      <c r="B870" s="3"/>
    </row>
    <row r="871" spans="1:2" ht="15.75" thickBot="1" x14ac:dyDescent="0.3">
      <c r="A871" s="7"/>
      <c r="B871" s="3"/>
    </row>
    <row r="872" spans="1:2" ht="15.75" thickBot="1" x14ac:dyDescent="0.3">
      <c r="A872" s="7"/>
      <c r="B872" s="3"/>
    </row>
    <row r="873" spans="1:2" ht="15.75" thickBot="1" x14ac:dyDescent="0.3">
      <c r="A873" s="7"/>
      <c r="B873" s="3"/>
    </row>
    <row r="874" spans="1:2" ht="15.75" thickBot="1" x14ac:dyDescent="0.3">
      <c r="A874" s="7"/>
      <c r="B874" s="3"/>
    </row>
    <row r="875" spans="1:2" ht="15.75" thickBot="1" x14ac:dyDescent="0.3">
      <c r="A875" s="7"/>
      <c r="B875" s="3"/>
    </row>
    <row r="876" spans="1:2" ht="15.75" thickBot="1" x14ac:dyDescent="0.3">
      <c r="A876" s="7"/>
      <c r="B876" s="3"/>
    </row>
    <row r="877" spans="1:2" ht="15.75" thickBot="1" x14ac:dyDescent="0.3">
      <c r="A877" s="7"/>
      <c r="B877" s="3"/>
    </row>
    <row r="878" spans="1:2" ht="15.75" thickBot="1" x14ac:dyDescent="0.3">
      <c r="A878" s="7"/>
      <c r="B878" s="3"/>
    </row>
    <row r="879" spans="1:2" ht="15.75" thickBot="1" x14ac:dyDescent="0.3">
      <c r="A879" s="7"/>
      <c r="B879" s="3"/>
    </row>
    <row r="880" spans="1:2" ht="15.75" thickBot="1" x14ac:dyDescent="0.3">
      <c r="A880" s="7"/>
      <c r="B880" s="3"/>
    </row>
    <row r="881" spans="1:2" ht="15.75" thickBot="1" x14ac:dyDescent="0.3">
      <c r="A881" s="7"/>
      <c r="B881" s="3"/>
    </row>
    <row r="882" spans="1:2" ht="15.75" thickBot="1" x14ac:dyDescent="0.3">
      <c r="A882" s="7"/>
      <c r="B882" s="3"/>
    </row>
    <row r="883" spans="1:2" ht="15.75" thickBot="1" x14ac:dyDescent="0.3">
      <c r="A883" s="7"/>
      <c r="B883" s="3"/>
    </row>
    <row r="884" spans="1:2" ht="15.75" thickBot="1" x14ac:dyDescent="0.3">
      <c r="A884" s="7"/>
      <c r="B884" s="3"/>
    </row>
    <row r="885" spans="1:2" ht="15.75" thickBot="1" x14ac:dyDescent="0.3">
      <c r="A885" s="7"/>
      <c r="B885" s="3"/>
    </row>
    <row r="886" spans="1:2" ht="15.75" thickBot="1" x14ac:dyDescent="0.3">
      <c r="A886" s="7"/>
      <c r="B886" s="3"/>
    </row>
    <row r="887" spans="1:2" ht="15.75" thickBot="1" x14ac:dyDescent="0.3">
      <c r="A887" s="7"/>
      <c r="B887" s="3"/>
    </row>
    <row r="888" spans="1:2" ht="15.75" thickBot="1" x14ac:dyDescent="0.3">
      <c r="A888" s="7"/>
      <c r="B888" s="3"/>
    </row>
    <row r="889" spans="1:2" ht="15.75" thickBot="1" x14ac:dyDescent="0.3">
      <c r="A889" s="7"/>
      <c r="B889" s="3"/>
    </row>
    <row r="890" spans="1:2" ht="15.75" thickBot="1" x14ac:dyDescent="0.3">
      <c r="A890" s="7"/>
      <c r="B890" s="3"/>
    </row>
    <row r="891" spans="1:2" ht="15.75" thickBot="1" x14ac:dyDescent="0.3">
      <c r="A891" s="7"/>
      <c r="B891" s="3"/>
    </row>
    <row r="892" spans="1:2" ht="15.75" thickBot="1" x14ac:dyDescent="0.3">
      <c r="A892" s="7"/>
      <c r="B892" s="3"/>
    </row>
    <row r="893" spans="1:2" ht="15.75" thickBot="1" x14ac:dyDescent="0.3">
      <c r="A893" s="7"/>
      <c r="B893" s="3"/>
    </row>
    <row r="894" spans="1:2" ht="15.75" thickBot="1" x14ac:dyDescent="0.3">
      <c r="A894" s="7"/>
      <c r="B894" s="3"/>
    </row>
    <row r="895" spans="1:2" ht="15.75" thickBot="1" x14ac:dyDescent="0.3">
      <c r="A895" s="7"/>
      <c r="B895" s="3"/>
    </row>
    <row r="896" spans="1:2" ht="15.75" thickBot="1" x14ac:dyDescent="0.3">
      <c r="A896" s="7"/>
      <c r="B896" s="3"/>
    </row>
    <row r="897" spans="1:2" ht="15.75" thickBot="1" x14ac:dyDescent="0.3">
      <c r="A897" s="7"/>
      <c r="B897" s="3"/>
    </row>
    <row r="898" spans="1:2" ht="15.75" thickBot="1" x14ac:dyDescent="0.3">
      <c r="A898" s="7"/>
      <c r="B898" s="3"/>
    </row>
    <row r="899" spans="1:2" ht="15.75" thickBot="1" x14ac:dyDescent="0.3">
      <c r="A899" s="7"/>
      <c r="B899" s="3"/>
    </row>
    <row r="900" spans="1:2" ht="15.75" thickBot="1" x14ac:dyDescent="0.3">
      <c r="A900" s="7"/>
      <c r="B900" s="3"/>
    </row>
    <row r="901" spans="1:2" ht="15.75" thickBot="1" x14ac:dyDescent="0.3">
      <c r="A901" s="7"/>
      <c r="B901" s="3"/>
    </row>
    <row r="902" spans="1:2" ht="15.75" thickBot="1" x14ac:dyDescent="0.3">
      <c r="A902" s="7"/>
      <c r="B902" s="3"/>
    </row>
    <row r="903" spans="1:2" ht="15.75" thickBot="1" x14ac:dyDescent="0.3">
      <c r="A903" s="7"/>
      <c r="B903" s="3"/>
    </row>
    <row r="904" spans="1:2" ht="15.75" thickBot="1" x14ac:dyDescent="0.3">
      <c r="A904" s="7"/>
      <c r="B904" s="3"/>
    </row>
    <row r="905" spans="1:2" ht="15.75" thickBot="1" x14ac:dyDescent="0.3">
      <c r="A905" s="7"/>
      <c r="B905" s="3"/>
    </row>
    <row r="906" spans="1:2" ht="15.75" thickBot="1" x14ac:dyDescent="0.3">
      <c r="A906" s="7"/>
      <c r="B906" s="3"/>
    </row>
    <row r="907" spans="1:2" ht="15.75" thickBot="1" x14ac:dyDescent="0.3">
      <c r="A907" s="7"/>
      <c r="B907" s="3"/>
    </row>
    <row r="908" spans="1:2" ht="15.75" thickBot="1" x14ac:dyDescent="0.3">
      <c r="A908" s="7"/>
      <c r="B908" s="3"/>
    </row>
    <row r="909" spans="1:2" ht="15.75" thickBot="1" x14ac:dyDescent="0.3">
      <c r="A909" s="7"/>
      <c r="B909" s="3"/>
    </row>
    <row r="910" spans="1:2" ht="15.75" thickBot="1" x14ac:dyDescent="0.3">
      <c r="A910" s="7"/>
      <c r="B910" s="3"/>
    </row>
    <row r="911" spans="1:2" ht="15.75" thickBot="1" x14ac:dyDescent="0.3">
      <c r="A911" s="7"/>
      <c r="B911" s="3"/>
    </row>
    <row r="912" spans="1:2" ht="15.75" thickBot="1" x14ac:dyDescent="0.3">
      <c r="A912" s="7"/>
      <c r="B912" s="3"/>
    </row>
    <row r="913" spans="1:2" ht="15.75" thickBot="1" x14ac:dyDescent="0.3">
      <c r="A913" s="7"/>
      <c r="B913" s="3"/>
    </row>
    <row r="914" spans="1:2" ht="15.75" thickBot="1" x14ac:dyDescent="0.3">
      <c r="A914" s="7"/>
      <c r="B914" s="3"/>
    </row>
    <row r="915" spans="1:2" ht="15.75" thickBot="1" x14ac:dyDescent="0.3">
      <c r="A915" s="7"/>
      <c r="B915" s="3"/>
    </row>
    <row r="916" spans="1:2" ht="15.75" thickBot="1" x14ac:dyDescent="0.3">
      <c r="A916" s="7"/>
      <c r="B916" s="3"/>
    </row>
    <row r="917" spans="1:2" ht="15.75" thickBot="1" x14ac:dyDescent="0.3">
      <c r="A917" s="7"/>
      <c r="B917" s="3"/>
    </row>
    <row r="918" spans="1:2" ht="15.75" thickBot="1" x14ac:dyDescent="0.3">
      <c r="A918" s="7"/>
      <c r="B918" s="3"/>
    </row>
    <row r="919" spans="1:2" ht="15.75" thickBot="1" x14ac:dyDescent="0.3">
      <c r="A919" s="7"/>
      <c r="B919" s="3"/>
    </row>
    <row r="920" spans="1:2" ht="15.75" thickBot="1" x14ac:dyDescent="0.3">
      <c r="A920" s="7"/>
      <c r="B920" s="3"/>
    </row>
    <row r="921" spans="1:2" ht="15.75" thickBot="1" x14ac:dyDescent="0.3">
      <c r="A921" s="7"/>
      <c r="B921" s="3"/>
    </row>
    <row r="922" spans="1:2" ht="15.75" thickBot="1" x14ac:dyDescent="0.3">
      <c r="A922" s="7"/>
      <c r="B922" s="3"/>
    </row>
    <row r="923" spans="1:2" ht="15.75" thickBot="1" x14ac:dyDescent="0.3">
      <c r="A923" s="7"/>
      <c r="B923" s="3"/>
    </row>
    <row r="924" spans="1:2" ht="15.75" thickBot="1" x14ac:dyDescent="0.3">
      <c r="A924" s="7"/>
      <c r="B924" s="3"/>
    </row>
    <row r="925" spans="1:2" ht="15.75" thickBot="1" x14ac:dyDescent="0.3">
      <c r="A925" s="7"/>
      <c r="B925" s="3"/>
    </row>
    <row r="926" spans="1:2" ht="15.75" thickBot="1" x14ac:dyDescent="0.3">
      <c r="A926" s="7"/>
      <c r="B926" s="3"/>
    </row>
    <row r="927" spans="1:2" ht="15.75" thickBot="1" x14ac:dyDescent="0.3">
      <c r="A927" s="7"/>
      <c r="B927" s="3"/>
    </row>
    <row r="928" spans="1:2" ht="15.75" thickBot="1" x14ac:dyDescent="0.3">
      <c r="A928" s="7"/>
      <c r="B928" s="3"/>
    </row>
    <row r="929" spans="1:2" ht="15.75" thickBot="1" x14ac:dyDescent="0.3">
      <c r="A929" s="7"/>
      <c r="B929" s="3"/>
    </row>
    <row r="930" spans="1:2" ht="15.75" thickBot="1" x14ac:dyDescent="0.3">
      <c r="A930" s="7"/>
      <c r="B930" s="3"/>
    </row>
    <row r="931" spans="1:2" ht="15.75" thickBot="1" x14ac:dyDescent="0.3">
      <c r="A931" s="7"/>
      <c r="B931" s="3"/>
    </row>
    <row r="932" spans="1:2" ht="15.75" thickBot="1" x14ac:dyDescent="0.3">
      <c r="A932" s="7"/>
      <c r="B932" s="3"/>
    </row>
    <row r="933" spans="1:2" ht="15.75" thickBot="1" x14ac:dyDescent="0.3">
      <c r="A933" s="7"/>
      <c r="B933" s="3"/>
    </row>
    <row r="934" spans="1:2" ht="15.75" thickBot="1" x14ac:dyDescent="0.3">
      <c r="A934" s="7"/>
      <c r="B934" s="3"/>
    </row>
    <row r="935" spans="1:2" ht="15.75" thickBot="1" x14ac:dyDescent="0.3">
      <c r="A935" s="7"/>
      <c r="B935" s="3"/>
    </row>
    <row r="936" spans="1:2" ht="15.75" thickBot="1" x14ac:dyDescent="0.3">
      <c r="A936" s="7"/>
      <c r="B936" s="3"/>
    </row>
    <row r="937" spans="1:2" ht="15.75" thickBot="1" x14ac:dyDescent="0.3">
      <c r="A937" s="7"/>
      <c r="B937" s="3"/>
    </row>
    <row r="938" spans="1:2" ht="15.75" thickBot="1" x14ac:dyDescent="0.3">
      <c r="A938" s="7"/>
      <c r="B938" s="3"/>
    </row>
    <row r="939" spans="1:2" ht="15.75" thickBot="1" x14ac:dyDescent="0.3">
      <c r="A939" s="7"/>
      <c r="B939" s="3"/>
    </row>
    <row r="940" spans="1:2" ht="15.75" thickBot="1" x14ac:dyDescent="0.3">
      <c r="A940" s="7"/>
      <c r="B940" s="3"/>
    </row>
    <row r="941" spans="1:2" ht="15.75" thickBot="1" x14ac:dyDescent="0.3">
      <c r="A941" s="7"/>
      <c r="B941" s="3"/>
    </row>
    <row r="942" spans="1:2" ht="15.75" thickBot="1" x14ac:dyDescent="0.3">
      <c r="A942" s="7"/>
      <c r="B942" s="3"/>
    </row>
    <row r="943" spans="1:2" ht="15.75" thickBot="1" x14ac:dyDescent="0.3">
      <c r="A943" s="7"/>
      <c r="B943" s="3"/>
    </row>
    <row r="944" spans="1:2" ht="15.75" thickBot="1" x14ac:dyDescent="0.3">
      <c r="A944" s="7"/>
      <c r="B944" s="3"/>
    </row>
    <row r="945" spans="1:2" ht="15.75" thickBot="1" x14ac:dyDescent="0.3">
      <c r="A945" s="7"/>
      <c r="B945" s="3"/>
    </row>
    <row r="946" spans="1:2" ht="15.75" thickBot="1" x14ac:dyDescent="0.3">
      <c r="A946" s="7"/>
      <c r="B946" s="3"/>
    </row>
    <row r="947" spans="1:2" ht="15.75" thickBot="1" x14ac:dyDescent="0.3">
      <c r="A947" s="7"/>
      <c r="B947" s="3"/>
    </row>
    <row r="948" spans="1:2" ht="15.75" thickBot="1" x14ac:dyDescent="0.3">
      <c r="A948" s="7"/>
      <c r="B948" s="3"/>
    </row>
    <row r="949" spans="1:2" ht="15.75" thickBot="1" x14ac:dyDescent="0.3">
      <c r="A949" s="7"/>
      <c r="B949" s="3"/>
    </row>
    <row r="950" spans="1:2" ht="15.75" thickBot="1" x14ac:dyDescent="0.3">
      <c r="A950" s="7"/>
      <c r="B950" s="3"/>
    </row>
    <row r="951" spans="1:2" ht="15.75" thickBot="1" x14ac:dyDescent="0.3">
      <c r="A951" s="7"/>
      <c r="B951" s="3"/>
    </row>
    <row r="952" spans="1:2" ht="15.75" thickBot="1" x14ac:dyDescent="0.3">
      <c r="A952" s="7"/>
      <c r="B952" s="3"/>
    </row>
    <row r="953" spans="1:2" ht="15.75" thickBot="1" x14ac:dyDescent="0.3">
      <c r="A953" s="7"/>
      <c r="B953" s="3"/>
    </row>
    <row r="954" spans="1:2" ht="15.75" thickBot="1" x14ac:dyDescent="0.3">
      <c r="A954" s="7"/>
      <c r="B954" s="3"/>
    </row>
    <row r="955" spans="1:2" ht="15.75" thickBot="1" x14ac:dyDescent="0.3">
      <c r="A955" s="7"/>
      <c r="B955" s="3"/>
    </row>
    <row r="956" spans="1:2" ht="15.75" thickBot="1" x14ac:dyDescent="0.3">
      <c r="A956" s="7"/>
      <c r="B956" s="3"/>
    </row>
    <row r="957" spans="1:2" ht="15.75" thickBot="1" x14ac:dyDescent="0.3">
      <c r="A957" s="7"/>
      <c r="B957" s="3"/>
    </row>
    <row r="958" spans="1:2" ht="15.75" thickBot="1" x14ac:dyDescent="0.3">
      <c r="A958" s="7"/>
      <c r="B958" s="3"/>
    </row>
    <row r="959" spans="1:2" ht="15.75" thickBot="1" x14ac:dyDescent="0.3">
      <c r="A959" s="7"/>
      <c r="B959" s="3"/>
    </row>
    <row r="960" spans="1:2" ht="15.75" thickBot="1" x14ac:dyDescent="0.3">
      <c r="A960" s="7"/>
      <c r="B960" s="3"/>
    </row>
    <row r="961" spans="1:2" ht="15.75" thickBot="1" x14ac:dyDescent="0.3">
      <c r="A961" s="7"/>
      <c r="B961" s="3"/>
    </row>
    <row r="962" spans="1:2" ht="15.75" thickBot="1" x14ac:dyDescent="0.3">
      <c r="A962" s="7"/>
      <c r="B962" s="3"/>
    </row>
    <row r="963" spans="1:2" ht="15.75" thickBot="1" x14ac:dyDescent="0.3">
      <c r="A963" s="7"/>
      <c r="B963" s="3"/>
    </row>
    <row r="964" spans="1:2" ht="15.75" thickBot="1" x14ac:dyDescent="0.3">
      <c r="A964" s="7"/>
      <c r="B964" s="3"/>
    </row>
    <row r="965" spans="1:2" ht="15.75" thickBot="1" x14ac:dyDescent="0.3">
      <c r="A965" s="7"/>
      <c r="B965" s="3"/>
    </row>
    <row r="966" spans="1:2" ht="15.75" thickBot="1" x14ac:dyDescent="0.3">
      <c r="A966" s="7"/>
      <c r="B966" s="3"/>
    </row>
    <row r="967" spans="1:2" ht="15.75" thickBot="1" x14ac:dyDescent="0.3">
      <c r="A967" s="7"/>
      <c r="B967" s="3"/>
    </row>
    <row r="968" spans="1:2" ht="15.75" thickBot="1" x14ac:dyDescent="0.3">
      <c r="A968" s="7"/>
      <c r="B968" s="3"/>
    </row>
    <row r="969" spans="1:2" ht="15.75" thickBot="1" x14ac:dyDescent="0.3">
      <c r="A969" s="7"/>
      <c r="B969" s="3"/>
    </row>
    <row r="970" spans="1:2" ht="15.75" thickBot="1" x14ac:dyDescent="0.3">
      <c r="A970" s="7"/>
      <c r="B970" s="3"/>
    </row>
    <row r="971" spans="1:2" ht="15.75" thickBot="1" x14ac:dyDescent="0.3">
      <c r="A971" s="7"/>
      <c r="B971" s="3"/>
    </row>
    <row r="972" spans="1:2" ht="15.75" thickBot="1" x14ac:dyDescent="0.3">
      <c r="A972" s="7"/>
      <c r="B972" s="3"/>
    </row>
    <row r="973" spans="1:2" ht="15.75" thickBot="1" x14ac:dyDescent="0.3">
      <c r="A973" s="7"/>
      <c r="B973" s="3"/>
    </row>
    <row r="974" spans="1:2" ht="15.75" thickBot="1" x14ac:dyDescent="0.3">
      <c r="A974" s="7"/>
      <c r="B974" s="3"/>
    </row>
    <row r="975" spans="1:2" ht="15.75" thickBot="1" x14ac:dyDescent="0.3">
      <c r="A975" s="7"/>
      <c r="B975" s="3"/>
    </row>
    <row r="976" spans="1:2" ht="15.75" thickBot="1" x14ac:dyDescent="0.3">
      <c r="A976" s="7"/>
      <c r="B976" s="3"/>
    </row>
    <row r="977" spans="1:2" ht="15.75" thickBot="1" x14ac:dyDescent="0.3">
      <c r="A977" s="7"/>
      <c r="B977" s="3"/>
    </row>
    <row r="978" spans="1:2" ht="15.75" thickBot="1" x14ac:dyDescent="0.3">
      <c r="A978" s="7"/>
      <c r="B978" s="3"/>
    </row>
    <row r="979" spans="1:2" ht="15.75" thickBot="1" x14ac:dyDescent="0.3">
      <c r="A979" s="7"/>
      <c r="B979" s="3"/>
    </row>
    <row r="980" spans="1:2" ht="15.75" thickBot="1" x14ac:dyDescent="0.3">
      <c r="A980" s="7"/>
      <c r="B980" s="3"/>
    </row>
    <row r="981" spans="1:2" ht="15.75" thickBot="1" x14ac:dyDescent="0.3">
      <c r="A981" s="7"/>
      <c r="B981" s="3"/>
    </row>
    <row r="982" spans="1:2" ht="15.75" thickBot="1" x14ac:dyDescent="0.3">
      <c r="A982" s="7"/>
      <c r="B982" s="3"/>
    </row>
    <row r="983" spans="1:2" ht="15.75" thickBot="1" x14ac:dyDescent="0.3">
      <c r="A983" s="7"/>
      <c r="B983" s="3"/>
    </row>
    <row r="984" spans="1:2" ht="15.75" thickBot="1" x14ac:dyDescent="0.3">
      <c r="A984" s="7"/>
      <c r="B984" s="3"/>
    </row>
    <row r="985" spans="1:2" ht="15.75" thickBot="1" x14ac:dyDescent="0.3">
      <c r="A985" s="7"/>
      <c r="B985" s="3"/>
    </row>
    <row r="986" spans="1:2" ht="15.75" thickBot="1" x14ac:dyDescent="0.3">
      <c r="A986" s="7"/>
      <c r="B986" s="3"/>
    </row>
    <row r="987" spans="1:2" ht="15.75" thickBot="1" x14ac:dyDescent="0.3">
      <c r="A987" s="7"/>
      <c r="B987" s="3"/>
    </row>
    <row r="988" spans="1:2" ht="15.75" thickBot="1" x14ac:dyDescent="0.3">
      <c r="A988" s="7"/>
      <c r="B988" s="3"/>
    </row>
    <row r="989" spans="1:2" ht="15.75" thickBot="1" x14ac:dyDescent="0.3">
      <c r="A989" s="7"/>
      <c r="B989" s="3"/>
    </row>
    <row r="990" spans="1:2" ht="15.75" thickBot="1" x14ac:dyDescent="0.3">
      <c r="A990" s="7"/>
      <c r="B990" s="3"/>
    </row>
    <row r="991" spans="1:2" ht="15.75" thickBot="1" x14ac:dyDescent="0.3">
      <c r="A991" s="7"/>
      <c r="B991" s="3"/>
    </row>
    <row r="992" spans="1:2" ht="15.75" thickBot="1" x14ac:dyDescent="0.3">
      <c r="A992" s="7"/>
      <c r="B992" s="3"/>
    </row>
    <row r="993" spans="1:2" ht="15.75" thickBot="1" x14ac:dyDescent="0.3">
      <c r="A993" s="7"/>
      <c r="B993" s="3"/>
    </row>
  </sheetData>
  <sortState ref="A2:B993">
    <sortCondition ref="A1"/>
  </sortState>
  <pageMargins left="0.7" right="0.7" top="0.75" bottom="0.75" header="0.3" footer="0.3"/>
  <pageSetup orientation="portrait" horizontalDpi="4294967295" verticalDpi="4294967295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80"/>
  <sheetViews>
    <sheetView showGridLines="0" workbookViewId="0"/>
  </sheetViews>
  <sheetFormatPr defaultRowHeight="15" x14ac:dyDescent="0.25"/>
  <cols>
    <col min="2" max="2" width="25.28515625" bestFit="1" customWidth="1"/>
  </cols>
  <sheetData>
    <row r="2" spans="2:14" x14ac:dyDescent="0.25">
      <c r="N2" t="s">
        <v>401</v>
      </c>
    </row>
    <row r="3" spans="2:14" x14ac:dyDescent="0.25">
      <c r="B3" s="11" t="s">
        <v>50</v>
      </c>
      <c r="C3" s="10" t="s">
        <v>51</v>
      </c>
      <c r="F3" s="12" t="s">
        <v>52</v>
      </c>
      <c r="G3" s="12" t="s">
        <v>53</v>
      </c>
      <c r="H3" s="12" t="s">
        <v>54</v>
      </c>
    </row>
    <row r="4" spans="2:14" x14ac:dyDescent="0.25">
      <c r="B4" s="11" t="s">
        <v>55</v>
      </c>
      <c r="C4" s="10" t="s">
        <v>56</v>
      </c>
      <c r="F4" s="10">
        <v>0</v>
      </c>
      <c r="G4" s="10">
        <v>5.580645161290323</v>
      </c>
      <c r="H4" s="10" t="b">
        <v>1</v>
      </c>
    </row>
    <row r="5" spans="2:14" x14ac:dyDescent="0.25">
      <c r="B5" s="11" t="s">
        <v>57</v>
      </c>
      <c r="C5" s="10">
        <v>6</v>
      </c>
      <c r="F5" s="10">
        <v>1</v>
      </c>
      <c r="G5" s="10">
        <v>6.375</v>
      </c>
      <c r="H5" s="10" t="b">
        <v>1</v>
      </c>
    </row>
    <row r="6" spans="2:14" x14ac:dyDescent="0.25">
      <c r="B6" s="11" t="s">
        <v>52</v>
      </c>
      <c r="C6" s="10" t="s">
        <v>369</v>
      </c>
      <c r="F6" s="10">
        <v>2</v>
      </c>
      <c r="G6" s="10">
        <v>2.8571428571428572</v>
      </c>
      <c r="H6" s="10" t="b">
        <v>1</v>
      </c>
    </row>
    <row r="7" spans="2:14" x14ac:dyDescent="0.25">
      <c r="B7" s="11" t="s">
        <v>58</v>
      </c>
      <c r="C7" s="10" t="s">
        <v>370</v>
      </c>
      <c r="F7" s="10">
        <v>3</v>
      </c>
      <c r="G7" s="10">
        <v>2.5</v>
      </c>
      <c r="H7" s="10" t="b">
        <v>0</v>
      </c>
    </row>
    <row r="8" spans="2:14" x14ac:dyDescent="0.25">
      <c r="B8" s="11" t="s">
        <v>59</v>
      </c>
      <c r="C8" s="10" t="s">
        <v>371</v>
      </c>
      <c r="F8" s="10">
        <v>4</v>
      </c>
      <c r="G8" s="10">
        <v>6.7272727272727275</v>
      </c>
      <c r="H8" s="10" t="b">
        <v>1</v>
      </c>
    </row>
    <row r="9" spans="2:14" x14ac:dyDescent="0.25">
      <c r="B9" s="11" t="s">
        <v>60</v>
      </c>
      <c r="C9" s="10" t="s">
        <v>372</v>
      </c>
      <c r="F9" s="10">
        <v>5</v>
      </c>
      <c r="G9" s="10">
        <v>4</v>
      </c>
      <c r="H9" s="10" t="b">
        <v>0</v>
      </c>
    </row>
    <row r="10" spans="2:14" x14ac:dyDescent="0.25">
      <c r="B10" s="11" t="s">
        <v>61</v>
      </c>
      <c r="C10" s="10" t="s">
        <v>373</v>
      </c>
      <c r="F10" s="10">
        <v>6</v>
      </c>
      <c r="G10" s="10">
        <v>2</v>
      </c>
      <c r="H10" s="10" t="b">
        <v>1</v>
      </c>
    </row>
    <row r="11" spans="2:14" x14ac:dyDescent="0.25">
      <c r="B11" s="11" t="s">
        <v>62</v>
      </c>
      <c r="C11" s="10" t="s">
        <v>374</v>
      </c>
      <c r="F11" s="10">
        <v>7</v>
      </c>
      <c r="G11" s="10">
        <v>7.2857142857142856</v>
      </c>
      <c r="H11" s="10" t="b">
        <v>1</v>
      </c>
    </row>
    <row r="12" spans="2:14" x14ac:dyDescent="0.25">
      <c r="B12" s="11" t="s">
        <v>63</v>
      </c>
      <c r="C12" s="10" t="s">
        <v>375</v>
      </c>
      <c r="F12" s="10">
        <v>8</v>
      </c>
      <c r="G12" s="10">
        <v>5.75</v>
      </c>
      <c r="H12" s="10" t="b">
        <v>1</v>
      </c>
    </row>
    <row r="13" spans="2:14" x14ac:dyDescent="0.25">
      <c r="B13" s="11" t="s">
        <v>64</v>
      </c>
      <c r="C13" s="10" t="s">
        <v>376</v>
      </c>
      <c r="F13" s="10">
        <v>9</v>
      </c>
      <c r="G13" s="10">
        <v>1.3333333333333333</v>
      </c>
      <c r="H13" s="10" t="b">
        <v>0</v>
      </c>
    </row>
    <row r="14" spans="2:14" x14ac:dyDescent="0.25">
      <c r="B14" s="11" t="s">
        <v>65</v>
      </c>
      <c r="C14" s="10" t="s">
        <v>377</v>
      </c>
      <c r="F14" s="10">
        <v>10</v>
      </c>
      <c r="G14" s="10">
        <v>4</v>
      </c>
      <c r="H14" s="10" t="b">
        <v>0</v>
      </c>
    </row>
    <row r="15" spans="2:14" x14ac:dyDescent="0.25">
      <c r="B15" s="11" t="s">
        <v>66</v>
      </c>
      <c r="C15" s="10" t="s">
        <v>378</v>
      </c>
      <c r="F15" s="10">
        <v>11</v>
      </c>
      <c r="G15" s="10">
        <v>7.8</v>
      </c>
      <c r="H15" s="10" t="b">
        <v>1</v>
      </c>
    </row>
    <row r="16" spans="2:14" x14ac:dyDescent="0.25">
      <c r="B16" s="11" t="s">
        <v>67</v>
      </c>
      <c r="C16" s="10" t="s">
        <v>379</v>
      </c>
      <c r="F16" s="10">
        <v>12</v>
      </c>
      <c r="G16" s="10">
        <v>6</v>
      </c>
      <c r="H16" s="10" t="b">
        <v>1</v>
      </c>
    </row>
    <row r="17" spans="2:8" x14ac:dyDescent="0.25">
      <c r="B17" s="11" t="s">
        <v>68</v>
      </c>
      <c r="C17" s="10" t="s">
        <v>380</v>
      </c>
      <c r="F17" s="10">
        <v>13</v>
      </c>
      <c r="G17" s="10">
        <v>3</v>
      </c>
      <c r="H17" s="10" t="b">
        <v>0</v>
      </c>
    </row>
    <row r="18" spans="2:8" x14ac:dyDescent="0.25">
      <c r="B18" s="11" t="s">
        <v>69</v>
      </c>
      <c r="C18" s="10" t="s">
        <v>381</v>
      </c>
      <c r="F18" s="10">
        <v>14</v>
      </c>
      <c r="G18" s="10">
        <v>6.1428571428571432</v>
      </c>
      <c r="H18" s="10" t="b">
        <v>1</v>
      </c>
    </row>
    <row r="19" spans="2:8" x14ac:dyDescent="0.25">
      <c r="B19" s="11" t="s">
        <v>70</v>
      </c>
      <c r="C19" s="10" t="s">
        <v>382</v>
      </c>
      <c r="F19" s="10">
        <v>15</v>
      </c>
      <c r="G19" s="10">
        <v>6</v>
      </c>
      <c r="H19" s="10" t="b">
        <v>0</v>
      </c>
    </row>
    <row r="20" spans="2:8" x14ac:dyDescent="0.25">
      <c r="B20" s="11" t="s">
        <v>71</v>
      </c>
      <c r="C20" s="10" t="b">
        <v>0</v>
      </c>
      <c r="F20" s="10">
        <v>16</v>
      </c>
      <c r="G20" s="10">
        <v>8.25</v>
      </c>
      <c r="H20" s="10" t="b">
        <v>1</v>
      </c>
    </row>
    <row r="21" spans="2:8" x14ac:dyDescent="0.25">
      <c r="F21" s="10">
        <v>17</v>
      </c>
      <c r="G21" s="10">
        <v>5</v>
      </c>
      <c r="H21" s="10" t="b">
        <v>0</v>
      </c>
    </row>
    <row r="22" spans="2:8" x14ac:dyDescent="0.25">
      <c r="F22" s="10">
        <v>18</v>
      </c>
      <c r="G22" s="10">
        <v>6.333333333333333</v>
      </c>
      <c r="H22" s="10" t="b">
        <v>0</v>
      </c>
    </row>
    <row r="23" spans="2:8" x14ac:dyDescent="0.25">
      <c r="F23" s="10">
        <v>19</v>
      </c>
      <c r="G23" s="10">
        <v>7</v>
      </c>
      <c r="H23" s="10" t="b">
        <v>0</v>
      </c>
    </row>
    <row r="24" spans="2:8" x14ac:dyDescent="0.25">
      <c r="F24" s="10">
        <v>20</v>
      </c>
      <c r="G24" s="10">
        <v>5.5</v>
      </c>
      <c r="H24" s="10" t="b">
        <v>1</v>
      </c>
    </row>
    <row r="25" spans="2:8" x14ac:dyDescent="0.25">
      <c r="F25" s="10">
        <v>21</v>
      </c>
      <c r="G25" s="10">
        <v>8</v>
      </c>
      <c r="H25" s="10" t="b">
        <v>1</v>
      </c>
    </row>
    <row r="26" spans="2:8" x14ac:dyDescent="0.25">
      <c r="F26" s="10">
        <v>22</v>
      </c>
      <c r="G26" s="10">
        <v>10</v>
      </c>
      <c r="H26" s="10" t="b">
        <v>0</v>
      </c>
    </row>
    <row r="27" spans="2:8" x14ac:dyDescent="0.25">
      <c r="F27" s="10">
        <v>23</v>
      </c>
      <c r="G27" s="10">
        <v>5</v>
      </c>
      <c r="H27" s="10" t="b">
        <v>0</v>
      </c>
    </row>
    <row r="28" spans="2:8" x14ac:dyDescent="0.25">
      <c r="F28" s="10">
        <v>24</v>
      </c>
      <c r="G28" s="10">
        <v>6</v>
      </c>
      <c r="H28" s="10" t="b">
        <v>0</v>
      </c>
    </row>
    <row r="29" spans="2:8" x14ac:dyDescent="0.25">
      <c r="F29" s="10">
        <v>25</v>
      </c>
      <c r="G29" s="10">
        <v>8.6</v>
      </c>
      <c r="H29" s="10" t="b">
        <v>1</v>
      </c>
    </row>
    <row r="30" spans="2:8" x14ac:dyDescent="0.25">
      <c r="F30" s="10">
        <v>26</v>
      </c>
      <c r="G30" s="10">
        <v>6.5</v>
      </c>
      <c r="H30" s="10" t="b">
        <v>0</v>
      </c>
    </row>
    <row r="31" spans="2:8" x14ac:dyDescent="0.25">
      <c r="F31" s="10">
        <v>27</v>
      </c>
      <c r="G31" s="10">
        <v>9</v>
      </c>
      <c r="H31" s="10" t="b">
        <v>0</v>
      </c>
    </row>
    <row r="32" spans="2:8" x14ac:dyDescent="0.25">
      <c r="F32" s="10">
        <v>28</v>
      </c>
      <c r="G32" s="10">
        <v>8</v>
      </c>
      <c r="H32" s="10" t="b">
        <v>0</v>
      </c>
    </row>
    <row r="35" spans="6:12" x14ac:dyDescent="0.25">
      <c r="F35" s="12" t="s">
        <v>60</v>
      </c>
      <c r="G35" s="12" t="s">
        <v>72</v>
      </c>
      <c r="H35" s="12" t="s">
        <v>73</v>
      </c>
      <c r="I35" s="12" t="s">
        <v>74</v>
      </c>
      <c r="J35" s="12" t="s">
        <v>75</v>
      </c>
      <c r="K35" s="12" t="s">
        <v>76</v>
      </c>
      <c r="L35" s="12" t="s">
        <v>77</v>
      </c>
    </row>
    <row r="36" spans="6:12" x14ac:dyDescent="0.25">
      <c r="F36" s="10">
        <v>0</v>
      </c>
      <c r="G36" s="10" t="s">
        <v>7</v>
      </c>
      <c r="H36" s="10">
        <v>5</v>
      </c>
      <c r="I36" s="10">
        <v>11.336769639110001</v>
      </c>
      <c r="J36" s="10" t="s">
        <v>78</v>
      </c>
      <c r="K36" s="10">
        <v>1</v>
      </c>
      <c r="L36" s="10">
        <v>2</v>
      </c>
    </row>
    <row r="37" spans="6:12" x14ac:dyDescent="0.25">
      <c r="F37" s="10">
        <v>1</v>
      </c>
      <c r="G37" s="10" t="s">
        <v>2</v>
      </c>
      <c r="H37" s="10">
        <v>0</v>
      </c>
      <c r="I37" s="10">
        <v>357553</v>
      </c>
      <c r="J37" s="10" t="s">
        <v>78</v>
      </c>
      <c r="K37" s="10">
        <v>3</v>
      </c>
      <c r="L37" s="10">
        <v>4</v>
      </c>
    </row>
    <row r="38" spans="6:12" x14ac:dyDescent="0.25">
      <c r="F38" s="10">
        <v>2</v>
      </c>
      <c r="G38" s="10" t="s">
        <v>7</v>
      </c>
      <c r="H38" s="10">
        <v>5</v>
      </c>
      <c r="I38" s="10">
        <v>13.928332011360002</v>
      </c>
      <c r="J38" s="10" t="s">
        <v>78</v>
      </c>
      <c r="K38" s="10">
        <v>5</v>
      </c>
      <c r="L38" s="10">
        <v>6</v>
      </c>
    </row>
    <row r="39" spans="6:12" x14ac:dyDescent="0.25">
      <c r="F39" s="10">
        <v>4</v>
      </c>
      <c r="G39" s="10" t="s">
        <v>5</v>
      </c>
      <c r="H39" s="10">
        <v>3</v>
      </c>
      <c r="I39" s="10">
        <v>1262.9087605424997</v>
      </c>
      <c r="J39" s="10" t="s">
        <v>78</v>
      </c>
      <c r="K39" s="10">
        <v>7</v>
      </c>
      <c r="L39" s="10">
        <v>8</v>
      </c>
    </row>
    <row r="40" spans="6:12" x14ac:dyDescent="0.25">
      <c r="F40" s="10">
        <v>6</v>
      </c>
      <c r="G40" s="10" t="s">
        <v>2</v>
      </c>
      <c r="H40" s="10">
        <v>0</v>
      </c>
      <c r="I40" s="10">
        <v>11667268</v>
      </c>
      <c r="J40" s="10" t="s">
        <v>78</v>
      </c>
      <c r="K40" s="10">
        <v>9</v>
      </c>
      <c r="L40" s="10">
        <v>10</v>
      </c>
    </row>
    <row r="41" spans="6:12" x14ac:dyDescent="0.25">
      <c r="F41" s="10">
        <v>7</v>
      </c>
      <c r="G41" s="10" t="s">
        <v>2</v>
      </c>
      <c r="H41" s="10">
        <v>0</v>
      </c>
      <c r="I41" s="10">
        <v>827919.5</v>
      </c>
      <c r="J41" s="10" t="s">
        <v>78</v>
      </c>
      <c r="K41" s="10">
        <v>11</v>
      </c>
      <c r="L41" s="10">
        <v>12</v>
      </c>
    </row>
    <row r="42" spans="6:12" x14ac:dyDescent="0.25">
      <c r="F42" s="10">
        <v>8</v>
      </c>
      <c r="G42" s="10" t="s">
        <v>6</v>
      </c>
      <c r="H42" s="10">
        <v>4</v>
      </c>
      <c r="I42" s="10">
        <v>5658.6355550444996</v>
      </c>
      <c r="J42" s="10" t="s">
        <v>78</v>
      </c>
      <c r="K42" s="10">
        <v>13</v>
      </c>
      <c r="L42" s="10">
        <v>14</v>
      </c>
    </row>
    <row r="43" spans="6:12" x14ac:dyDescent="0.25">
      <c r="F43" s="10">
        <v>11</v>
      </c>
      <c r="G43" s="10" t="s">
        <v>4</v>
      </c>
      <c r="H43" s="10">
        <v>2</v>
      </c>
      <c r="I43" s="10">
        <v>1916.1681299320001</v>
      </c>
      <c r="J43" s="10" t="s">
        <v>78</v>
      </c>
      <c r="K43" s="10">
        <v>15</v>
      </c>
      <c r="L43" s="10">
        <v>16</v>
      </c>
    </row>
    <row r="44" spans="6:12" x14ac:dyDescent="0.25">
      <c r="F44" s="10">
        <v>12</v>
      </c>
      <c r="G44" s="10" t="s">
        <v>4</v>
      </c>
      <c r="H44" s="10">
        <v>2</v>
      </c>
      <c r="I44" s="10">
        <v>2063.1846834530002</v>
      </c>
      <c r="J44" s="10" t="s">
        <v>78</v>
      </c>
      <c r="K44" s="10">
        <v>17</v>
      </c>
      <c r="L44" s="10">
        <v>18</v>
      </c>
    </row>
    <row r="45" spans="6:12" x14ac:dyDescent="0.25">
      <c r="F45" s="10">
        <v>14</v>
      </c>
      <c r="G45" s="10" t="s">
        <v>5</v>
      </c>
      <c r="H45" s="10">
        <v>3</v>
      </c>
      <c r="I45" s="10">
        <v>1745.5752350503499</v>
      </c>
      <c r="J45" s="10" t="s">
        <v>78</v>
      </c>
      <c r="K45" s="10">
        <v>19</v>
      </c>
      <c r="L45" s="10">
        <v>20</v>
      </c>
    </row>
    <row r="46" spans="6:12" x14ac:dyDescent="0.25">
      <c r="F46" s="10">
        <v>16</v>
      </c>
      <c r="G46" s="10" t="s">
        <v>5</v>
      </c>
      <c r="H46" s="10">
        <v>3</v>
      </c>
      <c r="I46" s="10">
        <v>1216.3990402444997</v>
      </c>
      <c r="J46" s="10" t="s">
        <v>78</v>
      </c>
      <c r="K46" s="10">
        <v>21</v>
      </c>
      <c r="L46" s="10">
        <v>22</v>
      </c>
    </row>
    <row r="47" spans="6:12" x14ac:dyDescent="0.25">
      <c r="F47" s="10">
        <v>20</v>
      </c>
      <c r="G47" s="10" t="s">
        <v>4</v>
      </c>
      <c r="H47" s="10">
        <v>2</v>
      </c>
      <c r="I47" s="10">
        <v>4777.1324311529997</v>
      </c>
      <c r="J47" s="10" t="s">
        <v>78</v>
      </c>
      <c r="K47" s="10">
        <v>23</v>
      </c>
      <c r="L47" s="10">
        <v>24</v>
      </c>
    </row>
    <row r="48" spans="6:12" x14ac:dyDescent="0.25">
      <c r="F48" s="10">
        <v>21</v>
      </c>
      <c r="G48" s="10" t="s">
        <v>5</v>
      </c>
      <c r="H48" s="10">
        <v>3</v>
      </c>
      <c r="I48" s="10">
        <v>1050.1105500450001</v>
      </c>
      <c r="J48" s="10" t="s">
        <v>78</v>
      </c>
      <c r="K48" s="10">
        <v>25</v>
      </c>
      <c r="L48" s="10">
        <v>26</v>
      </c>
    </row>
    <row r="49" spans="2:13" x14ac:dyDescent="0.25">
      <c r="F49" s="10">
        <v>25</v>
      </c>
      <c r="G49" s="10" t="s">
        <v>5</v>
      </c>
      <c r="H49" s="10">
        <v>3</v>
      </c>
      <c r="I49" s="10">
        <v>925.5724368205</v>
      </c>
      <c r="J49" s="10" t="s">
        <v>78</v>
      </c>
      <c r="K49" s="10">
        <v>27</v>
      </c>
      <c r="L49" s="10">
        <v>28</v>
      </c>
    </row>
    <row r="52" spans="2:13" x14ac:dyDescent="0.25">
      <c r="F52" s="11" t="s">
        <v>67</v>
      </c>
      <c r="G52" s="10" t="s">
        <v>2</v>
      </c>
      <c r="H52" s="10" t="s">
        <v>3</v>
      </c>
      <c r="I52" s="10" t="s">
        <v>4</v>
      </c>
      <c r="J52" s="10" t="s">
        <v>5</v>
      </c>
      <c r="K52" s="10" t="s">
        <v>6</v>
      </c>
      <c r="L52" s="10" t="s">
        <v>7</v>
      </c>
      <c r="M52" s="10" t="s">
        <v>145</v>
      </c>
    </row>
    <row r="53" spans="2:13" x14ac:dyDescent="0.25">
      <c r="F53" s="11" t="s">
        <v>79</v>
      </c>
      <c r="G53" s="10" t="s">
        <v>80</v>
      </c>
      <c r="H53" s="10" t="s">
        <v>80</v>
      </c>
      <c r="I53" s="10" t="s">
        <v>80</v>
      </c>
      <c r="J53" s="10" t="s">
        <v>80</v>
      </c>
      <c r="K53" s="10" t="s">
        <v>80</v>
      </c>
      <c r="L53" s="10" t="s">
        <v>80</v>
      </c>
      <c r="M53" s="10" t="s">
        <v>81</v>
      </c>
    </row>
    <row r="54" spans="2:13" x14ac:dyDescent="0.25">
      <c r="F54" s="11" t="s">
        <v>82</v>
      </c>
      <c r="G54" s="10">
        <v>0</v>
      </c>
      <c r="H54" s="10">
        <v>1</v>
      </c>
      <c r="I54" s="10">
        <v>2</v>
      </c>
      <c r="J54" s="10">
        <v>3</v>
      </c>
      <c r="K54" s="10">
        <v>4</v>
      </c>
      <c r="L54" s="10">
        <v>5</v>
      </c>
      <c r="M54" s="10">
        <v>6</v>
      </c>
    </row>
    <row r="55" spans="2:13" x14ac:dyDescent="0.25">
      <c r="F55" s="11" t="s">
        <v>83</v>
      </c>
      <c r="G55" s="10">
        <v>0</v>
      </c>
      <c r="H55" s="10">
        <v>1</v>
      </c>
      <c r="I55" s="10">
        <v>2</v>
      </c>
      <c r="J55" s="10">
        <v>3</v>
      </c>
      <c r="K55" s="10">
        <v>4</v>
      </c>
      <c r="L55" s="10">
        <v>5</v>
      </c>
    </row>
    <row r="58" spans="2:13" x14ac:dyDescent="0.25">
      <c r="B58" s="11" t="s">
        <v>50</v>
      </c>
      <c r="C58" s="10" t="s">
        <v>51</v>
      </c>
      <c r="F58" s="12" t="s">
        <v>52</v>
      </c>
      <c r="G58" s="12" t="s">
        <v>53</v>
      </c>
      <c r="H58" s="12" t="s">
        <v>54</v>
      </c>
    </row>
    <row r="59" spans="2:13" x14ac:dyDescent="0.25">
      <c r="B59" s="11" t="s">
        <v>55</v>
      </c>
      <c r="C59" s="10" t="s">
        <v>383</v>
      </c>
      <c r="F59" s="10">
        <v>0</v>
      </c>
      <c r="G59" s="10">
        <v>5.580645161290323</v>
      </c>
      <c r="H59" s="10" t="b">
        <v>1</v>
      </c>
    </row>
    <row r="60" spans="2:13" x14ac:dyDescent="0.25">
      <c r="B60" s="11" t="s">
        <v>57</v>
      </c>
      <c r="C60" s="10">
        <v>6</v>
      </c>
      <c r="F60" s="10">
        <v>1</v>
      </c>
      <c r="G60" s="10">
        <v>6.375</v>
      </c>
      <c r="H60" s="10" t="b">
        <v>1</v>
      </c>
    </row>
    <row r="61" spans="2:13" x14ac:dyDescent="0.25">
      <c r="B61" s="11" t="s">
        <v>52</v>
      </c>
      <c r="C61" s="10" t="s">
        <v>384</v>
      </c>
      <c r="F61" s="10">
        <v>2</v>
      </c>
      <c r="G61" s="10">
        <v>2.8571428571428572</v>
      </c>
      <c r="H61" s="10" t="b">
        <v>0</v>
      </c>
    </row>
    <row r="62" spans="2:13" x14ac:dyDescent="0.25">
      <c r="B62" s="11" t="s">
        <v>58</v>
      </c>
      <c r="C62" s="10" t="s">
        <v>385</v>
      </c>
      <c r="F62" s="10">
        <v>3</v>
      </c>
      <c r="G62" s="10">
        <v>2.5</v>
      </c>
      <c r="H62" s="10" t="b">
        <v>0</v>
      </c>
    </row>
    <row r="63" spans="2:13" x14ac:dyDescent="0.25">
      <c r="B63" s="11" t="s">
        <v>59</v>
      </c>
      <c r="C63" s="10" t="s">
        <v>386</v>
      </c>
      <c r="F63" s="10">
        <v>4</v>
      </c>
      <c r="G63" s="10">
        <v>6.7272727272727275</v>
      </c>
      <c r="H63" s="10" t="b">
        <v>1</v>
      </c>
    </row>
    <row r="64" spans="2:13" x14ac:dyDescent="0.25">
      <c r="B64" s="11" t="s">
        <v>60</v>
      </c>
      <c r="C64" s="10" t="s">
        <v>387</v>
      </c>
      <c r="F64" s="10">
        <v>5</v>
      </c>
      <c r="G64" s="10">
        <v>7.2857142857142856</v>
      </c>
      <c r="H64" s="10" t="b">
        <v>1</v>
      </c>
    </row>
    <row r="65" spans="2:13" x14ac:dyDescent="0.25">
      <c r="B65" s="11" t="s">
        <v>61</v>
      </c>
      <c r="C65" s="10" t="s">
        <v>388</v>
      </c>
      <c r="F65" s="10">
        <v>6</v>
      </c>
      <c r="G65" s="10">
        <v>5.75</v>
      </c>
      <c r="H65" s="10" t="b">
        <v>0</v>
      </c>
    </row>
    <row r="66" spans="2:13" x14ac:dyDescent="0.25">
      <c r="B66" s="11" t="s">
        <v>62</v>
      </c>
      <c r="C66" s="10" t="s">
        <v>389</v>
      </c>
      <c r="F66" s="10">
        <v>7</v>
      </c>
      <c r="G66" s="10">
        <v>7.8</v>
      </c>
      <c r="H66" s="10" t="b">
        <v>0</v>
      </c>
    </row>
    <row r="67" spans="2:13" x14ac:dyDescent="0.25">
      <c r="B67" s="11" t="s">
        <v>63</v>
      </c>
      <c r="C67" s="10" t="s">
        <v>390</v>
      </c>
      <c r="F67" s="10">
        <v>8</v>
      </c>
      <c r="G67" s="10">
        <v>6</v>
      </c>
      <c r="H67" s="10" t="b">
        <v>0</v>
      </c>
    </row>
    <row r="68" spans="2:13" x14ac:dyDescent="0.25">
      <c r="B68" s="11" t="s">
        <v>64</v>
      </c>
      <c r="C68" s="10" t="s">
        <v>391</v>
      </c>
    </row>
    <row r="69" spans="2:13" x14ac:dyDescent="0.25">
      <c r="B69" s="11" t="s">
        <v>65</v>
      </c>
      <c r="C69" s="10" t="s">
        <v>392</v>
      </c>
    </row>
    <row r="70" spans="2:13" x14ac:dyDescent="0.25">
      <c r="B70" s="11" t="s">
        <v>66</v>
      </c>
      <c r="C70" s="10" t="s">
        <v>393</v>
      </c>
      <c r="F70" s="12" t="s">
        <v>60</v>
      </c>
      <c r="G70" s="12" t="s">
        <v>72</v>
      </c>
      <c r="H70" s="12" t="s">
        <v>73</v>
      </c>
      <c r="I70" s="12" t="s">
        <v>74</v>
      </c>
      <c r="J70" s="12" t="s">
        <v>75</v>
      </c>
      <c r="K70" s="12" t="s">
        <v>76</v>
      </c>
      <c r="L70" s="12" t="s">
        <v>77</v>
      </c>
    </row>
    <row r="71" spans="2:13" x14ac:dyDescent="0.25">
      <c r="B71" s="11" t="s">
        <v>67</v>
      </c>
      <c r="C71" s="10" t="s">
        <v>394</v>
      </c>
      <c r="F71" s="10">
        <v>0</v>
      </c>
      <c r="G71" s="10" t="s">
        <v>7</v>
      </c>
      <c r="H71" s="10">
        <v>5</v>
      </c>
      <c r="I71" s="10">
        <v>11.336769639110001</v>
      </c>
      <c r="J71" s="10" t="s">
        <v>78</v>
      </c>
      <c r="K71" s="10">
        <v>1</v>
      </c>
      <c r="L71" s="10">
        <v>2</v>
      </c>
    </row>
    <row r="72" spans="2:13" x14ac:dyDescent="0.25">
      <c r="B72" s="11" t="s">
        <v>68</v>
      </c>
      <c r="C72" s="10" t="s">
        <v>395</v>
      </c>
      <c r="F72" s="10">
        <v>1</v>
      </c>
      <c r="G72" s="10" t="s">
        <v>2</v>
      </c>
      <c r="H72" s="10">
        <v>0</v>
      </c>
      <c r="I72" s="10">
        <v>357553</v>
      </c>
      <c r="J72" s="10" t="s">
        <v>78</v>
      </c>
      <c r="K72" s="10">
        <v>3</v>
      </c>
      <c r="L72" s="10">
        <v>4</v>
      </c>
    </row>
    <row r="73" spans="2:13" x14ac:dyDescent="0.25">
      <c r="B73" s="11" t="s">
        <v>69</v>
      </c>
      <c r="C73" s="10" t="s">
        <v>396</v>
      </c>
      <c r="F73" s="10">
        <v>4</v>
      </c>
      <c r="G73" s="10" t="s">
        <v>5</v>
      </c>
      <c r="H73" s="10">
        <v>3</v>
      </c>
      <c r="I73" s="10">
        <v>1262.9087605424997</v>
      </c>
      <c r="J73" s="10" t="s">
        <v>78</v>
      </c>
      <c r="K73" s="10">
        <v>5</v>
      </c>
      <c r="L73" s="10">
        <v>6</v>
      </c>
    </row>
    <row r="74" spans="2:13" x14ac:dyDescent="0.25">
      <c r="B74" s="11" t="s">
        <v>70</v>
      </c>
      <c r="C74" s="10" t="s">
        <v>397</v>
      </c>
      <c r="F74" s="10">
        <v>5</v>
      </c>
      <c r="G74" s="10" t="s">
        <v>2</v>
      </c>
      <c r="H74" s="10">
        <v>0</v>
      </c>
      <c r="I74" s="10">
        <v>827919.5</v>
      </c>
      <c r="J74" s="10" t="s">
        <v>78</v>
      </c>
      <c r="K74" s="10">
        <v>7</v>
      </c>
      <c r="L74" s="10">
        <v>8</v>
      </c>
    </row>
    <row r="75" spans="2:13" x14ac:dyDescent="0.25">
      <c r="B75" s="11" t="s">
        <v>71</v>
      </c>
      <c r="C75" s="10" t="b">
        <v>0</v>
      </c>
    </row>
    <row r="77" spans="2:13" x14ac:dyDescent="0.25">
      <c r="F77" s="11" t="s">
        <v>67</v>
      </c>
      <c r="G77" s="10" t="s">
        <v>2</v>
      </c>
      <c r="H77" s="10" t="s">
        <v>3</v>
      </c>
      <c r="I77" s="10" t="s">
        <v>4</v>
      </c>
      <c r="J77" s="10" t="s">
        <v>5</v>
      </c>
      <c r="K77" s="10" t="s">
        <v>6</v>
      </c>
      <c r="L77" s="10" t="s">
        <v>7</v>
      </c>
      <c r="M77" s="10" t="s">
        <v>145</v>
      </c>
    </row>
    <row r="78" spans="2:13" x14ac:dyDescent="0.25">
      <c r="F78" s="11" t="s">
        <v>79</v>
      </c>
      <c r="G78" s="10" t="s">
        <v>80</v>
      </c>
      <c r="H78" s="10" t="s">
        <v>80</v>
      </c>
      <c r="I78" s="10" t="s">
        <v>80</v>
      </c>
      <c r="J78" s="10" t="s">
        <v>80</v>
      </c>
      <c r="K78" s="10" t="s">
        <v>80</v>
      </c>
      <c r="L78" s="10" t="s">
        <v>80</v>
      </c>
      <c r="M78" s="10" t="s">
        <v>81</v>
      </c>
    </row>
    <row r="79" spans="2:13" x14ac:dyDescent="0.25">
      <c r="F79" s="11" t="s">
        <v>82</v>
      </c>
      <c r="G79" s="10">
        <v>0</v>
      </c>
      <c r="H79" s="10">
        <v>1</v>
      </c>
      <c r="I79" s="10">
        <v>2</v>
      </c>
      <c r="J79" s="10">
        <v>3</v>
      </c>
      <c r="K79" s="10">
        <v>4</v>
      </c>
      <c r="L79" s="10">
        <v>5</v>
      </c>
      <c r="M79" s="10">
        <v>6</v>
      </c>
    </row>
    <row r="80" spans="2:13" x14ac:dyDescent="0.25">
      <c r="F80" s="11" t="s">
        <v>83</v>
      </c>
      <c r="G80" s="10">
        <v>0</v>
      </c>
      <c r="H80" s="10">
        <v>1</v>
      </c>
      <c r="I80" s="10">
        <v>2</v>
      </c>
      <c r="J80" s="10">
        <v>3</v>
      </c>
      <c r="K80" s="10">
        <v>4</v>
      </c>
      <c r="L80" s="10">
        <v>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111"/>
  <sheetViews>
    <sheetView showGridLines="0" topLeftCell="A84" workbookViewId="0"/>
  </sheetViews>
  <sheetFormatPr defaultRowHeight="15" x14ac:dyDescent="0.25"/>
  <cols>
    <col min="3" max="4" width="9.28515625" bestFit="1" customWidth="1"/>
    <col min="5" max="5" width="12" bestFit="1" customWidth="1"/>
    <col min="16" max="16" width="11.140625" bestFit="1" customWidth="1"/>
  </cols>
  <sheetData>
    <row r="2" spans="2:19" ht="18.75" x14ac:dyDescent="0.3">
      <c r="B2" s="9" t="s">
        <v>117</v>
      </c>
      <c r="N2" t="s">
        <v>368</v>
      </c>
    </row>
    <row r="4" spans="2:19" ht="15.75" x14ac:dyDescent="0.25">
      <c r="B4" s="30" t="s">
        <v>11</v>
      </c>
      <c r="C4" s="31"/>
      <c r="D4" s="31"/>
      <c r="E4" s="31"/>
      <c r="F4" s="31"/>
      <c r="G4" s="31"/>
      <c r="H4" s="31"/>
      <c r="I4" s="31"/>
      <c r="J4" s="31"/>
      <c r="K4" s="31"/>
      <c r="L4" s="31"/>
      <c r="M4" s="32"/>
      <c r="P4" s="30" t="s">
        <v>12</v>
      </c>
      <c r="Q4" s="31"/>
      <c r="R4" s="31"/>
      <c r="S4" s="32"/>
    </row>
    <row r="5" spans="2:19" x14ac:dyDescent="0.25">
      <c r="B5" s="33" t="s">
        <v>184</v>
      </c>
      <c r="C5" s="34"/>
      <c r="D5" s="33" t="s">
        <v>398</v>
      </c>
      <c r="E5" s="34"/>
      <c r="F5" s="33" t="s">
        <v>96</v>
      </c>
      <c r="G5" s="34"/>
      <c r="H5" s="33" t="s">
        <v>97</v>
      </c>
      <c r="I5" s="34"/>
      <c r="J5" s="33" t="s">
        <v>98</v>
      </c>
      <c r="K5" s="34"/>
      <c r="L5" s="33" t="s">
        <v>99</v>
      </c>
      <c r="M5" s="34"/>
      <c r="P5" s="12" t="s">
        <v>13</v>
      </c>
      <c r="Q5" s="12" t="s">
        <v>14</v>
      </c>
      <c r="R5" s="12" t="s">
        <v>15</v>
      </c>
      <c r="S5" s="12" t="s">
        <v>16</v>
      </c>
    </row>
    <row r="6" spans="2:19" x14ac:dyDescent="0.25">
      <c r="B6" s="33" t="s">
        <v>100</v>
      </c>
      <c r="C6" s="34"/>
      <c r="D6" s="33" t="s">
        <v>101</v>
      </c>
      <c r="E6" s="34"/>
      <c r="F6" s="33" t="s">
        <v>102</v>
      </c>
      <c r="G6" s="34"/>
      <c r="H6" s="33" t="s">
        <v>103</v>
      </c>
      <c r="I6" s="34"/>
      <c r="J6" s="35"/>
      <c r="K6" s="34"/>
      <c r="L6" s="35"/>
      <c r="M6" s="34"/>
      <c r="P6" s="10">
        <v>0</v>
      </c>
      <c r="Q6" s="10">
        <v>5</v>
      </c>
      <c r="R6" s="10">
        <v>15</v>
      </c>
      <c r="S6" s="10">
        <v>20</v>
      </c>
    </row>
    <row r="12" spans="2:19" ht="18.75" x14ac:dyDescent="0.3">
      <c r="B12" s="20" t="s">
        <v>96</v>
      </c>
    </row>
    <row r="14" spans="2:19" ht="15.75" x14ac:dyDescent="0.25">
      <c r="C14" s="30" t="s">
        <v>118</v>
      </c>
      <c r="D14" s="31"/>
      <c r="E14" s="31"/>
      <c r="F14" s="31"/>
      <c r="G14" s="31"/>
      <c r="H14" s="31"/>
      <c r="I14" s="31"/>
      <c r="J14" s="31"/>
      <c r="K14" s="32"/>
    </row>
    <row r="15" spans="2:19" x14ac:dyDescent="0.25">
      <c r="C15" s="37" t="s">
        <v>27</v>
      </c>
      <c r="D15" s="39"/>
      <c r="E15" s="39"/>
      <c r="F15" s="38"/>
      <c r="G15" s="40" t="s">
        <v>31</v>
      </c>
      <c r="H15" s="41"/>
      <c r="I15" s="41"/>
      <c r="J15" s="41"/>
      <c r="K15" s="42"/>
    </row>
    <row r="16" spans="2:19" x14ac:dyDescent="0.25">
      <c r="C16" s="37" t="s">
        <v>28</v>
      </c>
      <c r="D16" s="39"/>
      <c r="E16" s="39"/>
      <c r="F16" s="38"/>
      <c r="G16" s="40" t="s">
        <v>191</v>
      </c>
      <c r="H16" s="41"/>
      <c r="I16" s="41"/>
      <c r="J16" s="41"/>
      <c r="K16" s="42"/>
    </row>
    <row r="17" spans="3:11" x14ac:dyDescent="0.25">
      <c r="C17" s="37" t="s">
        <v>119</v>
      </c>
      <c r="D17" s="39"/>
      <c r="E17" s="39"/>
      <c r="F17" s="38"/>
      <c r="G17" s="40" t="s">
        <v>120</v>
      </c>
      <c r="H17" s="41"/>
      <c r="I17" s="41"/>
      <c r="J17" s="41"/>
      <c r="K17" s="42"/>
    </row>
    <row r="18" spans="3:11" x14ac:dyDescent="0.25">
      <c r="C18" s="37" t="s">
        <v>121</v>
      </c>
      <c r="D18" s="39"/>
      <c r="E18" s="39"/>
      <c r="F18" s="38"/>
      <c r="G18" s="40" t="b">
        <v>0</v>
      </c>
      <c r="H18" s="41"/>
      <c r="I18" s="41"/>
      <c r="J18" s="41"/>
      <c r="K18" s="42"/>
    </row>
    <row r="19" spans="3:11" x14ac:dyDescent="0.25">
      <c r="C19" s="37" t="s">
        <v>122</v>
      </c>
      <c r="D19" s="39"/>
      <c r="E19" s="39"/>
      <c r="F19" s="38"/>
      <c r="G19" s="40">
        <v>31</v>
      </c>
      <c r="H19" s="41"/>
      <c r="I19" s="41"/>
      <c r="J19" s="41"/>
      <c r="K19" s="42"/>
    </row>
    <row r="20" spans="3:11" x14ac:dyDescent="0.25">
      <c r="C20" s="37" t="s">
        <v>123</v>
      </c>
      <c r="D20" s="39"/>
      <c r="E20" s="39"/>
      <c r="F20" s="38"/>
      <c r="G20" s="40">
        <v>21</v>
      </c>
      <c r="H20" s="41"/>
      <c r="I20" s="41"/>
      <c r="J20" s="41"/>
      <c r="K20" s="42"/>
    </row>
    <row r="22" spans="3:11" ht="15.75" x14ac:dyDescent="0.25">
      <c r="C22" s="30" t="s">
        <v>124</v>
      </c>
      <c r="D22" s="31"/>
      <c r="E22" s="31"/>
      <c r="F22" s="31"/>
      <c r="G22" s="31"/>
      <c r="H22" s="31"/>
      <c r="I22" s="31"/>
      <c r="J22" s="32"/>
    </row>
    <row r="23" spans="3:11" x14ac:dyDescent="0.25">
      <c r="C23" s="37" t="s">
        <v>125</v>
      </c>
      <c r="D23" s="38"/>
      <c r="E23" s="40">
        <v>6</v>
      </c>
      <c r="F23" s="41"/>
      <c r="G23" s="41"/>
      <c r="H23" s="41"/>
      <c r="I23" s="41"/>
      <c r="J23" s="42"/>
    </row>
    <row r="24" spans="3:11" x14ac:dyDescent="0.25">
      <c r="C24" s="37" t="s">
        <v>126</v>
      </c>
      <c r="D24" s="38"/>
      <c r="E24" s="10" t="s">
        <v>2</v>
      </c>
      <c r="F24" s="10" t="s">
        <v>3</v>
      </c>
      <c r="G24" s="10" t="s">
        <v>4</v>
      </c>
      <c r="H24" s="10" t="s">
        <v>5</v>
      </c>
      <c r="I24" s="10" t="s">
        <v>6</v>
      </c>
      <c r="J24" s="10" t="s">
        <v>7</v>
      </c>
    </row>
    <row r="25" spans="3:11" x14ac:dyDescent="0.25">
      <c r="C25" s="37" t="s">
        <v>127</v>
      </c>
      <c r="D25" s="38"/>
      <c r="E25" s="35" t="s">
        <v>145</v>
      </c>
      <c r="F25" s="36"/>
      <c r="G25" s="36"/>
      <c r="H25" s="36"/>
      <c r="I25" s="36"/>
      <c r="J25" s="34"/>
    </row>
    <row r="27" spans="3:11" ht="15.75" x14ac:dyDescent="0.25">
      <c r="C27" s="30" t="s">
        <v>39</v>
      </c>
      <c r="D27" s="31"/>
      <c r="E27" s="31"/>
      <c r="F27" s="31"/>
      <c r="G27" s="32"/>
    </row>
    <row r="28" spans="3:11" x14ac:dyDescent="0.25">
      <c r="C28" s="37" t="s">
        <v>128</v>
      </c>
      <c r="D28" s="39"/>
      <c r="E28" s="39"/>
      <c r="F28" s="38"/>
      <c r="G28" s="14" t="s">
        <v>129</v>
      </c>
    </row>
    <row r="29" spans="3:11" x14ac:dyDescent="0.25">
      <c r="C29" s="37" t="s">
        <v>130</v>
      </c>
      <c r="D29" s="39"/>
      <c r="E29" s="39"/>
      <c r="F29" s="38"/>
      <c r="G29" s="14">
        <v>3</v>
      </c>
    </row>
    <row r="30" spans="3:11" x14ac:dyDescent="0.25">
      <c r="C30" s="37" t="s">
        <v>131</v>
      </c>
      <c r="D30" s="39"/>
      <c r="E30" s="39"/>
      <c r="F30" s="38"/>
      <c r="G30" s="14">
        <v>7</v>
      </c>
    </row>
    <row r="31" spans="3:11" x14ac:dyDescent="0.25">
      <c r="C31" s="37" t="s">
        <v>132</v>
      </c>
      <c r="D31" s="39"/>
      <c r="E31" s="39"/>
      <c r="F31" s="38"/>
      <c r="G31" s="14" t="s">
        <v>134</v>
      </c>
    </row>
    <row r="32" spans="3:11" x14ac:dyDescent="0.25">
      <c r="C32" s="37" t="s">
        <v>133</v>
      </c>
      <c r="D32" s="39"/>
      <c r="E32" s="39"/>
      <c r="F32" s="38"/>
      <c r="G32" s="14" t="s">
        <v>129</v>
      </c>
    </row>
    <row r="33" spans="2:12" x14ac:dyDescent="0.25">
      <c r="C33" s="37" t="s">
        <v>135</v>
      </c>
      <c r="D33" s="39"/>
      <c r="E33" s="39"/>
      <c r="F33" s="38"/>
      <c r="G33" s="14" t="s">
        <v>134</v>
      </c>
    </row>
    <row r="34" spans="2:12" x14ac:dyDescent="0.25">
      <c r="C34" s="37" t="s">
        <v>136</v>
      </c>
      <c r="D34" s="39"/>
      <c r="E34" s="39"/>
      <c r="F34" s="38"/>
      <c r="G34" s="14" t="s">
        <v>129</v>
      </c>
    </row>
    <row r="36" spans="2:12" ht="15.75" x14ac:dyDescent="0.25">
      <c r="C36" s="30" t="s">
        <v>137</v>
      </c>
      <c r="D36" s="31"/>
      <c r="E36" s="31"/>
      <c r="F36" s="31"/>
      <c r="G36" s="32"/>
    </row>
    <row r="37" spans="2:12" x14ac:dyDescent="0.25">
      <c r="C37" s="35" t="s">
        <v>138</v>
      </c>
      <c r="D37" s="36"/>
      <c r="E37" s="36"/>
      <c r="F37" s="36"/>
      <c r="G37" s="34"/>
    </row>
    <row r="38" spans="2:12" x14ac:dyDescent="0.25">
      <c r="C38" s="35" t="s">
        <v>139</v>
      </c>
      <c r="D38" s="36"/>
      <c r="E38" s="36"/>
      <c r="F38" s="36"/>
      <c r="G38" s="34"/>
    </row>
    <row r="39" spans="2:12" x14ac:dyDescent="0.25">
      <c r="C39" s="35" t="s">
        <v>141</v>
      </c>
      <c r="D39" s="36"/>
      <c r="E39" s="36"/>
      <c r="F39" s="36"/>
      <c r="G39" s="34"/>
    </row>
    <row r="41" spans="2:12" ht="18.75" x14ac:dyDescent="0.3">
      <c r="B41" s="20" t="s">
        <v>142</v>
      </c>
    </row>
    <row r="43" spans="2:12" x14ac:dyDescent="0.25">
      <c r="C43" s="37" t="s">
        <v>143</v>
      </c>
      <c r="D43" s="38"/>
      <c r="E43" s="10">
        <v>14</v>
      </c>
      <c r="H43" s="37" t="s">
        <v>144</v>
      </c>
      <c r="I43" s="38"/>
      <c r="J43" s="10">
        <v>15</v>
      </c>
    </row>
    <row r="45" spans="2:12" x14ac:dyDescent="0.25">
      <c r="C45" s="12" t="s">
        <v>145</v>
      </c>
      <c r="D45" s="12" t="s">
        <v>146</v>
      </c>
      <c r="E45" s="12" t="s">
        <v>147</v>
      </c>
      <c r="F45" s="12" t="s">
        <v>72</v>
      </c>
      <c r="G45" s="12" t="s">
        <v>148</v>
      </c>
      <c r="H45" s="12" t="s">
        <v>149</v>
      </c>
      <c r="I45" s="12" t="s">
        <v>76</v>
      </c>
      <c r="J45" s="12" t="s">
        <v>77</v>
      </c>
      <c r="K45" s="12" t="s">
        <v>150</v>
      </c>
      <c r="L45" s="12" t="s">
        <v>59</v>
      </c>
    </row>
    <row r="46" spans="2:12" x14ac:dyDescent="0.25">
      <c r="C46" s="13">
        <v>0</v>
      </c>
      <c r="D46" s="13">
        <v>0</v>
      </c>
      <c r="E46" s="13" t="s">
        <v>151</v>
      </c>
      <c r="F46" s="13" t="s">
        <v>7</v>
      </c>
      <c r="G46" s="13">
        <v>11.336769639110001</v>
      </c>
      <c r="H46" s="13">
        <v>31</v>
      </c>
      <c r="I46" s="13">
        <v>1</v>
      </c>
      <c r="J46" s="13">
        <v>2</v>
      </c>
      <c r="K46" s="13">
        <v>5.580645161290323</v>
      </c>
      <c r="L46" s="13" t="s">
        <v>152</v>
      </c>
    </row>
    <row r="47" spans="2:12" x14ac:dyDescent="0.25">
      <c r="C47" s="13">
        <v>1</v>
      </c>
      <c r="D47" s="13">
        <v>1</v>
      </c>
      <c r="E47" s="13">
        <v>0</v>
      </c>
      <c r="F47" s="13" t="s">
        <v>2</v>
      </c>
      <c r="G47" s="13">
        <v>357553</v>
      </c>
      <c r="H47" s="13">
        <v>24</v>
      </c>
      <c r="I47" s="13">
        <v>3</v>
      </c>
      <c r="J47" s="13">
        <v>4</v>
      </c>
      <c r="K47" s="13">
        <v>6.375</v>
      </c>
      <c r="L47" s="13" t="s">
        <v>152</v>
      </c>
    </row>
    <row r="48" spans="2:12" x14ac:dyDescent="0.25">
      <c r="C48" s="13">
        <v>1</v>
      </c>
      <c r="D48" s="13">
        <v>2</v>
      </c>
      <c r="E48" s="13">
        <v>0</v>
      </c>
      <c r="F48" s="13" t="s">
        <v>7</v>
      </c>
      <c r="G48" s="13">
        <v>13.928332011360002</v>
      </c>
      <c r="H48" s="13">
        <v>7</v>
      </c>
      <c r="I48" s="13">
        <v>5</v>
      </c>
      <c r="J48" s="13">
        <v>6</v>
      </c>
      <c r="K48" s="13">
        <v>2.8571428571428572</v>
      </c>
      <c r="L48" s="13" t="s">
        <v>152</v>
      </c>
    </row>
    <row r="49" spans="3:12" x14ac:dyDescent="0.25">
      <c r="C49" s="13">
        <v>2</v>
      </c>
      <c r="D49" s="13">
        <v>3</v>
      </c>
      <c r="E49" s="13">
        <v>1</v>
      </c>
      <c r="F49" s="13" t="s">
        <v>151</v>
      </c>
      <c r="G49" s="13" t="s">
        <v>151</v>
      </c>
      <c r="H49" s="13">
        <v>2</v>
      </c>
      <c r="I49" s="13" t="s">
        <v>151</v>
      </c>
      <c r="J49" s="13" t="s">
        <v>151</v>
      </c>
      <c r="K49" s="13">
        <v>2.5</v>
      </c>
      <c r="L49" s="13" t="s">
        <v>153</v>
      </c>
    </row>
    <row r="50" spans="3:12" x14ac:dyDescent="0.25">
      <c r="C50" s="13">
        <v>2</v>
      </c>
      <c r="D50" s="13">
        <v>4</v>
      </c>
      <c r="E50" s="13">
        <v>1</v>
      </c>
      <c r="F50" s="13" t="s">
        <v>5</v>
      </c>
      <c r="G50" s="13">
        <v>1262.9087605424997</v>
      </c>
      <c r="H50" s="13">
        <v>22</v>
      </c>
      <c r="I50" s="13">
        <v>7</v>
      </c>
      <c r="J50" s="13">
        <v>8</v>
      </c>
      <c r="K50" s="13">
        <v>6.7272727272727275</v>
      </c>
      <c r="L50" s="13" t="s">
        <v>152</v>
      </c>
    </row>
    <row r="51" spans="3:12" x14ac:dyDescent="0.25">
      <c r="C51" s="13">
        <v>2</v>
      </c>
      <c r="D51" s="13">
        <v>5</v>
      </c>
      <c r="E51" s="13">
        <v>2</v>
      </c>
      <c r="F51" s="13" t="s">
        <v>151</v>
      </c>
      <c r="G51" s="13" t="s">
        <v>151</v>
      </c>
      <c r="H51" s="13">
        <v>3</v>
      </c>
      <c r="I51" s="13" t="s">
        <v>151</v>
      </c>
      <c r="J51" s="13" t="s">
        <v>151</v>
      </c>
      <c r="K51" s="13">
        <v>4</v>
      </c>
      <c r="L51" s="13" t="s">
        <v>153</v>
      </c>
    </row>
    <row r="52" spans="3:12" x14ac:dyDescent="0.25">
      <c r="C52" s="13">
        <v>2</v>
      </c>
      <c r="D52" s="13">
        <v>6</v>
      </c>
      <c r="E52" s="13">
        <v>2</v>
      </c>
      <c r="F52" s="13" t="s">
        <v>2</v>
      </c>
      <c r="G52" s="13">
        <v>11667268</v>
      </c>
      <c r="H52" s="13">
        <v>4</v>
      </c>
      <c r="I52" s="13">
        <v>9</v>
      </c>
      <c r="J52" s="13">
        <v>10</v>
      </c>
      <c r="K52" s="13">
        <v>2</v>
      </c>
      <c r="L52" s="13" t="s">
        <v>152</v>
      </c>
    </row>
    <row r="53" spans="3:12" x14ac:dyDescent="0.25">
      <c r="C53" s="13">
        <v>3</v>
      </c>
      <c r="D53" s="13">
        <v>7</v>
      </c>
      <c r="E53" s="13">
        <v>4</v>
      </c>
      <c r="F53" s="13" t="s">
        <v>2</v>
      </c>
      <c r="G53" s="13">
        <v>827919.5</v>
      </c>
      <c r="H53" s="13">
        <v>14</v>
      </c>
      <c r="I53" s="13">
        <v>11</v>
      </c>
      <c r="J53" s="13">
        <v>12</v>
      </c>
      <c r="K53" s="13">
        <v>7.2857142857142856</v>
      </c>
      <c r="L53" s="13" t="s">
        <v>152</v>
      </c>
    </row>
    <row r="54" spans="3:12" x14ac:dyDescent="0.25">
      <c r="C54" s="13">
        <v>3</v>
      </c>
      <c r="D54" s="13">
        <v>8</v>
      </c>
      <c r="E54" s="13">
        <v>4</v>
      </c>
      <c r="F54" s="13" t="s">
        <v>6</v>
      </c>
      <c r="G54" s="13">
        <v>5658.6355550444996</v>
      </c>
      <c r="H54" s="13">
        <v>8</v>
      </c>
      <c r="I54" s="13">
        <v>13</v>
      </c>
      <c r="J54" s="13">
        <v>14</v>
      </c>
      <c r="K54" s="13">
        <v>5.75</v>
      </c>
      <c r="L54" s="13" t="s">
        <v>152</v>
      </c>
    </row>
    <row r="55" spans="3:12" x14ac:dyDescent="0.25">
      <c r="C55" s="13">
        <v>3</v>
      </c>
      <c r="D55" s="13">
        <v>9</v>
      </c>
      <c r="E55" s="13">
        <v>6</v>
      </c>
      <c r="F55" s="13" t="s">
        <v>151</v>
      </c>
      <c r="G55" s="13" t="s">
        <v>151</v>
      </c>
      <c r="H55" s="13">
        <v>3</v>
      </c>
      <c r="I55" s="13" t="s">
        <v>151</v>
      </c>
      <c r="J55" s="13" t="s">
        <v>151</v>
      </c>
      <c r="K55" s="13">
        <v>1.3333333333333333</v>
      </c>
      <c r="L55" s="13" t="s">
        <v>153</v>
      </c>
    </row>
    <row r="56" spans="3:12" x14ac:dyDescent="0.25">
      <c r="C56" s="13">
        <v>3</v>
      </c>
      <c r="D56" s="13">
        <v>10</v>
      </c>
      <c r="E56" s="13">
        <v>6</v>
      </c>
      <c r="F56" s="13" t="s">
        <v>151</v>
      </c>
      <c r="G56" s="13" t="s">
        <v>151</v>
      </c>
      <c r="H56" s="13">
        <v>1</v>
      </c>
      <c r="I56" s="13" t="s">
        <v>151</v>
      </c>
      <c r="J56" s="13" t="s">
        <v>151</v>
      </c>
      <c r="K56" s="13">
        <v>4</v>
      </c>
      <c r="L56" s="13" t="s">
        <v>153</v>
      </c>
    </row>
    <row r="57" spans="3:12" x14ac:dyDescent="0.25">
      <c r="C57" s="13">
        <v>4</v>
      </c>
      <c r="D57" s="13">
        <v>11</v>
      </c>
      <c r="E57" s="13">
        <v>7</v>
      </c>
      <c r="F57" s="13" t="s">
        <v>4</v>
      </c>
      <c r="G57" s="13">
        <v>1916.1681299320001</v>
      </c>
      <c r="H57" s="13">
        <v>10</v>
      </c>
      <c r="I57" s="13">
        <v>15</v>
      </c>
      <c r="J57" s="13">
        <v>16</v>
      </c>
      <c r="K57" s="13">
        <v>7.8</v>
      </c>
      <c r="L57" s="13" t="s">
        <v>152</v>
      </c>
    </row>
    <row r="58" spans="3:12" x14ac:dyDescent="0.25">
      <c r="C58" s="13">
        <v>4</v>
      </c>
      <c r="D58" s="13">
        <v>12</v>
      </c>
      <c r="E58" s="13">
        <v>7</v>
      </c>
      <c r="F58" s="13" t="s">
        <v>4</v>
      </c>
      <c r="G58" s="13">
        <v>2063.1846834530002</v>
      </c>
      <c r="H58" s="13">
        <v>4</v>
      </c>
      <c r="I58" s="13">
        <v>17</v>
      </c>
      <c r="J58" s="13">
        <v>18</v>
      </c>
      <c r="K58" s="13">
        <v>6</v>
      </c>
      <c r="L58" s="13" t="s">
        <v>152</v>
      </c>
    </row>
    <row r="59" spans="3:12" x14ac:dyDescent="0.25">
      <c r="C59" s="13">
        <v>4</v>
      </c>
      <c r="D59" s="13">
        <v>13</v>
      </c>
      <c r="E59" s="13">
        <v>8</v>
      </c>
      <c r="F59" s="13" t="s">
        <v>151</v>
      </c>
      <c r="G59" s="13" t="s">
        <v>151</v>
      </c>
      <c r="H59" s="13">
        <v>1</v>
      </c>
      <c r="I59" s="13" t="s">
        <v>151</v>
      </c>
      <c r="J59" s="13" t="s">
        <v>151</v>
      </c>
      <c r="K59" s="13">
        <v>3</v>
      </c>
      <c r="L59" s="13" t="s">
        <v>153</v>
      </c>
    </row>
    <row r="60" spans="3:12" x14ac:dyDescent="0.25">
      <c r="C60" s="13">
        <v>4</v>
      </c>
      <c r="D60" s="13">
        <v>14</v>
      </c>
      <c r="E60" s="13">
        <v>8</v>
      </c>
      <c r="F60" s="13" t="s">
        <v>5</v>
      </c>
      <c r="G60" s="13">
        <v>1745.5752350503499</v>
      </c>
      <c r="H60" s="13">
        <v>7</v>
      </c>
      <c r="I60" s="13">
        <v>19</v>
      </c>
      <c r="J60" s="13">
        <v>20</v>
      </c>
      <c r="K60" s="13">
        <v>6.1428571428571432</v>
      </c>
      <c r="L60" s="13" t="s">
        <v>152</v>
      </c>
    </row>
    <row r="61" spans="3:12" x14ac:dyDescent="0.25">
      <c r="C61" s="13">
        <v>5</v>
      </c>
      <c r="D61" s="13">
        <v>15</v>
      </c>
      <c r="E61" s="13">
        <v>11</v>
      </c>
      <c r="F61" s="13" t="s">
        <v>151</v>
      </c>
      <c r="G61" s="13" t="s">
        <v>151</v>
      </c>
      <c r="H61" s="13">
        <v>2</v>
      </c>
      <c r="I61" s="13" t="s">
        <v>151</v>
      </c>
      <c r="J61" s="13" t="s">
        <v>151</v>
      </c>
      <c r="K61" s="13">
        <v>6</v>
      </c>
      <c r="L61" s="13" t="s">
        <v>153</v>
      </c>
    </row>
    <row r="62" spans="3:12" x14ac:dyDescent="0.25">
      <c r="C62" s="13">
        <v>5</v>
      </c>
      <c r="D62" s="13">
        <v>16</v>
      </c>
      <c r="E62" s="13">
        <v>11</v>
      </c>
      <c r="F62" s="13" t="s">
        <v>5</v>
      </c>
      <c r="G62" s="13">
        <v>1216.3990402444997</v>
      </c>
      <c r="H62" s="13">
        <v>8</v>
      </c>
      <c r="I62" s="13">
        <v>21</v>
      </c>
      <c r="J62" s="13">
        <v>22</v>
      </c>
      <c r="K62" s="13">
        <v>8.25</v>
      </c>
      <c r="L62" s="13" t="s">
        <v>152</v>
      </c>
    </row>
    <row r="63" spans="3:12" x14ac:dyDescent="0.25">
      <c r="C63" s="13">
        <v>5</v>
      </c>
      <c r="D63" s="13">
        <v>17</v>
      </c>
      <c r="E63" s="13">
        <v>12</v>
      </c>
      <c r="F63" s="13" t="s">
        <v>151</v>
      </c>
      <c r="G63" s="13" t="s">
        <v>151</v>
      </c>
      <c r="H63" s="13">
        <v>1</v>
      </c>
      <c r="I63" s="13" t="s">
        <v>151</v>
      </c>
      <c r="J63" s="13" t="s">
        <v>151</v>
      </c>
      <c r="K63" s="13">
        <v>5</v>
      </c>
      <c r="L63" s="13" t="s">
        <v>153</v>
      </c>
    </row>
    <row r="64" spans="3:12" x14ac:dyDescent="0.25">
      <c r="C64" s="13">
        <v>5</v>
      </c>
      <c r="D64" s="13">
        <v>18</v>
      </c>
      <c r="E64" s="13">
        <v>12</v>
      </c>
      <c r="F64" s="13" t="s">
        <v>151</v>
      </c>
      <c r="G64" s="13" t="s">
        <v>151</v>
      </c>
      <c r="H64" s="13">
        <v>3</v>
      </c>
      <c r="I64" s="13" t="s">
        <v>151</v>
      </c>
      <c r="J64" s="13" t="s">
        <v>151</v>
      </c>
      <c r="K64" s="13">
        <v>6.333333333333333</v>
      </c>
      <c r="L64" s="13" t="s">
        <v>153</v>
      </c>
    </row>
    <row r="65" spans="2:12" x14ac:dyDescent="0.25">
      <c r="C65" s="13">
        <v>5</v>
      </c>
      <c r="D65" s="13">
        <v>19</v>
      </c>
      <c r="E65" s="13">
        <v>14</v>
      </c>
      <c r="F65" s="13" t="s">
        <v>151</v>
      </c>
      <c r="G65" s="13" t="s">
        <v>151</v>
      </c>
      <c r="H65" s="13">
        <v>3</v>
      </c>
      <c r="I65" s="13" t="s">
        <v>151</v>
      </c>
      <c r="J65" s="13" t="s">
        <v>151</v>
      </c>
      <c r="K65" s="13">
        <v>7</v>
      </c>
      <c r="L65" s="13" t="s">
        <v>153</v>
      </c>
    </row>
    <row r="66" spans="2:12" x14ac:dyDescent="0.25">
      <c r="C66" s="13">
        <v>5</v>
      </c>
      <c r="D66" s="13">
        <v>20</v>
      </c>
      <c r="E66" s="13">
        <v>14</v>
      </c>
      <c r="F66" s="13" t="s">
        <v>4</v>
      </c>
      <c r="G66" s="13">
        <v>4777.1324311529997</v>
      </c>
      <c r="H66" s="13">
        <v>4</v>
      </c>
      <c r="I66" s="13">
        <v>23</v>
      </c>
      <c r="J66" s="13">
        <v>24</v>
      </c>
      <c r="K66" s="13">
        <v>5.5</v>
      </c>
      <c r="L66" s="13" t="s">
        <v>152</v>
      </c>
    </row>
    <row r="67" spans="2:12" x14ac:dyDescent="0.25">
      <c r="C67" s="13">
        <v>6</v>
      </c>
      <c r="D67" s="13">
        <v>21</v>
      </c>
      <c r="E67" s="13">
        <v>16</v>
      </c>
      <c r="F67" s="13" t="s">
        <v>5</v>
      </c>
      <c r="G67" s="13">
        <v>1050.1105500450001</v>
      </c>
      <c r="H67" s="13">
        <v>7</v>
      </c>
      <c r="I67" s="13">
        <v>25</v>
      </c>
      <c r="J67" s="13">
        <v>26</v>
      </c>
      <c r="K67" s="13">
        <v>8</v>
      </c>
      <c r="L67" s="13" t="s">
        <v>152</v>
      </c>
    </row>
    <row r="68" spans="2:12" x14ac:dyDescent="0.25">
      <c r="C68" s="13">
        <v>6</v>
      </c>
      <c r="D68" s="13">
        <v>22</v>
      </c>
      <c r="E68" s="13">
        <v>16</v>
      </c>
      <c r="F68" s="13" t="s">
        <v>151</v>
      </c>
      <c r="G68" s="13" t="s">
        <v>151</v>
      </c>
      <c r="H68" s="13">
        <v>1</v>
      </c>
      <c r="I68" s="13" t="s">
        <v>151</v>
      </c>
      <c r="J68" s="13" t="s">
        <v>151</v>
      </c>
      <c r="K68" s="13">
        <v>10</v>
      </c>
      <c r="L68" s="13" t="s">
        <v>153</v>
      </c>
    </row>
    <row r="69" spans="2:12" x14ac:dyDescent="0.25">
      <c r="C69" s="13">
        <v>6</v>
      </c>
      <c r="D69" s="13">
        <v>23</v>
      </c>
      <c r="E69" s="13">
        <v>20</v>
      </c>
      <c r="F69" s="13" t="s">
        <v>151</v>
      </c>
      <c r="G69" s="13" t="s">
        <v>151</v>
      </c>
      <c r="H69" s="13">
        <v>2</v>
      </c>
      <c r="I69" s="13" t="s">
        <v>151</v>
      </c>
      <c r="J69" s="13" t="s">
        <v>151</v>
      </c>
      <c r="K69" s="13">
        <v>5</v>
      </c>
      <c r="L69" s="13" t="s">
        <v>153</v>
      </c>
    </row>
    <row r="70" spans="2:12" x14ac:dyDescent="0.25">
      <c r="C70" s="13">
        <v>6</v>
      </c>
      <c r="D70" s="13">
        <v>24</v>
      </c>
      <c r="E70" s="13">
        <v>20</v>
      </c>
      <c r="F70" s="13" t="s">
        <v>151</v>
      </c>
      <c r="G70" s="13" t="s">
        <v>151</v>
      </c>
      <c r="H70" s="13">
        <v>2</v>
      </c>
      <c r="I70" s="13" t="s">
        <v>151</v>
      </c>
      <c r="J70" s="13" t="s">
        <v>151</v>
      </c>
      <c r="K70" s="13">
        <v>6</v>
      </c>
      <c r="L70" s="13" t="s">
        <v>153</v>
      </c>
    </row>
    <row r="71" spans="2:12" x14ac:dyDescent="0.25">
      <c r="C71" s="13">
        <v>7</v>
      </c>
      <c r="D71" s="13">
        <v>25</v>
      </c>
      <c r="E71" s="13">
        <v>21</v>
      </c>
      <c r="F71" s="13" t="s">
        <v>5</v>
      </c>
      <c r="G71" s="13">
        <v>925.5724368205</v>
      </c>
      <c r="H71" s="13">
        <v>5</v>
      </c>
      <c r="I71" s="13">
        <v>27</v>
      </c>
      <c r="J71" s="13">
        <v>28</v>
      </c>
      <c r="K71" s="13">
        <v>8.6</v>
      </c>
      <c r="L71" s="13" t="s">
        <v>152</v>
      </c>
    </row>
    <row r="72" spans="2:12" x14ac:dyDescent="0.25">
      <c r="C72" s="13">
        <v>7</v>
      </c>
      <c r="D72" s="13">
        <v>26</v>
      </c>
      <c r="E72" s="13">
        <v>21</v>
      </c>
      <c r="F72" s="13" t="s">
        <v>151</v>
      </c>
      <c r="G72" s="13" t="s">
        <v>151</v>
      </c>
      <c r="H72" s="13">
        <v>2</v>
      </c>
      <c r="I72" s="13" t="s">
        <v>151</v>
      </c>
      <c r="J72" s="13" t="s">
        <v>151</v>
      </c>
      <c r="K72" s="13">
        <v>6.5</v>
      </c>
      <c r="L72" s="13" t="s">
        <v>153</v>
      </c>
    </row>
    <row r="73" spans="2:12" x14ac:dyDescent="0.25">
      <c r="C73" s="13">
        <v>8</v>
      </c>
      <c r="D73" s="13">
        <v>27</v>
      </c>
      <c r="E73" s="13">
        <v>25</v>
      </c>
      <c r="F73" s="13" t="s">
        <v>151</v>
      </c>
      <c r="G73" s="13" t="s">
        <v>151</v>
      </c>
      <c r="H73" s="13">
        <v>3</v>
      </c>
      <c r="I73" s="13" t="s">
        <v>151</v>
      </c>
      <c r="J73" s="13" t="s">
        <v>151</v>
      </c>
      <c r="K73" s="13">
        <v>9</v>
      </c>
      <c r="L73" s="13" t="s">
        <v>153</v>
      </c>
    </row>
    <row r="74" spans="2:12" x14ac:dyDescent="0.25">
      <c r="C74" s="13">
        <v>8</v>
      </c>
      <c r="D74" s="13">
        <v>28</v>
      </c>
      <c r="E74" s="13">
        <v>25</v>
      </c>
      <c r="F74" s="13" t="s">
        <v>151</v>
      </c>
      <c r="G74" s="13" t="s">
        <v>151</v>
      </c>
      <c r="H74" s="13">
        <v>2</v>
      </c>
      <c r="I74" s="13" t="s">
        <v>151</v>
      </c>
      <c r="J74" s="13" t="s">
        <v>151</v>
      </c>
      <c r="K74" s="13">
        <v>8</v>
      </c>
      <c r="L74" s="13" t="s">
        <v>153</v>
      </c>
    </row>
    <row r="77" spans="2:12" ht="18.75" x14ac:dyDescent="0.3">
      <c r="B77" s="20" t="s">
        <v>154</v>
      </c>
    </row>
    <row r="79" spans="2:12" x14ac:dyDescent="0.25">
      <c r="C79" s="37" t="s">
        <v>143</v>
      </c>
      <c r="D79" s="38"/>
      <c r="E79" s="10">
        <v>1</v>
      </c>
      <c r="H79" s="37" t="s">
        <v>144</v>
      </c>
      <c r="I79" s="38"/>
      <c r="J79" s="10">
        <v>2</v>
      </c>
    </row>
    <row r="81" spans="2:12" x14ac:dyDescent="0.25">
      <c r="C81" s="12" t="s">
        <v>145</v>
      </c>
      <c r="D81" s="12" t="s">
        <v>146</v>
      </c>
      <c r="E81" s="12" t="s">
        <v>147</v>
      </c>
      <c r="F81" s="12" t="s">
        <v>72</v>
      </c>
      <c r="G81" s="12" t="s">
        <v>148</v>
      </c>
      <c r="H81" s="12" t="s">
        <v>149</v>
      </c>
      <c r="I81" s="12" t="s">
        <v>76</v>
      </c>
      <c r="J81" s="12" t="s">
        <v>77</v>
      </c>
      <c r="K81" s="12" t="s">
        <v>150</v>
      </c>
      <c r="L81" s="12" t="s">
        <v>59</v>
      </c>
    </row>
    <row r="82" spans="2:12" x14ac:dyDescent="0.25">
      <c r="C82" s="13">
        <v>0</v>
      </c>
      <c r="D82" s="13">
        <v>0</v>
      </c>
      <c r="E82" s="13" t="s">
        <v>151</v>
      </c>
      <c r="F82" s="13" t="s">
        <v>7</v>
      </c>
      <c r="G82" s="13">
        <v>11.336769639110001</v>
      </c>
      <c r="H82" s="13">
        <v>21</v>
      </c>
      <c r="I82" s="13">
        <v>1</v>
      </c>
      <c r="J82" s="13">
        <v>2</v>
      </c>
      <c r="K82" s="13">
        <v>5.580645161290323</v>
      </c>
      <c r="L82" s="13" t="s">
        <v>152</v>
      </c>
    </row>
    <row r="83" spans="2:12" x14ac:dyDescent="0.25">
      <c r="C83" s="13">
        <v>1</v>
      </c>
      <c r="D83" s="13">
        <v>1</v>
      </c>
      <c r="E83" s="13">
        <v>0</v>
      </c>
      <c r="F83" s="13" t="s">
        <v>151</v>
      </c>
      <c r="G83" s="13" t="s">
        <v>151</v>
      </c>
      <c r="H83" s="13">
        <v>16</v>
      </c>
      <c r="I83" s="13" t="s">
        <v>151</v>
      </c>
      <c r="J83" s="13" t="s">
        <v>151</v>
      </c>
      <c r="K83" s="13">
        <v>6.375</v>
      </c>
      <c r="L83" s="13" t="s">
        <v>153</v>
      </c>
    </row>
    <row r="84" spans="2:12" x14ac:dyDescent="0.25">
      <c r="C84" s="13">
        <v>1</v>
      </c>
      <c r="D84" s="13">
        <v>2</v>
      </c>
      <c r="E84" s="13">
        <v>0</v>
      </c>
      <c r="F84" s="13" t="s">
        <v>151</v>
      </c>
      <c r="G84" s="13" t="s">
        <v>151</v>
      </c>
      <c r="H84" s="13">
        <v>5</v>
      </c>
      <c r="I84" s="13" t="s">
        <v>151</v>
      </c>
      <c r="J84" s="13" t="s">
        <v>151</v>
      </c>
      <c r="K84" s="13">
        <v>2.8571428571428572</v>
      </c>
      <c r="L84" s="13" t="s">
        <v>153</v>
      </c>
    </row>
    <row r="87" spans="2:12" ht="18.75" x14ac:dyDescent="0.3">
      <c r="B87" s="20" t="s">
        <v>155</v>
      </c>
    </row>
    <row r="89" spans="2:12" x14ac:dyDescent="0.25">
      <c r="C89" s="37" t="s">
        <v>143</v>
      </c>
      <c r="D89" s="38"/>
      <c r="E89" s="10">
        <v>4</v>
      </c>
      <c r="H89" s="37" t="s">
        <v>144</v>
      </c>
      <c r="I89" s="38"/>
      <c r="J89" s="10">
        <v>5</v>
      </c>
    </row>
    <row r="91" spans="2:12" x14ac:dyDescent="0.25">
      <c r="C91" s="12" t="s">
        <v>145</v>
      </c>
      <c r="D91" s="12" t="s">
        <v>146</v>
      </c>
      <c r="E91" s="12" t="s">
        <v>147</v>
      </c>
      <c r="F91" s="12" t="s">
        <v>72</v>
      </c>
      <c r="G91" s="12" t="s">
        <v>148</v>
      </c>
      <c r="H91" s="12" t="s">
        <v>149</v>
      </c>
      <c r="I91" s="12" t="s">
        <v>76</v>
      </c>
      <c r="J91" s="12" t="s">
        <v>77</v>
      </c>
      <c r="K91" s="12" t="s">
        <v>150</v>
      </c>
      <c r="L91" s="12" t="s">
        <v>59</v>
      </c>
    </row>
    <row r="92" spans="2:12" x14ac:dyDescent="0.25">
      <c r="C92" s="13">
        <v>0</v>
      </c>
      <c r="D92" s="13">
        <v>0</v>
      </c>
      <c r="E92" s="13" t="s">
        <v>151</v>
      </c>
      <c r="F92" s="13" t="s">
        <v>7</v>
      </c>
      <c r="G92" s="13">
        <v>11.336769639110001</v>
      </c>
      <c r="H92" s="13">
        <v>21</v>
      </c>
      <c r="I92" s="13">
        <v>1</v>
      </c>
      <c r="J92" s="13">
        <v>2</v>
      </c>
      <c r="K92" s="13">
        <v>5.580645161290323</v>
      </c>
      <c r="L92" s="13" t="s">
        <v>152</v>
      </c>
    </row>
    <row r="93" spans="2:12" x14ac:dyDescent="0.25">
      <c r="C93" s="13">
        <v>1</v>
      </c>
      <c r="D93" s="13">
        <v>1</v>
      </c>
      <c r="E93" s="13">
        <v>0</v>
      </c>
      <c r="F93" s="13" t="s">
        <v>2</v>
      </c>
      <c r="G93" s="13">
        <v>357553</v>
      </c>
      <c r="H93" s="13">
        <v>16</v>
      </c>
      <c r="I93" s="13">
        <v>3</v>
      </c>
      <c r="J93" s="13">
        <v>4</v>
      </c>
      <c r="K93" s="13">
        <v>6.375</v>
      </c>
      <c r="L93" s="13" t="s">
        <v>152</v>
      </c>
    </row>
    <row r="94" spans="2:12" x14ac:dyDescent="0.25">
      <c r="C94" s="13">
        <v>1</v>
      </c>
      <c r="D94" s="13">
        <v>2</v>
      </c>
      <c r="E94" s="13">
        <v>0</v>
      </c>
      <c r="F94" s="13" t="s">
        <v>151</v>
      </c>
      <c r="G94" s="13" t="s">
        <v>151</v>
      </c>
      <c r="H94" s="13">
        <v>5</v>
      </c>
      <c r="I94" s="13" t="s">
        <v>151</v>
      </c>
      <c r="J94" s="13" t="s">
        <v>151</v>
      </c>
      <c r="K94" s="13">
        <v>2.8571428571428572</v>
      </c>
      <c r="L94" s="13" t="s">
        <v>153</v>
      </c>
    </row>
    <row r="95" spans="2:12" x14ac:dyDescent="0.25">
      <c r="C95" s="13">
        <v>2</v>
      </c>
      <c r="D95" s="13">
        <v>3</v>
      </c>
      <c r="E95" s="13">
        <v>1</v>
      </c>
      <c r="F95" s="13" t="s">
        <v>151</v>
      </c>
      <c r="G95" s="13" t="s">
        <v>151</v>
      </c>
      <c r="H95" s="13">
        <v>0</v>
      </c>
      <c r="I95" s="13" t="s">
        <v>151</v>
      </c>
      <c r="J95" s="13" t="s">
        <v>151</v>
      </c>
      <c r="K95" s="13">
        <v>2.5</v>
      </c>
      <c r="L95" s="13" t="s">
        <v>153</v>
      </c>
    </row>
    <row r="96" spans="2:12" x14ac:dyDescent="0.25">
      <c r="C96" s="13">
        <v>2</v>
      </c>
      <c r="D96" s="13">
        <v>4</v>
      </c>
      <c r="E96" s="13">
        <v>1</v>
      </c>
      <c r="F96" s="13" t="s">
        <v>5</v>
      </c>
      <c r="G96" s="13">
        <v>1262.9087605424997</v>
      </c>
      <c r="H96" s="13">
        <v>16</v>
      </c>
      <c r="I96" s="13">
        <v>5</v>
      </c>
      <c r="J96" s="13">
        <v>6</v>
      </c>
      <c r="K96" s="13">
        <v>6.7272727272727275</v>
      </c>
      <c r="L96" s="13" t="s">
        <v>152</v>
      </c>
    </row>
    <row r="97" spans="2:12" x14ac:dyDescent="0.25">
      <c r="C97" s="13">
        <v>3</v>
      </c>
      <c r="D97" s="13">
        <v>5</v>
      </c>
      <c r="E97" s="13">
        <v>4</v>
      </c>
      <c r="F97" s="13" t="s">
        <v>2</v>
      </c>
      <c r="G97" s="13">
        <v>827919.5</v>
      </c>
      <c r="H97" s="13">
        <v>10</v>
      </c>
      <c r="I97" s="13">
        <v>7</v>
      </c>
      <c r="J97" s="13">
        <v>8</v>
      </c>
      <c r="K97" s="13">
        <v>7.2857142857142856</v>
      </c>
      <c r="L97" s="13" t="s">
        <v>152</v>
      </c>
    </row>
    <row r="98" spans="2:12" x14ac:dyDescent="0.25">
      <c r="C98" s="13">
        <v>3</v>
      </c>
      <c r="D98" s="13">
        <v>6</v>
      </c>
      <c r="E98" s="13">
        <v>4</v>
      </c>
      <c r="F98" s="13" t="s">
        <v>151</v>
      </c>
      <c r="G98" s="13" t="s">
        <v>151</v>
      </c>
      <c r="H98" s="13">
        <v>6</v>
      </c>
      <c r="I98" s="13" t="s">
        <v>151</v>
      </c>
      <c r="J98" s="13" t="s">
        <v>151</v>
      </c>
      <c r="K98" s="13">
        <v>5.75</v>
      </c>
      <c r="L98" s="13" t="s">
        <v>153</v>
      </c>
    </row>
    <row r="99" spans="2:12" x14ac:dyDescent="0.25">
      <c r="C99" s="13">
        <v>4</v>
      </c>
      <c r="D99" s="13">
        <v>7</v>
      </c>
      <c r="E99" s="13">
        <v>5</v>
      </c>
      <c r="F99" s="13" t="s">
        <v>151</v>
      </c>
      <c r="G99" s="13" t="s">
        <v>151</v>
      </c>
      <c r="H99" s="13">
        <v>7</v>
      </c>
      <c r="I99" s="13" t="s">
        <v>151</v>
      </c>
      <c r="J99" s="13" t="s">
        <v>151</v>
      </c>
      <c r="K99" s="13">
        <v>7.8</v>
      </c>
      <c r="L99" s="13" t="s">
        <v>153</v>
      </c>
    </row>
    <row r="100" spans="2:12" x14ac:dyDescent="0.25">
      <c r="C100" s="13">
        <v>4</v>
      </c>
      <c r="D100" s="13">
        <v>8</v>
      </c>
      <c r="E100" s="13">
        <v>5</v>
      </c>
      <c r="F100" s="13" t="s">
        <v>151</v>
      </c>
      <c r="G100" s="13" t="s">
        <v>151</v>
      </c>
      <c r="H100" s="13">
        <v>3</v>
      </c>
      <c r="I100" s="13" t="s">
        <v>151</v>
      </c>
      <c r="J100" s="13" t="s">
        <v>151</v>
      </c>
      <c r="K100" s="13">
        <v>6</v>
      </c>
      <c r="L100" s="13" t="s">
        <v>153</v>
      </c>
    </row>
    <row r="103" spans="2:12" ht="18.75" x14ac:dyDescent="0.3">
      <c r="B103" s="20" t="s">
        <v>156</v>
      </c>
    </row>
    <row r="105" spans="2:12" ht="51.75" x14ac:dyDescent="0.25">
      <c r="C105" s="21" t="s">
        <v>157</v>
      </c>
      <c r="D105" s="12" t="s">
        <v>158</v>
      </c>
      <c r="E105" s="21" t="s">
        <v>159</v>
      </c>
    </row>
    <row r="106" spans="2:12" x14ac:dyDescent="0.25">
      <c r="C106" s="10">
        <v>6.333333333333333</v>
      </c>
      <c r="D106" s="10">
        <v>0.45199676466631616</v>
      </c>
      <c r="E106" s="10">
        <v>5.0139104337910294E-17</v>
      </c>
    </row>
    <row r="108" spans="2:12" ht="18.75" x14ac:dyDescent="0.3">
      <c r="B108" s="20" t="s">
        <v>160</v>
      </c>
    </row>
    <row r="110" spans="2:12" ht="51.75" x14ac:dyDescent="0.25">
      <c r="C110" s="21" t="s">
        <v>157</v>
      </c>
      <c r="D110" s="12" t="s">
        <v>158</v>
      </c>
      <c r="E110" s="21" t="s">
        <v>159</v>
      </c>
    </row>
    <row r="111" spans="2:12" x14ac:dyDescent="0.25">
      <c r="C111" s="10">
        <v>151.80555555555557</v>
      </c>
      <c r="D111" s="10">
        <v>2.6886494711724658</v>
      </c>
      <c r="E111" s="10">
        <v>0.65873015873015894</v>
      </c>
    </row>
  </sheetData>
  <mergeCells count="51">
    <mergeCell ref="C14:K14"/>
    <mergeCell ref="C15:F15"/>
    <mergeCell ref="C16:F16"/>
    <mergeCell ref="C17:F17"/>
    <mergeCell ref="C18:F18"/>
    <mergeCell ref="C20:F20"/>
    <mergeCell ref="G15:K15"/>
    <mergeCell ref="G16:K16"/>
    <mergeCell ref="G17:K17"/>
    <mergeCell ref="G18:K18"/>
    <mergeCell ref="G19:K19"/>
    <mergeCell ref="G20:K20"/>
    <mergeCell ref="C19:F19"/>
    <mergeCell ref="C22:J22"/>
    <mergeCell ref="C23:D23"/>
    <mergeCell ref="C24:D24"/>
    <mergeCell ref="C25:D25"/>
    <mergeCell ref="E23:J23"/>
    <mergeCell ref="E25:J25"/>
    <mergeCell ref="C39:G39"/>
    <mergeCell ref="C27:G27"/>
    <mergeCell ref="C28:F28"/>
    <mergeCell ref="C29:F29"/>
    <mergeCell ref="C30:F30"/>
    <mergeCell ref="C31:F31"/>
    <mergeCell ref="C32:F32"/>
    <mergeCell ref="C33:F33"/>
    <mergeCell ref="C34:F34"/>
    <mergeCell ref="C36:G36"/>
    <mergeCell ref="C37:G37"/>
    <mergeCell ref="C38:G38"/>
    <mergeCell ref="C43:D43"/>
    <mergeCell ref="H43:I43"/>
    <mergeCell ref="C79:D79"/>
    <mergeCell ref="H79:I79"/>
    <mergeCell ref="C89:D89"/>
    <mergeCell ref="H89:I89"/>
    <mergeCell ref="B4:M4"/>
    <mergeCell ref="P4:S4"/>
    <mergeCell ref="B6:C6"/>
    <mergeCell ref="D6:E6"/>
    <mergeCell ref="F6:G6"/>
    <mergeCell ref="H6:I6"/>
    <mergeCell ref="J6:K6"/>
    <mergeCell ref="L6:M6"/>
    <mergeCell ref="B5:C5"/>
    <mergeCell ref="D5:E5"/>
    <mergeCell ref="F5:G5"/>
    <mergeCell ref="H5:I5"/>
    <mergeCell ref="J5:K5"/>
    <mergeCell ref="L5:M5"/>
  </mergeCells>
  <hyperlinks>
    <hyperlink ref="B5" location="'RT_FullTree'!$B$12:$B$12" display="Full-Grown Tree"/>
    <hyperlink ref="D5" location="'RT_MinErrorTree'!$B$12:$B$12" display="Min-Error Tree"/>
    <hyperlink ref="F5" location="'RT_Output'!$B$12:$B$12" display="Inputs"/>
    <hyperlink ref="H5" location="'RT_Output'!$B$41:$B$41" display="Full-Grown Tree Rules"/>
    <hyperlink ref="J5" location="'RT_Output'!$B$77:$B$77" display="Best Pruned Tree Rules"/>
    <hyperlink ref="L5" location="'RT_Output'!$B$87:$B$87" display="Min-Error Tree Rules"/>
    <hyperlink ref="B6" location="'RT_Output'!$B$103:$B$103" display="Train. Score - Summary"/>
    <hyperlink ref="D6" location="'RT_Output'!$B$108:$B$108" display="Valid. Score - Summary"/>
    <hyperlink ref="F6" location="'RT_PruneLog'!$B$12:$B$12" display="Prune Log"/>
    <hyperlink ref="H6" location="'RT_ValidationLiftChart'!$B$12:$B$12" display="RT Valid. Lift Chart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27"/>
  <sheetViews>
    <sheetView showGridLines="0" workbookViewId="0"/>
  </sheetViews>
  <sheetFormatPr defaultRowHeight="15" x14ac:dyDescent="0.25"/>
  <cols>
    <col min="16" max="16" width="11.140625" bestFit="1" customWidth="1"/>
  </cols>
  <sheetData>
    <row r="2" spans="2:19" ht="18.75" x14ac:dyDescent="0.3">
      <c r="B2" s="9" t="s">
        <v>105</v>
      </c>
      <c r="N2" t="s">
        <v>368</v>
      </c>
    </row>
    <row r="4" spans="2:19" ht="15.75" x14ac:dyDescent="0.25">
      <c r="B4" s="30" t="s">
        <v>11</v>
      </c>
      <c r="C4" s="31"/>
      <c r="D4" s="31"/>
      <c r="E4" s="31"/>
      <c r="F4" s="31"/>
      <c r="G4" s="31"/>
      <c r="H4" s="31"/>
      <c r="I4" s="31"/>
      <c r="J4" s="31"/>
      <c r="K4" s="31"/>
      <c r="L4" s="31"/>
      <c r="M4" s="32"/>
      <c r="P4" s="30" t="s">
        <v>12</v>
      </c>
      <c r="Q4" s="31"/>
      <c r="R4" s="31"/>
      <c r="S4" s="32"/>
    </row>
    <row r="5" spans="2:19" x14ac:dyDescent="0.25">
      <c r="B5" s="33" t="s">
        <v>184</v>
      </c>
      <c r="C5" s="34"/>
      <c r="D5" s="33" t="s">
        <v>398</v>
      </c>
      <c r="E5" s="34"/>
      <c r="F5" s="33" t="s">
        <v>96</v>
      </c>
      <c r="G5" s="34"/>
      <c r="H5" s="33" t="s">
        <v>97</v>
      </c>
      <c r="I5" s="34"/>
      <c r="J5" s="33" t="s">
        <v>98</v>
      </c>
      <c r="K5" s="34"/>
      <c r="L5" s="33" t="s">
        <v>99</v>
      </c>
      <c r="M5" s="34"/>
      <c r="P5" s="12" t="s">
        <v>13</v>
      </c>
      <c r="Q5" s="12" t="s">
        <v>14</v>
      </c>
      <c r="R5" s="12" t="s">
        <v>15</v>
      </c>
      <c r="S5" s="12" t="s">
        <v>16</v>
      </c>
    </row>
    <row r="6" spans="2:19" x14ac:dyDescent="0.25">
      <c r="B6" s="33" t="s">
        <v>100</v>
      </c>
      <c r="C6" s="34"/>
      <c r="D6" s="33" t="s">
        <v>101</v>
      </c>
      <c r="E6" s="34"/>
      <c r="F6" s="33" t="s">
        <v>102</v>
      </c>
      <c r="G6" s="34"/>
      <c r="H6" s="33" t="s">
        <v>103</v>
      </c>
      <c r="I6" s="34"/>
      <c r="J6" s="35"/>
      <c r="K6" s="34"/>
      <c r="L6" s="35"/>
      <c r="M6" s="34"/>
      <c r="P6" s="10">
        <v>0</v>
      </c>
      <c r="Q6" s="10">
        <v>5</v>
      </c>
      <c r="R6" s="10">
        <v>15</v>
      </c>
      <c r="S6" s="10">
        <v>20</v>
      </c>
    </row>
    <row r="12" spans="2:19" x14ac:dyDescent="0.25">
      <c r="B12" s="12" t="s">
        <v>106</v>
      </c>
      <c r="C12" s="12" t="s">
        <v>107</v>
      </c>
      <c r="D12" s="12" t="s">
        <v>108</v>
      </c>
      <c r="E12" s="12" t="s">
        <v>109</v>
      </c>
    </row>
    <row r="13" spans="2:19" x14ac:dyDescent="0.25">
      <c r="B13" s="11">
        <v>0</v>
      </c>
      <c r="C13" s="10">
        <v>2.1634272335364928</v>
      </c>
      <c r="D13" s="10">
        <v>5.5983350676378754</v>
      </c>
      <c r="E13" s="10">
        <v>6.8425251474158859</v>
      </c>
    </row>
    <row r="14" spans="2:19" x14ac:dyDescent="0.25">
      <c r="B14" s="11">
        <v>1</v>
      </c>
      <c r="C14" s="10">
        <v>2.1136363636363629</v>
      </c>
      <c r="D14" s="10">
        <v>3.4349078341013826</v>
      </c>
      <c r="E14" s="10">
        <v>5.1051992225461609</v>
      </c>
      <c r="F14" s="37" t="s">
        <v>110</v>
      </c>
      <c r="G14" s="38"/>
    </row>
    <row r="15" spans="2:19" x14ac:dyDescent="0.25">
      <c r="B15" s="11">
        <v>2</v>
      </c>
      <c r="C15" s="10">
        <v>1.1619187264348561</v>
      </c>
      <c r="D15" s="10">
        <v>2.3780896522832009</v>
      </c>
      <c r="E15" s="10">
        <v>4.998449911251396</v>
      </c>
    </row>
    <row r="16" spans="2:19" x14ac:dyDescent="0.25">
      <c r="B16" s="11">
        <v>3</v>
      </c>
      <c r="C16" s="10">
        <v>1.1944700460829494</v>
      </c>
      <c r="D16" s="10">
        <v>2.1568914956011733</v>
      </c>
      <c r="E16" s="10">
        <v>4.6160106899902811</v>
      </c>
    </row>
    <row r="17" spans="2:9" x14ac:dyDescent="0.25">
      <c r="B17" s="11">
        <v>4</v>
      </c>
      <c r="C17" s="10">
        <v>1.3940092165898619</v>
      </c>
      <c r="D17" s="10">
        <v>1.7695852534562213</v>
      </c>
      <c r="E17" s="10">
        <v>3.9292468415937796</v>
      </c>
      <c r="F17" s="37" t="s">
        <v>111</v>
      </c>
      <c r="G17" s="38"/>
      <c r="H17" s="11" t="s">
        <v>112</v>
      </c>
      <c r="I17" s="10">
        <v>1.9822327919782226</v>
      </c>
    </row>
    <row r="18" spans="2:9" x14ac:dyDescent="0.25">
      <c r="B18" s="11">
        <v>5</v>
      </c>
      <c r="C18" s="10">
        <v>1.5677419354838713</v>
      </c>
      <c r="D18" s="10">
        <v>1.5975422427035331</v>
      </c>
      <c r="E18" s="10">
        <v>4.2111953352769671</v>
      </c>
    </row>
    <row r="19" spans="2:9" x14ac:dyDescent="0.25">
      <c r="B19" s="11">
        <v>6</v>
      </c>
      <c r="C19" s="10">
        <v>1.5483870967741939</v>
      </c>
      <c r="D19" s="10">
        <v>1.2989247311827956</v>
      </c>
      <c r="E19" s="10">
        <v>5.1936953352769679</v>
      </c>
    </row>
    <row r="20" spans="2:9" x14ac:dyDescent="0.25">
      <c r="B20" s="11">
        <v>7</v>
      </c>
      <c r="C20" s="10">
        <v>1.3763440860215053</v>
      </c>
      <c r="D20" s="10">
        <v>1.0201228878648232</v>
      </c>
      <c r="E20" s="10">
        <v>5.6718294460641401</v>
      </c>
    </row>
    <row r="21" spans="2:9" x14ac:dyDescent="0.25">
      <c r="B21" s="11">
        <v>8</v>
      </c>
      <c r="C21" s="10">
        <v>1.4225806451612901</v>
      </c>
      <c r="D21" s="10">
        <v>0.75883256528417797</v>
      </c>
      <c r="E21" s="10">
        <v>6.3702421444768387</v>
      </c>
    </row>
    <row r="22" spans="2:9" x14ac:dyDescent="0.25">
      <c r="B22" s="11">
        <v>9</v>
      </c>
      <c r="C22" s="10">
        <v>1.4225806451612901</v>
      </c>
      <c r="D22" s="10">
        <v>0.71582181259600597</v>
      </c>
      <c r="E22" s="10">
        <v>6.3702421444768387</v>
      </c>
    </row>
    <row r="23" spans="2:9" x14ac:dyDescent="0.25">
      <c r="B23" s="11">
        <v>10</v>
      </c>
      <c r="C23" s="10">
        <v>1.368663594470046</v>
      </c>
      <c r="D23" s="10">
        <v>0.5913978494623654</v>
      </c>
      <c r="E23" s="10">
        <v>6.797742144476838</v>
      </c>
    </row>
    <row r="24" spans="2:9" x14ac:dyDescent="0.25">
      <c r="B24" s="11">
        <v>11</v>
      </c>
      <c r="C24" s="10">
        <v>0.5161290322580645</v>
      </c>
      <c r="D24" s="10">
        <v>0.47849462365591378</v>
      </c>
      <c r="E24" s="10">
        <v>7.081269841269842</v>
      </c>
    </row>
    <row r="25" spans="2:9" x14ac:dyDescent="0.25">
      <c r="B25" s="11">
        <v>12</v>
      </c>
      <c r="C25" s="10">
        <v>0.50322580645161297</v>
      </c>
      <c r="D25" s="10">
        <v>0.44623655913978477</v>
      </c>
      <c r="E25" s="10">
        <v>7.4569312169312161</v>
      </c>
    </row>
    <row r="26" spans="2:9" x14ac:dyDescent="0.25">
      <c r="B26" s="11">
        <v>13</v>
      </c>
      <c r="C26" s="10">
        <v>0.45161290322580644</v>
      </c>
      <c r="D26" s="10">
        <v>0.24301075268817188</v>
      </c>
      <c r="E26" s="10">
        <v>7.4074074074074083</v>
      </c>
    </row>
    <row r="27" spans="2:9" x14ac:dyDescent="0.25">
      <c r="B27" s="11">
        <v>14</v>
      </c>
      <c r="C27" s="10">
        <v>0</v>
      </c>
      <c r="D27" s="10">
        <v>0.20430107526881702</v>
      </c>
      <c r="E27" s="10">
        <v>7.2288359788359795</v>
      </c>
    </row>
  </sheetData>
  <mergeCells count="16">
    <mergeCell ref="F14:G14"/>
    <mergeCell ref="F17:G17"/>
    <mergeCell ref="B5:C5"/>
    <mergeCell ref="D5:E5"/>
    <mergeCell ref="F5:G5"/>
    <mergeCell ref="B4:M4"/>
    <mergeCell ref="P4:S4"/>
    <mergeCell ref="J5:K5"/>
    <mergeCell ref="L5:M5"/>
    <mergeCell ref="B6:C6"/>
    <mergeCell ref="D6:E6"/>
    <mergeCell ref="F6:G6"/>
    <mergeCell ref="H6:I6"/>
    <mergeCell ref="J6:K6"/>
    <mergeCell ref="L6:M6"/>
    <mergeCell ref="H5:I5"/>
  </mergeCells>
  <hyperlinks>
    <hyperlink ref="B5" location="'RT_FullTree'!$B$12:$B$12" display="Full-Grown Tree"/>
    <hyperlink ref="D5" location="'RT_MinErrorTree'!$B$12:$B$12" display="Min-Error Tree"/>
    <hyperlink ref="F5" location="'RT_Output'!$B$12:$B$12" display="Inputs"/>
    <hyperlink ref="H5" location="'RT_Output'!$B$41:$B$41" display="Full-Grown Tree Rules"/>
    <hyperlink ref="J5" location="'RT_Output'!$B$77:$B$77" display="Best Pruned Tree Rules"/>
    <hyperlink ref="L5" location="'RT_Output'!$B$87:$B$87" display="Min-Error Tree Rules"/>
    <hyperlink ref="B6" location="'RT_Output'!$B$103:$B$103" display="Train. Score - Summary"/>
    <hyperlink ref="D6" location="'RT_Output'!$B$108:$B$108" display="Valid. Score - Summary"/>
    <hyperlink ref="F6" location="'RT_PruneLog'!$B$12:$B$12" display="Prune Log"/>
    <hyperlink ref="H6" location="'RT_ValidationLiftChart'!$B$12:$B$12" display="RT Valid. Lift Chart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6"/>
  <sheetViews>
    <sheetView showGridLines="0" workbookViewId="0">
      <selection activeCell="K25" sqref="K25"/>
    </sheetView>
  </sheetViews>
  <sheetFormatPr defaultRowHeight="15" x14ac:dyDescent="0.25"/>
  <cols>
    <col min="16" max="16" width="11.140625" bestFit="1" customWidth="1"/>
  </cols>
  <sheetData>
    <row r="2" spans="2:19" ht="18.75" x14ac:dyDescent="0.3">
      <c r="B2" s="9" t="s">
        <v>400</v>
      </c>
      <c r="N2" t="s">
        <v>368</v>
      </c>
    </row>
    <row r="4" spans="2:19" ht="15.75" x14ac:dyDescent="0.25">
      <c r="B4" s="30" t="s">
        <v>11</v>
      </c>
      <c r="C4" s="31"/>
      <c r="D4" s="31"/>
      <c r="E4" s="31"/>
      <c r="F4" s="31"/>
      <c r="G4" s="31"/>
      <c r="H4" s="31"/>
      <c r="I4" s="31"/>
      <c r="J4" s="31"/>
      <c r="K4" s="31"/>
      <c r="L4" s="31"/>
      <c r="M4" s="32"/>
      <c r="P4" s="30" t="s">
        <v>12</v>
      </c>
      <c r="Q4" s="31"/>
      <c r="R4" s="31"/>
      <c r="S4" s="32"/>
    </row>
    <row r="5" spans="2:19" x14ac:dyDescent="0.25">
      <c r="B5" s="33" t="s">
        <v>184</v>
      </c>
      <c r="C5" s="34"/>
      <c r="D5" s="33" t="s">
        <v>398</v>
      </c>
      <c r="E5" s="34"/>
      <c r="F5" s="33" t="s">
        <v>96</v>
      </c>
      <c r="G5" s="34"/>
      <c r="H5" s="33" t="s">
        <v>97</v>
      </c>
      <c r="I5" s="34"/>
      <c r="J5" s="33" t="s">
        <v>98</v>
      </c>
      <c r="K5" s="34"/>
      <c r="L5" s="33" t="s">
        <v>99</v>
      </c>
      <c r="M5" s="34"/>
      <c r="P5" s="12" t="s">
        <v>13</v>
      </c>
      <c r="Q5" s="12" t="s">
        <v>14</v>
      </c>
      <c r="R5" s="12" t="s">
        <v>15</v>
      </c>
      <c r="S5" s="12" t="s">
        <v>16</v>
      </c>
    </row>
    <row r="6" spans="2:19" x14ac:dyDescent="0.25">
      <c r="B6" s="33" t="s">
        <v>100</v>
      </c>
      <c r="C6" s="34"/>
      <c r="D6" s="33" t="s">
        <v>101</v>
      </c>
      <c r="E6" s="34"/>
      <c r="F6" s="33" t="s">
        <v>102</v>
      </c>
      <c r="G6" s="34"/>
      <c r="H6" s="33" t="s">
        <v>103</v>
      </c>
      <c r="I6" s="34"/>
      <c r="J6" s="35"/>
      <c r="K6" s="34"/>
      <c r="L6" s="35"/>
      <c r="M6" s="34"/>
      <c r="P6" s="10">
        <v>0</v>
      </c>
      <c r="Q6" s="10">
        <v>5</v>
      </c>
      <c r="R6" s="10">
        <v>15</v>
      </c>
      <c r="S6" s="10">
        <v>20</v>
      </c>
    </row>
  </sheetData>
  <mergeCells count="14">
    <mergeCell ref="B4:M4"/>
    <mergeCell ref="P4:S4"/>
    <mergeCell ref="B6:C6"/>
    <mergeCell ref="D6:E6"/>
    <mergeCell ref="F6:G6"/>
    <mergeCell ref="H6:I6"/>
    <mergeCell ref="J6:K6"/>
    <mergeCell ref="L6:M6"/>
    <mergeCell ref="B5:C5"/>
    <mergeCell ref="D5:E5"/>
    <mergeCell ref="F5:G5"/>
    <mergeCell ref="H5:I5"/>
    <mergeCell ref="J5:K5"/>
    <mergeCell ref="L5:M5"/>
  </mergeCells>
  <hyperlinks>
    <hyperlink ref="B5" location="'RT_FullTree'!$B$12:$B$12" display="Full-Grown Tree"/>
    <hyperlink ref="D5" location="'RT_MinErrorTree'!$B$12:$B$12" display="Min-Error Tree"/>
    <hyperlink ref="F5" location="'RT_Output'!$B$12:$B$12" display="Inputs"/>
    <hyperlink ref="H5" location="'RT_Output'!$B$41:$B$41" display="Full-Grown Tree Rules"/>
    <hyperlink ref="J5" location="'RT_Output'!$B$77:$B$77" display="Best Pruned Tree Rules"/>
    <hyperlink ref="L5" location="'RT_Output'!$B$87:$B$87" display="Min-Error Tree Rules"/>
    <hyperlink ref="B6" location="'RT_Output'!$B$103:$B$103" display="Train. Score - Summary"/>
    <hyperlink ref="D6" location="'RT_Output'!$B$108:$B$108" display="Valid. Score - Summary"/>
    <hyperlink ref="F6" location="'RT_PruneLog'!$B$12:$B$12" display="Prune Log"/>
    <hyperlink ref="H6" location="'RT_ValidationLiftChart'!$B$12:$B$12" display="RT Valid. Lift Chart"/>
  </hyperlink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6"/>
  <sheetViews>
    <sheetView showGridLines="0" topLeftCell="A8" workbookViewId="0"/>
  </sheetViews>
  <sheetFormatPr defaultRowHeight="15" x14ac:dyDescent="0.25"/>
  <cols>
    <col min="16" max="16" width="11.140625" bestFit="1" customWidth="1"/>
  </cols>
  <sheetData>
    <row r="2" spans="2:19" ht="18.75" x14ac:dyDescent="0.3">
      <c r="B2" s="9" t="s">
        <v>399</v>
      </c>
      <c r="N2" t="s">
        <v>368</v>
      </c>
    </row>
    <row r="4" spans="2:19" ht="15.75" x14ac:dyDescent="0.25">
      <c r="B4" s="30" t="s">
        <v>11</v>
      </c>
      <c r="C4" s="31"/>
      <c r="D4" s="31"/>
      <c r="E4" s="31"/>
      <c r="F4" s="31"/>
      <c r="G4" s="31"/>
      <c r="H4" s="31"/>
      <c r="I4" s="31"/>
      <c r="J4" s="31"/>
      <c r="K4" s="31"/>
      <c r="L4" s="31"/>
      <c r="M4" s="32"/>
      <c r="P4" s="30" t="s">
        <v>12</v>
      </c>
      <c r="Q4" s="31"/>
      <c r="R4" s="31"/>
      <c r="S4" s="32"/>
    </row>
    <row r="5" spans="2:19" x14ac:dyDescent="0.25">
      <c r="B5" s="33" t="s">
        <v>184</v>
      </c>
      <c r="C5" s="34"/>
      <c r="D5" s="33" t="s">
        <v>398</v>
      </c>
      <c r="E5" s="34"/>
      <c r="F5" s="33" t="s">
        <v>96</v>
      </c>
      <c r="G5" s="34"/>
      <c r="H5" s="33" t="s">
        <v>97</v>
      </c>
      <c r="I5" s="34"/>
      <c r="J5" s="33" t="s">
        <v>98</v>
      </c>
      <c r="K5" s="34"/>
      <c r="L5" s="33" t="s">
        <v>99</v>
      </c>
      <c r="M5" s="34"/>
      <c r="P5" s="12" t="s">
        <v>13</v>
      </c>
      <c r="Q5" s="12" t="s">
        <v>14</v>
      </c>
      <c r="R5" s="12" t="s">
        <v>15</v>
      </c>
      <c r="S5" s="12" t="s">
        <v>16</v>
      </c>
    </row>
    <row r="6" spans="2:19" x14ac:dyDescent="0.25">
      <c r="B6" s="33" t="s">
        <v>100</v>
      </c>
      <c r="C6" s="34"/>
      <c r="D6" s="33" t="s">
        <v>101</v>
      </c>
      <c r="E6" s="34"/>
      <c r="F6" s="33" t="s">
        <v>102</v>
      </c>
      <c r="G6" s="34"/>
      <c r="H6" s="33" t="s">
        <v>103</v>
      </c>
      <c r="I6" s="34"/>
      <c r="J6" s="35"/>
      <c r="K6" s="34"/>
      <c r="L6" s="35"/>
      <c r="M6" s="34"/>
      <c r="P6" s="10">
        <v>0</v>
      </c>
      <c r="Q6" s="10">
        <v>5</v>
      </c>
      <c r="R6" s="10">
        <v>15</v>
      </c>
      <c r="S6" s="10">
        <v>20</v>
      </c>
    </row>
  </sheetData>
  <mergeCells count="14">
    <mergeCell ref="B4:M4"/>
    <mergeCell ref="P4:S4"/>
    <mergeCell ref="B6:C6"/>
    <mergeCell ref="D6:E6"/>
    <mergeCell ref="F6:G6"/>
    <mergeCell ref="H6:I6"/>
    <mergeCell ref="J6:K6"/>
    <mergeCell ref="L6:M6"/>
    <mergeCell ref="B5:C5"/>
    <mergeCell ref="D5:E5"/>
    <mergeCell ref="F5:G5"/>
    <mergeCell ref="H5:I5"/>
    <mergeCell ref="J5:K5"/>
    <mergeCell ref="L5:M5"/>
  </mergeCells>
  <hyperlinks>
    <hyperlink ref="B5" location="'RT_FullTree'!$B$12:$B$12" display="Full-Grown Tree"/>
    <hyperlink ref="D5" location="'RT_MinErrorTree'!$B$12:$B$12" display="Min-Error Tree"/>
    <hyperlink ref="F5" location="'RT_Output'!$B$12:$B$12" display="Inputs"/>
    <hyperlink ref="H5" location="'RT_Output'!$B$41:$B$41" display="Full-Grown Tree Rules"/>
    <hyperlink ref="J5" location="'RT_Output'!$B$77:$B$77" display="Best Pruned Tree Rules"/>
    <hyperlink ref="L5" location="'RT_Output'!$B$87:$B$87" display="Min-Error Tree Rules"/>
    <hyperlink ref="B6" location="'RT_Output'!$B$103:$B$103" display="Train. Score - Summary"/>
    <hyperlink ref="D6" location="'RT_Output'!$B$108:$B$108" display="Valid. Score - Summary"/>
    <hyperlink ref="F6" location="'RT_PruneLog'!$B$12:$B$12" display="Prune Log"/>
    <hyperlink ref="H6" location="'RT_ValidationLiftChart'!$B$12:$B$12" display="RT Valid. Lift Chart"/>
  </hyperlink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B49"/>
  <sheetViews>
    <sheetView showGridLines="0" workbookViewId="0"/>
  </sheetViews>
  <sheetFormatPr defaultRowHeight="15" x14ac:dyDescent="0.25"/>
  <cols>
    <col min="16" max="16" width="11.140625" bestFit="1" customWidth="1"/>
    <col min="52" max="52" width="8.140625" customWidth="1"/>
    <col min="53" max="53" width="13.28515625" bestFit="1" customWidth="1"/>
    <col min="54" max="54" width="10.42578125" bestFit="1" customWidth="1"/>
    <col min="55" max="55" width="43.7109375" bestFit="1" customWidth="1"/>
    <col min="56" max="56" width="26" bestFit="1" customWidth="1"/>
    <col min="57" max="57" width="6.42578125" customWidth="1"/>
    <col min="58" max="58" width="22.42578125" bestFit="1" customWidth="1"/>
    <col min="78" max="78" width="12" bestFit="1" customWidth="1"/>
    <col min="79" max="80" width="12.7109375" bestFit="1" customWidth="1"/>
  </cols>
  <sheetData>
    <row r="1" spans="2:80" x14ac:dyDescent="0.25">
      <c r="BZ1" s="12" t="s">
        <v>88</v>
      </c>
      <c r="CA1" s="12" t="s">
        <v>89</v>
      </c>
      <c r="CB1" s="12" t="s">
        <v>90</v>
      </c>
    </row>
    <row r="2" spans="2:80" ht="18.75" x14ac:dyDescent="0.3">
      <c r="B2" s="9" t="s">
        <v>84</v>
      </c>
      <c r="N2" t="s">
        <v>368</v>
      </c>
      <c r="BZ2">
        <v>0</v>
      </c>
      <c r="CA2">
        <v>-101.58928571428571</v>
      </c>
      <c r="CB2">
        <v>-101.58928571428571</v>
      </c>
    </row>
    <row r="3" spans="2:80" x14ac:dyDescent="0.25">
      <c r="AZ3" s="12" t="s">
        <v>85</v>
      </c>
      <c r="BA3" s="12" t="s">
        <v>274</v>
      </c>
      <c r="BB3" s="12" t="s">
        <v>275</v>
      </c>
      <c r="BC3" s="12" t="s">
        <v>276</v>
      </c>
      <c r="BD3" s="12" t="s">
        <v>277</v>
      </c>
      <c r="BE3" s="12" t="s">
        <v>86</v>
      </c>
      <c r="BF3" s="12" t="s">
        <v>87</v>
      </c>
      <c r="BZ3">
        <v>1</v>
      </c>
      <c r="CA3">
        <v>-81.589285714285708</v>
      </c>
      <c r="CB3">
        <v>-100.274821758648</v>
      </c>
    </row>
    <row r="4" spans="2:80" ht="15.75" x14ac:dyDescent="0.25">
      <c r="B4" s="30" t="s">
        <v>11</v>
      </c>
      <c r="C4" s="31"/>
      <c r="D4" s="31"/>
      <c r="E4" s="31"/>
      <c r="F4" s="31"/>
      <c r="G4" s="31"/>
      <c r="H4" s="31"/>
      <c r="I4" s="31"/>
      <c r="J4" s="31"/>
      <c r="K4" s="31"/>
      <c r="L4" s="31"/>
      <c r="M4" s="32"/>
      <c r="P4" s="30" t="s">
        <v>12</v>
      </c>
      <c r="Q4" s="31"/>
      <c r="R4" s="31"/>
      <c r="S4" s="32"/>
      <c r="AZ4" s="16">
        <v>1</v>
      </c>
      <c r="BA4" s="16">
        <v>6.375</v>
      </c>
      <c r="BB4" s="16">
        <v>10</v>
      </c>
      <c r="BC4" s="16">
        <v>10</v>
      </c>
      <c r="BD4" s="16">
        <v>6</v>
      </c>
      <c r="BE4">
        <v>1</v>
      </c>
      <c r="BF4">
        <v>1.5833333333333333</v>
      </c>
      <c r="BZ4">
        <v>4.0357142857142865</v>
      </c>
      <c r="CA4">
        <v>-52.75</v>
      </c>
      <c r="CB4">
        <v>-96.284484750462099</v>
      </c>
    </row>
    <row r="5" spans="2:80" x14ac:dyDescent="0.25">
      <c r="B5" s="33" t="s">
        <v>184</v>
      </c>
      <c r="C5" s="34"/>
      <c r="D5" s="33" t="s">
        <v>398</v>
      </c>
      <c r="E5" s="34"/>
      <c r="F5" s="33" t="s">
        <v>96</v>
      </c>
      <c r="G5" s="34"/>
      <c r="H5" s="33" t="s">
        <v>97</v>
      </c>
      <c r="I5" s="34"/>
      <c r="J5" s="33" t="s">
        <v>98</v>
      </c>
      <c r="K5" s="34"/>
      <c r="L5" s="33" t="s">
        <v>99</v>
      </c>
      <c r="M5" s="34"/>
      <c r="P5" s="12" t="s">
        <v>13</v>
      </c>
      <c r="Q5" s="12" t="s">
        <v>14</v>
      </c>
      <c r="R5" s="12" t="s">
        <v>15</v>
      </c>
      <c r="S5" s="12" t="s">
        <v>16</v>
      </c>
      <c r="AZ5" s="16">
        <v>2</v>
      </c>
      <c r="BA5" s="16">
        <v>6.375</v>
      </c>
      <c r="BB5" s="16">
        <v>9</v>
      </c>
      <c r="BC5" s="16">
        <v>19</v>
      </c>
      <c r="BD5" s="16">
        <v>12</v>
      </c>
      <c r="BE5">
        <v>2</v>
      </c>
      <c r="BF5">
        <v>1.5</v>
      </c>
      <c r="BZ5">
        <v>4.0357142857142865</v>
      </c>
      <c r="CA5">
        <v>-52.75</v>
      </c>
      <c r="CB5">
        <v>-96.284484750462099</v>
      </c>
    </row>
    <row r="6" spans="2:80" x14ac:dyDescent="0.25">
      <c r="B6" s="33" t="s">
        <v>100</v>
      </c>
      <c r="C6" s="34"/>
      <c r="D6" s="33" t="s">
        <v>101</v>
      </c>
      <c r="E6" s="34"/>
      <c r="F6" s="33" t="s">
        <v>102</v>
      </c>
      <c r="G6" s="34"/>
      <c r="H6" s="33" t="s">
        <v>103</v>
      </c>
      <c r="I6" s="34"/>
      <c r="J6" s="35"/>
      <c r="K6" s="34"/>
      <c r="L6" s="35"/>
      <c r="M6" s="34"/>
      <c r="P6" s="10">
        <v>0</v>
      </c>
      <c r="Q6" s="10">
        <v>5</v>
      </c>
      <c r="R6" s="10">
        <v>15</v>
      </c>
      <c r="S6" s="10">
        <v>20</v>
      </c>
      <c r="AZ6" s="17">
        <v>3</v>
      </c>
      <c r="BA6" s="17">
        <v>6.375</v>
      </c>
      <c r="BB6" s="17">
        <v>9</v>
      </c>
      <c r="BC6" s="17">
        <v>28</v>
      </c>
      <c r="BD6" s="17">
        <v>18</v>
      </c>
      <c r="BE6">
        <v>3</v>
      </c>
      <c r="BF6">
        <v>1.3333333333333333</v>
      </c>
      <c r="BZ6">
        <v>5.9642857142857153</v>
      </c>
      <c r="CA6">
        <v>-44.553571428571431</v>
      </c>
      <c r="CB6">
        <v>-93.749447121732231</v>
      </c>
    </row>
    <row r="7" spans="2:80" x14ac:dyDescent="0.25">
      <c r="AZ7" s="17">
        <v>4</v>
      </c>
      <c r="BA7" s="17">
        <v>6.375</v>
      </c>
      <c r="BB7" s="17">
        <v>9</v>
      </c>
      <c r="BC7" s="17">
        <v>37</v>
      </c>
      <c r="BD7" s="17">
        <v>24</v>
      </c>
      <c r="BE7">
        <v>4</v>
      </c>
      <c r="BF7">
        <v>1.25</v>
      </c>
      <c r="BZ7">
        <v>5.9642857142857153</v>
      </c>
      <c r="CA7">
        <v>-44.553571428571431</v>
      </c>
      <c r="CB7">
        <v>-93.749447121732231</v>
      </c>
    </row>
    <row r="8" spans="2:80" x14ac:dyDescent="0.25">
      <c r="AZ8" s="16">
        <v>5</v>
      </c>
      <c r="BA8" s="16">
        <v>6.375</v>
      </c>
      <c r="BB8" s="16">
        <v>8</v>
      </c>
      <c r="BC8" s="16">
        <v>45</v>
      </c>
      <c r="BD8" s="16">
        <v>30</v>
      </c>
      <c r="BE8">
        <v>5</v>
      </c>
      <c r="BF8">
        <v>1.0833333333333333</v>
      </c>
      <c r="BZ8">
        <v>11.964285714285715</v>
      </c>
      <c r="CA8">
        <v>-29.553571428571427</v>
      </c>
      <c r="CB8">
        <v>-85.862663387905982</v>
      </c>
    </row>
    <row r="9" spans="2:80" x14ac:dyDescent="0.25">
      <c r="AZ9" s="16">
        <v>6</v>
      </c>
      <c r="BA9" s="16">
        <v>6.375</v>
      </c>
      <c r="BB9" s="16">
        <v>8</v>
      </c>
      <c r="BC9" s="16">
        <v>53</v>
      </c>
      <c r="BD9" s="16">
        <v>36</v>
      </c>
      <c r="BE9">
        <v>6</v>
      </c>
      <c r="BF9">
        <v>1</v>
      </c>
      <c r="BZ9">
        <v>11.964285714285715</v>
      </c>
      <c r="CA9">
        <v>-29.553571428571427</v>
      </c>
      <c r="CB9">
        <v>-85.862663387905982</v>
      </c>
    </row>
    <row r="10" spans="2:80" x14ac:dyDescent="0.25">
      <c r="AZ10" s="17">
        <v>7</v>
      </c>
      <c r="BA10" s="17">
        <v>6.375</v>
      </c>
      <c r="BB10" s="17">
        <v>8</v>
      </c>
      <c r="BC10" s="17">
        <v>61</v>
      </c>
      <c r="BD10" s="17">
        <v>42</v>
      </c>
      <c r="BE10">
        <v>7</v>
      </c>
      <c r="BF10">
        <v>0.83333333333333337</v>
      </c>
      <c r="BZ10">
        <v>11.964285714285715</v>
      </c>
      <c r="CA10">
        <v>-29.553571428571427</v>
      </c>
      <c r="CB10">
        <v>-85.862663387905982</v>
      </c>
    </row>
    <row r="11" spans="2:80" x14ac:dyDescent="0.25">
      <c r="AZ11" s="17">
        <v>8</v>
      </c>
      <c r="BA11" s="17">
        <v>6.375</v>
      </c>
      <c r="BB11" s="17">
        <v>7</v>
      </c>
      <c r="BC11" s="17">
        <v>68</v>
      </c>
      <c r="BD11" s="17">
        <v>48</v>
      </c>
      <c r="BE11">
        <v>8</v>
      </c>
      <c r="BF11">
        <v>0.41666666666666669</v>
      </c>
      <c r="BZ11">
        <v>20.964285714285715</v>
      </c>
      <c r="CA11">
        <v>-17.553571428571427</v>
      </c>
      <c r="CB11">
        <v>-74.032487787166616</v>
      </c>
    </row>
    <row r="12" spans="2:80" x14ac:dyDescent="0.25">
      <c r="AZ12" s="16">
        <v>9</v>
      </c>
      <c r="BA12" s="16">
        <v>6.375</v>
      </c>
      <c r="BB12" s="16">
        <v>7</v>
      </c>
      <c r="BC12" s="16">
        <v>75</v>
      </c>
      <c r="BD12" s="16">
        <v>54</v>
      </c>
      <c r="BE12">
        <v>9</v>
      </c>
      <c r="BF12">
        <v>1</v>
      </c>
      <c r="BZ12">
        <v>20.964285714285715</v>
      </c>
      <c r="CA12">
        <v>-17.553571428571427</v>
      </c>
      <c r="CB12">
        <v>-74.032487787166616</v>
      </c>
    </row>
    <row r="13" spans="2:80" x14ac:dyDescent="0.25">
      <c r="AZ13" s="16">
        <v>10</v>
      </c>
      <c r="BA13" s="16">
        <v>6.375</v>
      </c>
      <c r="BB13" s="16">
        <v>6</v>
      </c>
      <c r="BC13" s="16">
        <v>81</v>
      </c>
      <c r="BD13" s="16">
        <v>60</v>
      </c>
      <c r="BE13">
        <v>10</v>
      </c>
      <c r="BF13">
        <v>0.41666666666666669</v>
      </c>
      <c r="BZ13">
        <v>26.660714285714285</v>
      </c>
      <c r="CA13">
        <v>-12.375</v>
      </c>
      <c r="CB13">
        <v>-66.544737754158959</v>
      </c>
    </row>
    <row r="14" spans="2:80" x14ac:dyDescent="0.25">
      <c r="AZ14" s="17">
        <v>11</v>
      </c>
      <c r="BA14" s="17">
        <v>6.375</v>
      </c>
      <c r="BB14" s="17">
        <v>6</v>
      </c>
      <c r="BC14" s="17">
        <v>87</v>
      </c>
      <c r="BD14" s="17">
        <v>66</v>
      </c>
      <c r="BZ14">
        <v>32.446428571428569</v>
      </c>
      <c r="CA14">
        <v>-8.0357142857142847</v>
      </c>
      <c r="CB14">
        <v>-58.939624867969364</v>
      </c>
    </row>
    <row r="15" spans="2:80" x14ac:dyDescent="0.25">
      <c r="AZ15" s="17">
        <v>12</v>
      </c>
      <c r="BA15" s="17">
        <v>6.375</v>
      </c>
      <c r="BB15" s="17">
        <v>6</v>
      </c>
      <c r="BC15" s="17">
        <v>93</v>
      </c>
      <c r="BD15" s="17">
        <v>72</v>
      </c>
      <c r="BZ15">
        <v>32.446428571428569</v>
      </c>
      <c r="CA15">
        <v>-8.0357142857142847</v>
      </c>
      <c r="CB15">
        <v>-58.939624867969364</v>
      </c>
    </row>
    <row r="16" spans="2:80" x14ac:dyDescent="0.25">
      <c r="AZ16" s="16">
        <v>13</v>
      </c>
      <c r="BA16" s="16">
        <v>6.375</v>
      </c>
      <c r="BB16" s="16">
        <v>5</v>
      </c>
      <c r="BC16" s="16">
        <v>98</v>
      </c>
      <c r="BD16" s="16">
        <v>78</v>
      </c>
      <c r="BZ16">
        <v>32.446428571428569</v>
      </c>
      <c r="CA16">
        <v>-8.0357142857142847</v>
      </c>
      <c r="CB16">
        <v>-58.939624867969364</v>
      </c>
    </row>
    <row r="17" spans="52:80" x14ac:dyDescent="0.25">
      <c r="AZ17" s="16">
        <v>14</v>
      </c>
      <c r="BA17" s="16">
        <v>6.375</v>
      </c>
      <c r="BB17" s="16">
        <v>5</v>
      </c>
      <c r="BC17" s="16">
        <v>103</v>
      </c>
      <c r="BD17" s="16">
        <v>84</v>
      </c>
      <c r="BZ17">
        <v>40.214285714285715</v>
      </c>
      <c r="CA17">
        <v>-4.9285714285714288</v>
      </c>
      <c r="CB17">
        <v>-48.729056641140737</v>
      </c>
    </row>
    <row r="18" spans="52:80" x14ac:dyDescent="0.25">
      <c r="AZ18" s="17">
        <v>15</v>
      </c>
      <c r="BA18" s="17">
        <v>6.375</v>
      </c>
      <c r="BB18" s="17">
        <v>3</v>
      </c>
      <c r="BC18" s="17">
        <v>106</v>
      </c>
      <c r="BD18" s="17">
        <v>90</v>
      </c>
      <c r="BZ18">
        <v>47.928571428571431</v>
      </c>
      <c r="CA18">
        <v>-2.5178571428571423</v>
      </c>
      <c r="CB18">
        <v>-38.588906126221275</v>
      </c>
    </row>
    <row r="19" spans="52:80" x14ac:dyDescent="0.25">
      <c r="AZ19" s="17">
        <v>16</v>
      </c>
      <c r="BA19" s="17">
        <v>6.375</v>
      </c>
      <c r="BB19" s="17">
        <v>2</v>
      </c>
      <c r="BC19" s="17">
        <v>108</v>
      </c>
      <c r="BD19" s="17">
        <v>96</v>
      </c>
      <c r="BZ19">
        <v>47.928571428571431</v>
      </c>
      <c r="CA19">
        <v>-2.5178571428571423</v>
      </c>
      <c r="CB19">
        <v>-38.588906126221275</v>
      </c>
    </row>
    <row r="20" spans="52:80" x14ac:dyDescent="0.25">
      <c r="AZ20" s="16">
        <v>17</v>
      </c>
      <c r="BA20" s="16">
        <v>2.8571428571428572</v>
      </c>
      <c r="BB20" s="16">
        <v>7</v>
      </c>
      <c r="BC20" s="16">
        <v>115</v>
      </c>
      <c r="BD20" s="16">
        <v>102</v>
      </c>
      <c r="BZ20">
        <v>47.928571428571431</v>
      </c>
      <c r="CA20">
        <v>-2.5178571428571423</v>
      </c>
      <c r="CB20">
        <v>-38.588906126221275</v>
      </c>
    </row>
    <row r="21" spans="52:80" x14ac:dyDescent="0.25">
      <c r="AZ21" s="16">
        <v>18</v>
      </c>
      <c r="BA21" s="16">
        <v>2.8571428571428572</v>
      </c>
      <c r="BB21" s="16">
        <v>5</v>
      </c>
      <c r="BC21" s="16">
        <v>120</v>
      </c>
      <c r="BD21" s="16">
        <v>108</v>
      </c>
      <c r="BZ21">
        <v>66.928571428571431</v>
      </c>
      <c r="CA21">
        <v>-0.51785714285714235</v>
      </c>
      <c r="CB21">
        <v>-13.614090969104822</v>
      </c>
    </row>
    <row r="22" spans="52:80" x14ac:dyDescent="0.25">
      <c r="AZ22" s="17">
        <v>19</v>
      </c>
      <c r="BA22" s="17">
        <v>2.8571428571428572</v>
      </c>
      <c r="BB22" s="17">
        <v>4</v>
      </c>
      <c r="BC22" s="17">
        <v>124</v>
      </c>
      <c r="BD22" s="17">
        <v>114</v>
      </c>
      <c r="BZ22">
        <v>77.285714285714278</v>
      </c>
      <c r="CA22">
        <v>0</v>
      </c>
      <c r="CB22">
        <v>0</v>
      </c>
    </row>
    <row r="23" spans="52:80" x14ac:dyDescent="0.25">
      <c r="AZ23" s="17">
        <v>20</v>
      </c>
      <c r="BA23" s="17">
        <v>2.8571428571428572</v>
      </c>
      <c r="BB23" s="17">
        <v>1</v>
      </c>
      <c r="BC23" s="17">
        <v>125</v>
      </c>
      <c r="BD23" s="17">
        <v>120</v>
      </c>
    </row>
    <row r="24" spans="52:80" x14ac:dyDescent="0.25">
      <c r="AZ24">
        <v>21</v>
      </c>
      <c r="BA24">
        <v>2.8571428571428572</v>
      </c>
      <c r="BB24">
        <v>1</v>
      </c>
      <c r="BC24">
        <v>126</v>
      </c>
      <c r="BD24">
        <v>126</v>
      </c>
    </row>
    <row r="39" spans="9:13" x14ac:dyDescent="0.25">
      <c r="I39" s="12" t="s">
        <v>91</v>
      </c>
      <c r="J39" s="12" t="s">
        <v>92</v>
      </c>
      <c r="K39" s="12" t="s">
        <v>93</v>
      </c>
      <c r="L39" s="12" t="s">
        <v>94</v>
      </c>
      <c r="M39" s="12" t="s">
        <v>95</v>
      </c>
    </row>
    <row r="40" spans="9:13" x14ac:dyDescent="0.25">
      <c r="I40" s="11">
        <v>1</v>
      </c>
      <c r="J40" s="10">
        <v>9.5</v>
      </c>
      <c r="K40" s="10">
        <v>0.70710678118654757</v>
      </c>
      <c r="L40" s="10">
        <v>9</v>
      </c>
      <c r="M40" s="10">
        <v>10</v>
      </c>
    </row>
    <row r="41" spans="9:13" x14ac:dyDescent="0.25">
      <c r="I41" s="11">
        <v>2</v>
      </c>
      <c r="J41" s="10">
        <v>9</v>
      </c>
      <c r="K41" s="10">
        <v>0</v>
      </c>
      <c r="L41" s="10">
        <v>9</v>
      </c>
      <c r="M41" s="10">
        <v>9</v>
      </c>
    </row>
    <row r="42" spans="9:13" x14ac:dyDescent="0.25">
      <c r="I42" s="11">
        <v>3</v>
      </c>
      <c r="J42" s="10">
        <v>8</v>
      </c>
      <c r="K42" s="10">
        <v>0</v>
      </c>
      <c r="L42" s="10">
        <v>8</v>
      </c>
      <c r="M42" s="10">
        <v>8</v>
      </c>
    </row>
    <row r="43" spans="9:13" x14ac:dyDescent="0.25">
      <c r="I43" s="11">
        <v>4</v>
      </c>
      <c r="J43" s="10">
        <v>7.5</v>
      </c>
      <c r="K43" s="10">
        <v>0.70710678118654757</v>
      </c>
      <c r="L43" s="10">
        <v>7</v>
      </c>
      <c r="M43" s="10">
        <v>8</v>
      </c>
    </row>
    <row r="44" spans="9:13" x14ac:dyDescent="0.25">
      <c r="I44" s="11">
        <v>5</v>
      </c>
      <c r="J44" s="10">
        <v>6.5</v>
      </c>
      <c r="K44" s="10">
        <v>0.70710678118654757</v>
      </c>
      <c r="L44" s="10">
        <v>6</v>
      </c>
      <c r="M44" s="10">
        <v>7</v>
      </c>
    </row>
    <row r="45" spans="9:13" x14ac:dyDescent="0.25">
      <c r="I45" s="11">
        <v>6</v>
      </c>
      <c r="J45" s="10">
        <v>6</v>
      </c>
      <c r="K45" s="10">
        <v>0</v>
      </c>
      <c r="L45" s="10">
        <v>6</v>
      </c>
      <c r="M45" s="10">
        <v>6</v>
      </c>
    </row>
    <row r="46" spans="9:13" x14ac:dyDescent="0.25">
      <c r="I46" s="11">
        <v>7</v>
      </c>
      <c r="J46" s="10">
        <v>5</v>
      </c>
      <c r="K46" s="10">
        <v>0</v>
      </c>
      <c r="L46" s="10">
        <v>5</v>
      </c>
      <c r="M46" s="10">
        <v>5</v>
      </c>
    </row>
    <row r="47" spans="9:13" x14ac:dyDescent="0.25">
      <c r="I47" s="11">
        <v>8</v>
      </c>
      <c r="J47" s="10">
        <v>2.5</v>
      </c>
      <c r="K47" s="10">
        <v>0.70710678118654757</v>
      </c>
      <c r="L47" s="10">
        <v>2</v>
      </c>
      <c r="M47" s="10">
        <v>3</v>
      </c>
    </row>
    <row r="48" spans="9:13" x14ac:dyDescent="0.25">
      <c r="I48" s="11">
        <v>9</v>
      </c>
      <c r="J48" s="10">
        <v>6</v>
      </c>
      <c r="K48" s="10">
        <v>1.4142135623730951</v>
      </c>
      <c r="L48" s="10">
        <v>5</v>
      </c>
      <c r="M48" s="10">
        <v>7</v>
      </c>
    </row>
    <row r="49" spans="9:13" x14ac:dyDescent="0.25">
      <c r="I49" s="11">
        <v>10</v>
      </c>
      <c r="J49" s="10">
        <v>2.5</v>
      </c>
      <c r="K49" s="10">
        <v>2.1213203435596424</v>
      </c>
      <c r="L49" s="10">
        <v>1</v>
      </c>
      <c r="M49" s="10">
        <v>4</v>
      </c>
    </row>
  </sheetData>
  <mergeCells count="14">
    <mergeCell ref="B4:M4"/>
    <mergeCell ref="P4:S4"/>
    <mergeCell ref="B6:C6"/>
    <mergeCell ref="D6:E6"/>
    <mergeCell ref="F6:G6"/>
    <mergeCell ref="H6:I6"/>
    <mergeCell ref="J6:K6"/>
    <mergeCell ref="L6:M6"/>
    <mergeCell ref="B5:C5"/>
    <mergeCell ref="D5:E5"/>
    <mergeCell ref="F5:G5"/>
    <mergeCell ref="H5:I5"/>
    <mergeCell ref="J5:K5"/>
    <mergeCell ref="L5:M5"/>
  </mergeCells>
  <hyperlinks>
    <hyperlink ref="B5" location="'RT_FullTree'!$B$12:$B$12" display="Full-Grown Tree"/>
    <hyperlink ref="D5" location="'RT_MinErrorTree'!$B$12:$B$12" display="Min-Error Tree"/>
    <hyperlink ref="F5" location="'RT_Output'!$B$12:$B$12" display="Inputs"/>
    <hyperlink ref="H5" location="'RT_Output'!$B$41:$B$41" display="Full-Grown Tree Rules"/>
    <hyperlink ref="J5" location="'RT_Output'!$B$77:$B$77" display="Best Pruned Tree Rules"/>
    <hyperlink ref="L5" location="'RT_Output'!$B$87:$B$87" display="Min-Error Tree Rules"/>
    <hyperlink ref="B6" location="'RT_Output'!$B$103:$B$103" display="Train. Score - Summary"/>
    <hyperlink ref="D6" location="'RT_Output'!$B$108:$B$108" display="Valid. Score - Summary"/>
    <hyperlink ref="F6" location="'RT_PruneLog'!$B$12:$B$12" display="Prune Log"/>
    <hyperlink ref="H6" location="'RT_ValidationLiftChart'!$B$12:$B$12" display="RT Valid. Lift Chart"/>
  </hyperlink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80"/>
  <sheetViews>
    <sheetView showGridLines="0" topLeftCell="A60" workbookViewId="0">
      <selection activeCell="L97" sqref="L97"/>
    </sheetView>
  </sheetViews>
  <sheetFormatPr defaultRowHeight="15" x14ac:dyDescent="0.25"/>
  <cols>
    <col min="2" max="2" width="25.28515625" bestFit="1" customWidth="1"/>
  </cols>
  <sheetData>
    <row r="2" spans="2:14" x14ac:dyDescent="0.25">
      <c r="N2" t="s">
        <v>368</v>
      </c>
    </row>
    <row r="3" spans="2:14" x14ac:dyDescent="0.25">
      <c r="B3" s="11" t="s">
        <v>50</v>
      </c>
      <c r="C3" s="10" t="s">
        <v>51</v>
      </c>
      <c r="F3" s="12" t="s">
        <v>52</v>
      </c>
      <c r="G3" s="12" t="s">
        <v>53</v>
      </c>
      <c r="H3" s="12" t="s">
        <v>54</v>
      </c>
    </row>
    <row r="4" spans="2:14" x14ac:dyDescent="0.25">
      <c r="B4" s="11" t="s">
        <v>55</v>
      </c>
      <c r="C4" s="10" t="s">
        <v>56</v>
      </c>
      <c r="F4" s="10">
        <v>0</v>
      </c>
      <c r="G4" s="10">
        <v>5.580645161290323</v>
      </c>
      <c r="H4" s="10" t="b">
        <v>1</v>
      </c>
    </row>
    <row r="5" spans="2:14" x14ac:dyDescent="0.25">
      <c r="B5" s="11" t="s">
        <v>57</v>
      </c>
      <c r="C5" s="10">
        <v>6</v>
      </c>
      <c r="F5" s="10">
        <v>1</v>
      </c>
      <c r="G5" s="10">
        <v>6.375</v>
      </c>
      <c r="H5" s="10" t="b">
        <v>1</v>
      </c>
    </row>
    <row r="6" spans="2:14" x14ac:dyDescent="0.25">
      <c r="B6" s="11" t="s">
        <v>52</v>
      </c>
      <c r="C6" s="10" t="s">
        <v>369</v>
      </c>
      <c r="F6" s="10">
        <v>2</v>
      </c>
      <c r="G6" s="10">
        <v>2.8571428571428572</v>
      </c>
      <c r="H6" s="10" t="b">
        <v>1</v>
      </c>
    </row>
    <row r="7" spans="2:14" x14ac:dyDescent="0.25">
      <c r="B7" s="11" t="s">
        <v>58</v>
      </c>
      <c r="C7" s="10" t="s">
        <v>370</v>
      </c>
      <c r="F7" s="10">
        <v>3</v>
      </c>
      <c r="G7" s="10">
        <v>2.5</v>
      </c>
      <c r="H7" s="10" t="b">
        <v>0</v>
      </c>
    </row>
    <row r="8" spans="2:14" x14ac:dyDescent="0.25">
      <c r="B8" s="11" t="s">
        <v>59</v>
      </c>
      <c r="C8" s="10" t="s">
        <v>371</v>
      </c>
      <c r="F8" s="10">
        <v>4</v>
      </c>
      <c r="G8" s="10">
        <v>6.7272727272727275</v>
      </c>
      <c r="H8" s="10" t="b">
        <v>1</v>
      </c>
    </row>
    <row r="9" spans="2:14" x14ac:dyDescent="0.25">
      <c r="B9" s="11" t="s">
        <v>60</v>
      </c>
      <c r="C9" s="10" t="s">
        <v>372</v>
      </c>
      <c r="F9" s="10">
        <v>5</v>
      </c>
      <c r="G9" s="10">
        <v>4</v>
      </c>
      <c r="H9" s="10" t="b">
        <v>0</v>
      </c>
    </row>
    <row r="10" spans="2:14" x14ac:dyDescent="0.25">
      <c r="B10" s="11" t="s">
        <v>61</v>
      </c>
      <c r="C10" s="10" t="s">
        <v>373</v>
      </c>
      <c r="F10" s="10">
        <v>6</v>
      </c>
      <c r="G10" s="10">
        <v>2</v>
      </c>
      <c r="H10" s="10" t="b">
        <v>1</v>
      </c>
    </row>
    <row r="11" spans="2:14" x14ac:dyDescent="0.25">
      <c r="B11" s="11" t="s">
        <v>62</v>
      </c>
      <c r="C11" s="10" t="s">
        <v>374</v>
      </c>
      <c r="F11" s="10">
        <v>7</v>
      </c>
      <c r="G11" s="10">
        <v>7.2857142857142856</v>
      </c>
      <c r="H11" s="10" t="b">
        <v>1</v>
      </c>
    </row>
    <row r="12" spans="2:14" x14ac:dyDescent="0.25">
      <c r="B12" s="11" t="s">
        <v>63</v>
      </c>
      <c r="C12" s="10" t="s">
        <v>375</v>
      </c>
      <c r="F12" s="10">
        <v>8</v>
      </c>
      <c r="G12" s="10">
        <v>5.75</v>
      </c>
      <c r="H12" s="10" t="b">
        <v>1</v>
      </c>
    </row>
    <row r="13" spans="2:14" x14ac:dyDescent="0.25">
      <c r="B13" s="11" t="s">
        <v>64</v>
      </c>
      <c r="C13" s="10" t="s">
        <v>376</v>
      </c>
      <c r="F13" s="10">
        <v>9</v>
      </c>
      <c r="G13" s="10">
        <v>1.3333333333333333</v>
      </c>
      <c r="H13" s="10" t="b">
        <v>0</v>
      </c>
    </row>
    <row r="14" spans="2:14" x14ac:dyDescent="0.25">
      <c r="B14" s="11" t="s">
        <v>65</v>
      </c>
      <c r="C14" s="10" t="s">
        <v>377</v>
      </c>
      <c r="F14" s="10">
        <v>10</v>
      </c>
      <c r="G14" s="10">
        <v>4</v>
      </c>
      <c r="H14" s="10" t="b">
        <v>0</v>
      </c>
    </row>
    <row r="15" spans="2:14" x14ac:dyDescent="0.25">
      <c r="B15" s="11" t="s">
        <v>66</v>
      </c>
      <c r="C15" s="10" t="s">
        <v>378</v>
      </c>
      <c r="F15" s="10">
        <v>11</v>
      </c>
      <c r="G15" s="10">
        <v>7.8</v>
      </c>
      <c r="H15" s="10" t="b">
        <v>1</v>
      </c>
    </row>
    <row r="16" spans="2:14" x14ac:dyDescent="0.25">
      <c r="B16" s="11" t="s">
        <v>67</v>
      </c>
      <c r="C16" s="10" t="s">
        <v>379</v>
      </c>
      <c r="F16" s="10">
        <v>12</v>
      </c>
      <c r="G16" s="10">
        <v>6</v>
      </c>
      <c r="H16" s="10" t="b">
        <v>1</v>
      </c>
    </row>
    <row r="17" spans="2:8" x14ac:dyDescent="0.25">
      <c r="B17" s="11" t="s">
        <v>68</v>
      </c>
      <c r="C17" s="10" t="s">
        <v>380</v>
      </c>
      <c r="F17" s="10">
        <v>13</v>
      </c>
      <c r="G17" s="10">
        <v>3</v>
      </c>
      <c r="H17" s="10" t="b">
        <v>0</v>
      </c>
    </row>
    <row r="18" spans="2:8" x14ac:dyDescent="0.25">
      <c r="B18" s="11" t="s">
        <v>69</v>
      </c>
      <c r="C18" s="10" t="s">
        <v>381</v>
      </c>
      <c r="F18" s="10">
        <v>14</v>
      </c>
      <c r="G18" s="10">
        <v>6.1428571428571432</v>
      </c>
      <c r="H18" s="10" t="b">
        <v>1</v>
      </c>
    </row>
    <row r="19" spans="2:8" x14ac:dyDescent="0.25">
      <c r="B19" s="11" t="s">
        <v>70</v>
      </c>
      <c r="C19" s="10" t="s">
        <v>382</v>
      </c>
      <c r="F19" s="10">
        <v>15</v>
      </c>
      <c r="G19" s="10">
        <v>6</v>
      </c>
      <c r="H19" s="10" t="b">
        <v>0</v>
      </c>
    </row>
    <row r="20" spans="2:8" x14ac:dyDescent="0.25">
      <c r="B20" s="11" t="s">
        <v>71</v>
      </c>
      <c r="C20" s="10" t="b">
        <v>0</v>
      </c>
      <c r="F20" s="10">
        <v>16</v>
      </c>
      <c r="G20" s="10">
        <v>8.25</v>
      </c>
      <c r="H20" s="10" t="b">
        <v>1</v>
      </c>
    </row>
    <row r="21" spans="2:8" x14ac:dyDescent="0.25">
      <c r="F21" s="10">
        <v>17</v>
      </c>
      <c r="G21" s="10">
        <v>5</v>
      </c>
      <c r="H21" s="10" t="b">
        <v>0</v>
      </c>
    </row>
    <row r="22" spans="2:8" x14ac:dyDescent="0.25">
      <c r="F22" s="10">
        <v>18</v>
      </c>
      <c r="G22" s="10">
        <v>6.333333333333333</v>
      </c>
      <c r="H22" s="10" t="b">
        <v>0</v>
      </c>
    </row>
    <row r="23" spans="2:8" x14ac:dyDescent="0.25">
      <c r="F23" s="10">
        <v>19</v>
      </c>
      <c r="G23" s="10">
        <v>7</v>
      </c>
      <c r="H23" s="10" t="b">
        <v>0</v>
      </c>
    </row>
    <row r="24" spans="2:8" x14ac:dyDescent="0.25">
      <c r="F24" s="10">
        <v>20</v>
      </c>
      <c r="G24" s="10">
        <v>5.5</v>
      </c>
      <c r="H24" s="10" t="b">
        <v>1</v>
      </c>
    </row>
    <row r="25" spans="2:8" x14ac:dyDescent="0.25">
      <c r="F25" s="10">
        <v>21</v>
      </c>
      <c r="G25" s="10">
        <v>8</v>
      </c>
      <c r="H25" s="10" t="b">
        <v>1</v>
      </c>
    </row>
    <row r="26" spans="2:8" x14ac:dyDescent="0.25">
      <c r="F26" s="10">
        <v>22</v>
      </c>
      <c r="G26" s="10">
        <v>10</v>
      </c>
      <c r="H26" s="10" t="b">
        <v>0</v>
      </c>
    </row>
    <row r="27" spans="2:8" x14ac:dyDescent="0.25">
      <c r="F27" s="10">
        <v>23</v>
      </c>
      <c r="G27" s="10">
        <v>5</v>
      </c>
      <c r="H27" s="10" t="b">
        <v>0</v>
      </c>
    </row>
    <row r="28" spans="2:8" x14ac:dyDescent="0.25">
      <c r="F28" s="10">
        <v>24</v>
      </c>
      <c r="G28" s="10">
        <v>6</v>
      </c>
      <c r="H28" s="10" t="b">
        <v>0</v>
      </c>
    </row>
    <row r="29" spans="2:8" x14ac:dyDescent="0.25">
      <c r="F29" s="10">
        <v>25</v>
      </c>
      <c r="G29" s="10">
        <v>8.6</v>
      </c>
      <c r="H29" s="10" t="b">
        <v>1</v>
      </c>
    </row>
    <row r="30" spans="2:8" x14ac:dyDescent="0.25">
      <c r="F30" s="10">
        <v>26</v>
      </c>
      <c r="G30" s="10">
        <v>6.5</v>
      </c>
      <c r="H30" s="10" t="b">
        <v>0</v>
      </c>
    </row>
    <row r="31" spans="2:8" x14ac:dyDescent="0.25">
      <c r="F31" s="10">
        <v>27</v>
      </c>
      <c r="G31" s="10">
        <v>9</v>
      </c>
      <c r="H31" s="10" t="b">
        <v>0</v>
      </c>
    </row>
    <row r="32" spans="2:8" x14ac:dyDescent="0.25">
      <c r="F32" s="10">
        <v>28</v>
      </c>
      <c r="G32" s="10">
        <v>8</v>
      </c>
      <c r="H32" s="10" t="b">
        <v>0</v>
      </c>
    </row>
    <row r="35" spans="6:12" x14ac:dyDescent="0.25">
      <c r="F35" s="12" t="s">
        <v>60</v>
      </c>
      <c r="G35" s="12" t="s">
        <v>72</v>
      </c>
      <c r="H35" s="12" t="s">
        <v>73</v>
      </c>
      <c r="I35" s="12" t="s">
        <v>74</v>
      </c>
      <c r="J35" s="12" t="s">
        <v>75</v>
      </c>
      <c r="K35" s="12" t="s">
        <v>76</v>
      </c>
      <c r="L35" s="12" t="s">
        <v>77</v>
      </c>
    </row>
    <row r="36" spans="6:12" x14ac:dyDescent="0.25">
      <c r="F36" s="10">
        <v>0</v>
      </c>
      <c r="G36" s="10" t="s">
        <v>7</v>
      </c>
      <c r="H36" s="10">
        <v>5</v>
      </c>
      <c r="I36" s="10">
        <v>11.336769639110001</v>
      </c>
      <c r="J36" s="10" t="s">
        <v>78</v>
      </c>
      <c r="K36" s="10">
        <v>1</v>
      </c>
      <c r="L36" s="10">
        <v>2</v>
      </c>
    </row>
    <row r="37" spans="6:12" x14ac:dyDescent="0.25">
      <c r="F37" s="10">
        <v>1</v>
      </c>
      <c r="G37" s="10" t="s">
        <v>2</v>
      </c>
      <c r="H37" s="10">
        <v>0</v>
      </c>
      <c r="I37" s="10">
        <v>357553</v>
      </c>
      <c r="J37" s="10" t="s">
        <v>78</v>
      </c>
      <c r="K37" s="10">
        <v>3</v>
      </c>
      <c r="L37" s="10">
        <v>4</v>
      </c>
    </row>
    <row r="38" spans="6:12" x14ac:dyDescent="0.25">
      <c r="F38" s="10">
        <v>2</v>
      </c>
      <c r="G38" s="10" t="s">
        <v>7</v>
      </c>
      <c r="H38" s="10">
        <v>5</v>
      </c>
      <c r="I38" s="10">
        <v>13.928332011360002</v>
      </c>
      <c r="J38" s="10" t="s">
        <v>78</v>
      </c>
      <c r="K38" s="10">
        <v>5</v>
      </c>
      <c r="L38" s="10">
        <v>6</v>
      </c>
    </row>
    <row r="39" spans="6:12" x14ac:dyDescent="0.25">
      <c r="F39" s="10">
        <v>4</v>
      </c>
      <c r="G39" s="10" t="s">
        <v>5</v>
      </c>
      <c r="H39" s="10">
        <v>3</v>
      </c>
      <c r="I39" s="10">
        <v>1262.9087605424997</v>
      </c>
      <c r="J39" s="10" t="s">
        <v>78</v>
      </c>
      <c r="K39" s="10">
        <v>7</v>
      </c>
      <c r="L39" s="10">
        <v>8</v>
      </c>
    </row>
    <row r="40" spans="6:12" x14ac:dyDescent="0.25">
      <c r="F40" s="10">
        <v>6</v>
      </c>
      <c r="G40" s="10" t="s">
        <v>2</v>
      </c>
      <c r="H40" s="10">
        <v>0</v>
      </c>
      <c r="I40" s="10">
        <v>11667268</v>
      </c>
      <c r="J40" s="10" t="s">
        <v>78</v>
      </c>
      <c r="K40" s="10">
        <v>9</v>
      </c>
      <c r="L40" s="10">
        <v>10</v>
      </c>
    </row>
    <row r="41" spans="6:12" x14ac:dyDescent="0.25">
      <c r="F41" s="10">
        <v>7</v>
      </c>
      <c r="G41" s="10" t="s">
        <v>2</v>
      </c>
      <c r="H41" s="10">
        <v>0</v>
      </c>
      <c r="I41" s="10">
        <v>827919.5</v>
      </c>
      <c r="J41" s="10" t="s">
        <v>78</v>
      </c>
      <c r="K41" s="10">
        <v>11</v>
      </c>
      <c r="L41" s="10">
        <v>12</v>
      </c>
    </row>
    <row r="42" spans="6:12" x14ac:dyDescent="0.25">
      <c r="F42" s="10">
        <v>8</v>
      </c>
      <c r="G42" s="10" t="s">
        <v>6</v>
      </c>
      <c r="H42" s="10">
        <v>4</v>
      </c>
      <c r="I42" s="10">
        <v>5658.6355550444996</v>
      </c>
      <c r="J42" s="10" t="s">
        <v>78</v>
      </c>
      <c r="K42" s="10">
        <v>13</v>
      </c>
      <c r="L42" s="10">
        <v>14</v>
      </c>
    </row>
    <row r="43" spans="6:12" x14ac:dyDescent="0.25">
      <c r="F43" s="10">
        <v>11</v>
      </c>
      <c r="G43" s="10" t="s">
        <v>4</v>
      </c>
      <c r="H43" s="10">
        <v>2</v>
      </c>
      <c r="I43" s="10">
        <v>1916.1681299320001</v>
      </c>
      <c r="J43" s="10" t="s">
        <v>78</v>
      </c>
      <c r="K43" s="10">
        <v>15</v>
      </c>
      <c r="L43" s="10">
        <v>16</v>
      </c>
    </row>
    <row r="44" spans="6:12" x14ac:dyDescent="0.25">
      <c r="F44" s="10">
        <v>12</v>
      </c>
      <c r="G44" s="10" t="s">
        <v>4</v>
      </c>
      <c r="H44" s="10">
        <v>2</v>
      </c>
      <c r="I44" s="10">
        <v>2063.1846834530002</v>
      </c>
      <c r="J44" s="10" t="s">
        <v>78</v>
      </c>
      <c r="K44" s="10">
        <v>17</v>
      </c>
      <c r="L44" s="10">
        <v>18</v>
      </c>
    </row>
    <row r="45" spans="6:12" x14ac:dyDescent="0.25">
      <c r="F45" s="10">
        <v>14</v>
      </c>
      <c r="G45" s="10" t="s">
        <v>5</v>
      </c>
      <c r="H45" s="10">
        <v>3</v>
      </c>
      <c r="I45" s="10">
        <v>1745.5752350503499</v>
      </c>
      <c r="J45" s="10" t="s">
        <v>78</v>
      </c>
      <c r="K45" s="10">
        <v>19</v>
      </c>
      <c r="L45" s="10">
        <v>20</v>
      </c>
    </row>
    <row r="46" spans="6:12" x14ac:dyDescent="0.25">
      <c r="F46" s="10">
        <v>16</v>
      </c>
      <c r="G46" s="10" t="s">
        <v>5</v>
      </c>
      <c r="H46" s="10">
        <v>3</v>
      </c>
      <c r="I46" s="10">
        <v>1216.3990402444997</v>
      </c>
      <c r="J46" s="10" t="s">
        <v>78</v>
      </c>
      <c r="K46" s="10">
        <v>21</v>
      </c>
      <c r="L46" s="10">
        <v>22</v>
      </c>
    </row>
    <row r="47" spans="6:12" x14ac:dyDescent="0.25">
      <c r="F47" s="10">
        <v>20</v>
      </c>
      <c r="G47" s="10" t="s">
        <v>4</v>
      </c>
      <c r="H47" s="10">
        <v>2</v>
      </c>
      <c r="I47" s="10">
        <v>4777.1324311529997</v>
      </c>
      <c r="J47" s="10" t="s">
        <v>78</v>
      </c>
      <c r="K47" s="10">
        <v>23</v>
      </c>
      <c r="L47" s="10">
        <v>24</v>
      </c>
    </row>
    <row r="48" spans="6:12" x14ac:dyDescent="0.25">
      <c r="F48" s="10">
        <v>21</v>
      </c>
      <c r="G48" s="10" t="s">
        <v>5</v>
      </c>
      <c r="H48" s="10">
        <v>3</v>
      </c>
      <c r="I48" s="10">
        <v>1050.1105500450001</v>
      </c>
      <c r="J48" s="10" t="s">
        <v>78</v>
      </c>
      <c r="K48" s="10">
        <v>25</v>
      </c>
      <c r="L48" s="10">
        <v>26</v>
      </c>
    </row>
    <row r="49" spans="2:13" x14ac:dyDescent="0.25">
      <c r="F49" s="10">
        <v>25</v>
      </c>
      <c r="G49" s="10" t="s">
        <v>5</v>
      </c>
      <c r="H49" s="10">
        <v>3</v>
      </c>
      <c r="I49" s="10">
        <v>925.5724368205</v>
      </c>
      <c r="J49" s="10" t="s">
        <v>78</v>
      </c>
      <c r="K49" s="10">
        <v>27</v>
      </c>
      <c r="L49" s="10">
        <v>28</v>
      </c>
    </row>
    <row r="52" spans="2:13" x14ac:dyDescent="0.25">
      <c r="F52" s="11" t="s">
        <v>67</v>
      </c>
      <c r="G52" s="10" t="s">
        <v>2</v>
      </c>
      <c r="H52" s="10" t="s">
        <v>3</v>
      </c>
      <c r="I52" s="10" t="s">
        <v>4</v>
      </c>
      <c r="J52" s="10" t="s">
        <v>5</v>
      </c>
      <c r="K52" s="10" t="s">
        <v>6</v>
      </c>
      <c r="L52" s="10" t="s">
        <v>7</v>
      </c>
      <c r="M52" s="10" t="s">
        <v>145</v>
      </c>
    </row>
    <row r="53" spans="2:13" x14ac:dyDescent="0.25">
      <c r="F53" s="11" t="s">
        <v>79</v>
      </c>
      <c r="G53" s="10" t="s">
        <v>80</v>
      </c>
      <c r="H53" s="10" t="s">
        <v>80</v>
      </c>
      <c r="I53" s="10" t="s">
        <v>80</v>
      </c>
      <c r="J53" s="10" t="s">
        <v>80</v>
      </c>
      <c r="K53" s="10" t="s">
        <v>80</v>
      </c>
      <c r="L53" s="10" t="s">
        <v>80</v>
      </c>
      <c r="M53" s="10" t="s">
        <v>81</v>
      </c>
    </row>
    <row r="54" spans="2:13" x14ac:dyDescent="0.25">
      <c r="F54" s="11" t="s">
        <v>82</v>
      </c>
      <c r="G54" s="10">
        <v>0</v>
      </c>
      <c r="H54" s="10">
        <v>1</v>
      </c>
      <c r="I54" s="10">
        <v>2</v>
      </c>
      <c r="J54" s="10">
        <v>3</v>
      </c>
      <c r="K54" s="10">
        <v>4</v>
      </c>
      <c r="L54" s="10">
        <v>5</v>
      </c>
      <c r="M54" s="10">
        <v>6</v>
      </c>
    </row>
    <row r="55" spans="2:13" x14ac:dyDescent="0.25">
      <c r="F55" s="11" t="s">
        <v>83</v>
      </c>
      <c r="G55" s="10">
        <v>0</v>
      </c>
      <c r="H55" s="10">
        <v>1</v>
      </c>
      <c r="I55" s="10">
        <v>2</v>
      </c>
      <c r="J55" s="10">
        <v>3</v>
      </c>
      <c r="K55" s="10">
        <v>4</v>
      </c>
      <c r="L55" s="10">
        <v>5</v>
      </c>
    </row>
    <row r="58" spans="2:13" x14ac:dyDescent="0.25">
      <c r="B58" s="11" t="s">
        <v>50</v>
      </c>
      <c r="C58" s="10" t="s">
        <v>51</v>
      </c>
      <c r="F58" s="12" t="s">
        <v>52</v>
      </c>
      <c r="G58" s="12" t="s">
        <v>53</v>
      </c>
      <c r="H58" s="12" t="s">
        <v>54</v>
      </c>
    </row>
    <row r="59" spans="2:13" x14ac:dyDescent="0.25">
      <c r="B59" s="11" t="s">
        <v>55</v>
      </c>
      <c r="C59" s="10" t="s">
        <v>383</v>
      </c>
      <c r="F59" s="10">
        <v>0</v>
      </c>
      <c r="G59" s="10">
        <v>5.580645161290323</v>
      </c>
      <c r="H59" s="10" t="b">
        <v>1</v>
      </c>
    </row>
    <row r="60" spans="2:13" x14ac:dyDescent="0.25">
      <c r="B60" s="11" t="s">
        <v>57</v>
      </c>
      <c r="C60" s="10">
        <v>6</v>
      </c>
      <c r="F60" s="10">
        <v>1</v>
      </c>
      <c r="G60" s="10">
        <v>6.375</v>
      </c>
      <c r="H60" s="10" t="b">
        <v>1</v>
      </c>
    </row>
    <row r="61" spans="2:13" x14ac:dyDescent="0.25">
      <c r="B61" s="11" t="s">
        <v>52</v>
      </c>
      <c r="C61" s="10" t="s">
        <v>384</v>
      </c>
      <c r="F61" s="10">
        <v>2</v>
      </c>
      <c r="G61" s="10">
        <v>2.8571428571428572</v>
      </c>
      <c r="H61" s="10" t="b">
        <v>0</v>
      </c>
    </row>
    <row r="62" spans="2:13" x14ac:dyDescent="0.25">
      <c r="B62" s="11" t="s">
        <v>58</v>
      </c>
      <c r="C62" s="10" t="s">
        <v>385</v>
      </c>
      <c r="F62" s="10">
        <v>3</v>
      </c>
      <c r="G62" s="10">
        <v>2.5</v>
      </c>
      <c r="H62" s="10" t="b">
        <v>0</v>
      </c>
    </row>
    <row r="63" spans="2:13" x14ac:dyDescent="0.25">
      <c r="B63" s="11" t="s">
        <v>59</v>
      </c>
      <c r="C63" s="10" t="s">
        <v>386</v>
      </c>
      <c r="F63" s="10">
        <v>4</v>
      </c>
      <c r="G63" s="10">
        <v>6.7272727272727275</v>
      </c>
      <c r="H63" s="10" t="b">
        <v>1</v>
      </c>
    </row>
    <row r="64" spans="2:13" x14ac:dyDescent="0.25">
      <c r="B64" s="11" t="s">
        <v>60</v>
      </c>
      <c r="C64" s="10" t="s">
        <v>387</v>
      </c>
      <c r="F64" s="10">
        <v>5</v>
      </c>
      <c r="G64" s="10">
        <v>7.2857142857142856</v>
      </c>
      <c r="H64" s="10" t="b">
        <v>1</v>
      </c>
    </row>
    <row r="65" spans="2:13" x14ac:dyDescent="0.25">
      <c r="B65" s="11" t="s">
        <v>61</v>
      </c>
      <c r="C65" s="10" t="s">
        <v>388</v>
      </c>
      <c r="F65" s="10">
        <v>6</v>
      </c>
      <c r="G65" s="10">
        <v>5.75</v>
      </c>
      <c r="H65" s="10" t="b">
        <v>0</v>
      </c>
    </row>
    <row r="66" spans="2:13" x14ac:dyDescent="0.25">
      <c r="B66" s="11" t="s">
        <v>62</v>
      </c>
      <c r="C66" s="10" t="s">
        <v>389</v>
      </c>
      <c r="F66" s="10">
        <v>7</v>
      </c>
      <c r="G66" s="10">
        <v>7.8</v>
      </c>
      <c r="H66" s="10" t="b">
        <v>0</v>
      </c>
    </row>
    <row r="67" spans="2:13" x14ac:dyDescent="0.25">
      <c r="B67" s="11" t="s">
        <v>63</v>
      </c>
      <c r="C67" s="10" t="s">
        <v>390</v>
      </c>
      <c r="F67" s="10">
        <v>8</v>
      </c>
      <c r="G67" s="10">
        <v>6</v>
      </c>
      <c r="H67" s="10" t="b">
        <v>0</v>
      </c>
    </row>
    <row r="68" spans="2:13" x14ac:dyDescent="0.25">
      <c r="B68" s="11" t="s">
        <v>64</v>
      </c>
      <c r="C68" s="10" t="s">
        <v>391</v>
      </c>
    </row>
    <row r="69" spans="2:13" x14ac:dyDescent="0.25">
      <c r="B69" s="11" t="s">
        <v>65</v>
      </c>
      <c r="C69" s="10" t="s">
        <v>392</v>
      </c>
    </row>
    <row r="70" spans="2:13" x14ac:dyDescent="0.25">
      <c r="B70" s="11" t="s">
        <v>66</v>
      </c>
      <c r="C70" s="10" t="s">
        <v>393</v>
      </c>
      <c r="F70" s="12" t="s">
        <v>60</v>
      </c>
      <c r="G70" s="12" t="s">
        <v>72</v>
      </c>
      <c r="H70" s="12" t="s">
        <v>73</v>
      </c>
      <c r="I70" s="12" t="s">
        <v>74</v>
      </c>
      <c r="J70" s="12" t="s">
        <v>75</v>
      </c>
      <c r="K70" s="12" t="s">
        <v>76</v>
      </c>
      <c r="L70" s="12" t="s">
        <v>77</v>
      </c>
    </row>
    <row r="71" spans="2:13" x14ac:dyDescent="0.25">
      <c r="B71" s="11" t="s">
        <v>67</v>
      </c>
      <c r="C71" s="10" t="s">
        <v>394</v>
      </c>
      <c r="F71" s="10">
        <v>0</v>
      </c>
      <c r="G71" s="10" t="s">
        <v>7</v>
      </c>
      <c r="H71" s="10">
        <v>5</v>
      </c>
      <c r="I71" s="10">
        <v>11.336769639110001</v>
      </c>
      <c r="J71" s="10" t="s">
        <v>78</v>
      </c>
      <c r="K71" s="10">
        <v>1</v>
      </c>
      <c r="L71" s="10">
        <v>2</v>
      </c>
    </row>
    <row r="72" spans="2:13" x14ac:dyDescent="0.25">
      <c r="B72" s="11" t="s">
        <v>68</v>
      </c>
      <c r="C72" s="10" t="s">
        <v>395</v>
      </c>
      <c r="F72" s="10">
        <v>1</v>
      </c>
      <c r="G72" s="10" t="s">
        <v>2</v>
      </c>
      <c r="H72" s="10">
        <v>0</v>
      </c>
      <c r="I72" s="10">
        <v>357553</v>
      </c>
      <c r="J72" s="10" t="s">
        <v>78</v>
      </c>
      <c r="K72" s="10">
        <v>3</v>
      </c>
      <c r="L72" s="10">
        <v>4</v>
      </c>
    </row>
    <row r="73" spans="2:13" x14ac:dyDescent="0.25">
      <c r="B73" s="11" t="s">
        <v>69</v>
      </c>
      <c r="C73" s="10" t="s">
        <v>396</v>
      </c>
      <c r="F73" s="10">
        <v>4</v>
      </c>
      <c r="G73" s="10" t="s">
        <v>5</v>
      </c>
      <c r="H73" s="10">
        <v>3</v>
      </c>
      <c r="I73" s="10">
        <v>1262.9087605424997</v>
      </c>
      <c r="J73" s="10" t="s">
        <v>78</v>
      </c>
      <c r="K73" s="10">
        <v>5</v>
      </c>
      <c r="L73" s="10">
        <v>6</v>
      </c>
    </row>
    <row r="74" spans="2:13" x14ac:dyDescent="0.25">
      <c r="B74" s="11" t="s">
        <v>70</v>
      </c>
      <c r="C74" s="10" t="s">
        <v>397</v>
      </c>
      <c r="F74" s="10">
        <v>5</v>
      </c>
      <c r="G74" s="10" t="s">
        <v>2</v>
      </c>
      <c r="H74" s="10">
        <v>0</v>
      </c>
      <c r="I74" s="10">
        <v>827919.5</v>
      </c>
      <c r="J74" s="10" t="s">
        <v>78</v>
      </c>
      <c r="K74" s="10">
        <v>7</v>
      </c>
      <c r="L74" s="10">
        <v>8</v>
      </c>
    </row>
    <row r="75" spans="2:13" x14ac:dyDescent="0.25">
      <c r="B75" s="11" t="s">
        <v>71</v>
      </c>
      <c r="C75" s="10" t="b">
        <v>0</v>
      </c>
    </row>
    <row r="77" spans="2:13" x14ac:dyDescent="0.25">
      <c r="F77" s="11" t="s">
        <v>67</v>
      </c>
      <c r="G77" s="10" t="s">
        <v>2</v>
      </c>
      <c r="H77" s="10" t="s">
        <v>3</v>
      </c>
      <c r="I77" s="10" t="s">
        <v>4</v>
      </c>
      <c r="J77" s="10" t="s">
        <v>5</v>
      </c>
      <c r="K77" s="10" t="s">
        <v>6</v>
      </c>
      <c r="L77" s="10" t="s">
        <v>7</v>
      </c>
      <c r="M77" s="10" t="s">
        <v>145</v>
      </c>
    </row>
    <row r="78" spans="2:13" x14ac:dyDescent="0.25">
      <c r="F78" s="11" t="s">
        <v>79</v>
      </c>
      <c r="G78" s="10" t="s">
        <v>80</v>
      </c>
      <c r="H78" s="10" t="s">
        <v>80</v>
      </c>
      <c r="I78" s="10" t="s">
        <v>80</v>
      </c>
      <c r="J78" s="10" t="s">
        <v>80</v>
      </c>
      <c r="K78" s="10" t="s">
        <v>80</v>
      </c>
      <c r="L78" s="10" t="s">
        <v>80</v>
      </c>
      <c r="M78" s="10" t="s">
        <v>81</v>
      </c>
    </row>
    <row r="79" spans="2:13" x14ac:dyDescent="0.25">
      <c r="F79" s="11" t="s">
        <v>82</v>
      </c>
      <c r="G79" s="10">
        <v>0</v>
      </c>
      <c r="H79" s="10">
        <v>1</v>
      </c>
      <c r="I79" s="10">
        <v>2</v>
      </c>
      <c r="J79" s="10">
        <v>3</v>
      </c>
      <c r="K79" s="10">
        <v>4</v>
      </c>
      <c r="L79" s="10">
        <v>5</v>
      </c>
      <c r="M79" s="10">
        <v>6</v>
      </c>
    </row>
    <row r="80" spans="2:13" x14ac:dyDescent="0.25">
      <c r="F80" s="11" t="s">
        <v>83</v>
      </c>
      <c r="G80" s="10">
        <v>0</v>
      </c>
      <c r="H80" s="10">
        <v>1</v>
      </c>
      <c r="I80" s="10">
        <v>2</v>
      </c>
      <c r="J80" s="10">
        <v>3</v>
      </c>
      <c r="K80" s="10">
        <v>4</v>
      </c>
      <c r="L80" s="10">
        <v>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59"/>
  <sheetViews>
    <sheetView showGridLines="0" topLeftCell="A2" workbookViewId="0"/>
  </sheetViews>
  <sheetFormatPr defaultRowHeight="15" x14ac:dyDescent="0.25"/>
  <cols>
    <col min="3" max="3" width="12" bestFit="1" customWidth="1"/>
    <col min="4" max="4" width="12.140625" bestFit="1" customWidth="1"/>
    <col min="5" max="5" width="11.7109375" bestFit="1" customWidth="1"/>
    <col min="14" max="14" width="11.140625" bestFit="1" customWidth="1"/>
  </cols>
  <sheetData>
    <row r="2" spans="2:17" ht="18.75" x14ac:dyDescent="0.3">
      <c r="B2" s="9" t="s">
        <v>201</v>
      </c>
      <c r="N2" t="s">
        <v>361</v>
      </c>
    </row>
    <row r="4" spans="2:17" ht="15.75" x14ac:dyDescent="0.25">
      <c r="B4" s="30" t="s">
        <v>11</v>
      </c>
      <c r="C4" s="31"/>
      <c r="D4" s="31"/>
      <c r="E4" s="31"/>
      <c r="F4" s="31"/>
      <c r="G4" s="31"/>
      <c r="H4" s="31"/>
      <c r="I4" s="31"/>
      <c r="J4" s="31"/>
      <c r="K4" s="32"/>
      <c r="N4" s="30" t="s">
        <v>12</v>
      </c>
      <c r="O4" s="31"/>
      <c r="P4" s="31"/>
      <c r="Q4" s="32"/>
    </row>
    <row r="5" spans="2:17" x14ac:dyDescent="0.25">
      <c r="B5" s="33" t="s">
        <v>96</v>
      </c>
      <c r="C5" s="34"/>
      <c r="D5" s="33" t="s">
        <v>181</v>
      </c>
      <c r="E5" s="34"/>
      <c r="F5" s="33" t="s">
        <v>100</v>
      </c>
      <c r="G5" s="34"/>
      <c r="H5" s="33" t="s">
        <v>101</v>
      </c>
      <c r="I5" s="34"/>
      <c r="J5" s="33" t="s">
        <v>188</v>
      </c>
      <c r="K5" s="34"/>
      <c r="N5" s="12" t="s">
        <v>13</v>
      </c>
      <c r="O5" s="12" t="s">
        <v>14</v>
      </c>
      <c r="P5" s="12" t="s">
        <v>15</v>
      </c>
      <c r="Q5" s="12" t="s">
        <v>16</v>
      </c>
    </row>
    <row r="6" spans="2:17" x14ac:dyDescent="0.25">
      <c r="N6" s="10">
        <v>0</v>
      </c>
      <c r="O6" s="10">
        <v>5</v>
      </c>
      <c r="P6" s="10">
        <v>5</v>
      </c>
      <c r="Q6" s="10">
        <v>10</v>
      </c>
    </row>
    <row r="12" spans="2:17" ht="18.75" x14ac:dyDescent="0.3">
      <c r="B12" s="20" t="s">
        <v>96</v>
      </c>
    </row>
    <row r="14" spans="2:17" ht="15.75" x14ac:dyDescent="0.25">
      <c r="C14" s="30" t="s">
        <v>118</v>
      </c>
      <c r="D14" s="31"/>
      <c r="E14" s="31"/>
      <c r="F14" s="31"/>
      <c r="G14" s="31"/>
      <c r="H14" s="31"/>
      <c r="I14" s="31"/>
      <c r="J14" s="31"/>
      <c r="K14" s="32"/>
    </row>
    <row r="15" spans="2:17" x14ac:dyDescent="0.25">
      <c r="C15" s="37" t="s">
        <v>27</v>
      </c>
      <c r="D15" s="39"/>
      <c r="E15" s="39"/>
      <c r="F15" s="38"/>
      <c r="G15" s="40" t="s">
        <v>31</v>
      </c>
      <c r="H15" s="41"/>
      <c r="I15" s="41"/>
      <c r="J15" s="41"/>
      <c r="K15" s="42"/>
    </row>
    <row r="16" spans="2:17" x14ac:dyDescent="0.25">
      <c r="C16" s="37" t="s">
        <v>28</v>
      </c>
      <c r="D16" s="39"/>
      <c r="E16" s="39"/>
      <c r="F16" s="38"/>
      <c r="G16" s="40" t="s">
        <v>191</v>
      </c>
      <c r="H16" s="41"/>
      <c r="I16" s="41"/>
      <c r="J16" s="41"/>
      <c r="K16" s="42"/>
    </row>
    <row r="17" spans="3:11" x14ac:dyDescent="0.25">
      <c r="C17" s="37" t="s">
        <v>119</v>
      </c>
      <c r="D17" s="39"/>
      <c r="E17" s="39"/>
      <c r="F17" s="38"/>
      <c r="G17" s="40" t="s">
        <v>120</v>
      </c>
      <c r="H17" s="41"/>
      <c r="I17" s="41"/>
      <c r="J17" s="41"/>
      <c r="K17" s="42"/>
    </row>
    <row r="18" spans="3:11" x14ac:dyDescent="0.25">
      <c r="C18" s="37" t="s">
        <v>121</v>
      </c>
      <c r="D18" s="39"/>
      <c r="E18" s="39"/>
      <c r="F18" s="38"/>
      <c r="G18" s="40" t="b">
        <v>0</v>
      </c>
      <c r="H18" s="41"/>
      <c r="I18" s="41"/>
      <c r="J18" s="41"/>
      <c r="K18" s="42"/>
    </row>
    <row r="19" spans="3:11" x14ac:dyDescent="0.25">
      <c r="C19" s="37" t="s">
        <v>122</v>
      </c>
      <c r="D19" s="39"/>
      <c r="E19" s="39"/>
      <c r="F19" s="38"/>
      <c r="G19" s="40">
        <v>31</v>
      </c>
      <c r="H19" s="41"/>
      <c r="I19" s="41"/>
      <c r="J19" s="41"/>
      <c r="K19" s="42"/>
    </row>
    <row r="20" spans="3:11" x14ac:dyDescent="0.25">
      <c r="C20" s="37" t="s">
        <v>123</v>
      </c>
      <c r="D20" s="39"/>
      <c r="E20" s="39"/>
      <c r="F20" s="38"/>
      <c r="G20" s="40">
        <v>21</v>
      </c>
      <c r="H20" s="41"/>
      <c r="I20" s="41"/>
      <c r="J20" s="41"/>
      <c r="K20" s="42"/>
    </row>
    <row r="22" spans="3:11" ht="15.75" x14ac:dyDescent="0.25">
      <c r="C22" s="30" t="s">
        <v>124</v>
      </c>
      <c r="D22" s="31"/>
      <c r="E22" s="31"/>
      <c r="F22" s="31"/>
      <c r="G22" s="31"/>
      <c r="H22" s="31"/>
      <c r="I22" s="31"/>
      <c r="J22" s="32"/>
    </row>
    <row r="23" spans="3:11" x14ac:dyDescent="0.25">
      <c r="C23" s="37" t="s">
        <v>125</v>
      </c>
      <c r="D23" s="38"/>
      <c r="E23" s="40">
        <v>6</v>
      </c>
      <c r="F23" s="41"/>
      <c r="G23" s="41"/>
      <c r="H23" s="41"/>
      <c r="I23" s="41"/>
      <c r="J23" s="42"/>
    </row>
    <row r="24" spans="3:11" x14ac:dyDescent="0.25">
      <c r="C24" s="37" t="s">
        <v>126</v>
      </c>
      <c r="D24" s="38"/>
      <c r="E24" s="10" t="s">
        <v>2</v>
      </c>
      <c r="F24" s="10" t="s">
        <v>3</v>
      </c>
      <c r="G24" s="10" t="s">
        <v>4</v>
      </c>
      <c r="H24" s="10" t="s">
        <v>5</v>
      </c>
      <c r="I24" s="10" t="s">
        <v>6</v>
      </c>
      <c r="J24" s="10" t="s">
        <v>7</v>
      </c>
    </row>
    <row r="25" spans="3:11" x14ac:dyDescent="0.25">
      <c r="C25" s="37" t="s">
        <v>127</v>
      </c>
      <c r="D25" s="38"/>
      <c r="E25" s="35" t="s">
        <v>145</v>
      </c>
      <c r="F25" s="36"/>
      <c r="G25" s="36"/>
      <c r="H25" s="36"/>
      <c r="I25" s="36"/>
      <c r="J25" s="34"/>
    </row>
    <row r="27" spans="3:11" ht="15.75" x14ac:dyDescent="0.25">
      <c r="C27" s="30" t="s">
        <v>39</v>
      </c>
      <c r="D27" s="31"/>
      <c r="E27" s="31"/>
      <c r="F27" s="31"/>
      <c r="G27" s="31"/>
      <c r="H27" s="31"/>
      <c r="I27" s="32"/>
    </row>
    <row r="28" spans="3:11" x14ac:dyDescent="0.25">
      <c r="C28" s="37" t="s">
        <v>173</v>
      </c>
      <c r="D28" s="39"/>
      <c r="E28" s="38"/>
      <c r="F28" s="35" t="s">
        <v>129</v>
      </c>
      <c r="G28" s="36"/>
      <c r="H28" s="36"/>
      <c r="I28" s="34"/>
    </row>
    <row r="29" spans="3:11" x14ac:dyDescent="0.25">
      <c r="C29" s="37" t="s">
        <v>174</v>
      </c>
      <c r="D29" s="39"/>
      <c r="E29" s="38"/>
      <c r="F29" s="40">
        <v>5</v>
      </c>
      <c r="G29" s="41"/>
      <c r="H29" s="41"/>
      <c r="I29" s="42"/>
    </row>
    <row r="30" spans="3:11" x14ac:dyDescent="0.25">
      <c r="C30" s="37" t="s">
        <v>175</v>
      </c>
      <c r="D30" s="39"/>
      <c r="E30" s="38"/>
      <c r="F30" s="35" t="s">
        <v>182</v>
      </c>
      <c r="G30" s="36"/>
      <c r="H30" s="36"/>
      <c r="I30" s="34"/>
    </row>
    <row r="32" spans="3:11" ht="15.75" x14ac:dyDescent="0.25">
      <c r="C32" s="30" t="s">
        <v>137</v>
      </c>
      <c r="D32" s="31"/>
      <c r="E32" s="31"/>
      <c r="F32" s="31"/>
      <c r="G32" s="32"/>
    </row>
    <row r="33" spans="2:7" x14ac:dyDescent="0.25">
      <c r="C33" s="35" t="s">
        <v>138</v>
      </c>
      <c r="D33" s="36"/>
      <c r="E33" s="36"/>
      <c r="F33" s="36"/>
      <c r="G33" s="34"/>
    </row>
    <row r="34" spans="2:7" x14ac:dyDescent="0.25">
      <c r="C34" s="35" t="s">
        <v>139</v>
      </c>
      <c r="D34" s="36"/>
      <c r="E34" s="36"/>
      <c r="F34" s="36"/>
      <c r="G34" s="34"/>
    </row>
    <row r="35" spans="2:7" x14ac:dyDescent="0.25">
      <c r="C35" s="35" t="s">
        <v>141</v>
      </c>
      <c r="D35" s="36"/>
      <c r="E35" s="36"/>
      <c r="F35" s="36"/>
      <c r="G35" s="34"/>
    </row>
    <row r="38" spans="2:7" ht="18.75" x14ac:dyDescent="0.3">
      <c r="B38" s="20" t="s">
        <v>177</v>
      </c>
    </row>
    <row r="40" spans="2:7" ht="26.25" x14ac:dyDescent="0.25">
      <c r="C40" s="12" t="s">
        <v>178</v>
      </c>
      <c r="D40" s="21" t="s">
        <v>202</v>
      </c>
      <c r="E40" s="21" t="s">
        <v>203</v>
      </c>
    </row>
    <row r="41" spans="2:7" x14ac:dyDescent="0.25">
      <c r="C41" s="10">
        <v>1</v>
      </c>
      <c r="D41" s="10">
        <v>0</v>
      </c>
      <c r="E41" s="10">
        <v>3.4016802570830449</v>
      </c>
    </row>
    <row r="42" spans="2:7" x14ac:dyDescent="0.25">
      <c r="C42" s="10">
        <v>2</v>
      </c>
      <c r="D42" s="10">
        <v>2.5715088580037496E-7</v>
      </c>
      <c r="E42" s="10">
        <v>2.7052904400865301</v>
      </c>
    </row>
    <row r="43" spans="2:7" x14ac:dyDescent="0.25">
      <c r="C43" s="10">
        <v>3</v>
      </c>
      <c r="D43" s="10">
        <v>7.9774055115703708E-7</v>
      </c>
      <c r="E43" s="10">
        <v>2.5494388042960932</v>
      </c>
    </row>
    <row r="44" spans="2:7" x14ac:dyDescent="0.25">
      <c r="C44" s="10">
        <v>4</v>
      </c>
      <c r="D44" s="10">
        <v>1.24304701869878E-6</v>
      </c>
      <c r="E44" s="10">
        <v>2.4166216211726756</v>
      </c>
    </row>
    <row r="45" spans="2:7" x14ac:dyDescent="0.25">
      <c r="C45" s="10">
        <v>5</v>
      </c>
      <c r="D45" s="10">
        <v>1.4316723709585589E-6</v>
      </c>
      <c r="E45" s="10">
        <v>2.3606791215780865</v>
      </c>
      <c r="F45" s="11" t="s">
        <v>183</v>
      </c>
    </row>
    <row r="48" spans="2:7" ht="18.75" x14ac:dyDescent="0.3">
      <c r="B48" s="20" t="s">
        <v>366</v>
      </c>
    </row>
    <row r="50" spans="2:5" ht="38.25" x14ac:dyDescent="0.25">
      <c r="C50" s="18" t="s">
        <v>157</v>
      </c>
      <c r="D50" s="19" t="s">
        <v>158</v>
      </c>
      <c r="E50" s="18" t="s">
        <v>159</v>
      </c>
    </row>
    <row r="51" spans="2:5" x14ac:dyDescent="0.25">
      <c r="C51" s="10">
        <v>6.3540259110749153E-11</v>
      </c>
      <c r="D51" s="10">
        <v>1.4316723709585589E-6</v>
      </c>
      <c r="E51" s="10">
        <v>-9.3067043004057744E-8</v>
      </c>
    </row>
    <row r="56" spans="2:5" ht="18.75" x14ac:dyDescent="0.3">
      <c r="B56" s="20" t="s">
        <v>367</v>
      </c>
    </row>
    <row r="58" spans="2:5" ht="38.25" x14ac:dyDescent="0.25">
      <c r="C58" s="18" t="s">
        <v>157</v>
      </c>
      <c r="D58" s="19" t="s">
        <v>158</v>
      </c>
      <c r="E58" s="18" t="s">
        <v>159</v>
      </c>
    </row>
    <row r="59" spans="2:5" x14ac:dyDescent="0.25">
      <c r="C59" s="10">
        <v>117.02892421614843</v>
      </c>
      <c r="D59" s="10">
        <v>2.3606791215780865</v>
      </c>
      <c r="E59" s="10">
        <v>-0.46343185655531671</v>
      </c>
    </row>
  </sheetData>
  <mergeCells count="37">
    <mergeCell ref="C15:F15"/>
    <mergeCell ref="C16:F16"/>
    <mergeCell ref="C17:F17"/>
    <mergeCell ref="C18:F18"/>
    <mergeCell ref="C19:F19"/>
    <mergeCell ref="C33:G33"/>
    <mergeCell ref="C34:G34"/>
    <mergeCell ref="C35:G35"/>
    <mergeCell ref="B5:C5"/>
    <mergeCell ref="D5:E5"/>
    <mergeCell ref="F5:G5"/>
    <mergeCell ref="C27:I27"/>
    <mergeCell ref="C28:E28"/>
    <mergeCell ref="C29:E29"/>
    <mergeCell ref="C30:E30"/>
    <mergeCell ref="F28:I28"/>
    <mergeCell ref="F29:I29"/>
    <mergeCell ref="F30:I30"/>
    <mergeCell ref="C22:J22"/>
    <mergeCell ref="C23:D23"/>
    <mergeCell ref="C24:D24"/>
    <mergeCell ref="H5:I5"/>
    <mergeCell ref="J5:K5"/>
    <mergeCell ref="B4:K4"/>
    <mergeCell ref="N4:Q4"/>
    <mergeCell ref="C32:G32"/>
    <mergeCell ref="C25:D25"/>
    <mergeCell ref="E23:J23"/>
    <mergeCell ref="E25:J25"/>
    <mergeCell ref="C20:F20"/>
    <mergeCell ref="G15:K15"/>
    <mergeCell ref="G16:K16"/>
    <mergeCell ref="G17:K17"/>
    <mergeCell ref="G18:K18"/>
    <mergeCell ref="G19:K19"/>
    <mergeCell ref="G20:K20"/>
    <mergeCell ref="C14:K14"/>
  </mergeCells>
  <hyperlinks>
    <hyperlink ref="B5" location="'KNNP_Output1'!$B$12:$B$12" display="Inputs"/>
    <hyperlink ref="D5" location="'KNNP_Output1'!$B$38:$B$38" display="Valid. Error Log"/>
    <hyperlink ref="F5" location="'KNNP_Output1'!$B$48:$B$48" display="Train. Score - Summary"/>
    <hyperlink ref="H5" location="'KNNP_Output1'!$B$56:$B$56" display="Valid. Score - Summary"/>
    <hyperlink ref="J5" location="'KNNP_ValidationLiftChart1'!$B$12:$B$12" display="Validation Lift Chart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B49"/>
  <sheetViews>
    <sheetView showGridLines="0" workbookViewId="0"/>
  </sheetViews>
  <sheetFormatPr defaultRowHeight="15" x14ac:dyDescent="0.25"/>
  <cols>
    <col min="14" max="14" width="11.140625" bestFit="1" customWidth="1"/>
    <col min="52" max="52" width="8.140625" customWidth="1"/>
    <col min="53" max="53" width="13.28515625" bestFit="1" customWidth="1"/>
    <col min="54" max="54" width="10.42578125" bestFit="1" customWidth="1"/>
    <col min="55" max="55" width="43.7109375" bestFit="1" customWidth="1"/>
    <col min="56" max="56" width="26" bestFit="1" customWidth="1"/>
    <col min="57" max="57" width="6.42578125" customWidth="1"/>
    <col min="58" max="58" width="22.42578125" bestFit="1" customWidth="1"/>
    <col min="78" max="78" width="12" bestFit="1" customWidth="1"/>
    <col min="79" max="80" width="12.7109375" bestFit="1" customWidth="1"/>
  </cols>
  <sheetData>
    <row r="1" spans="2:80" x14ac:dyDescent="0.25">
      <c r="BZ1" s="12" t="s">
        <v>88</v>
      </c>
      <c r="CA1" s="12" t="s">
        <v>89</v>
      </c>
      <c r="CB1" s="12" t="s">
        <v>90</v>
      </c>
    </row>
    <row r="2" spans="2:80" ht="18.75" x14ac:dyDescent="0.3">
      <c r="B2" s="9" t="s">
        <v>365</v>
      </c>
      <c r="N2" t="s">
        <v>361</v>
      </c>
      <c r="BZ2">
        <v>0</v>
      </c>
      <c r="CA2">
        <v>-88.350891903069339</v>
      </c>
      <c r="CB2">
        <v>-88.350891903069339</v>
      </c>
    </row>
    <row r="3" spans="2:80" x14ac:dyDescent="0.25">
      <c r="AZ3" s="12" t="s">
        <v>85</v>
      </c>
      <c r="BA3" s="12" t="s">
        <v>274</v>
      </c>
      <c r="BB3" s="12" t="s">
        <v>275</v>
      </c>
      <c r="BC3" s="12" t="s">
        <v>276</v>
      </c>
      <c r="BD3" s="12" t="s">
        <v>277</v>
      </c>
      <c r="BE3" s="12" t="s">
        <v>86</v>
      </c>
      <c r="BF3" s="12" t="s">
        <v>87</v>
      </c>
      <c r="BZ3">
        <v>0.62008936817879778</v>
      </c>
      <c r="CA3">
        <v>-75.949104539493391</v>
      </c>
      <c r="CB3">
        <v>-87.88270038498338</v>
      </c>
    </row>
    <row r="4" spans="2:80" ht="15.75" x14ac:dyDescent="0.25">
      <c r="B4" s="30" t="s">
        <v>11</v>
      </c>
      <c r="C4" s="31"/>
      <c r="D4" s="31"/>
      <c r="E4" s="31"/>
      <c r="F4" s="31"/>
      <c r="G4" s="31"/>
      <c r="H4" s="31"/>
      <c r="I4" s="31"/>
      <c r="J4" s="31"/>
      <c r="K4" s="32"/>
      <c r="N4" s="30" t="s">
        <v>12</v>
      </c>
      <c r="O4" s="31"/>
      <c r="P4" s="31"/>
      <c r="Q4" s="32"/>
      <c r="AZ4" s="16">
        <v>1</v>
      </c>
      <c r="BA4" s="16">
        <v>8.0623725812750173</v>
      </c>
      <c r="BB4" s="16">
        <v>6</v>
      </c>
      <c r="BC4" s="16">
        <v>6</v>
      </c>
      <c r="BD4" s="16">
        <v>5.7142857142857144</v>
      </c>
      <c r="BE4">
        <v>1</v>
      </c>
      <c r="BF4">
        <v>1.1375</v>
      </c>
      <c r="BZ4">
        <v>1.9379370027285567</v>
      </c>
      <c r="CA4">
        <v>-63.42955201127068</v>
      </c>
      <c r="CB4">
        <v>-86.887674318921327</v>
      </c>
    </row>
    <row r="5" spans="2:80" x14ac:dyDescent="0.25">
      <c r="B5" s="33" t="s">
        <v>96</v>
      </c>
      <c r="C5" s="34"/>
      <c r="D5" s="33" t="s">
        <v>181</v>
      </c>
      <c r="E5" s="34"/>
      <c r="F5" s="33" t="s">
        <v>100</v>
      </c>
      <c r="G5" s="34"/>
      <c r="H5" s="33" t="s">
        <v>101</v>
      </c>
      <c r="I5" s="34"/>
      <c r="J5" s="33" t="s">
        <v>188</v>
      </c>
      <c r="K5" s="34"/>
      <c r="N5" s="12" t="s">
        <v>13</v>
      </c>
      <c r="O5" s="12" t="s">
        <v>14</v>
      </c>
      <c r="P5" s="12" t="s">
        <v>15</v>
      </c>
      <c r="Q5" s="12" t="s">
        <v>16</v>
      </c>
      <c r="AZ5" s="16">
        <v>2</v>
      </c>
      <c r="BA5" s="16">
        <v>7.6540254524950173</v>
      </c>
      <c r="BB5" s="16">
        <v>7</v>
      </c>
      <c r="BC5" s="16">
        <v>13</v>
      </c>
      <c r="BD5" s="16">
        <v>11.428571428571429</v>
      </c>
      <c r="BE5">
        <v>2</v>
      </c>
      <c r="BF5">
        <v>1.4</v>
      </c>
      <c r="BZ5">
        <v>2.0547117958141392</v>
      </c>
      <c r="CA5">
        <v>-62.728903252757178</v>
      </c>
      <c r="CB5">
        <v>-86.799504821983348</v>
      </c>
    </row>
    <row r="6" spans="2:80" x14ac:dyDescent="0.25">
      <c r="N6" s="10">
        <v>0</v>
      </c>
      <c r="O6" s="10">
        <v>5</v>
      </c>
      <c r="P6" s="10">
        <v>5</v>
      </c>
      <c r="Q6" s="10">
        <v>10</v>
      </c>
      <c r="AZ6" s="17">
        <v>3</v>
      </c>
      <c r="BA6" s="17">
        <v>7.644530510388087</v>
      </c>
      <c r="BB6" s="17">
        <v>7</v>
      </c>
      <c r="BC6" s="17">
        <v>20</v>
      </c>
      <c r="BD6" s="17">
        <v>17.142857142857142</v>
      </c>
      <c r="BE6">
        <v>3</v>
      </c>
      <c r="BF6">
        <v>1.575</v>
      </c>
      <c r="BZ6">
        <v>4.740229797053388</v>
      </c>
      <c r="CA6">
        <v>-51.315451747490371</v>
      </c>
      <c r="CB6">
        <v>-84.77183459512527</v>
      </c>
    </row>
    <row r="7" spans="2:80" x14ac:dyDescent="0.25">
      <c r="AZ7" s="17">
        <v>4</v>
      </c>
      <c r="BA7" s="17">
        <v>7.4722644664154156</v>
      </c>
      <c r="BB7" s="17">
        <v>9</v>
      </c>
      <c r="BC7" s="17">
        <v>29</v>
      </c>
      <c r="BD7" s="17">
        <v>22.857142857142858</v>
      </c>
      <c r="BE7">
        <v>4</v>
      </c>
      <c r="BF7">
        <v>1.05</v>
      </c>
      <c r="BZ7">
        <v>7.834864733082739</v>
      </c>
      <c r="CA7">
        <v>-41.412619952196451</v>
      </c>
      <c r="CB7">
        <v>-82.4352652182356</v>
      </c>
    </row>
    <row r="8" spans="2:80" x14ac:dyDescent="0.25">
      <c r="AZ8" s="16">
        <v>5</v>
      </c>
      <c r="BA8" s="16">
        <v>7.3628355137791353</v>
      </c>
      <c r="BB8" s="16">
        <v>9</v>
      </c>
      <c r="BC8" s="16">
        <v>38</v>
      </c>
      <c r="BD8" s="16">
        <v>28.571428571428573</v>
      </c>
      <c r="BE8">
        <v>5</v>
      </c>
      <c r="BF8">
        <v>0.96250000000000002</v>
      </c>
      <c r="BZ8">
        <v>8.8552850813688817</v>
      </c>
      <c r="CA8">
        <v>-38.8615690814811</v>
      </c>
      <c r="CB8">
        <v>-81.664808286595147</v>
      </c>
    </row>
    <row r="9" spans="2:80" x14ac:dyDescent="0.25">
      <c r="AZ9" s="16">
        <v>6</v>
      </c>
      <c r="BA9" s="16">
        <v>6.9041172031848763</v>
      </c>
      <c r="BB9" s="16">
        <v>9</v>
      </c>
      <c r="BC9" s="16">
        <v>47</v>
      </c>
      <c r="BD9" s="16">
        <v>34.285714285714285</v>
      </c>
      <c r="BE9">
        <v>6</v>
      </c>
      <c r="BF9">
        <v>0.96250000000000002</v>
      </c>
      <c r="BZ9">
        <v>17.52322457649505</v>
      </c>
      <c r="CA9">
        <v>-21.525690091228761</v>
      </c>
      <c r="CB9">
        <v>-75.120177852405476</v>
      </c>
    </row>
    <row r="10" spans="2:80" x14ac:dyDescent="0.25">
      <c r="AZ10" s="17">
        <v>7</v>
      </c>
      <c r="BA10" s="17">
        <v>6.8923025232273272</v>
      </c>
      <c r="BB10" s="17">
        <v>5</v>
      </c>
      <c r="BC10" s="17">
        <v>52</v>
      </c>
      <c r="BD10" s="17">
        <v>40</v>
      </c>
      <c r="BE10">
        <v>7</v>
      </c>
      <c r="BF10">
        <v>0.61249999999999993</v>
      </c>
      <c r="BZ10">
        <v>17.599184113350493</v>
      </c>
      <c r="CA10">
        <v>-21.402255843838667</v>
      </c>
      <c r="CB10">
        <v>-75.062825456608223</v>
      </c>
    </row>
    <row r="11" spans="2:80" x14ac:dyDescent="0.25">
      <c r="AZ11" s="17">
        <v>8</v>
      </c>
      <c r="BA11" s="17">
        <v>6.8481136188819054</v>
      </c>
      <c r="BB11" s="17">
        <v>7</v>
      </c>
      <c r="BC11" s="17">
        <v>59</v>
      </c>
      <c r="BD11" s="17">
        <v>45.714285714285715</v>
      </c>
      <c r="BE11">
        <v>8</v>
      </c>
      <c r="BF11">
        <v>0.7</v>
      </c>
      <c r="BZ11">
        <v>19.194541063459837</v>
      </c>
      <c r="CA11">
        <v>-19.275113243692871</v>
      </c>
      <c r="CB11">
        <v>-73.858269096362235</v>
      </c>
    </row>
    <row r="12" spans="2:80" x14ac:dyDescent="0.25">
      <c r="AZ12" s="16">
        <v>9</v>
      </c>
      <c r="BA12" s="16">
        <v>6.6812995684808874</v>
      </c>
      <c r="BB12" s="16">
        <v>4</v>
      </c>
      <c r="BC12" s="16">
        <v>63</v>
      </c>
      <c r="BD12" s="16">
        <v>51.428571428571431</v>
      </c>
      <c r="BE12">
        <v>9</v>
      </c>
      <c r="BF12">
        <v>0.96250000000000002</v>
      </c>
      <c r="BZ12">
        <v>20.821157094782759</v>
      </c>
      <c r="CA12">
        <v>-17.485835609237654</v>
      </c>
      <c r="CB12">
        <v>-72.63011091767136</v>
      </c>
    </row>
    <row r="13" spans="2:80" x14ac:dyDescent="0.25">
      <c r="AZ13" s="16">
        <v>10</v>
      </c>
      <c r="BA13" s="16">
        <v>6.6588311545016161</v>
      </c>
      <c r="BB13" s="16">
        <v>7</v>
      </c>
      <c r="BC13" s="16">
        <v>70</v>
      </c>
      <c r="BD13" s="16">
        <v>57.142857142857146</v>
      </c>
      <c r="BE13">
        <v>10</v>
      </c>
      <c r="BF13">
        <v>0.7</v>
      </c>
      <c r="BZ13">
        <v>25.842584550095232</v>
      </c>
      <c r="CA13">
        <v>-12.920901558953592</v>
      </c>
      <c r="CB13">
        <v>-68.838738473782925</v>
      </c>
    </row>
    <row r="14" spans="2:80" x14ac:dyDescent="0.25">
      <c r="AZ14" s="17">
        <v>11</v>
      </c>
      <c r="BA14" s="17">
        <v>6.3584300584559985</v>
      </c>
      <c r="BB14" s="17">
        <v>8</v>
      </c>
      <c r="BC14" s="17">
        <v>78</v>
      </c>
      <c r="BD14" s="17">
        <v>62.857142857142861</v>
      </c>
      <c r="BZ14">
        <v>27.256620566063564</v>
      </c>
      <c r="CA14">
        <v>-11.860374546977342</v>
      </c>
      <c r="CB14">
        <v>-67.771086449867639</v>
      </c>
    </row>
    <row r="15" spans="2:80" x14ac:dyDescent="0.25">
      <c r="AZ15" s="17">
        <v>12</v>
      </c>
      <c r="BA15" s="17">
        <v>6.3526790687906995</v>
      </c>
      <c r="BB15" s="17">
        <v>3</v>
      </c>
      <c r="BC15" s="17">
        <v>81</v>
      </c>
      <c r="BD15" s="17">
        <v>68.571428571428569</v>
      </c>
      <c r="BZ15">
        <v>28.185420252374964</v>
      </c>
      <c r="CA15">
        <v>-11.288805509247249</v>
      </c>
      <c r="CB15">
        <v>-67.069806670778576</v>
      </c>
    </row>
    <row r="16" spans="2:80" x14ac:dyDescent="0.25">
      <c r="AZ16" s="16">
        <v>13</v>
      </c>
      <c r="BA16" s="16">
        <v>5.7302772842178777</v>
      </c>
      <c r="BB16" s="16">
        <v>6</v>
      </c>
      <c r="BC16" s="16">
        <v>87</v>
      </c>
      <c r="BD16" s="16">
        <v>74.285714285714278</v>
      </c>
      <c r="BZ16">
        <v>32.173707148262068</v>
      </c>
      <c r="CA16">
        <v>-9.2946620613036988</v>
      </c>
      <c r="CB16">
        <v>-64.058495411190393</v>
      </c>
    </row>
    <row r="17" spans="52:80" x14ac:dyDescent="0.25">
      <c r="AZ17" s="16">
        <v>14</v>
      </c>
      <c r="BA17" s="16">
        <v>5.6706171852729046</v>
      </c>
      <c r="BB17" s="16">
        <v>1</v>
      </c>
      <c r="BC17" s="16">
        <v>88</v>
      </c>
      <c r="BD17" s="16">
        <v>79.999999999999986</v>
      </c>
      <c r="BZ17">
        <v>38.381139913704637</v>
      </c>
      <c r="CA17">
        <v>-6.8116889551266713</v>
      </c>
      <c r="CB17">
        <v>-59.37164296860648</v>
      </c>
    </row>
    <row r="18" spans="52:80" x14ac:dyDescent="0.25">
      <c r="AZ18" s="17">
        <v>15</v>
      </c>
      <c r="BA18" s="17">
        <v>5.3916039998192273</v>
      </c>
      <c r="BB18" s="17">
        <v>2</v>
      </c>
      <c r="BC18" s="17">
        <v>90</v>
      </c>
      <c r="BD18" s="17">
        <v>85.714285714285694</v>
      </c>
      <c r="BZ18">
        <v>46.186903139883654</v>
      </c>
      <c r="CA18">
        <v>-4.3723879469457305</v>
      </c>
      <c r="CB18">
        <v>-53.477989049949741</v>
      </c>
    </row>
    <row r="19" spans="52:80" x14ac:dyDescent="0.25">
      <c r="AZ19" s="17">
        <v>16</v>
      </c>
      <c r="BA19" s="17">
        <v>5.373953519081109</v>
      </c>
      <c r="BB19" s="17">
        <v>6</v>
      </c>
      <c r="BC19" s="17">
        <v>96</v>
      </c>
      <c r="BD19" s="17">
        <v>91.428571428571402</v>
      </c>
      <c r="BZ19">
        <v>48.047195334700419</v>
      </c>
      <c r="CA19">
        <v>-3.934672136400609</v>
      </c>
      <c r="CB19">
        <v>-52.073396306596024</v>
      </c>
    </row>
    <row r="20" spans="52:80" x14ac:dyDescent="0.25">
      <c r="AZ20" s="16">
        <v>17</v>
      </c>
      <c r="BA20" s="16">
        <v>5.0505278170941068</v>
      </c>
      <c r="BB20" s="16">
        <v>1</v>
      </c>
      <c r="BC20" s="16">
        <v>97</v>
      </c>
      <c r="BD20" s="16">
        <v>97.14285714285711</v>
      </c>
      <c r="BZ20">
        <v>48.126493530516882</v>
      </c>
      <c r="CA20">
        <v>-3.9214557704311979</v>
      </c>
      <c r="CB20">
        <v>-52.013523093820531</v>
      </c>
    </row>
    <row r="21" spans="52:80" x14ac:dyDescent="0.25">
      <c r="AZ21" s="16">
        <v>18</v>
      </c>
      <c r="BA21" s="16">
        <v>4.8912871432959228</v>
      </c>
      <c r="BB21" s="16">
        <v>10</v>
      </c>
      <c r="BC21" s="16">
        <v>107</v>
      </c>
      <c r="BD21" s="16">
        <v>102.85714285714282</v>
      </c>
      <c r="BZ21">
        <v>56.758437780668203</v>
      </c>
      <c r="CA21">
        <v>-3.0128300598889535</v>
      </c>
      <c r="CB21">
        <v>-45.496070465368994</v>
      </c>
    </row>
    <row r="22" spans="52:80" x14ac:dyDescent="0.25">
      <c r="AZ22" s="17">
        <v>19</v>
      </c>
      <c r="BA22" s="17">
        <v>4.4672686270426043</v>
      </c>
      <c r="BB22" s="17">
        <v>4</v>
      </c>
      <c r="BC22" s="17">
        <v>111</v>
      </c>
      <c r="BD22" s="17">
        <v>108.57142857142853</v>
      </c>
      <c r="BZ22">
        <v>117.01503897844727</v>
      </c>
      <c r="CA22">
        <v>0</v>
      </c>
      <c r="CB22">
        <v>0</v>
      </c>
    </row>
    <row r="23" spans="52:80" x14ac:dyDescent="0.25">
      <c r="AZ23" s="17">
        <v>20</v>
      </c>
      <c r="BA23" s="17">
        <v>4.3046070239103118</v>
      </c>
      <c r="BB23" s="17">
        <v>4</v>
      </c>
      <c r="BC23" s="17">
        <v>115</v>
      </c>
      <c r="BD23" s="17">
        <v>114.28571428571423</v>
      </c>
    </row>
    <row r="24" spans="52:80" x14ac:dyDescent="0.25">
      <c r="AZ24">
        <v>21</v>
      </c>
      <c r="BA24">
        <v>3.9601246680516042</v>
      </c>
      <c r="BB24">
        <v>5</v>
      </c>
      <c r="BC24">
        <v>120</v>
      </c>
      <c r="BD24">
        <v>119.99999999999994</v>
      </c>
    </row>
    <row r="39" spans="9:13" x14ac:dyDescent="0.25">
      <c r="I39" s="12" t="s">
        <v>91</v>
      </c>
      <c r="J39" s="12" t="s">
        <v>92</v>
      </c>
      <c r="K39" s="12" t="s">
        <v>93</v>
      </c>
      <c r="L39" s="12" t="s">
        <v>94</v>
      </c>
      <c r="M39" s="12" t="s">
        <v>95</v>
      </c>
    </row>
    <row r="40" spans="9:13" x14ac:dyDescent="0.25">
      <c r="I40" s="11">
        <v>1</v>
      </c>
      <c r="J40" s="10">
        <v>6.5</v>
      </c>
      <c r="K40" s="10">
        <v>0.70710678118654757</v>
      </c>
      <c r="L40" s="10">
        <v>6</v>
      </c>
      <c r="M40" s="10">
        <v>7</v>
      </c>
    </row>
    <row r="41" spans="9:13" x14ac:dyDescent="0.25">
      <c r="I41" s="11">
        <v>2</v>
      </c>
      <c r="J41" s="10">
        <v>8</v>
      </c>
      <c r="K41" s="10">
        <v>1.4142135623730951</v>
      </c>
      <c r="L41" s="10">
        <v>7</v>
      </c>
      <c r="M41" s="10">
        <v>9</v>
      </c>
    </row>
    <row r="42" spans="9:13" x14ac:dyDescent="0.25">
      <c r="I42" s="11">
        <v>3</v>
      </c>
      <c r="J42" s="10">
        <v>9</v>
      </c>
      <c r="K42" s="10">
        <v>0</v>
      </c>
      <c r="L42" s="10">
        <v>9</v>
      </c>
      <c r="M42" s="10">
        <v>9</v>
      </c>
    </row>
    <row r="43" spans="9:13" x14ac:dyDescent="0.25">
      <c r="I43" s="11">
        <v>4</v>
      </c>
      <c r="J43" s="10">
        <v>6</v>
      </c>
      <c r="K43" s="10">
        <v>1.4142135623730951</v>
      </c>
      <c r="L43" s="10">
        <v>5</v>
      </c>
      <c r="M43" s="10">
        <v>7</v>
      </c>
    </row>
    <row r="44" spans="9:13" x14ac:dyDescent="0.25">
      <c r="I44" s="11">
        <v>5</v>
      </c>
      <c r="J44" s="10">
        <v>5.5</v>
      </c>
      <c r="K44" s="10">
        <v>2.1213203435596424</v>
      </c>
      <c r="L44" s="10">
        <v>4</v>
      </c>
      <c r="M44" s="10">
        <v>7</v>
      </c>
    </row>
    <row r="45" spans="9:13" x14ac:dyDescent="0.25">
      <c r="I45" s="11">
        <v>6</v>
      </c>
      <c r="J45" s="10">
        <v>5.5</v>
      </c>
      <c r="K45" s="10">
        <v>3.5355339059327378</v>
      </c>
      <c r="L45" s="10">
        <v>3</v>
      </c>
      <c r="M45" s="10">
        <v>8</v>
      </c>
    </row>
    <row r="46" spans="9:13" x14ac:dyDescent="0.25">
      <c r="I46" s="11">
        <v>7</v>
      </c>
      <c r="J46" s="10">
        <v>3.5</v>
      </c>
      <c r="K46" s="10">
        <v>3.5355339059327378</v>
      </c>
      <c r="L46" s="10">
        <v>1</v>
      </c>
      <c r="M46" s="10">
        <v>6</v>
      </c>
    </row>
    <row r="47" spans="9:13" x14ac:dyDescent="0.25">
      <c r="I47" s="11">
        <v>8</v>
      </c>
      <c r="J47" s="10">
        <v>4</v>
      </c>
      <c r="K47" s="10">
        <v>2.8284271247461903</v>
      </c>
      <c r="L47" s="10">
        <v>2</v>
      </c>
      <c r="M47" s="10">
        <v>6</v>
      </c>
    </row>
    <row r="48" spans="9:13" x14ac:dyDescent="0.25">
      <c r="I48" s="11">
        <v>9</v>
      </c>
      <c r="J48" s="10">
        <v>5.5</v>
      </c>
      <c r="K48" s="10">
        <v>6.3639610306789276</v>
      </c>
      <c r="L48" s="10">
        <v>1</v>
      </c>
      <c r="M48" s="10">
        <v>10</v>
      </c>
    </row>
    <row r="49" spans="9:13" x14ac:dyDescent="0.25">
      <c r="I49" s="11">
        <v>10</v>
      </c>
      <c r="J49" s="10">
        <v>4</v>
      </c>
      <c r="K49" s="10">
        <v>0</v>
      </c>
      <c r="L49" s="10">
        <v>4</v>
      </c>
      <c r="M49" s="10">
        <v>4</v>
      </c>
    </row>
  </sheetData>
  <mergeCells count="7">
    <mergeCell ref="N4:Q4"/>
    <mergeCell ref="B5:C5"/>
    <mergeCell ref="D5:E5"/>
    <mergeCell ref="F5:G5"/>
    <mergeCell ref="H5:I5"/>
    <mergeCell ref="J5:K5"/>
    <mergeCell ref="B4:K4"/>
  </mergeCells>
  <hyperlinks>
    <hyperlink ref="B5" location="'KNNP_Output1'!$B$12:$B$12" display="Inputs"/>
    <hyperlink ref="D5" location="'KNNP_Output1'!$B$38:$B$38" display="Valid. Error Log"/>
    <hyperlink ref="F5" location="'KNNP_Output1'!$B$48:$B$48" display="Train. Score - Summary"/>
    <hyperlink ref="H5" location="'KNNP_Output1'!$B$56:$B$56" display="Valid. Score - Summary"/>
    <hyperlink ref="J5" location="'KNNP_ValidationLiftChart1'!$B$12:$B$12" display="Validation Lift Chart"/>
  </hyperlinks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38"/>
  <sheetViews>
    <sheetView showGridLines="0" workbookViewId="0"/>
  </sheetViews>
  <sheetFormatPr defaultRowHeight="15" x14ac:dyDescent="0.25"/>
  <cols>
    <col min="2" max="2" width="17.28515625" bestFit="1" customWidth="1"/>
    <col min="3" max="3" width="32.140625" bestFit="1" customWidth="1"/>
  </cols>
  <sheetData>
    <row r="2" spans="2:14" x14ac:dyDescent="0.25">
      <c r="N2" t="s">
        <v>361</v>
      </c>
    </row>
    <row r="3" spans="2:14" x14ac:dyDescent="0.25">
      <c r="B3" s="11" t="s">
        <v>50</v>
      </c>
      <c r="C3" s="10" t="s">
        <v>162</v>
      </c>
      <c r="E3" s="11" t="s">
        <v>124</v>
      </c>
      <c r="F3" s="10" t="s">
        <v>2</v>
      </c>
      <c r="G3" s="10" t="s">
        <v>3</v>
      </c>
      <c r="H3" s="10" t="s">
        <v>4</v>
      </c>
      <c r="I3" s="10" t="s">
        <v>5</v>
      </c>
      <c r="J3" s="10" t="s">
        <v>6</v>
      </c>
      <c r="K3" s="10" t="s">
        <v>7</v>
      </c>
      <c r="L3" s="10" t="s">
        <v>145</v>
      </c>
    </row>
    <row r="4" spans="2:14" x14ac:dyDescent="0.25">
      <c r="B4" s="11" t="s">
        <v>163</v>
      </c>
      <c r="C4" s="10">
        <v>7</v>
      </c>
      <c r="E4" s="11" t="s">
        <v>164</v>
      </c>
      <c r="F4" s="10" t="s">
        <v>165</v>
      </c>
      <c r="G4" s="10" t="s">
        <v>165</v>
      </c>
      <c r="H4" s="10" t="s">
        <v>165</v>
      </c>
      <c r="I4" s="10" t="s">
        <v>165</v>
      </c>
      <c r="J4" s="10" t="s">
        <v>165</v>
      </c>
      <c r="K4" s="10" t="s">
        <v>165</v>
      </c>
      <c r="L4" s="10" t="s">
        <v>81</v>
      </c>
    </row>
    <row r="5" spans="2:14" x14ac:dyDescent="0.25">
      <c r="B5" s="11" t="s">
        <v>71</v>
      </c>
      <c r="C5" s="10" t="b">
        <v>0</v>
      </c>
    </row>
    <row r="6" spans="2:14" x14ac:dyDescent="0.25">
      <c r="B6" s="11" t="s">
        <v>166</v>
      </c>
      <c r="C6" s="10">
        <v>5</v>
      </c>
    </row>
    <row r="7" spans="2:14" x14ac:dyDescent="0.25">
      <c r="B7" s="11" t="s">
        <v>167</v>
      </c>
      <c r="C7" s="10">
        <v>5</v>
      </c>
      <c r="F7" s="12" t="s">
        <v>2</v>
      </c>
      <c r="G7" s="12" t="s">
        <v>3</v>
      </c>
      <c r="H7" s="12" t="s">
        <v>4</v>
      </c>
      <c r="I7" s="12" t="s">
        <v>5</v>
      </c>
      <c r="J7" s="12" t="s">
        <v>6</v>
      </c>
      <c r="K7" s="12" t="s">
        <v>7</v>
      </c>
      <c r="L7" s="12" t="s">
        <v>145</v>
      </c>
    </row>
    <row r="8" spans="2:14" x14ac:dyDescent="0.25">
      <c r="B8" s="11" t="s">
        <v>67</v>
      </c>
      <c r="C8" s="10" t="s">
        <v>362</v>
      </c>
      <c r="F8" s="10">
        <v>699380</v>
      </c>
      <c r="G8" s="10">
        <v>955</v>
      </c>
      <c r="H8" s="10">
        <v>1843.454312954</v>
      </c>
      <c r="I8" s="10">
        <v>993.56626780000011</v>
      </c>
      <c r="J8" s="10">
        <v>2519.0668442790002</v>
      </c>
      <c r="K8" s="10">
        <v>8.4631102521820001</v>
      </c>
      <c r="L8" s="10">
        <v>10</v>
      </c>
    </row>
    <row r="9" spans="2:14" x14ac:dyDescent="0.25">
      <c r="B9" s="11" t="s">
        <v>68</v>
      </c>
      <c r="C9" s="10" t="s">
        <v>363</v>
      </c>
      <c r="F9" s="10">
        <v>3976336</v>
      </c>
      <c r="G9" s="10">
        <v>5728</v>
      </c>
      <c r="H9" s="10">
        <v>16339.145949031999</v>
      </c>
      <c r="I9" s="10">
        <v>4458.7946196880002</v>
      </c>
      <c r="J9" s="10">
        <v>13029.688179088</v>
      </c>
      <c r="K9" s="10">
        <v>37.812244725840003</v>
      </c>
      <c r="L9" s="10">
        <v>5</v>
      </c>
    </row>
    <row r="10" spans="2:14" x14ac:dyDescent="0.25">
      <c r="B10" s="11" t="s">
        <v>170</v>
      </c>
      <c r="C10" s="10" t="s">
        <v>364</v>
      </c>
      <c r="F10" s="10">
        <v>529396</v>
      </c>
      <c r="G10" s="10">
        <v>875</v>
      </c>
      <c r="H10" s="10">
        <v>1957.1575316840001</v>
      </c>
      <c r="I10" s="10">
        <v>931.45518584499996</v>
      </c>
      <c r="J10" s="10">
        <v>1730.056429258</v>
      </c>
      <c r="K10" s="10">
        <v>8.5193547946599999</v>
      </c>
      <c r="L10" s="10">
        <v>8</v>
      </c>
    </row>
    <row r="11" spans="2:14" x14ac:dyDescent="0.25">
      <c r="B11" s="11" t="s">
        <v>171</v>
      </c>
      <c r="C11" s="10">
        <v>7</v>
      </c>
      <c r="F11" s="10">
        <v>870818</v>
      </c>
      <c r="G11" s="10">
        <v>712</v>
      </c>
      <c r="H11" s="10">
        <v>2862.9813883950001</v>
      </c>
      <c r="I11" s="10">
        <v>906.83631776600009</v>
      </c>
      <c r="J11" s="10">
        <v>4981.4170933299993</v>
      </c>
      <c r="K11" s="10">
        <v>4.6251356701840001</v>
      </c>
      <c r="L11" s="10">
        <v>7</v>
      </c>
    </row>
    <row r="12" spans="2:14" x14ac:dyDescent="0.25">
      <c r="B12" s="11" t="s">
        <v>172</v>
      </c>
      <c r="C12" s="10">
        <v>0</v>
      </c>
      <c r="F12" s="10">
        <v>689895</v>
      </c>
      <c r="G12" s="10">
        <v>107</v>
      </c>
      <c r="H12" s="10">
        <v>7849.2303896089998</v>
      </c>
      <c r="I12" s="10">
        <v>1768.448744669</v>
      </c>
      <c r="J12" s="10">
        <v>36335.932653059994</v>
      </c>
      <c r="K12" s="10">
        <v>2.7775092383129998</v>
      </c>
      <c r="L12" s="10">
        <v>6</v>
      </c>
    </row>
    <row r="13" spans="2:14" x14ac:dyDescent="0.25">
      <c r="F13" s="10">
        <v>664014</v>
      </c>
      <c r="G13" s="10">
        <v>982</v>
      </c>
      <c r="H13" s="10">
        <v>1852.6091063450001</v>
      </c>
      <c r="I13" s="10">
        <v>643.64064109700007</v>
      </c>
      <c r="J13" s="10">
        <v>1561.3670194786</v>
      </c>
      <c r="K13" s="10">
        <v>6.8479627621499999</v>
      </c>
      <c r="L13" s="10">
        <v>6</v>
      </c>
    </row>
    <row r="14" spans="2:14" x14ac:dyDescent="0.25">
      <c r="F14" s="10">
        <v>812229</v>
      </c>
      <c r="G14" s="10">
        <v>218</v>
      </c>
      <c r="H14" s="10">
        <v>2755.9132071389995</v>
      </c>
      <c r="I14" s="10">
        <v>1982.763883177</v>
      </c>
      <c r="J14" s="10">
        <v>22896.205957599999</v>
      </c>
      <c r="K14" s="10">
        <v>3.432610178819</v>
      </c>
      <c r="L14" s="10">
        <v>5</v>
      </c>
    </row>
    <row r="15" spans="2:14" x14ac:dyDescent="0.25">
      <c r="F15" s="10">
        <v>844039</v>
      </c>
      <c r="G15" s="10">
        <v>1124</v>
      </c>
      <c r="H15" s="10">
        <v>2150.9527450360001</v>
      </c>
      <c r="I15" s="10">
        <v>1211.1959706539999</v>
      </c>
      <c r="J15" s="10">
        <v>2761.2420710040001</v>
      </c>
      <c r="K15" s="10">
        <v>8.9336388068500003</v>
      </c>
      <c r="L15" s="10">
        <v>6</v>
      </c>
    </row>
    <row r="16" spans="2:14" x14ac:dyDescent="0.25">
      <c r="F16" s="10">
        <v>908356</v>
      </c>
      <c r="G16" s="10">
        <v>217</v>
      </c>
      <c r="H16" s="10">
        <v>5734.6748928469997</v>
      </c>
      <c r="I16" s="10">
        <v>1925.0541666080001</v>
      </c>
      <c r="J16" s="10">
        <v>23947.649209859999</v>
      </c>
      <c r="K16" s="10">
        <v>5.0246758030110001</v>
      </c>
      <c r="L16" s="10">
        <v>6</v>
      </c>
    </row>
    <row r="17" spans="6:12" x14ac:dyDescent="0.25">
      <c r="F17" s="10">
        <v>747050</v>
      </c>
      <c r="G17" s="10">
        <v>812</v>
      </c>
      <c r="H17" s="10">
        <v>2064.8151216690003</v>
      </c>
      <c r="I17" s="10">
        <v>1012.1672447150002</v>
      </c>
      <c r="J17" s="10">
        <v>3774.1630816799998</v>
      </c>
      <c r="K17" s="10">
        <v>5.7813562950029995</v>
      </c>
      <c r="L17" s="10">
        <v>8</v>
      </c>
    </row>
    <row r="18" spans="6:12" x14ac:dyDescent="0.25">
      <c r="F18" s="10">
        <v>710746</v>
      </c>
      <c r="G18" s="10">
        <v>1162</v>
      </c>
      <c r="H18" s="10">
        <v>2345.391384944</v>
      </c>
      <c r="I18" s="10">
        <v>813.77836645000002</v>
      </c>
      <c r="J18" s="10">
        <v>1258.179672949</v>
      </c>
      <c r="K18" s="10">
        <v>9.3802893404100001</v>
      </c>
      <c r="L18" s="10">
        <v>9</v>
      </c>
    </row>
    <row r="19" spans="6:12" x14ac:dyDescent="0.25">
      <c r="F19" s="10">
        <v>351728</v>
      </c>
      <c r="G19" s="10">
        <v>287</v>
      </c>
      <c r="H19" s="10">
        <v>1868.6038149979997</v>
      </c>
      <c r="I19" s="10">
        <v>1515.1803324050002</v>
      </c>
      <c r="J19" s="10">
        <v>4733.701128015</v>
      </c>
      <c r="K19" s="10">
        <v>8.0898535908619991</v>
      </c>
      <c r="L19" s="10">
        <v>3</v>
      </c>
    </row>
    <row r="20" spans="6:12" x14ac:dyDescent="0.25">
      <c r="F20" s="10">
        <v>474166</v>
      </c>
      <c r="G20" s="10">
        <v>445</v>
      </c>
      <c r="H20" s="10">
        <v>2177.4292841369997</v>
      </c>
      <c r="I20" s="10">
        <v>1201.7997935519998</v>
      </c>
      <c r="J20" s="10">
        <v>5884.2988246189998</v>
      </c>
      <c r="K20" s="10">
        <v>4.9773249885839999</v>
      </c>
      <c r="L20" s="10">
        <v>6</v>
      </c>
    </row>
    <row r="21" spans="6:12" x14ac:dyDescent="0.25">
      <c r="F21" s="10">
        <v>664850</v>
      </c>
      <c r="G21" s="10">
        <v>806</v>
      </c>
      <c r="H21" s="10">
        <v>2006.5182123089999</v>
      </c>
      <c r="I21" s="10">
        <v>933.20275102199992</v>
      </c>
      <c r="J21" s="10">
        <v>2952.4708536320004</v>
      </c>
      <c r="K21" s="10">
        <v>6.1375138578780009</v>
      </c>
      <c r="L21" s="10">
        <v>6</v>
      </c>
    </row>
    <row r="22" spans="6:12" x14ac:dyDescent="0.25">
      <c r="F22" s="10">
        <v>232520</v>
      </c>
      <c r="G22" s="10">
        <v>329</v>
      </c>
      <c r="H22" s="10">
        <v>2054.6884407320003</v>
      </c>
      <c r="I22" s="10">
        <v>976.93676519700011</v>
      </c>
      <c r="J22" s="10">
        <v>3418.7191900490006</v>
      </c>
      <c r="K22" s="10">
        <v>7.8021086111499995</v>
      </c>
      <c r="L22" s="10">
        <v>2</v>
      </c>
    </row>
    <row r="23" spans="6:12" x14ac:dyDescent="0.25">
      <c r="F23" s="10">
        <v>239078</v>
      </c>
      <c r="G23" s="10">
        <v>418</v>
      </c>
      <c r="H23" s="10">
        <v>2102.5056474399998</v>
      </c>
      <c r="I23" s="10">
        <v>1121.093071904</v>
      </c>
      <c r="J23" s="10">
        <v>1294.2088227643001</v>
      </c>
      <c r="K23" s="10">
        <v>14.64194919256</v>
      </c>
      <c r="L23" s="10">
        <v>1</v>
      </c>
    </row>
    <row r="24" spans="6:12" x14ac:dyDescent="0.25">
      <c r="F24" s="10">
        <v>602029</v>
      </c>
      <c r="G24" s="10">
        <v>147</v>
      </c>
      <c r="H24" s="10">
        <v>3538.2230156339997</v>
      </c>
      <c r="I24" s="10">
        <v>1716.3519330119998</v>
      </c>
      <c r="J24" s="10">
        <v>21132.675312449999</v>
      </c>
      <c r="K24" s="10">
        <v>4.2377149888780004</v>
      </c>
      <c r="L24" s="10">
        <v>8</v>
      </c>
    </row>
    <row r="25" spans="6:12" x14ac:dyDescent="0.25">
      <c r="F25" s="10">
        <v>461145</v>
      </c>
      <c r="G25" s="10">
        <v>673</v>
      </c>
      <c r="H25" s="10">
        <v>1999.6121648410001</v>
      </c>
      <c r="I25" s="10">
        <v>1405.429317571</v>
      </c>
      <c r="J25" s="10">
        <v>2786.348262598</v>
      </c>
      <c r="K25" s="10">
        <v>7.20632881479</v>
      </c>
      <c r="L25" s="10">
        <v>3</v>
      </c>
    </row>
    <row r="26" spans="6:12" x14ac:dyDescent="0.25">
      <c r="F26" s="10">
        <v>196081</v>
      </c>
      <c r="G26" s="10">
        <v>311</v>
      </c>
      <c r="H26" s="10">
        <v>1580.4568868400002</v>
      </c>
      <c r="I26" s="10">
        <v>836.23936802599997</v>
      </c>
      <c r="J26" s="10">
        <v>980.67044335000003</v>
      </c>
      <c r="K26" s="10">
        <v>11.883137258860001</v>
      </c>
      <c r="L26" s="10">
        <v>3</v>
      </c>
    </row>
    <row r="27" spans="6:12" x14ac:dyDescent="0.25">
      <c r="F27" s="10">
        <v>647325</v>
      </c>
      <c r="G27" s="10">
        <v>763</v>
      </c>
      <c r="H27" s="10">
        <v>1951.9866530729998</v>
      </c>
      <c r="I27" s="10">
        <v>1179.954243096</v>
      </c>
      <c r="J27" s="10">
        <v>3200.3240179099994</v>
      </c>
      <c r="K27" s="10">
        <v>8.4228412349800017</v>
      </c>
      <c r="L27" s="10">
        <v>9</v>
      </c>
    </row>
    <row r="28" spans="6:12" x14ac:dyDescent="0.25">
      <c r="F28" s="10">
        <v>1234935</v>
      </c>
      <c r="G28" s="10">
        <v>230</v>
      </c>
      <c r="H28" s="10">
        <v>5335.7234016830007</v>
      </c>
      <c r="I28" s="10">
        <v>2264.7841145920002</v>
      </c>
      <c r="J28" s="10">
        <v>33642.520494899996</v>
      </c>
      <c r="K28" s="10">
        <v>4.429402137136</v>
      </c>
      <c r="L28" s="10">
        <v>9</v>
      </c>
    </row>
    <row r="29" spans="6:12" x14ac:dyDescent="0.25">
      <c r="F29" s="10">
        <v>907757</v>
      </c>
      <c r="G29" s="10">
        <v>1151</v>
      </c>
      <c r="H29" s="10">
        <v>2116.9460119380001</v>
      </c>
      <c r="I29" s="10">
        <v>1355.7502167769999</v>
      </c>
      <c r="J29" s="10">
        <v>2693.471272879</v>
      </c>
      <c r="K29" s="10">
        <v>12.01622394819</v>
      </c>
      <c r="L29" s="10">
        <v>5</v>
      </c>
    </row>
    <row r="30" spans="6:12" x14ac:dyDescent="0.25">
      <c r="F30" s="10">
        <v>7753136</v>
      </c>
      <c r="G30" s="10">
        <v>3672</v>
      </c>
      <c r="H30" s="10">
        <v>15273.740265456001</v>
      </c>
      <c r="I30" s="10">
        <v>12091.475867343999</v>
      </c>
      <c r="J30" s="10">
        <v>134765.30534768</v>
      </c>
      <c r="K30" s="10">
        <v>26.071139973535999</v>
      </c>
      <c r="L30" s="10">
        <v>7</v>
      </c>
    </row>
    <row r="31" spans="6:12" x14ac:dyDescent="0.25">
      <c r="F31" s="10">
        <v>17770320</v>
      </c>
      <c r="G31" s="10">
        <v>12528</v>
      </c>
      <c r="H31" s="10">
        <v>103117.65517238399</v>
      </c>
      <c r="I31" s="10">
        <v>48023.615559456004</v>
      </c>
      <c r="J31" s="10">
        <v>178169.14285711199</v>
      </c>
      <c r="K31" s="10">
        <v>236.76353719847998</v>
      </c>
      <c r="L31" s="10">
        <v>1</v>
      </c>
    </row>
    <row r="32" spans="6:12" x14ac:dyDescent="0.25">
      <c r="F32" s="10">
        <v>399819</v>
      </c>
      <c r="G32" s="10">
        <v>590</v>
      </c>
      <c r="H32" s="10">
        <v>1875.17872818</v>
      </c>
      <c r="I32" s="10">
        <v>1156.2109963570001</v>
      </c>
      <c r="J32" s="10">
        <v>1836.1395815379999</v>
      </c>
      <c r="K32" s="10">
        <v>10.79040201936</v>
      </c>
      <c r="L32" s="10">
        <v>6</v>
      </c>
    </row>
    <row r="33" spans="6:12" x14ac:dyDescent="0.25">
      <c r="F33" s="10">
        <v>363378</v>
      </c>
      <c r="G33" s="10">
        <v>126</v>
      </c>
      <c r="H33" s="10">
        <v>3819.5899694589998</v>
      </c>
      <c r="I33" s="10">
        <v>1774.7985370887</v>
      </c>
      <c r="J33" s="10">
        <v>16553.798268402999</v>
      </c>
      <c r="K33" s="10">
        <v>3.8184142963120005</v>
      </c>
      <c r="L33" s="10">
        <v>5</v>
      </c>
    </row>
    <row r="34" spans="6:12" x14ac:dyDescent="0.25">
      <c r="F34" s="10">
        <v>801209</v>
      </c>
      <c r="G34" s="10">
        <v>826</v>
      </c>
      <c r="H34" s="10">
        <v>2083.7967815680004</v>
      </c>
      <c r="I34" s="10">
        <v>1025.0583203640001</v>
      </c>
      <c r="J34" s="10">
        <v>3692.2033477049999</v>
      </c>
      <c r="K34" s="10">
        <v>9.0881930267599991</v>
      </c>
      <c r="L34" s="10">
        <v>8</v>
      </c>
    </row>
    <row r="35" spans="6:12" x14ac:dyDescent="0.25">
      <c r="F35" s="10">
        <v>606190</v>
      </c>
      <c r="G35" s="10">
        <v>122</v>
      </c>
      <c r="H35" s="10">
        <v>3055.8527568159998</v>
      </c>
      <c r="I35" s="10">
        <v>1676.6483912619999</v>
      </c>
      <c r="J35" s="10">
        <v>24534.757889590001</v>
      </c>
      <c r="K35" s="10">
        <v>4.057065597866</v>
      </c>
      <c r="L35" s="10">
        <v>5</v>
      </c>
    </row>
    <row r="36" spans="6:12" x14ac:dyDescent="0.25">
      <c r="F36" s="10">
        <v>511699</v>
      </c>
      <c r="G36" s="10">
        <v>809</v>
      </c>
      <c r="H36" s="10">
        <v>2266.7813272510002</v>
      </c>
      <c r="I36" s="10">
        <v>889.16549426400002</v>
      </c>
      <c r="J36" s="10">
        <v>1704.269570852</v>
      </c>
      <c r="K36" s="10">
        <v>7.9764533955699992</v>
      </c>
      <c r="L36" s="10">
        <v>8</v>
      </c>
    </row>
    <row r="37" spans="6:12" x14ac:dyDescent="0.25">
      <c r="F37" s="10">
        <v>689961</v>
      </c>
      <c r="G37" s="10">
        <v>100</v>
      </c>
      <c r="H37" s="10">
        <v>6763.5949223160005</v>
      </c>
      <c r="I37" s="10">
        <v>2637.2393569230003</v>
      </c>
      <c r="J37" s="10">
        <v>46846.728648509998</v>
      </c>
      <c r="K37" s="10">
        <v>3.9017305888810001</v>
      </c>
      <c r="L37" s="10">
        <v>6</v>
      </c>
    </row>
    <row r="38" spans="6:12" x14ac:dyDescent="0.25">
      <c r="F38" s="10">
        <v>960784</v>
      </c>
      <c r="G38" s="10">
        <v>918</v>
      </c>
      <c r="H38" s="10">
        <v>2779.5406111139996</v>
      </c>
      <c r="I38" s="10">
        <v>911.6593679993</v>
      </c>
      <c r="J38" s="10">
        <v>3489.632855028</v>
      </c>
      <c r="K38" s="10">
        <v>5.5875943318310002</v>
      </c>
      <c r="L38" s="10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4"/>
  <sheetViews>
    <sheetView tabSelected="1" topLeftCell="A258" workbookViewId="0">
      <selection activeCell="B1" sqref="B1:I294"/>
    </sheetView>
  </sheetViews>
  <sheetFormatPr defaultRowHeight="15" x14ac:dyDescent="0.25"/>
  <cols>
    <col min="1" max="1" width="9.140625" style="8"/>
    <col min="10" max="10" width="12" bestFit="1" customWidth="1"/>
  </cols>
  <sheetData>
    <row r="1" spans="1:16" x14ac:dyDescent="0.25">
      <c r="A1" s="8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145</v>
      </c>
    </row>
    <row r="2" spans="1:16" x14ac:dyDescent="0.25">
      <c r="A2" s="8">
        <v>1</v>
      </c>
      <c r="B2">
        <v>0</v>
      </c>
      <c r="C2">
        <v>95725</v>
      </c>
      <c r="D2">
        <v>94</v>
      </c>
      <c r="E2">
        <v>413.47872340399999</v>
      </c>
      <c r="F2">
        <v>195.02465891899999</v>
      </c>
      <c r="G2">
        <v>602.81981982000002</v>
      </c>
      <c r="H2">
        <v>1.37221720658</v>
      </c>
      <c r="I2">
        <f>VLOOKUP(A2,Levels!A:C,3,0)</f>
        <v>2</v>
      </c>
      <c r="J2">
        <f>MIN(C:C)</f>
        <v>0</v>
      </c>
      <c r="K2">
        <f t="shared" ref="K2:O2" si="0">MIN(D:D)</f>
        <v>1</v>
      </c>
      <c r="L2">
        <f t="shared" si="0"/>
        <v>133</v>
      </c>
      <c r="M2">
        <f t="shared" si="0"/>
        <v>0</v>
      </c>
      <c r="N2">
        <f t="shared" si="0"/>
        <v>-5055.5483870999997</v>
      </c>
      <c r="O2">
        <f t="shared" si="0"/>
        <v>0</v>
      </c>
    </row>
    <row r="3" spans="1:16" x14ac:dyDescent="0.25">
      <c r="A3" s="8">
        <v>1</v>
      </c>
      <c r="B3">
        <v>1</v>
      </c>
      <c r="C3">
        <v>100788</v>
      </c>
      <c r="D3">
        <v>111</v>
      </c>
      <c r="E3">
        <v>373.01801801800002</v>
      </c>
      <c r="F3">
        <v>163.80603554499999</v>
      </c>
      <c r="G3">
        <v>541.96363636399997</v>
      </c>
      <c r="H3">
        <v>1.0360602698200001</v>
      </c>
      <c r="I3">
        <f>VLOOKUP(A3,Levels!A:C,3,0)</f>
        <v>2</v>
      </c>
      <c r="J3">
        <f>MAX(C:C)</f>
        <v>597664</v>
      </c>
      <c r="K3">
        <f t="shared" ref="K3:O3" si="1">MAX(D:D)</f>
        <v>676</v>
      </c>
      <c r="L3">
        <f t="shared" si="1"/>
        <v>9509.3206106899997</v>
      </c>
      <c r="M3">
        <f t="shared" si="1"/>
        <v>813.49231666699995</v>
      </c>
      <c r="N3">
        <f t="shared" si="1"/>
        <v>15504.333333299999</v>
      </c>
      <c r="O3">
        <f t="shared" si="1"/>
        <v>4.4604242155999998</v>
      </c>
    </row>
    <row r="4" spans="1:16" x14ac:dyDescent="0.25">
      <c r="A4" s="8">
        <v>1</v>
      </c>
      <c r="B4">
        <v>2</v>
      </c>
      <c r="C4">
        <v>160207</v>
      </c>
      <c r="D4">
        <v>211</v>
      </c>
      <c r="E4">
        <v>362.56872037900001</v>
      </c>
      <c r="F4">
        <v>133.009227412</v>
      </c>
      <c r="G4">
        <v>422.02352941200002</v>
      </c>
      <c r="H4">
        <v>0.83195053218000004</v>
      </c>
      <c r="I4">
        <f>VLOOKUP(A4,Levels!A:C,3,0)</f>
        <v>2</v>
      </c>
      <c r="J4">
        <f>AVERAGE(C:C)</f>
        <v>115521.50511945393</v>
      </c>
      <c r="K4">
        <f t="shared" ref="K4:O4" si="2">AVERAGE(D:D)</f>
        <v>119.18430034129693</v>
      </c>
      <c r="L4">
        <f t="shared" si="2"/>
        <v>468.93055180665192</v>
      </c>
      <c r="M4">
        <f t="shared" si="2"/>
        <v>206.27667616642938</v>
      </c>
      <c r="N4">
        <f t="shared" si="2"/>
        <v>1310.1411808700962</v>
      </c>
      <c r="O4">
        <f t="shared" si="2"/>
        <v>1.183639928083426</v>
      </c>
    </row>
    <row r="5" spans="1:16" x14ac:dyDescent="0.25">
      <c r="A5" s="8">
        <v>1</v>
      </c>
      <c r="B5">
        <v>3</v>
      </c>
      <c r="C5">
        <v>124136</v>
      </c>
      <c r="D5">
        <v>188</v>
      </c>
      <c r="E5">
        <v>339.90425531900001</v>
      </c>
      <c r="F5">
        <v>153.88842364000001</v>
      </c>
      <c r="G5">
        <v>401.16254416999999</v>
      </c>
      <c r="H5">
        <v>1.0247635510599999</v>
      </c>
      <c r="I5">
        <f>VLOOKUP(A5,Levels!A:C,3,0)</f>
        <v>2</v>
      </c>
    </row>
    <row r="6" spans="1:16" x14ac:dyDescent="0.25">
      <c r="A6" s="8">
        <v>2</v>
      </c>
      <c r="B6">
        <v>0</v>
      </c>
      <c r="C6">
        <v>58188</v>
      </c>
      <c r="D6">
        <v>96</v>
      </c>
      <c r="E6">
        <v>426.11458333299998</v>
      </c>
      <c r="F6">
        <v>143.311007085</v>
      </c>
      <c r="G6">
        <v>295.31390134499998</v>
      </c>
      <c r="H6">
        <v>1.17823118748</v>
      </c>
      <c r="I6">
        <f>VLOOKUP(A6,Levels!A:C,3,0)</f>
        <v>1</v>
      </c>
    </row>
    <row r="7" spans="1:16" x14ac:dyDescent="0.25">
      <c r="A7" s="8">
        <v>2</v>
      </c>
      <c r="B7">
        <v>1</v>
      </c>
      <c r="C7">
        <v>98990</v>
      </c>
      <c r="D7">
        <v>94</v>
      </c>
      <c r="E7">
        <v>346.45744680899998</v>
      </c>
      <c r="F7">
        <v>136.963807129</v>
      </c>
      <c r="G7">
        <v>710.72277227699999</v>
      </c>
      <c r="H7">
        <v>0.82885711604000001</v>
      </c>
      <c r="I7">
        <f>VLOOKUP(A7,Levels!A:C,3,0)</f>
        <v>1</v>
      </c>
    </row>
    <row r="8" spans="1:16" x14ac:dyDescent="0.25">
      <c r="A8" s="8">
        <v>2</v>
      </c>
      <c r="B8">
        <v>2</v>
      </c>
      <c r="C8">
        <v>4563</v>
      </c>
      <c r="D8">
        <v>3</v>
      </c>
      <c r="E8">
        <v>199.66666666699999</v>
      </c>
      <c r="F8">
        <v>470.30504999999999</v>
      </c>
      <c r="G8">
        <v>2065</v>
      </c>
      <c r="H8">
        <v>0.29078525</v>
      </c>
      <c r="I8">
        <f>VLOOKUP(A8,Levels!A:C,3,0)</f>
        <v>1</v>
      </c>
    </row>
    <row r="9" spans="1:16" x14ac:dyDescent="0.25">
      <c r="A9" s="8">
        <v>3</v>
      </c>
      <c r="B9">
        <v>0</v>
      </c>
      <c r="C9">
        <v>68113</v>
      </c>
      <c r="D9">
        <v>14</v>
      </c>
      <c r="E9">
        <v>665.64285714300001</v>
      </c>
      <c r="F9">
        <v>259.72695769199998</v>
      </c>
      <c r="G9">
        <v>4543.0769230799997</v>
      </c>
      <c r="H9">
        <v>0.84314197692299997</v>
      </c>
      <c r="I9">
        <f>VLOOKUP(A9,Levels!A:C,3,0)</f>
        <v>3</v>
      </c>
      <c r="J9">
        <v>0</v>
      </c>
      <c r="K9">
        <f>AVERAGEIF($B:$B,$J9,C:C)</f>
        <v>56023.5</v>
      </c>
      <c r="L9">
        <f t="shared" ref="L9:P14" si="3">AVERAGEIF($B:$B,$J9,D:D)</f>
        <v>57.82692307692308</v>
      </c>
      <c r="M9">
        <f t="shared" si="3"/>
        <v>495.89486636628851</v>
      </c>
      <c r="N9">
        <f t="shared" si="3"/>
        <v>236.53086598705769</v>
      </c>
      <c r="O9">
        <f t="shared" si="3"/>
        <v>1564.2226771567305</v>
      </c>
      <c r="P9">
        <f t="shared" si="3"/>
        <v>1.2179298104457308</v>
      </c>
    </row>
    <row r="10" spans="1:16" x14ac:dyDescent="0.25">
      <c r="A10" s="8">
        <v>3</v>
      </c>
      <c r="B10">
        <v>1</v>
      </c>
      <c r="C10">
        <v>47363</v>
      </c>
      <c r="D10">
        <v>16</v>
      </c>
      <c r="E10">
        <v>739.1875</v>
      </c>
      <c r="F10">
        <v>135.55233799999999</v>
      </c>
      <c r="G10">
        <v>2397.9333333300001</v>
      </c>
      <c r="H10">
        <v>0.43358427533299998</v>
      </c>
      <c r="I10">
        <f>VLOOKUP(A10,Levels!A:C,3,0)</f>
        <v>3</v>
      </c>
      <c r="J10">
        <v>1</v>
      </c>
      <c r="K10">
        <f t="shared" ref="K10:K14" si="4">AVERAGEIF($B:$B,$J10,C:C)</f>
        <v>67413.392156862741</v>
      </c>
      <c r="L10">
        <f t="shared" si="3"/>
        <v>80.588235294117652</v>
      </c>
      <c r="M10">
        <f t="shared" si="3"/>
        <v>419.00613967027442</v>
      </c>
      <c r="N10">
        <f t="shared" si="3"/>
        <v>198.54758536905294</v>
      </c>
      <c r="O10">
        <f t="shared" si="3"/>
        <v>1202.7637350671178</v>
      </c>
      <c r="P10">
        <f t="shared" si="3"/>
        <v>1.2534783158288239</v>
      </c>
    </row>
    <row r="11" spans="1:16" x14ac:dyDescent="0.25">
      <c r="A11" s="8">
        <v>3</v>
      </c>
      <c r="B11">
        <v>2</v>
      </c>
      <c r="C11">
        <v>218528</v>
      </c>
      <c r="D11">
        <v>33</v>
      </c>
      <c r="E11">
        <v>417.96969696999997</v>
      </c>
      <c r="F11">
        <v>296.388429062</v>
      </c>
      <c r="G11">
        <v>6404.21875</v>
      </c>
      <c r="H11">
        <v>0.45631954362499999</v>
      </c>
      <c r="I11">
        <f>VLOOKUP(A11,Levels!A:C,3,0)</f>
        <v>3</v>
      </c>
      <c r="J11">
        <v>2</v>
      </c>
      <c r="K11">
        <f t="shared" si="4"/>
        <v>139738.72</v>
      </c>
      <c r="L11">
        <f t="shared" si="3"/>
        <v>148.78</v>
      </c>
      <c r="M11">
        <f t="shared" si="3"/>
        <v>442.97124781605999</v>
      </c>
      <c r="N11">
        <f t="shared" si="3"/>
        <v>184.70876024228801</v>
      </c>
      <c r="O11">
        <f t="shared" si="3"/>
        <v>1312.4522818394598</v>
      </c>
      <c r="P11">
        <f t="shared" si="3"/>
        <v>1.0189911697403402</v>
      </c>
    </row>
    <row r="12" spans="1:16" x14ac:dyDescent="0.25">
      <c r="A12" s="8">
        <v>3</v>
      </c>
      <c r="B12">
        <v>3</v>
      </c>
      <c r="C12">
        <v>129998</v>
      </c>
      <c r="D12">
        <v>37</v>
      </c>
      <c r="E12">
        <v>633.702702703</v>
      </c>
      <c r="F12">
        <v>329.01931756099998</v>
      </c>
      <c r="G12">
        <v>2746.6341463399999</v>
      </c>
      <c r="H12">
        <v>1.7867783148800001</v>
      </c>
      <c r="I12">
        <f>VLOOKUP(A12,Levels!A:C,3,0)</f>
        <v>3</v>
      </c>
      <c r="J12">
        <v>3</v>
      </c>
      <c r="K12">
        <f t="shared" si="4"/>
        <v>123566.29166666667</v>
      </c>
      <c r="L12">
        <f t="shared" si="3"/>
        <v>140.52083333333334</v>
      </c>
      <c r="M12">
        <f t="shared" si="3"/>
        <v>414.4849490287084</v>
      </c>
      <c r="N12">
        <f t="shared" si="3"/>
        <v>211.5923298803749</v>
      </c>
      <c r="O12">
        <f t="shared" si="3"/>
        <v>1655.6595478316458</v>
      </c>
      <c r="P12">
        <f t="shared" si="3"/>
        <v>1.2605116031445622</v>
      </c>
    </row>
    <row r="13" spans="1:16" x14ac:dyDescent="0.25">
      <c r="A13" s="8">
        <v>3</v>
      </c>
      <c r="B13">
        <v>4</v>
      </c>
      <c r="C13">
        <v>1732</v>
      </c>
      <c r="D13">
        <v>2</v>
      </c>
      <c r="E13">
        <v>283</v>
      </c>
      <c r="F13">
        <v>378.84780000000001</v>
      </c>
      <c r="G13">
        <v>1366</v>
      </c>
      <c r="H13">
        <v>0.277341</v>
      </c>
      <c r="I13">
        <f>VLOOKUP(A13,Levels!A:C,3,0)</f>
        <v>3</v>
      </c>
      <c r="J13">
        <v>4</v>
      </c>
      <c r="K13">
        <f t="shared" si="4"/>
        <v>139426.82978723405</v>
      </c>
      <c r="L13">
        <f t="shared" si="3"/>
        <v>119.06382978723404</v>
      </c>
      <c r="M13">
        <f t="shared" si="3"/>
        <v>632.21013782863838</v>
      </c>
      <c r="N13">
        <f t="shared" si="3"/>
        <v>208.45837040829792</v>
      </c>
      <c r="O13">
        <f t="shared" si="3"/>
        <v>901.64377441448096</v>
      </c>
      <c r="P13">
        <f t="shared" si="3"/>
        <v>1.1839032861955316</v>
      </c>
    </row>
    <row r="14" spans="1:16" x14ac:dyDescent="0.25">
      <c r="A14" s="8">
        <v>3</v>
      </c>
      <c r="B14">
        <v>5</v>
      </c>
      <c r="C14">
        <v>140456</v>
      </c>
      <c r="D14">
        <v>20</v>
      </c>
      <c r="E14">
        <v>316.35000000000002</v>
      </c>
      <c r="F14">
        <v>277.11354894700003</v>
      </c>
      <c r="G14">
        <v>7076.8947368400004</v>
      </c>
      <c r="H14">
        <v>0.25990048710500002</v>
      </c>
      <c r="I14">
        <f>VLOOKUP(A14,Levels!A:C,3,0)</f>
        <v>3</v>
      </c>
      <c r="J14">
        <v>5</v>
      </c>
      <c r="K14">
        <f t="shared" si="4"/>
        <v>178340.37777777779</v>
      </c>
      <c r="L14">
        <f t="shared" si="3"/>
        <v>178.3111111111111</v>
      </c>
      <c r="M14">
        <f t="shared" si="3"/>
        <v>410.73531295535571</v>
      </c>
      <c r="N14">
        <f t="shared" si="3"/>
        <v>196.09157724561553</v>
      </c>
      <c r="O14">
        <f t="shared" si="3"/>
        <v>1193.7623668664958</v>
      </c>
      <c r="P14">
        <f t="shared" si="3"/>
        <v>1.165537439752222</v>
      </c>
    </row>
    <row r="15" spans="1:16" x14ac:dyDescent="0.25">
      <c r="A15" s="8">
        <v>4</v>
      </c>
      <c r="B15">
        <v>0</v>
      </c>
      <c r="C15">
        <v>99854</v>
      </c>
      <c r="D15">
        <v>128</v>
      </c>
      <c r="E15">
        <v>390.8828125</v>
      </c>
      <c r="F15">
        <v>193.38832245399999</v>
      </c>
      <c r="G15">
        <v>360.030674847</v>
      </c>
      <c r="H15">
        <v>1.8616165955199999</v>
      </c>
      <c r="I15">
        <f>VLOOKUP(A15,Levels!A:C,3,0)</f>
        <v>5</v>
      </c>
    </row>
    <row r="16" spans="1:16" x14ac:dyDescent="0.25">
      <c r="A16" s="8">
        <v>4</v>
      </c>
      <c r="B16">
        <v>1</v>
      </c>
      <c r="C16">
        <v>39334</v>
      </c>
      <c r="D16">
        <v>75</v>
      </c>
      <c r="E16">
        <v>287.77333333299998</v>
      </c>
      <c r="F16">
        <v>142.97273474100001</v>
      </c>
      <c r="G16">
        <v>232.11851851899999</v>
      </c>
      <c r="H16">
        <v>1.55864870281</v>
      </c>
      <c r="I16">
        <f>VLOOKUP(A16,Levels!A:C,3,0)</f>
        <v>5</v>
      </c>
    </row>
    <row r="17" spans="1:9" x14ac:dyDescent="0.25">
      <c r="A17" s="8">
        <v>4</v>
      </c>
      <c r="B17">
        <v>2</v>
      </c>
      <c r="C17">
        <v>132296</v>
      </c>
      <c r="D17">
        <v>224</v>
      </c>
      <c r="E17">
        <v>276.74107142899999</v>
      </c>
      <c r="F17">
        <v>132.253638072</v>
      </c>
      <c r="G17">
        <v>315.86995515699999</v>
      </c>
      <c r="H17">
        <v>1.18381404659</v>
      </c>
      <c r="I17">
        <f>VLOOKUP(A17,Levels!A:C,3,0)</f>
        <v>5</v>
      </c>
    </row>
    <row r="18" spans="1:9" x14ac:dyDescent="0.25">
      <c r="A18" s="8">
        <v>4</v>
      </c>
      <c r="B18">
        <v>3</v>
      </c>
      <c r="C18">
        <v>85299</v>
      </c>
      <c r="D18">
        <v>119</v>
      </c>
      <c r="E18">
        <v>297.95798319300002</v>
      </c>
      <c r="F18">
        <v>239.57389618600001</v>
      </c>
      <c r="G18">
        <v>424.92372881400001</v>
      </c>
      <c r="H18">
        <v>1.5578625077999999</v>
      </c>
      <c r="I18">
        <f>VLOOKUP(A18,Levels!A:C,3,0)</f>
        <v>5</v>
      </c>
    </row>
    <row r="19" spans="1:9" x14ac:dyDescent="0.25">
      <c r="A19" s="8">
        <v>4</v>
      </c>
      <c r="B19">
        <v>4</v>
      </c>
      <c r="C19">
        <v>186820</v>
      </c>
      <c r="D19">
        <v>166</v>
      </c>
      <c r="E19">
        <v>315.81927710799999</v>
      </c>
      <c r="F19">
        <v>126.175781636</v>
      </c>
      <c r="G19">
        <v>816.72727272700001</v>
      </c>
      <c r="H19">
        <v>0.83401746615200001</v>
      </c>
      <c r="I19">
        <f>VLOOKUP(A19,Levels!A:C,3,0)</f>
        <v>5</v>
      </c>
    </row>
    <row r="20" spans="1:9" x14ac:dyDescent="0.25">
      <c r="A20" s="8">
        <v>4</v>
      </c>
      <c r="B20">
        <v>5</v>
      </c>
      <c r="C20">
        <v>155777</v>
      </c>
      <c r="D20">
        <v>243</v>
      </c>
      <c r="E20">
        <v>274.27983539100001</v>
      </c>
      <c r="F20">
        <v>159.20189471099999</v>
      </c>
      <c r="G20">
        <v>369.39669421500002</v>
      </c>
      <c r="H20">
        <v>1.4671509333099999</v>
      </c>
      <c r="I20">
        <f>VLOOKUP(A20,Levels!A:C,3,0)</f>
        <v>5</v>
      </c>
    </row>
    <row r="21" spans="1:9" x14ac:dyDescent="0.25">
      <c r="A21" s="8">
        <v>5</v>
      </c>
      <c r="B21">
        <v>0</v>
      </c>
      <c r="C21">
        <v>114078</v>
      </c>
      <c r="D21">
        <v>20</v>
      </c>
      <c r="E21">
        <v>1359.2</v>
      </c>
      <c r="F21">
        <v>337.12284263200002</v>
      </c>
      <c r="G21">
        <v>4582.1052631599996</v>
      </c>
      <c r="H21">
        <v>0.38892692947399998</v>
      </c>
      <c r="I21">
        <f>VLOOKUP(A21,Levels!A:C,3,0)</f>
        <v>3</v>
      </c>
    </row>
    <row r="22" spans="1:9" x14ac:dyDescent="0.25">
      <c r="A22" s="8">
        <v>5</v>
      </c>
      <c r="B22">
        <v>1</v>
      </c>
      <c r="C22">
        <v>68914</v>
      </c>
      <c r="D22">
        <v>29</v>
      </c>
      <c r="E22">
        <v>306.82758620700002</v>
      </c>
      <c r="F22">
        <v>183.86915930999999</v>
      </c>
      <c r="G22">
        <v>2118.8620689700001</v>
      </c>
      <c r="H22">
        <v>0.53511550413800002</v>
      </c>
      <c r="I22">
        <f>VLOOKUP(A22,Levels!A:C,3,0)</f>
        <v>3</v>
      </c>
    </row>
    <row r="23" spans="1:9" x14ac:dyDescent="0.25">
      <c r="A23" s="8">
        <v>5</v>
      </c>
      <c r="B23">
        <v>2</v>
      </c>
      <c r="C23">
        <v>180224</v>
      </c>
      <c r="D23">
        <v>55</v>
      </c>
      <c r="E23">
        <v>411.89090909100003</v>
      </c>
      <c r="F23">
        <v>184.38764815799999</v>
      </c>
      <c r="G23">
        <v>2326.6184210500001</v>
      </c>
      <c r="H23">
        <v>0.45396221276299997</v>
      </c>
      <c r="I23">
        <f>VLOOKUP(A23,Levels!A:C,3,0)</f>
        <v>3</v>
      </c>
    </row>
    <row r="24" spans="1:9" x14ac:dyDescent="0.25">
      <c r="A24" s="8">
        <v>5</v>
      </c>
      <c r="B24">
        <v>3</v>
      </c>
      <c r="C24">
        <v>166237</v>
      </c>
      <c r="D24">
        <v>44</v>
      </c>
      <c r="E24">
        <v>412.15909090899999</v>
      </c>
      <c r="F24">
        <v>234.64293697700001</v>
      </c>
      <c r="G24">
        <v>3448.11627907</v>
      </c>
      <c r="H24">
        <v>0.29029248883699998</v>
      </c>
      <c r="I24">
        <f>VLOOKUP(A24,Levels!A:C,3,0)</f>
        <v>3</v>
      </c>
    </row>
    <row r="25" spans="1:9" x14ac:dyDescent="0.25">
      <c r="A25" s="8">
        <v>5</v>
      </c>
      <c r="B25">
        <v>4</v>
      </c>
      <c r="C25">
        <v>10657</v>
      </c>
      <c r="D25">
        <v>14</v>
      </c>
      <c r="E25">
        <v>342.78571428599997</v>
      </c>
      <c r="F25">
        <v>200.72448549999999</v>
      </c>
      <c r="G25">
        <v>1906.55</v>
      </c>
      <c r="H25">
        <v>0.68392964950000001</v>
      </c>
      <c r="I25">
        <f>VLOOKUP(A25,Levels!A:C,3,0)</f>
        <v>3</v>
      </c>
    </row>
    <row r="26" spans="1:9" x14ac:dyDescent="0.25">
      <c r="A26" s="8">
        <v>5</v>
      </c>
      <c r="B26">
        <v>5</v>
      </c>
      <c r="C26">
        <v>194480</v>
      </c>
      <c r="D26">
        <v>69</v>
      </c>
      <c r="E26">
        <v>319.07246376799998</v>
      </c>
      <c r="F26">
        <v>154.07216157100001</v>
      </c>
      <c r="G26">
        <v>2470.4285714299999</v>
      </c>
      <c r="H26">
        <v>0.55334810851399996</v>
      </c>
      <c r="I26">
        <f>VLOOKUP(A26,Levels!A:C,3,0)</f>
        <v>3</v>
      </c>
    </row>
    <row r="27" spans="1:9" x14ac:dyDescent="0.25">
      <c r="A27" s="8">
        <v>6</v>
      </c>
      <c r="B27">
        <v>0</v>
      </c>
      <c r="C27">
        <v>38135</v>
      </c>
      <c r="D27">
        <v>36</v>
      </c>
      <c r="E27">
        <v>482.11111111100001</v>
      </c>
      <c r="F27">
        <v>197.409854878</v>
      </c>
      <c r="G27">
        <v>761.87804877999997</v>
      </c>
      <c r="H27">
        <v>1.1672309921999999</v>
      </c>
      <c r="I27">
        <f>VLOOKUP(A27,Levels!A:C,3,0)</f>
        <v>3</v>
      </c>
    </row>
    <row r="28" spans="1:9" x14ac:dyDescent="0.25">
      <c r="A28" s="8">
        <v>6</v>
      </c>
      <c r="B28">
        <v>1</v>
      </c>
      <c r="C28">
        <v>91029</v>
      </c>
      <c r="D28">
        <v>149</v>
      </c>
      <c r="E28">
        <v>359.42281879199999</v>
      </c>
      <c r="F28">
        <v>127.35190407899999</v>
      </c>
      <c r="G28">
        <v>269.55263157899998</v>
      </c>
      <c r="H28">
        <v>1.24125684421</v>
      </c>
      <c r="I28">
        <f>VLOOKUP(A28,Levels!A:C,3,0)</f>
        <v>3</v>
      </c>
    </row>
    <row r="29" spans="1:9" x14ac:dyDescent="0.25">
      <c r="A29" s="8">
        <v>6</v>
      </c>
      <c r="B29">
        <v>2</v>
      </c>
      <c r="C29">
        <v>126401</v>
      </c>
      <c r="D29">
        <v>170</v>
      </c>
      <c r="E29">
        <v>456.81764705900002</v>
      </c>
      <c r="F29">
        <v>120.45312682799999</v>
      </c>
      <c r="G29">
        <v>320.60215053799999</v>
      </c>
      <c r="H29">
        <v>1.0833897509699999</v>
      </c>
      <c r="I29">
        <f>VLOOKUP(A29,Levels!A:C,3,0)</f>
        <v>3</v>
      </c>
    </row>
    <row r="30" spans="1:9" x14ac:dyDescent="0.25">
      <c r="A30" s="8">
        <v>6</v>
      </c>
      <c r="B30">
        <v>3</v>
      </c>
      <c r="C30">
        <v>241477</v>
      </c>
      <c r="D30">
        <v>360</v>
      </c>
      <c r="E30">
        <v>443.04166666700002</v>
      </c>
      <c r="F30">
        <v>112.13444167599999</v>
      </c>
      <c r="G30">
        <v>276.67819148900003</v>
      </c>
      <c r="H30">
        <v>1.2346530033500001</v>
      </c>
      <c r="I30">
        <f>VLOOKUP(A30,Levels!A:C,3,0)</f>
        <v>3</v>
      </c>
    </row>
    <row r="31" spans="1:9" x14ac:dyDescent="0.25">
      <c r="A31" s="8">
        <v>6</v>
      </c>
      <c r="B31">
        <v>4</v>
      </c>
      <c r="C31">
        <v>0</v>
      </c>
      <c r="D31">
        <v>1</v>
      </c>
      <c r="E31">
        <v>301</v>
      </c>
      <c r="F31">
        <v>0</v>
      </c>
      <c r="G31">
        <v>0</v>
      </c>
      <c r="H31">
        <v>0</v>
      </c>
      <c r="I31">
        <f>VLOOKUP(A31,Levels!A:C,3,0)</f>
        <v>3</v>
      </c>
    </row>
    <row r="32" spans="1:9" x14ac:dyDescent="0.25">
      <c r="A32" s="8">
        <v>7</v>
      </c>
      <c r="B32">
        <v>0</v>
      </c>
      <c r="C32">
        <v>151182</v>
      </c>
      <c r="D32">
        <v>121</v>
      </c>
      <c r="E32">
        <v>487.30578512400001</v>
      </c>
      <c r="F32">
        <v>386.71077392900003</v>
      </c>
      <c r="G32">
        <v>741.45714285700001</v>
      </c>
      <c r="H32">
        <v>1.9697887429400001</v>
      </c>
      <c r="I32">
        <f>VLOOKUP(A32,Levels!A:C,3,0)</f>
        <v>4</v>
      </c>
    </row>
    <row r="33" spans="1:9" x14ac:dyDescent="0.25">
      <c r="A33" s="8">
        <v>7</v>
      </c>
      <c r="B33">
        <v>1</v>
      </c>
      <c r="C33">
        <v>157880</v>
      </c>
      <c r="D33">
        <v>136</v>
      </c>
      <c r="E33">
        <v>438.98529411800001</v>
      </c>
      <c r="F33">
        <v>300.92389398199998</v>
      </c>
      <c r="G33">
        <v>649.34955752200005</v>
      </c>
      <c r="H33">
        <v>1.39019286088</v>
      </c>
      <c r="I33">
        <f>VLOOKUP(A33,Levels!A:C,3,0)</f>
        <v>4</v>
      </c>
    </row>
    <row r="34" spans="1:9" x14ac:dyDescent="0.25">
      <c r="A34" s="8">
        <v>7</v>
      </c>
      <c r="B34">
        <v>2</v>
      </c>
      <c r="C34">
        <v>26879</v>
      </c>
      <c r="D34">
        <v>19</v>
      </c>
      <c r="E34">
        <v>527.47368421099998</v>
      </c>
      <c r="F34">
        <v>327.97074528600001</v>
      </c>
      <c r="G34">
        <v>1614.5</v>
      </c>
      <c r="H34">
        <v>1.11635086757</v>
      </c>
      <c r="I34">
        <f>VLOOKUP(A34,Levels!A:C,3,0)</f>
        <v>4</v>
      </c>
    </row>
    <row r="35" spans="1:9" x14ac:dyDescent="0.25">
      <c r="A35" s="8">
        <v>7</v>
      </c>
      <c r="B35">
        <v>3</v>
      </c>
      <c r="C35">
        <v>269788</v>
      </c>
      <c r="D35">
        <v>199</v>
      </c>
      <c r="E35">
        <v>402.53266331700002</v>
      </c>
      <c r="F35">
        <v>330.08390161599999</v>
      </c>
      <c r="G35">
        <v>959.52020202000006</v>
      </c>
      <c r="H35">
        <v>1.6972980103099999</v>
      </c>
      <c r="I35">
        <f>VLOOKUP(A35,Levels!A:C,3,0)</f>
        <v>4</v>
      </c>
    </row>
    <row r="36" spans="1:9" x14ac:dyDescent="0.25">
      <c r="A36" s="8">
        <v>7</v>
      </c>
      <c r="B36">
        <v>4</v>
      </c>
      <c r="C36">
        <v>233451</v>
      </c>
      <c r="D36">
        <v>131</v>
      </c>
      <c r="E36">
        <v>9509.3206106899997</v>
      </c>
      <c r="F36">
        <v>206.556948495</v>
      </c>
      <c r="G36">
        <v>-5055.5483870999997</v>
      </c>
      <c r="H36">
        <v>0.74572431391600003</v>
      </c>
      <c r="I36">
        <f>VLOOKUP(A36,Levels!A:C,3,0)</f>
        <v>4</v>
      </c>
    </row>
    <row r="37" spans="1:9" x14ac:dyDescent="0.25">
      <c r="A37" s="8">
        <v>7</v>
      </c>
      <c r="B37">
        <v>5</v>
      </c>
      <c r="C37">
        <v>418306</v>
      </c>
      <c r="D37">
        <v>205</v>
      </c>
      <c r="E37">
        <v>576.06829268299998</v>
      </c>
      <c r="F37">
        <v>314.86927784300002</v>
      </c>
      <c r="G37">
        <v>1476.3627451</v>
      </c>
      <c r="H37">
        <v>1.26457486002</v>
      </c>
      <c r="I37">
        <f>VLOOKUP(A37,Levels!A:C,3,0)</f>
        <v>4</v>
      </c>
    </row>
    <row r="38" spans="1:9" x14ac:dyDescent="0.25">
      <c r="A38" s="8">
        <v>8</v>
      </c>
      <c r="B38">
        <v>0</v>
      </c>
      <c r="C38">
        <v>53126</v>
      </c>
      <c r="D38">
        <v>74</v>
      </c>
      <c r="E38">
        <v>310.74324324299999</v>
      </c>
      <c r="F38">
        <v>146.208146164</v>
      </c>
      <c r="G38">
        <v>418.20547945200002</v>
      </c>
      <c r="H38">
        <v>1.2940760706800001</v>
      </c>
      <c r="I38">
        <f>VLOOKUP(A38,Levels!A:C,3,0)</f>
        <v>4</v>
      </c>
    </row>
    <row r="39" spans="1:9" x14ac:dyDescent="0.25">
      <c r="A39" s="8">
        <v>8</v>
      </c>
      <c r="B39">
        <v>1</v>
      </c>
      <c r="C39">
        <v>83832</v>
      </c>
      <c r="D39">
        <v>149</v>
      </c>
      <c r="E39">
        <v>311.68456375800002</v>
      </c>
      <c r="F39">
        <v>157.86567464699999</v>
      </c>
      <c r="G39">
        <v>278.51764705900001</v>
      </c>
      <c r="H39">
        <v>1.4965095026499999</v>
      </c>
      <c r="I39">
        <f>VLOOKUP(A39,Levels!A:C,3,0)</f>
        <v>4</v>
      </c>
    </row>
    <row r="40" spans="1:9" x14ac:dyDescent="0.25">
      <c r="A40" s="8">
        <v>8</v>
      </c>
      <c r="B40">
        <v>2</v>
      </c>
      <c r="C40">
        <v>65848</v>
      </c>
      <c r="D40">
        <v>93</v>
      </c>
      <c r="E40">
        <v>391.24731182800002</v>
      </c>
      <c r="F40">
        <v>158.11280661000001</v>
      </c>
      <c r="G40">
        <v>280.87328767100001</v>
      </c>
      <c r="H40">
        <v>1.3180767880099999</v>
      </c>
      <c r="I40">
        <f>VLOOKUP(A40,Levels!A:C,3,0)</f>
        <v>4</v>
      </c>
    </row>
    <row r="41" spans="1:9" x14ac:dyDescent="0.25">
      <c r="A41" s="8">
        <v>8</v>
      </c>
      <c r="B41">
        <v>3</v>
      </c>
      <c r="C41">
        <v>169726</v>
      </c>
      <c r="D41">
        <v>265</v>
      </c>
      <c r="E41">
        <v>343.13962264200001</v>
      </c>
      <c r="F41">
        <v>141.379870947</v>
      </c>
      <c r="G41">
        <v>300.54545454499998</v>
      </c>
      <c r="H41">
        <v>1.36096984428</v>
      </c>
      <c r="I41">
        <f>VLOOKUP(A41,Levels!A:C,3,0)</f>
        <v>4</v>
      </c>
    </row>
    <row r="42" spans="1:9" x14ac:dyDescent="0.25">
      <c r="A42" s="8">
        <v>8</v>
      </c>
      <c r="B42">
        <v>4</v>
      </c>
      <c r="C42">
        <v>33760</v>
      </c>
      <c r="D42">
        <v>68</v>
      </c>
      <c r="E42">
        <v>280.79411764700001</v>
      </c>
      <c r="F42">
        <v>189.955273433</v>
      </c>
      <c r="G42">
        <v>224.865671642</v>
      </c>
      <c r="H42">
        <v>1.6946446373099999</v>
      </c>
      <c r="I42">
        <f>VLOOKUP(A42,Levels!A:C,3,0)</f>
        <v>4</v>
      </c>
    </row>
    <row r="43" spans="1:9" x14ac:dyDescent="0.25">
      <c r="A43" s="8">
        <v>8</v>
      </c>
      <c r="B43">
        <v>5</v>
      </c>
      <c r="C43">
        <v>123104</v>
      </c>
      <c r="D43">
        <v>226</v>
      </c>
      <c r="E43">
        <v>319.54867256599999</v>
      </c>
      <c r="F43">
        <v>137.93341404399999</v>
      </c>
      <c r="G43">
        <v>227.04888888900001</v>
      </c>
      <c r="H43">
        <v>1.35507795173</v>
      </c>
      <c r="I43">
        <f>VLOOKUP(A43,Levels!A:C,3,0)</f>
        <v>4</v>
      </c>
    </row>
    <row r="44" spans="1:9" x14ac:dyDescent="0.25">
      <c r="A44" s="8">
        <v>9</v>
      </c>
      <c r="B44">
        <v>0</v>
      </c>
      <c r="C44">
        <v>50094</v>
      </c>
      <c r="D44">
        <v>53</v>
      </c>
      <c r="E44">
        <v>329.018867925</v>
      </c>
      <c r="F44">
        <v>224.94391991099999</v>
      </c>
      <c r="G44">
        <v>706.60714285699999</v>
      </c>
      <c r="H44">
        <v>1.13282984643</v>
      </c>
      <c r="I44">
        <f>VLOOKUP(A44,Levels!A:C,3,0)</f>
        <v>2</v>
      </c>
    </row>
    <row r="45" spans="1:9" x14ac:dyDescent="0.25">
      <c r="A45" s="8">
        <v>9</v>
      </c>
      <c r="B45">
        <v>1</v>
      </c>
      <c r="C45">
        <v>97725</v>
      </c>
      <c r="D45">
        <v>117</v>
      </c>
      <c r="E45">
        <v>295.96581196599999</v>
      </c>
      <c r="F45">
        <v>144.37556208000001</v>
      </c>
      <c r="G45">
        <v>580.67256637200001</v>
      </c>
      <c r="H45">
        <v>0.95155720283199996</v>
      </c>
      <c r="I45">
        <f>VLOOKUP(A45,Levels!A:C,3,0)</f>
        <v>2</v>
      </c>
    </row>
    <row r="46" spans="1:9" x14ac:dyDescent="0.25">
      <c r="A46" s="8">
        <v>9</v>
      </c>
      <c r="B46">
        <v>2</v>
      </c>
      <c r="C46">
        <v>347961</v>
      </c>
      <c r="D46">
        <v>447</v>
      </c>
      <c r="E46">
        <v>367.60850111899998</v>
      </c>
      <c r="F46">
        <v>120.863025288</v>
      </c>
      <c r="G46">
        <v>442.74413646099998</v>
      </c>
      <c r="H46">
        <v>1.41050664064</v>
      </c>
      <c r="I46">
        <f>VLOOKUP(A46,Levels!A:C,3,0)</f>
        <v>2</v>
      </c>
    </row>
    <row r="47" spans="1:9" x14ac:dyDescent="0.25">
      <c r="A47" s="8">
        <v>9</v>
      </c>
      <c r="B47">
        <v>3</v>
      </c>
      <c r="C47">
        <v>0</v>
      </c>
      <c r="D47">
        <v>1</v>
      </c>
      <c r="E47">
        <v>233</v>
      </c>
      <c r="F47">
        <v>0</v>
      </c>
      <c r="G47">
        <v>0</v>
      </c>
      <c r="H47">
        <v>0</v>
      </c>
      <c r="I47">
        <f>VLOOKUP(A47,Levels!A:C,3,0)</f>
        <v>2</v>
      </c>
    </row>
    <row r="48" spans="1:9" x14ac:dyDescent="0.25">
      <c r="A48" s="8">
        <v>10</v>
      </c>
      <c r="B48">
        <v>0</v>
      </c>
      <c r="C48">
        <v>33706</v>
      </c>
      <c r="D48">
        <v>54</v>
      </c>
      <c r="E48">
        <v>514.48148148099995</v>
      </c>
      <c r="F48">
        <v>226.15252567900001</v>
      </c>
      <c r="G48">
        <v>240.62962963000001</v>
      </c>
      <c r="H48">
        <v>1.87145782457</v>
      </c>
      <c r="I48">
        <f>VLOOKUP(A48,Levels!A:C,3,0)</f>
        <v>4</v>
      </c>
    </row>
    <row r="49" spans="1:9" x14ac:dyDescent="0.25">
      <c r="A49" s="8">
        <v>10</v>
      </c>
      <c r="B49">
        <v>1</v>
      </c>
      <c r="C49">
        <v>46030</v>
      </c>
      <c r="D49">
        <v>85</v>
      </c>
      <c r="E49">
        <v>384.4</v>
      </c>
      <c r="F49">
        <v>141.012337395</v>
      </c>
      <c r="G49">
        <v>162.15126050399999</v>
      </c>
      <c r="H49">
        <v>1.6572652326899999</v>
      </c>
      <c r="I49">
        <f>VLOOKUP(A49,Levels!A:C,3,0)</f>
        <v>4</v>
      </c>
    </row>
    <row r="50" spans="1:9" x14ac:dyDescent="0.25">
      <c r="A50" s="8">
        <v>10</v>
      </c>
      <c r="B50">
        <v>2</v>
      </c>
      <c r="C50">
        <v>107484</v>
      </c>
      <c r="D50">
        <v>166</v>
      </c>
      <c r="E50">
        <v>429.36144578300002</v>
      </c>
      <c r="F50">
        <v>119.495084096</v>
      </c>
      <c r="G50">
        <v>221.457446809</v>
      </c>
      <c r="H50">
        <v>1.0596363527699999</v>
      </c>
      <c r="I50">
        <f>VLOOKUP(A50,Levels!A:C,3,0)</f>
        <v>4</v>
      </c>
    </row>
    <row r="51" spans="1:9" x14ac:dyDescent="0.25">
      <c r="A51" s="8">
        <v>10</v>
      </c>
      <c r="B51">
        <v>3</v>
      </c>
      <c r="C51">
        <v>75906</v>
      </c>
      <c r="D51">
        <v>151</v>
      </c>
      <c r="E51">
        <v>324.05298013200002</v>
      </c>
      <c r="F51">
        <v>125.961923879</v>
      </c>
      <c r="G51">
        <v>200.05454545500001</v>
      </c>
      <c r="H51">
        <v>1.3022168519399999</v>
      </c>
      <c r="I51">
        <f>VLOOKUP(A51,Levels!A:C,3,0)</f>
        <v>4</v>
      </c>
    </row>
    <row r="52" spans="1:9" x14ac:dyDescent="0.25">
      <c r="A52" s="8">
        <v>10</v>
      </c>
      <c r="B52">
        <v>4</v>
      </c>
      <c r="C52">
        <v>70746</v>
      </c>
      <c r="D52">
        <v>82</v>
      </c>
      <c r="E52">
        <v>293.62195122000003</v>
      </c>
      <c r="F52">
        <v>149.06629588199999</v>
      </c>
      <c r="G52">
        <v>535.14705882400006</v>
      </c>
      <c r="H52">
        <v>1.0638544462999999</v>
      </c>
      <c r="I52">
        <f>VLOOKUP(A52,Levels!A:C,3,0)</f>
        <v>4</v>
      </c>
    </row>
    <row r="53" spans="1:9" x14ac:dyDescent="0.25">
      <c r="A53" s="8">
        <v>10</v>
      </c>
      <c r="B53">
        <v>5</v>
      </c>
      <c r="C53">
        <v>177827</v>
      </c>
      <c r="D53">
        <v>271</v>
      </c>
      <c r="E53">
        <v>320.863468635</v>
      </c>
      <c r="F53">
        <v>127.47732733300001</v>
      </c>
      <c r="G53">
        <v>344.82962963</v>
      </c>
      <c r="H53">
        <v>1.0220226873</v>
      </c>
      <c r="I53">
        <f>VLOOKUP(A53,Levels!A:C,3,0)</f>
        <v>4</v>
      </c>
    </row>
    <row r="54" spans="1:9" x14ac:dyDescent="0.25">
      <c r="A54" s="8">
        <v>11</v>
      </c>
      <c r="B54">
        <v>0</v>
      </c>
      <c r="C54">
        <v>37369</v>
      </c>
      <c r="D54">
        <v>50</v>
      </c>
      <c r="E54">
        <v>363.28</v>
      </c>
      <c r="F54">
        <v>160.987699655</v>
      </c>
      <c r="G54">
        <v>437.93103448300002</v>
      </c>
      <c r="H54">
        <v>0.88785323948299999</v>
      </c>
      <c r="I54">
        <f>VLOOKUP(A54,Levels!A:C,3,0)</f>
        <v>5</v>
      </c>
    </row>
    <row r="55" spans="1:9" x14ac:dyDescent="0.25">
      <c r="A55" s="8">
        <v>11</v>
      </c>
      <c r="B55">
        <v>1</v>
      </c>
      <c r="C55">
        <v>47064</v>
      </c>
      <c r="D55">
        <v>87</v>
      </c>
      <c r="E55">
        <v>290.24137931000001</v>
      </c>
      <c r="F55">
        <v>145.32740999999999</v>
      </c>
      <c r="G55">
        <v>328.21481481500001</v>
      </c>
      <c r="H55">
        <v>1.2625357482199999</v>
      </c>
      <c r="I55">
        <f>VLOOKUP(A55,Levels!A:C,3,0)</f>
        <v>5</v>
      </c>
    </row>
    <row r="56" spans="1:9" x14ac:dyDescent="0.25">
      <c r="A56" s="8">
        <v>11</v>
      </c>
      <c r="B56">
        <v>2</v>
      </c>
      <c r="C56">
        <v>137563</v>
      </c>
      <c r="D56">
        <v>183</v>
      </c>
      <c r="E56">
        <v>400.87978142100002</v>
      </c>
      <c r="F56">
        <v>159.826987527</v>
      </c>
      <c r="G56">
        <v>364.45054945099997</v>
      </c>
      <c r="H56">
        <v>1.0366962611499999</v>
      </c>
      <c r="I56">
        <f>VLOOKUP(A56,Levels!A:C,3,0)</f>
        <v>5</v>
      </c>
    </row>
    <row r="57" spans="1:9" x14ac:dyDescent="0.25">
      <c r="A57" s="8">
        <v>11</v>
      </c>
      <c r="B57">
        <v>3</v>
      </c>
      <c r="C57">
        <v>102452</v>
      </c>
      <c r="D57">
        <v>168</v>
      </c>
      <c r="E57">
        <v>314.39285714300001</v>
      </c>
      <c r="F57">
        <v>137.08376273100001</v>
      </c>
      <c r="G57">
        <v>344.70833333299998</v>
      </c>
      <c r="H57">
        <v>1.0398750515299999</v>
      </c>
      <c r="I57">
        <f>VLOOKUP(A57,Levels!A:C,3,0)</f>
        <v>5</v>
      </c>
    </row>
    <row r="58" spans="1:9" x14ac:dyDescent="0.25">
      <c r="A58" s="8">
        <v>11</v>
      </c>
      <c r="B58">
        <v>4</v>
      </c>
      <c r="C58">
        <v>263527</v>
      </c>
      <c r="D58">
        <v>304</v>
      </c>
      <c r="E58">
        <v>348.41118421099998</v>
      </c>
      <c r="F58">
        <v>180.161975509</v>
      </c>
      <c r="G58">
        <v>520.91592920400001</v>
      </c>
      <c r="H58">
        <v>1.0271003805300001</v>
      </c>
      <c r="I58">
        <f>VLOOKUP(A58,Levels!A:C,3,0)</f>
        <v>5</v>
      </c>
    </row>
    <row r="59" spans="1:9" x14ac:dyDescent="0.25">
      <c r="A59" s="8">
        <v>11</v>
      </c>
      <c r="B59">
        <v>5</v>
      </c>
      <c r="C59">
        <v>223825</v>
      </c>
      <c r="D59">
        <v>240</v>
      </c>
      <c r="E59">
        <v>374.5</v>
      </c>
      <c r="F59">
        <v>120.56370924700001</v>
      </c>
      <c r="G59">
        <v>566.01673640199999</v>
      </c>
      <c r="H59">
        <v>0.880493174519</v>
      </c>
      <c r="I59">
        <f>VLOOKUP(A59,Levels!A:C,3,0)</f>
        <v>5</v>
      </c>
    </row>
    <row r="60" spans="1:9" x14ac:dyDescent="0.25">
      <c r="A60" s="8">
        <v>13</v>
      </c>
      <c r="B60">
        <v>0</v>
      </c>
      <c r="C60">
        <v>42768</v>
      </c>
      <c r="D60">
        <v>43</v>
      </c>
      <c r="E60">
        <v>470.09302325599998</v>
      </c>
      <c r="F60">
        <v>268.36586448700001</v>
      </c>
      <c r="G60">
        <v>585.83333333300004</v>
      </c>
      <c r="H60">
        <v>1.39743755808</v>
      </c>
      <c r="I60">
        <f>VLOOKUP(A60,Levels!A:C,3,0)</f>
        <v>3</v>
      </c>
    </row>
    <row r="61" spans="1:9" x14ac:dyDescent="0.25">
      <c r="A61" s="8">
        <v>13</v>
      </c>
      <c r="B61">
        <v>1</v>
      </c>
      <c r="C61">
        <v>47629</v>
      </c>
      <c r="D61">
        <v>71</v>
      </c>
      <c r="E61">
        <v>288.64788732400001</v>
      </c>
      <c r="F61">
        <v>248.35778114499999</v>
      </c>
      <c r="G61">
        <v>340.21686747000001</v>
      </c>
      <c r="H61">
        <v>1.91296593639</v>
      </c>
      <c r="I61">
        <f>VLOOKUP(A61,Levels!A:C,3,0)</f>
        <v>3</v>
      </c>
    </row>
    <row r="62" spans="1:9" x14ac:dyDescent="0.25">
      <c r="A62" s="8">
        <v>13</v>
      </c>
      <c r="B62">
        <v>2</v>
      </c>
      <c r="C62">
        <v>101853</v>
      </c>
      <c r="D62">
        <v>146</v>
      </c>
      <c r="E62">
        <v>337.273972603</v>
      </c>
      <c r="F62">
        <v>191.79462699199999</v>
      </c>
      <c r="G62">
        <v>479.48728813600002</v>
      </c>
      <c r="H62">
        <v>1.43160273504</v>
      </c>
      <c r="I62">
        <f>VLOOKUP(A62,Levels!A:C,3,0)</f>
        <v>3</v>
      </c>
    </row>
    <row r="63" spans="1:9" x14ac:dyDescent="0.25">
      <c r="A63" s="8">
        <v>13</v>
      </c>
      <c r="B63">
        <v>3</v>
      </c>
      <c r="C63">
        <v>98623</v>
      </c>
      <c r="D63">
        <v>186</v>
      </c>
      <c r="E63">
        <v>310.05913978500001</v>
      </c>
      <c r="F63">
        <v>295.61726558499998</v>
      </c>
      <c r="G63">
        <v>325.27169811300001</v>
      </c>
      <c r="H63">
        <v>4.1749914709800002</v>
      </c>
      <c r="I63">
        <f>VLOOKUP(A63,Levels!A:C,3,0)</f>
        <v>3</v>
      </c>
    </row>
    <row r="64" spans="1:9" x14ac:dyDescent="0.25">
      <c r="A64" s="8">
        <v>13</v>
      </c>
      <c r="B64">
        <v>4</v>
      </c>
      <c r="C64">
        <v>428166</v>
      </c>
      <c r="D64">
        <v>447</v>
      </c>
      <c r="E64">
        <v>358.43400447400001</v>
      </c>
      <c r="F64">
        <v>163.874832731</v>
      </c>
      <c r="G64">
        <v>581.38193018499999</v>
      </c>
      <c r="H64">
        <v>1.1261296950199999</v>
      </c>
      <c r="I64">
        <f>VLOOKUP(A64,Levels!A:C,3,0)</f>
        <v>3</v>
      </c>
    </row>
    <row r="65" spans="1:9" x14ac:dyDescent="0.25">
      <c r="A65" s="8">
        <v>13</v>
      </c>
      <c r="B65">
        <v>5</v>
      </c>
      <c r="C65">
        <v>188718</v>
      </c>
      <c r="D65">
        <v>258</v>
      </c>
      <c r="E65">
        <v>352.43798449600001</v>
      </c>
      <c r="F65">
        <v>187.73984583699999</v>
      </c>
      <c r="G65">
        <v>381.28015564200001</v>
      </c>
      <c r="H65">
        <v>1.9730965526799999</v>
      </c>
      <c r="I65">
        <f>VLOOKUP(A65,Levels!A:C,3,0)</f>
        <v>3</v>
      </c>
    </row>
    <row r="66" spans="1:9" x14ac:dyDescent="0.25">
      <c r="A66" s="8">
        <v>14</v>
      </c>
      <c r="B66">
        <v>0</v>
      </c>
      <c r="C66">
        <v>60652</v>
      </c>
      <c r="D66">
        <v>95</v>
      </c>
      <c r="E66">
        <v>356.6</v>
      </c>
      <c r="F66">
        <v>162.854882261</v>
      </c>
      <c r="G66">
        <v>572.08813925100003</v>
      </c>
      <c r="H66">
        <v>1.29847532372</v>
      </c>
      <c r="I66">
        <f>VLOOKUP(A66,Levels!A:C,3,0)</f>
        <v>1</v>
      </c>
    </row>
    <row r="67" spans="1:9" x14ac:dyDescent="0.25">
      <c r="A67" s="8">
        <v>14</v>
      </c>
      <c r="B67">
        <v>1</v>
      </c>
      <c r="C67">
        <v>42134</v>
      </c>
      <c r="D67">
        <v>53</v>
      </c>
      <c r="E67">
        <v>316.056603774</v>
      </c>
      <c r="F67">
        <v>162.966771056</v>
      </c>
      <c r="G67">
        <v>571.47269789100005</v>
      </c>
      <c r="H67">
        <v>1.29920754749</v>
      </c>
      <c r="I67">
        <f>VLOOKUP(A67,Levels!A:C,3,0)</f>
        <v>1</v>
      </c>
    </row>
    <row r="68" spans="1:9" x14ac:dyDescent="0.25">
      <c r="A68" s="8">
        <v>14</v>
      </c>
      <c r="B68">
        <v>2</v>
      </c>
      <c r="C68">
        <v>86834</v>
      </c>
      <c r="D68">
        <v>141</v>
      </c>
      <c r="E68">
        <v>385.31205673800002</v>
      </c>
      <c r="F68">
        <v>162.75207477000001</v>
      </c>
      <c r="G68">
        <v>569.45271339700002</v>
      </c>
      <c r="H68">
        <v>1.29988749069</v>
      </c>
      <c r="I68">
        <f>VLOOKUP(A68,Levels!A:C,3,0)</f>
        <v>1</v>
      </c>
    </row>
    <row r="69" spans="1:9" x14ac:dyDescent="0.25">
      <c r="A69" s="8">
        <v>14</v>
      </c>
      <c r="B69">
        <v>3</v>
      </c>
      <c r="C69">
        <v>16121</v>
      </c>
      <c r="D69">
        <v>14</v>
      </c>
      <c r="E69">
        <v>463.64285714300001</v>
      </c>
      <c r="F69">
        <v>162.826042503</v>
      </c>
      <c r="G69">
        <v>568.52289600500001</v>
      </c>
      <c r="H69">
        <v>1.3014218011500001</v>
      </c>
      <c r="I69">
        <f>VLOOKUP(A69,Levels!A:C,3,0)</f>
        <v>1</v>
      </c>
    </row>
    <row r="70" spans="1:9" x14ac:dyDescent="0.25">
      <c r="A70" s="8">
        <v>14</v>
      </c>
      <c r="B70">
        <v>4</v>
      </c>
      <c r="C70">
        <v>9659</v>
      </c>
      <c r="D70">
        <v>13</v>
      </c>
      <c r="E70">
        <v>300</v>
      </c>
      <c r="F70">
        <v>162.811480292</v>
      </c>
      <c r="G70">
        <v>567.74564945400004</v>
      </c>
      <c r="H70">
        <v>1.3032840435099999</v>
      </c>
      <c r="I70">
        <f>VLOOKUP(A70,Levels!A:C,3,0)</f>
        <v>1</v>
      </c>
    </row>
    <row r="71" spans="1:9" x14ac:dyDescent="0.25">
      <c r="A71" s="8">
        <v>14</v>
      </c>
      <c r="B71">
        <v>5</v>
      </c>
      <c r="C71">
        <v>17120</v>
      </c>
      <c r="D71">
        <v>13</v>
      </c>
      <c r="E71">
        <v>233.076923077</v>
      </c>
      <c r="F71">
        <v>162.725514315</v>
      </c>
      <c r="G71">
        <v>569.43709405100003</v>
      </c>
      <c r="H71">
        <v>1.29983240459</v>
      </c>
      <c r="I71">
        <f>VLOOKUP(A71,Levels!A:C,3,0)</f>
        <v>1</v>
      </c>
    </row>
    <row r="72" spans="1:9" x14ac:dyDescent="0.25">
      <c r="A72" s="8">
        <v>15</v>
      </c>
      <c r="B72">
        <v>0</v>
      </c>
      <c r="C72">
        <v>64350</v>
      </c>
      <c r="D72">
        <v>8</v>
      </c>
      <c r="E72">
        <v>403.625</v>
      </c>
      <c r="F72">
        <v>435.33310714300001</v>
      </c>
      <c r="G72">
        <v>8764.8571428600007</v>
      </c>
      <c r="H72">
        <v>0.35661543000000001</v>
      </c>
      <c r="I72">
        <f>VLOOKUP(A72,Levels!A:C,3,0)</f>
        <v>4</v>
      </c>
    </row>
    <row r="73" spans="1:9" x14ac:dyDescent="0.25">
      <c r="A73" s="8">
        <v>15</v>
      </c>
      <c r="B73">
        <v>1</v>
      </c>
      <c r="C73">
        <v>73775</v>
      </c>
      <c r="D73">
        <v>25</v>
      </c>
      <c r="E73">
        <v>280</v>
      </c>
      <c r="F73">
        <v>378.61947208300001</v>
      </c>
      <c r="G73">
        <v>2787.875</v>
      </c>
      <c r="H73">
        <v>0.39019929125000002</v>
      </c>
      <c r="I73">
        <f>VLOOKUP(A73,Levels!A:C,3,0)</f>
        <v>4</v>
      </c>
    </row>
    <row r="74" spans="1:9" x14ac:dyDescent="0.25">
      <c r="A74" s="8">
        <v>15</v>
      </c>
      <c r="B74">
        <v>2</v>
      </c>
      <c r="C74">
        <v>145553</v>
      </c>
      <c r="D74">
        <v>60</v>
      </c>
      <c r="E74">
        <v>443.45</v>
      </c>
      <c r="F74">
        <v>331.22658029899998</v>
      </c>
      <c r="G74">
        <v>2008.4776119400001</v>
      </c>
      <c r="H74">
        <v>1.0357695706000001</v>
      </c>
      <c r="I74">
        <f>VLOOKUP(A74,Levels!A:C,3,0)</f>
        <v>4</v>
      </c>
    </row>
    <row r="75" spans="1:9" x14ac:dyDescent="0.25">
      <c r="A75" s="8">
        <v>15</v>
      </c>
      <c r="B75">
        <v>3</v>
      </c>
      <c r="C75">
        <v>113278</v>
      </c>
      <c r="D75">
        <v>47</v>
      </c>
      <c r="E75">
        <v>402.55319148900003</v>
      </c>
      <c r="F75">
        <v>218.15589883300001</v>
      </c>
      <c r="G75">
        <v>1863.5166666699999</v>
      </c>
      <c r="H75">
        <v>0.89888657983300002</v>
      </c>
      <c r="I75">
        <f>VLOOKUP(A75,Levels!A:C,3,0)</f>
        <v>4</v>
      </c>
    </row>
    <row r="76" spans="1:9" x14ac:dyDescent="0.25">
      <c r="A76" s="8">
        <v>15</v>
      </c>
      <c r="B76">
        <v>4</v>
      </c>
      <c r="C76">
        <v>572186</v>
      </c>
      <c r="D76">
        <v>319</v>
      </c>
      <c r="E76">
        <v>379.58934169299999</v>
      </c>
      <c r="F76">
        <v>148.09942505999999</v>
      </c>
      <c r="G76">
        <v>1420.9367469900001</v>
      </c>
      <c r="H76">
        <v>0.57742162500899996</v>
      </c>
      <c r="I76">
        <f>VLOOKUP(A76,Levels!A:C,3,0)</f>
        <v>4</v>
      </c>
    </row>
    <row r="77" spans="1:9" x14ac:dyDescent="0.25">
      <c r="A77" s="8">
        <v>16</v>
      </c>
      <c r="B77">
        <v>0</v>
      </c>
      <c r="C77">
        <v>110248</v>
      </c>
      <c r="D77">
        <v>166</v>
      </c>
      <c r="E77">
        <v>430.120481928</v>
      </c>
      <c r="F77">
        <v>231.621207287</v>
      </c>
      <c r="G77">
        <v>237.989361702</v>
      </c>
      <c r="H77">
        <v>2.05798210186</v>
      </c>
      <c r="I77">
        <f>VLOOKUP(A77,Levels!A:C,3,0)</f>
        <v>3</v>
      </c>
    </row>
    <row r="78" spans="1:9" x14ac:dyDescent="0.25">
      <c r="A78" s="8">
        <v>16</v>
      </c>
      <c r="B78">
        <v>1</v>
      </c>
      <c r="C78">
        <v>54457</v>
      </c>
      <c r="D78">
        <v>88</v>
      </c>
      <c r="E78">
        <v>422.04545454499998</v>
      </c>
      <c r="F78">
        <v>127.280070896</v>
      </c>
      <c r="G78">
        <v>195.97014925400001</v>
      </c>
      <c r="H78">
        <v>1.26085273711</v>
      </c>
      <c r="I78">
        <f>VLOOKUP(A78,Levels!A:C,3,0)</f>
        <v>3</v>
      </c>
    </row>
    <row r="79" spans="1:9" x14ac:dyDescent="0.25">
      <c r="A79" s="8">
        <v>16</v>
      </c>
      <c r="B79">
        <v>2</v>
      </c>
      <c r="C79">
        <v>158211</v>
      </c>
      <c r="D79">
        <v>219</v>
      </c>
      <c r="E79">
        <v>505.388127854</v>
      </c>
      <c r="F79">
        <v>137.06861162199999</v>
      </c>
      <c r="G79">
        <v>231.223587224</v>
      </c>
      <c r="H79">
        <v>1.1953596631400001</v>
      </c>
      <c r="I79">
        <f>VLOOKUP(A79,Levels!A:C,3,0)</f>
        <v>3</v>
      </c>
    </row>
    <row r="80" spans="1:9" x14ac:dyDescent="0.25">
      <c r="A80" s="8">
        <v>16</v>
      </c>
      <c r="B80">
        <v>3</v>
      </c>
      <c r="C80">
        <v>98424</v>
      </c>
      <c r="D80">
        <v>177</v>
      </c>
      <c r="E80">
        <v>351.90960452000002</v>
      </c>
      <c r="F80">
        <v>142.424095298</v>
      </c>
      <c r="G80">
        <v>202.32288401299999</v>
      </c>
      <c r="H80">
        <v>1.40595176812</v>
      </c>
      <c r="I80">
        <f>VLOOKUP(A80,Levels!A:C,3,0)</f>
        <v>3</v>
      </c>
    </row>
    <row r="81" spans="1:9" x14ac:dyDescent="0.25">
      <c r="A81" s="8">
        <v>16</v>
      </c>
      <c r="B81">
        <v>4</v>
      </c>
      <c r="C81">
        <v>409780</v>
      </c>
      <c r="D81">
        <v>517</v>
      </c>
      <c r="E81">
        <v>489.284332689</v>
      </c>
      <c r="F81">
        <v>108.613970823</v>
      </c>
      <c r="G81">
        <v>262.20422535199998</v>
      </c>
      <c r="H81">
        <v>1.0859302207499999</v>
      </c>
      <c r="I81">
        <f>VLOOKUP(A81,Levels!A:C,3,0)</f>
        <v>3</v>
      </c>
    </row>
    <row r="82" spans="1:9" x14ac:dyDescent="0.25">
      <c r="A82" s="8">
        <v>16</v>
      </c>
      <c r="B82">
        <v>5</v>
      </c>
      <c r="C82">
        <v>269156</v>
      </c>
      <c r="D82">
        <v>442</v>
      </c>
      <c r="E82">
        <v>430.83484162899998</v>
      </c>
      <c r="F82">
        <v>124.092736492</v>
      </c>
      <c r="G82">
        <v>167.70918367300001</v>
      </c>
      <c r="H82">
        <v>1.36863377812</v>
      </c>
      <c r="I82">
        <f>VLOOKUP(A82,Levels!A:C,3,0)</f>
        <v>3</v>
      </c>
    </row>
    <row r="83" spans="1:9" x14ac:dyDescent="0.25">
      <c r="A83" s="8">
        <v>17</v>
      </c>
      <c r="B83">
        <v>0</v>
      </c>
      <c r="C83">
        <v>46762</v>
      </c>
      <c r="D83">
        <v>33</v>
      </c>
      <c r="E83">
        <v>680.33333333300004</v>
      </c>
      <c r="F83">
        <v>197.87624449200001</v>
      </c>
      <c r="G83">
        <v>850.66101694899999</v>
      </c>
      <c r="H83">
        <v>0.93266156576299997</v>
      </c>
      <c r="I83">
        <f>VLOOKUP(A83,Levels!A:C,3,0)</f>
        <v>4</v>
      </c>
    </row>
    <row r="84" spans="1:9" x14ac:dyDescent="0.25">
      <c r="A84" s="8">
        <v>17</v>
      </c>
      <c r="B84">
        <v>1</v>
      </c>
      <c r="C84">
        <v>46863</v>
      </c>
      <c r="D84">
        <v>45</v>
      </c>
      <c r="E84">
        <v>488.444444444</v>
      </c>
      <c r="F84">
        <v>153.613095233</v>
      </c>
      <c r="G84">
        <v>821.12790697699995</v>
      </c>
      <c r="H84">
        <v>0.72925914988399998</v>
      </c>
      <c r="I84">
        <f>VLOOKUP(A84,Levels!A:C,3,0)</f>
        <v>4</v>
      </c>
    </row>
    <row r="85" spans="1:9" x14ac:dyDescent="0.25">
      <c r="A85" s="8">
        <v>17</v>
      </c>
      <c r="B85">
        <v>2</v>
      </c>
      <c r="C85">
        <v>123337</v>
      </c>
      <c r="D85">
        <v>111</v>
      </c>
      <c r="E85">
        <v>480.78378378399998</v>
      </c>
      <c r="F85">
        <v>155.14394628100001</v>
      </c>
      <c r="G85">
        <v>633.85123966900005</v>
      </c>
      <c r="H85">
        <v>1.0025993280200001</v>
      </c>
      <c r="I85">
        <f>VLOOKUP(A85,Levels!A:C,3,0)</f>
        <v>4</v>
      </c>
    </row>
    <row r="86" spans="1:9" x14ac:dyDescent="0.25">
      <c r="A86" s="8">
        <v>17</v>
      </c>
      <c r="B86">
        <v>3</v>
      </c>
      <c r="C86">
        <v>115843</v>
      </c>
      <c r="D86">
        <v>109</v>
      </c>
      <c r="E86">
        <v>392.99082568799997</v>
      </c>
      <c r="F86">
        <v>134.91393977300001</v>
      </c>
      <c r="G86">
        <v>749.24242424199997</v>
      </c>
      <c r="H86">
        <v>0.65146183742399999</v>
      </c>
      <c r="I86">
        <f>VLOOKUP(A86,Levels!A:C,3,0)</f>
        <v>4</v>
      </c>
    </row>
    <row r="87" spans="1:9" x14ac:dyDescent="0.25">
      <c r="A87" s="8">
        <v>17</v>
      </c>
      <c r="B87">
        <v>4</v>
      </c>
      <c r="C87">
        <v>288409</v>
      </c>
      <c r="D87">
        <v>176</v>
      </c>
      <c r="E87">
        <v>378.63068181800003</v>
      </c>
      <c r="F87">
        <v>136.85824439999999</v>
      </c>
      <c r="G87">
        <v>1287.61142857</v>
      </c>
      <c r="H87">
        <v>0.56006904017699999</v>
      </c>
      <c r="I87">
        <f>VLOOKUP(A87,Levels!A:C,3,0)</f>
        <v>4</v>
      </c>
    </row>
    <row r="88" spans="1:9" x14ac:dyDescent="0.25">
      <c r="A88" s="8">
        <v>17</v>
      </c>
      <c r="B88">
        <v>5</v>
      </c>
      <c r="C88">
        <v>249604</v>
      </c>
      <c r="D88">
        <v>238</v>
      </c>
      <c r="E88">
        <v>441.79831932799999</v>
      </c>
      <c r="F88">
        <v>128.43084758699999</v>
      </c>
      <c r="G88">
        <v>638.92307692300005</v>
      </c>
      <c r="H88">
        <v>0.74908474891599997</v>
      </c>
      <c r="I88">
        <f>VLOOKUP(A88,Levels!A:C,3,0)</f>
        <v>4</v>
      </c>
    </row>
    <row r="89" spans="1:9" x14ac:dyDescent="0.25">
      <c r="A89" s="8">
        <v>18</v>
      </c>
      <c r="B89">
        <v>0</v>
      </c>
      <c r="C89">
        <v>30443</v>
      </c>
      <c r="D89">
        <v>6</v>
      </c>
      <c r="E89">
        <v>1021.33333333</v>
      </c>
      <c r="F89">
        <v>313.37128799999999</v>
      </c>
      <c r="G89">
        <v>5056</v>
      </c>
      <c r="H89">
        <v>0.120632724</v>
      </c>
      <c r="I89">
        <f>VLOOKUP(A89,Levels!A:C,3,0)</f>
        <v>3</v>
      </c>
    </row>
    <row r="90" spans="1:9" x14ac:dyDescent="0.25">
      <c r="A90" s="8">
        <v>18</v>
      </c>
      <c r="B90">
        <v>1</v>
      </c>
      <c r="C90">
        <v>97424</v>
      </c>
      <c r="D90">
        <v>15</v>
      </c>
      <c r="E90">
        <v>1265.66666667</v>
      </c>
      <c r="F90">
        <v>386.51593142899998</v>
      </c>
      <c r="G90">
        <v>5617.0714285699996</v>
      </c>
      <c r="H90">
        <v>0.45705978828600002</v>
      </c>
      <c r="I90">
        <f>VLOOKUP(A90,Levels!A:C,3,0)</f>
        <v>3</v>
      </c>
    </row>
    <row r="91" spans="1:9" x14ac:dyDescent="0.25">
      <c r="A91" s="8">
        <v>18</v>
      </c>
      <c r="B91">
        <v>2</v>
      </c>
      <c r="C91">
        <v>85300</v>
      </c>
      <c r="D91">
        <v>14</v>
      </c>
      <c r="E91">
        <v>827.42857142900004</v>
      </c>
      <c r="F91">
        <v>229.56622375000001</v>
      </c>
      <c r="G91">
        <v>4751</v>
      </c>
      <c r="H91">
        <v>0.32886473943700001</v>
      </c>
      <c r="I91">
        <f>VLOOKUP(A91,Levels!A:C,3,0)</f>
        <v>3</v>
      </c>
    </row>
    <row r="92" spans="1:9" x14ac:dyDescent="0.25">
      <c r="A92" s="8">
        <v>18</v>
      </c>
      <c r="B92">
        <v>3</v>
      </c>
      <c r="C92">
        <v>141522</v>
      </c>
      <c r="D92">
        <v>11</v>
      </c>
      <c r="E92">
        <v>893</v>
      </c>
      <c r="F92">
        <v>360.44739700000002</v>
      </c>
      <c r="G92">
        <v>13183.3</v>
      </c>
      <c r="H92">
        <v>0.36354473199999998</v>
      </c>
      <c r="I92">
        <f>VLOOKUP(A92,Levels!A:C,3,0)</f>
        <v>3</v>
      </c>
    </row>
    <row r="93" spans="1:9" x14ac:dyDescent="0.25">
      <c r="A93" s="8">
        <v>18</v>
      </c>
      <c r="B93">
        <v>4</v>
      </c>
      <c r="C93">
        <v>63053</v>
      </c>
      <c r="D93">
        <v>11</v>
      </c>
      <c r="E93">
        <v>3031.1818181799999</v>
      </c>
      <c r="F93">
        <v>155.76478</v>
      </c>
      <c r="G93">
        <v>2997.5</v>
      </c>
      <c r="H93">
        <v>0.40636252099999998</v>
      </c>
      <c r="I93">
        <f>VLOOKUP(A93,Levels!A:C,3,0)</f>
        <v>3</v>
      </c>
    </row>
    <row r="94" spans="1:9" x14ac:dyDescent="0.25">
      <c r="A94" s="8">
        <v>18</v>
      </c>
      <c r="B94">
        <v>5</v>
      </c>
      <c r="C94">
        <v>272153</v>
      </c>
      <c r="D94">
        <v>50</v>
      </c>
      <c r="E94">
        <v>810.62</v>
      </c>
      <c r="F94">
        <v>322.78312448999998</v>
      </c>
      <c r="G94">
        <v>4731.0612244900003</v>
      </c>
      <c r="H94">
        <v>1.10104473359</v>
      </c>
      <c r="I94">
        <f>VLOOKUP(A94,Levels!A:C,3,0)</f>
        <v>3</v>
      </c>
    </row>
    <row r="95" spans="1:9" x14ac:dyDescent="0.25">
      <c r="A95" s="8">
        <v>19</v>
      </c>
      <c r="B95">
        <v>0</v>
      </c>
      <c r="C95">
        <v>38271</v>
      </c>
      <c r="D95">
        <v>67</v>
      </c>
      <c r="E95">
        <v>416.597014925</v>
      </c>
      <c r="F95">
        <v>159.53305236599999</v>
      </c>
      <c r="G95">
        <v>250.010752688</v>
      </c>
      <c r="H95">
        <v>1.5423439591400001</v>
      </c>
      <c r="I95">
        <f>VLOOKUP(A95,Levels!A:C,3,0)</f>
        <v>5</v>
      </c>
    </row>
    <row r="96" spans="1:9" x14ac:dyDescent="0.25">
      <c r="A96" s="8">
        <v>19</v>
      </c>
      <c r="B96">
        <v>1</v>
      </c>
      <c r="C96">
        <v>52592</v>
      </c>
      <c r="D96">
        <v>89</v>
      </c>
      <c r="E96">
        <v>350.337078652</v>
      </c>
      <c r="F96">
        <v>157.87291812500001</v>
      </c>
      <c r="G96">
        <v>251.159722222</v>
      </c>
      <c r="H96">
        <v>1.5659397185399999</v>
      </c>
      <c r="I96">
        <f>VLOOKUP(A96,Levels!A:C,3,0)</f>
        <v>5</v>
      </c>
    </row>
    <row r="97" spans="1:9" x14ac:dyDescent="0.25">
      <c r="A97" s="8">
        <v>19</v>
      </c>
      <c r="B97">
        <v>2</v>
      </c>
      <c r="C97">
        <v>175629</v>
      </c>
      <c r="D97">
        <v>267</v>
      </c>
      <c r="E97">
        <v>428.01872659200001</v>
      </c>
      <c r="F97">
        <v>113.94174473699999</v>
      </c>
      <c r="G97">
        <v>231.135338346</v>
      </c>
      <c r="H97">
        <v>1.4875117555299999</v>
      </c>
      <c r="I97">
        <f>VLOOKUP(A97,Levels!A:C,3,0)</f>
        <v>5</v>
      </c>
    </row>
    <row r="98" spans="1:9" x14ac:dyDescent="0.25">
      <c r="A98" s="8">
        <v>19</v>
      </c>
      <c r="B98">
        <v>3</v>
      </c>
      <c r="C98">
        <v>134361</v>
      </c>
      <c r="D98">
        <v>214</v>
      </c>
      <c r="E98">
        <v>387.163551402</v>
      </c>
      <c r="F98">
        <v>130.55434779399999</v>
      </c>
      <c r="G98">
        <v>283.647058824</v>
      </c>
      <c r="H98">
        <v>1.2096494983799999</v>
      </c>
      <c r="I98">
        <f>VLOOKUP(A98,Levels!A:C,3,0)</f>
        <v>5</v>
      </c>
    </row>
    <row r="99" spans="1:9" x14ac:dyDescent="0.25">
      <c r="A99" s="8">
        <v>19</v>
      </c>
      <c r="B99">
        <v>4</v>
      </c>
      <c r="C99">
        <v>87064</v>
      </c>
      <c r="D99">
        <v>96</v>
      </c>
      <c r="E99">
        <v>316.84375</v>
      </c>
      <c r="F99">
        <v>233.66070112099999</v>
      </c>
      <c r="G99">
        <v>512.76724137899998</v>
      </c>
      <c r="H99">
        <v>2.5855745911499999</v>
      </c>
      <c r="I99">
        <f>VLOOKUP(A99,Levels!A:C,3,0)</f>
        <v>5</v>
      </c>
    </row>
    <row r="100" spans="1:9" x14ac:dyDescent="0.25">
      <c r="A100" s="8">
        <v>19</v>
      </c>
      <c r="B100">
        <v>5</v>
      </c>
      <c r="C100">
        <v>57022</v>
      </c>
      <c r="D100">
        <v>121</v>
      </c>
      <c r="E100">
        <v>358.06611570199999</v>
      </c>
      <c r="F100">
        <v>124.12692365300001</v>
      </c>
      <c r="G100">
        <v>126.634730539</v>
      </c>
      <c r="H100">
        <v>1.7915637738900001</v>
      </c>
      <c r="I100">
        <f>VLOOKUP(A100,Levels!A:C,3,0)</f>
        <v>5</v>
      </c>
    </row>
    <row r="101" spans="1:9" x14ac:dyDescent="0.25">
      <c r="A101" s="8">
        <v>20</v>
      </c>
      <c r="B101">
        <v>0</v>
      </c>
      <c r="C101">
        <v>35639</v>
      </c>
      <c r="D101">
        <v>39</v>
      </c>
      <c r="E101">
        <v>309.79487179500001</v>
      </c>
      <c r="F101">
        <v>241.83999113600001</v>
      </c>
      <c r="G101">
        <v>626.97727272700001</v>
      </c>
      <c r="H101">
        <v>1.94677685318</v>
      </c>
      <c r="I101">
        <f>VLOOKUP(A101,Levels!A:C,3,0)</f>
        <v>5</v>
      </c>
    </row>
    <row r="102" spans="1:9" x14ac:dyDescent="0.25">
      <c r="A102" s="8">
        <v>20</v>
      </c>
      <c r="B102">
        <v>1</v>
      </c>
      <c r="C102">
        <v>43499</v>
      </c>
      <c r="D102">
        <v>47</v>
      </c>
      <c r="E102">
        <v>336.65957446800002</v>
      </c>
      <c r="F102">
        <v>209.00913066699999</v>
      </c>
      <c r="G102">
        <v>556.83333333300004</v>
      </c>
      <c r="H102">
        <v>1.6438837663300001</v>
      </c>
      <c r="I102">
        <f>VLOOKUP(A102,Levels!A:C,3,0)</f>
        <v>5</v>
      </c>
    </row>
    <row r="103" spans="1:9" x14ac:dyDescent="0.25">
      <c r="A103" s="8">
        <v>20</v>
      </c>
      <c r="B103">
        <v>2</v>
      </c>
      <c r="C103">
        <v>114576</v>
      </c>
      <c r="D103">
        <v>146</v>
      </c>
      <c r="E103">
        <v>372.05479452100002</v>
      </c>
      <c r="F103">
        <v>172.594104966</v>
      </c>
      <c r="G103">
        <v>430.95172413799997</v>
      </c>
      <c r="H103">
        <v>1.2318478931000001</v>
      </c>
      <c r="I103">
        <f>VLOOKUP(A103,Levels!A:C,3,0)</f>
        <v>5</v>
      </c>
    </row>
    <row r="104" spans="1:9" x14ac:dyDescent="0.25">
      <c r="A104" s="8">
        <v>20</v>
      </c>
      <c r="B104">
        <v>3</v>
      </c>
      <c r="C104">
        <v>75407</v>
      </c>
      <c r="D104">
        <v>86</v>
      </c>
      <c r="E104">
        <v>265.62790697700001</v>
      </c>
      <c r="F104">
        <v>169.322746263</v>
      </c>
      <c r="G104">
        <v>588.53535353500001</v>
      </c>
      <c r="H104">
        <v>1.08906943616</v>
      </c>
      <c r="I104">
        <f>VLOOKUP(A104,Levels!A:C,3,0)</f>
        <v>5</v>
      </c>
    </row>
    <row r="105" spans="1:9" x14ac:dyDescent="0.25">
      <c r="A105" s="8">
        <v>20</v>
      </c>
      <c r="B105">
        <v>4</v>
      </c>
      <c r="C105">
        <v>221660</v>
      </c>
      <c r="D105">
        <v>236</v>
      </c>
      <c r="E105">
        <v>334.86864406799998</v>
      </c>
      <c r="F105">
        <v>248.72346020800001</v>
      </c>
      <c r="G105">
        <v>578.03114186899995</v>
      </c>
      <c r="H105">
        <v>1.4491414311099999</v>
      </c>
      <c r="I105">
        <f>VLOOKUP(A105,Levels!A:C,3,0)</f>
        <v>5</v>
      </c>
    </row>
    <row r="106" spans="1:9" x14ac:dyDescent="0.25">
      <c r="A106" s="8">
        <v>20</v>
      </c>
      <c r="B106">
        <v>5</v>
      </c>
      <c r="C106">
        <v>156544</v>
      </c>
      <c r="D106">
        <v>209</v>
      </c>
      <c r="E106">
        <v>332.98086124399998</v>
      </c>
      <c r="F106">
        <v>138.46480985599999</v>
      </c>
      <c r="G106">
        <v>418.99519230800001</v>
      </c>
      <c r="H106">
        <v>1.0621218551</v>
      </c>
      <c r="I106">
        <f>VLOOKUP(A106,Levels!A:C,3,0)</f>
        <v>5</v>
      </c>
    </row>
    <row r="107" spans="1:9" x14ac:dyDescent="0.25">
      <c r="A107" s="8">
        <v>21</v>
      </c>
      <c r="B107">
        <v>0</v>
      </c>
      <c r="C107">
        <v>44065</v>
      </c>
      <c r="D107">
        <v>75</v>
      </c>
      <c r="E107">
        <v>419.6</v>
      </c>
      <c r="F107">
        <v>198.59834543100001</v>
      </c>
      <c r="G107">
        <v>168.827586207</v>
      </c>
      <c r="H107">
        <v>2.67657826664</v>
      </c>
      <c r="I107">
        <f>VLOOKUP(A107,Levels!A:C,3,0)</f>
        <v>2</v>
      </c>
    </row>
    <row r="108" spans="1:9" x14ac:dyDescent="0.25">
      <c r="A108" s="8">
        <v>21</v>
      </c>
      <c r="B108">
        <v>1</v>
      </c>
      <c r="C108">
        <v>146253</v>
      </c>
      <c r="D108">
        <v>217</v>
      </c>
      <c r="E108">
        <v>374.91244239600002</v>
      </c>
      <c r="F108">
        <v>113.130654881</v>
      </c>
      <c r="G108">
        <v>343.80952380999997</v>
      </c>
      <c r="H108">
        <v>1.41250481341</v>
      </c>
      <c r="I108">
        <f>VLOOKUP(A108,Levels!A:C,3,0)</f>
        <v>2</v>
      </c>
    </row>
    <row r="109" spans="1:9" x14ac:dyDescent="0.25">
      <c r="A109" s="8">
        <v>21</v>
      </c>
      <c r="B109">
        <v>2</v>
      </c>
      <c r="C109">
        <v>3997</v>
      </c>
      <c r="D109">
        <v>9</v>
      </c>
      <c r="E109">
        <v>192.444444444</v>
      </c>
      <c r="F109">
        <v>193.83771571400001</v>
      </c>
      <c r="G109">
        <v>234.83333333300001</v>
      </c>
      <c r="H109">
        <v>2.1462529788100002</v>
      </c>
      <c r="I109">
        <f>VLOOKUP(A109,Levels!A:C,3,0)</f>
        <v>2</v>
      </c>
    </row>
    <row r="110" spans="1:9" x14ac:dyDescent="0.25">
      <c r="A110" s="8">
        <v>21</v>
      </c>
      <c r="B110">
        <v>3</v>
      </c>
      <c r="C110">
        <v>366</v>
      </c>
      <c r="D110">
        <v>2</v>
      </c>
      <c r="E110">
        <v>166.5</v>
      </c>
      <c r="F110">
        <v>177.36689999999999</v>
      </c>
      <c r="G110">
        <v>166</v>
      </c>
      <c r="H110">
        <v>1.0684750000000001</v>
      </c>
      <c r="I110">
        <f>VLOOKUP(A110,Levels!A:C,3,0)</f>
        <v>2</v>
      </c>
    </row>
    <row r="111" spans="1:9" x14ac:dyDescent="0.25">
      <c r="A111" s="8">
        <v>21</v>
      </c>
      <c r="B111">
        <v>4</v>
      </c>
      <c r="C111">
        <v>1100</v>
      </c>
      <c r="D111">
        <v>6</v>
      </c>
      <c r="E111">
        <v>211</v>
      </c>
      <c r="F111">
        <v>118.36304199999999</v>
      </c>
      <c r="G111">
        <v>33.200000000000003</v>
      </c>
      <c r="H111">
        <v>3.5515992000000001</v>
      </c>
      <c r="I111">
        <f>VLOOKUP(A111,Levels!A:C,3,0)</f>
        <v>2</v>
      </c>
    </row>
    <row r="112" spans="1:9" x14ac:dyDescent="0.25">
      <c r="A112" s="8">
        <v>21</v>
      </c>
      <c r="B112">
        <v>5</v>
      </c>
      <c r="C112">
        <v>300</v>
      </c>
      <c r="D112">
        <v>2</v>
      </c>
      <c r="E112">
        <v>216</v>
      </c>
      <c r="F112">
        <v>34.942709999999998</v>
      </c>
      <c r="G112">
        <v>34</v>
      </c>
      <c r="H112">
        <v>1.0277270000000001</v>
      </c>
      <c r="I112">
        <f>VLOOKUP(A112,Levels!A:C,3,0)</f>
        <v>2</v>
      </c>
    </row>
    <row r="113" spans="1:9" x14ac:dyDescent="0.25">
      <c r="A113" s="8">
        <v>22</v>
      </c>
      <c r="B113">
        <v>0</v>
      </c>
      <c r="C113">
        <v>98524</v>
      </c>
      <c r="D113">
        <v>119</v>
      </c>
      <c r="E113">
        <v>401.60504201700002</v>
      </c>
      <c r="F113">
        <v>180.101475424</v>
      </c>
      <c r="G113">
        <v>431.05932203399999</v>
      </c>
      <c r="H113">
        <v>1.49520339424</v>
      </c>
      <c r="I113">
        <f>VLOOKUP(A113,Levels!A:C,3,0)</f>
        <v>3</v>
      </c>
    </row>
    <row r="114" spans="1:9" x14ac:dyDescent="0.25">
      <c r="A114" s="8">
        <v>22</v>
      </c>
      <c r="B114">
        <v>1</v>
      </c>
      <c r="C114">
        <v>102154</v>
      </c>
      <c r="D114">
        <v>150</v>
      </c>
      <c r="E114">
        <v>327.88666666699999</v>
      </c>
      <c r="F114">
        <v>113.003926913</v>
      </c>
      <c r="G114">
        <v>377.63087248300002</v>
      </c>
      <c r="H114">
        <v>1.13921739228</v>
      </c>
      <c r="I114">
        <f>VLOOKUP(A114,Levels!A:C,3,0)</f>
        <v>3</v>
      </c>
    </row>
    <row r="115" spans="1:9" x14ac:dyDescent="0.25">
      <c r="A115" s="8">
        <v>22</v>
      </c>
      <c r="B115">
        <v>2</v>
      </c>
      <c r="C115">
        <v>231219</v>
      </c>
      <c r="D115">
        <v>360</v>
      </c>
      <c r="E115">
        <v>290.58055555599998</v>
      </c>
      <c r="F115">
        <v>111.727447971</v>
      </c>
      <c r="G115">
        <v>343.20047732699999</v>
      </c>
      <c r="H115">
        <v>1.05532736669</v>
      </c>
      <c r="I115">
        <f>VLOOKUP(A115,Levels!A:C,3,0)</f>
        <v>3</v>
      </c>
    </row>
    <row r="116" spans="1:9" x14ac:dyDescent="0.25">
      <c r="A116" s="8">
        <v>22</v>
      </c>
      <c r="B116">
        <v>3</v>
      </c>
      <c r="C116">
        <v>229220</v>
      </c>
      <c r="D116">
        <v>342</v>
      </c>
      <c r="E116">
        <v>285.73684210499999</v>
      </c>
      <c r="F116">
        <v>114.080069678</v>
      </c>
      <c r="G116">
        <v>346.92079207900002</v>
      </c>
      <c r="H116">
        <v>1.2203997645</v>
      </c>
      <c r="I116">
        <f>VLOOKUP(A116,Levels!A:C,3,0)</f>
        <v>3</v>
      </c>
    </row>
    <row r="117" spans="1:9" x14ac:dyDescent="0.25">
      <c r="A117" s="8">
        <v>22</v>
      </c>
      <c r="B117">
        <v>4</v>
      </c>
      <c r="C117">
        <v>2897</v>
      </c>
      <c r="D117">
        <v>10</v>
      </c>
      <c r="E117">
        <v>246.8</v>
      </c>
      <c r="F117">
        <v>124.72772111099999</v>
      </c>
      <c r="G117">
        <v>62.555555555600002</v>
      </c>
      <c r="H117">
        <v>1.9378148444400001</v>
      </c>
      <c r="I117">
        <f>VLOOKUP(A117,Levels!A:C,3,0)</f>
        <v>3</v>
      </c>
    </row>
    <row r="118" spans="1:9" x14ac:dyDescent="0.25">
      <c r="A118" s="8">
        <v>22</v>
      </c>
      <c r="B118">
        <v>5</v>
      </c>
      <c r="C118">
        <v>0</v>
      </c>
      <c r="D118">
        <v>1</v>
      </c>
      <c r="E118">
        <v>300</v>
      </c>
      <c r="F118">
        <v>0</v>
      </c>
      <c r="G118">
        <v>0</v>
      </c>
      <c r="H118">
        <v>0</v>
      </c>
      <c r="I118">
        <f>VLOOKUP(A118,Levels!A:C,3,0)</f>
        <v>3</v>
      </c>
    </row>
    <row r="119" spans="1:9" x14ac:dyDescent="0.25">
      <c r="A119" s="8">
        <v>23</v>
      </c>
      <c r="B119">
        <v>0</v>
      </c>
      <c r="C119">
        <v>61719</v>
      </c>
      <c r="D119">
        <v>7</v>
      </c>
      <c r="E119">
        <v>1460.71428571</v>
      </c>
      <c r="F119">
        <v>263.58002499999998</v>
      </c>
      <c r="G119">
        <v>8637.5</v>
      </c>
      <c r="H119">
        <v>0.63283057166699996</v>
      </c>
      <c r="I119">
        <f>VLOOKUP(A119,Levels!A:C,3,0)</f>
        <v>3</v>
      </c>
    </row>
    <row r="120" spans="1:9" x14ac:dyDescent="0.25">
      <c r="A120" s="8">
        <v>23</v>
      </c>
      <c r="B120">
        <v>1</v>
      </c>
      <c r="C120">
        <v>38304</v>
      </c>
      <c r="D120">
        <v>7</v>
      </c>
      <c r="E120">
        <v>1451.1428571399999</v>
      </c>
      <c r="F120">
        <v>432.72928333300001</v>
      </c>
      <c r="G120">
        <v>5557</v>
      </c>
      <c r="H120">
        <v>8.8687329999999995E-2</v>
      </c>
      <c r="I120">
        <f>VLOOKUP(A120,Levels!A:C,3,0)</f>
        <v>3</v>
      </c>
    </row>
    <row r="121" spans="1:9" x14ac:dyDescent="0.25">
      <c r="A121" s="8">
        <v>23</v>
      </c>
      <c r="B121">
        <v>2</v>
      </c>
      <c r="C121">
        <v>98956</v>
      </c>
      <c r="D121">
        <v>11</v>
      </c>
      <c r="E121">
        <v>1329</v>
      </c>
      <c r="F121">
        <v>259.16845692300001</v>
      </c>
      <c r="G121">
        <v>7199.6923076900002</v>
      </c>
      <c r="H121">
        <v>0.194103380385</v>
      </c>
      <c r="I121">
        <f>VLOOKUP(A121,Levels!A:C,3,0)</f>
        <v>3</v>
      </c>
    </row>
    <row r="122" spans="1:9" x14ac:dyDescent="0.25">
      <c r="A122" s="8">
        <v>23</v>
      </c>
      <c r="B122">
        <v>3</v>
      </c>
      <c r="C122">
        <v>94792</v>
      </c>
      <c r="D122">
        <v>7</v>
      </c>
      <c r="E122">
        <v>299.85714285699999</v>
      </c>
      <c r="F122">
        <v>813.49231666699995</v>
      </c>
      <c r="G122">
        <v>15504.333333299999</v>
      </c>
      <c r="H122">
        <v>2.0263051500000002</v>
      </c>
      <c r="I122">
        <f>VLOOKUP(A122,Levels!A:C,3,0)</f>
        <v>3</v>
      </c>
    </row>
    <row r="123" spans="1:9" x14ac:dyDescent="0.25">
      <c r="A123" s="8">
        <v>23</v>
      </c>
      <c r="B123">
        <v>4</v>
      </c>
      <c r="C123">
        <v>204273</v>
      </c>
      <c r="D123">
        <v>39</v>
      </c>
      <c r="E123">
        <v>1316.8461538500001</v>
      </c>
      <c r="F123">
        <v>516.69582000000003</v>
      </c>
      <c r="G123">
        <v>4027.6315789499999</v>
      </c>
      <c r="H123">
        <v>0.45934911657900002</v>
      </c>
      <c r="I123">
        <f>VLOOKUP(A123,Levels!A:C,3,0)</f>
        <v>3</v>
      </c>
    </row>
    <row r="124" spans="1:9" x14ac:dyDescent="0.25">
      <c r="A124" s="8">
        <v>23</v>
      </c>
      <c r="B124">
        <v>5</v>
      </c>
      <c r="C124">
        <v>191917</v>
      </c>
      <c r="D124">
        <v>29</v>
      </c>
      <c r="E124">
        <v>906.03448275899996</v>
      </c>
      <c r="F124">
        <v>351.57345500000002</v>
      </c>
      <c r="G124">
        <v>5920.5714285699996</v>
      </c>
      <c r="H124">
        <v>0.50045504024999998</v>
      </c>
      <c r="I124">
        <f>VLOOKUP(A124,Levels!A:C,3,0)</f>
        <v>3</v>
      </c>
    </row>
    <row r="125" spans="1:9" x14ac:dyDescent="0.25">
      <c r="A125" s="8">
        <v>24</v>
      </c>
      <c r="B125">
        <v>0</v>
      </c>
      <c r="C125">
        <v>65649</v>
      </c>
      <c r="D125">
        <v>17</v>
      </c>
      <c r="E125">
        <v>441</v>
      </c>
      <c r="F125">
        <v>277.396168235</v>
      </c>
      <c r="G125">
        <v>3826.2941176499999</v>
      </c>
      <c r="H125">
        <v>0.85572300470600005</v>
      </c>
      <c r="I125">
        <f>VLOOKUP(A125,Levels!A:C,3,0)</f>
        <v>4</v>
      </c>
    </row>
    <row r="126" spans="1:9" x14ac:dyDescent="0.25">
      <c r="A126" s="8">
        <v>24</v>
      </c>
      <c r="B126">
        <v>1</v>
      </c>
      <c r="C126">
        <v>59420</v>
      </c>
      <c r="D126">
        <v>14</v>
      </c>
      <c r="E126">
        <v>723.07142857099996</v>
      </c>
      <c r="F126">
        <v>221.75345999999999</v>
      </c>
      <c r="G126">
        <v>3835.6923076899998</v>
      </c>
      <c r="H126">
        <v>0.77002128392299996</v>
      </c>
      <c r="I126">
        <f>VLOOKUP(A126,Levels!A:C,3,0)</f>
        <v>4</v>
      </c>
    </row>
    <row r="127" spans="1:9" x14ac:dyDescent="0.25">
      <c r="A127" s="8">
        <v>24</v>
      </c>
      <c r="B127">
        <v>2</v>
      </c>
      <c r="C127">
        <v>137992</v>
      </c>
      <c r="D127">
        <v>27</v>
      </c>
      <c r="E127">
        <v>611.81481481499998</v>
      </c>
      <c r="F127">
        <v>291.32327342100001</v>
      </c>
      <c r="G127">
        <v>3725.1842105300002</v>
      </c>
      <c r="H127">
        <v>0.78588524473700005</v>
      </c>
      <c r="I127">
        <f>VLOOKUP(A127,Levels!A:C,3,0)</f>
        <v>4</v>
      </c>
    </row>
    <row r="128" spans="1:9" x14ac:dyDescent="0.25">
      <c r="A128" s="8">
        <v>24</v>
      </c>
      <c r="B128">
        <v>3</v>
      </c>
      <c r="C128">
        <v>63018</v>
      </c>
      <c r="D128">
        <v>13</v>
      </c>
      <c r="E128">
        <v>407.38461538500002</v>
      </c>
      <c r="F128">
        <v>375.74269681800001</v>
      </c>
      <c r="G128">
        <v>3813.7272727300001</v>
      </c>
      <c r="H128">
        <v>0.50226828136400004</v>
      </c>
      <c r="I128">
        <f>VLOOKUP(A128,Levels!A:C,3,0)</f>
        <v>4</v>
      </c>
    </row>
    <row r="129" spans="1:9" x14ac:dyDescent="0.25">
      <c r="A129" s="8">
        <v>24</v>
      </c>
      <c r="B129">
        <v>4</v>
      </c>
      <c r="C129">
        <v>165936</v>
      </c>
      <c r="D129">
        <v>51</v>
      </c>
      <c r="E129">
        <v>502.39215686300003</v>
      </c>
      <c r="F129">
        <v>178.91622953800001</v>
      </c>
      <c r="G129">
        <v>2736.2461538500002</v>
      </c>
      <c r="H129">
        <v>0.273506250708</v>
      </c>
      <c r="I129">
        <f>VLOOKUP(A129,Levels!A:C,3,0)</f>
        <v>4</v>
      </c>
    </row>
    <row r="130" spans="1:9" x14ac:dyDescent="0.25">
      <c r="A130" s="8">
        <v>24</v>
      </c>
      <c r="B130">
        <v>5</v>
      </c>
      <c r="C130">
        <v>110014</v>
      </c>
      <c r="D130">
        <v>25</v>
      </c>
      <c r="E130">
        <v>852.56</v>
      </c>
      <c r="F130">
        <v>371.22010499999999</v>
      </c>
      <c r="G130">
        <v>3195.53125</v>
      </c>
      <c r="H130">
        <v>1.0503109234400001</v>
      </c>
      <c r="I130">
        <f>VLOOKUP(A130,Levels!A:C,3,0)</f>
        <v>4</v>
      </c>
    </row>
    <row r="131" spans="1:9" x14ac:dyDescent="0.25">
      <c r="A131" s="8">
        <v>25</v>
      </c>
      <c r="B131">
        <v>0</v>
      </c>
      <c r="C131">
        <v>36172</v>
      </c>
      <c r="D131">
        <v>12</v>
      </c>
      <c r="E131">
        <v>604.91666666699996</v>
      </c>
      <c r="F131">
        <v>285.572085625</v>
      </c>
      <c r="G131">
        <v>4946.1875</v>
      </c>
      <c r="H131">
        <v>0.45851227625000002</v>
      </c>
      <c r="I131">
        <f>VLOOKUP(A131,Levels!A:C,3,0)</f>
        <v>3</v>
      </c>
    </row>
    <row r="132" spans="1:9" x14ac:dyDescent="0.25">
      <c r="A132" s="8">
        <v>25</v>
      </c>
      <c r="B132">
        <v>1</v>
      </c>
      <c r="C132">
        <v>147217</v>
      </c>
      <c r="D132">
        <v>19</v>
      </c>
      <c r="E132">
        <v>464.47368421099998</v>
      </c>
      <c r="F132">
        <v>343.54719555600002</v>
      </c>
      <c r="G132">
        <v>7708.8333333299997</v>
      </c>
      <c r="H132">
        <v>0.27119962166700001</v>
      </c>
      <c r="I132">
        <f>VLOOKUP(A132,Levels!A:C,3,0)</f>
        <v>3</v>
      </c>
    </row>
    <row r="133" spans="1:9" x14ac:dyDescent="0.25">
      <c r="A133" s="8">
        <v>25</v>
      </c>
      <c r="B133">
        <v>2</v>
      </c>
      <c r="C133">
        <v>154247</v>
      </c>
      <c r="D133">
        <v>38</v>
      </c>
      <c r="E133">
        <v>531.76315789499995</v>
      </c>
      <c r="F133">
        <v>237.38003138900001</v>
      </c>
      <c r="G133">
        <v>3175.4861111099999</v>
      </c>
      <c r="H133">
        <v>0.44354426597199997</v>
      </c>
      <c r="I133">
        <f>VLOOKUP(A133,Levels!A:C,3,0)</f>
        <v>3</v>
      </c>
    </row>
    <row r="134" spans="1:9" x14ac:dyDescent="0.25">
      <c r="A134" s="8">
        <v>25</v>
      </c>
      <c r="B134">
        <v>3</v>
      </c>
      <c r="C134">
        <v>283278</v>
      </c>
      <c r="D134">
        <v>77</v>
      </c>
      <c r="E134">
        <v>536.75324675299998</v>
      </c>
      <c r="F134">
        <v>219.31089407900001</v>
      </c>
      <c r="G134">
        <v>3188.35526316</v>
      </c>
      <c r="H134">
        <v>0.52840705614500005</v>
      </c>
      <c r="I134">
        <f>VLOOKUP(A134,Levels!A:C,3,0)</f>
        <v>3</v>
      </c>
    </row>
    <row r="135" spans="1:9" x14ac:dyDescent="0.25">
      <c r="A135" s="8">
        <v>25</v>
      </c>
      <c r="B135">
        <v>4</v>
      </c>
      <c r="C135">
        <v>17519</v>
      </c>
      <c r="D135">
        <v>10</v>
      </c>
      <c r="E135">
        <v>209.7</v>
      </c>
      <c r="F135">
        <v>472.35937777800001</v>
      </c>
      <c r="G135">
        <v>1735.66666667</v>
      </c>
      <c r="H135">
        <v>0.90924298888900001</v>
      </c>
      <c r="I135">
        <f>VLOOKUP(A135,Levels!A:C,3,0)</f>
        <v>3</v>
      </c>
    </row>
    <row r="136" spans="1:9" x14ac:dyDescent="0.25">
      <c r="A136" s="8">
        <v>25</v>
      </c>
      <c r="B136">
        <v>5</v>
      </c>
      <c r="C136">
        <v>173796</v>
      </c>
      <c r="D136">
        <v>62</v>
      </c>
      <c r="E136">
        <v>408.30645161299998</v>
      </c>
      <c r="F136">
        <v>424.59429875000001</v>
      </c>
      <c r="G136">
        <v>2141.6770833300002</v>
      </c>
      <c r="H136">
        <v>0.82170396989600003</v>
      </c>
      <c r="I136">
        <f>VLOOKUP(A136,Levels!A:C,3,0)</f>
        <v>3</v>
      </c>
    </row>
    <row r="137" spans="1:9" x14ac:dyDescent="0.25">
      <c r="A137" s="8">
        <v>26</v>
      </c>
      <c r="B137">
        <v>0</v>
      </c>
      <c r="C137">
        <v>44930</v>
      </c>
      <c r="D137">
        <v>59</v>
      </c>
      <c r="E137">
        <v>405.35593220300001</v>
      </c>
      <c r="F137">
        <v>264.93517558799999</v>
      </c>
      <c r="G137">
        <v>373.22549019600001</v>
      </c>
      <c r="H137">
        <v>2.0704667003899999</v>
      </c>
      <c r="I137">
        <f>VLOOKUP(A137,Levels!A:C,3,0)</f>
        <v>3</v>
      </c>
    </row>
    <row r="138" spans="1:9" x14ac:dyDescent="0.25">
      <c r="A138" s="8">
        <v>26</v>
      </c>
      <c r="B138">
        <v>1</v>
      </c>
      <c r="C138">
        <v>94659</v>
      </c>
      <c r="D138">
        <v>148</v>
      </c>
      <c r="E138">
        <v>299.83783783799998</v>
      </c>
      <c r="F138">
        <v>133.03526410399999</v>
      </c>
      <c r="G138">
        <v>359.369942197</v>
      </c>
      <c r="H138">
        <v>1.3239246577499999</v>
      </c>
      <c r="I138">
        <f>VLOOKUP(A138,Levels!A:C,3,0)</f>
        <v>3</v>
      </c>
    </row>
    <row r="139" spans="1:9" x14ac:dyDescent="0.25">
      <c r="A139" s="8">
        <v>26</v>
      </c>
      <c r="B139">
        <v>2</v>
      </c>
      <c r="C139">
        <v>233484</v>
      </c>
      <c r="D139">
        <v>279</v>
      </c>
      <c r="E139">
        <v>380.96057347700003</v>
      </c>
      <c r="F139">
        <v>149.74200485099999</v>
      </c>
      <c r="G139">
        <v>490.36303630399999</v>
      </c>
      <c r="H139">
        <v>1.44480966571</v>
      </c>
      <c r="I139">
        <f>VLOOKUP(A139,Levels!A:C,3,0)</f>
        <v>3</v>
      </c>
    </row>
    <row r="140" spans="1:9" x14ac:dyDescent="0.25">
      <c r="A140" s="8">
        <v>26</v>
      </c>
      <c r="B140">
        <v>3</v>
      </c>
      <c r="C140">
        <v>413678</v>
      </c>
      <c r="D140">
        <v>583</v>
      </c>
      <c r="E140">
        <v>412.45797598600001</v>
      </c>
      <c r="F140">
        <v>101.86683443699999</v>
      </c>
      <c r="G140">
        <v>309.39967373600001</v>
      </c>
      <c r="H140">
        <v>1.3598005045199999</v>
      </c>
      <c r="I140">
        <f>VLOOKUP(A140,Levels!A:C,3,0)</f>
        <v>3</v>
      </c>
    </row>
    <row r="141" spans="1:9" x14ac:dyDescent="0.25">
      <c r="A141" s="8">
        <v>26</v>
      </c>
      <c r="B141">
        <v>4</v>
      </c>
      <c r="C141">
        <v>5263</v>
      </c>
      <c r="D141">
        <v>8</v>
      </c>
      <c r="E141">
        <v>225</v>
      </c>
      <c r="F141">
        <v>394.27390714299997</v>
      </c>
      <c r="G141">
        <v>532.57142857099996</v>
      </c>
      <c r="H141">
        <v>1.37453732857</v>
      </c>
      <c r="I141">
        <f>VLOOKUP(A141,Levels!A:C,3,0)</f>
        <v>3</v>
      </c>
    </row>
    <row r="142" spans="1:9" x14ac:dyDescent="0.25">
      <c r="A142" s="8">
        <v>26</v>
      </c>
      <c r="B142">
        <v>5</v>
      </c>
      <c r="C142">
        <v>52025</v>
      </c>
      <c r="D142">
        <v>47</v>
      </c>
      <c r="E142">
        <v>427.34042553199998</v>
      </c>
      <c r="F142">
        <v>167.34278453100001</v>
      </c>
      <c r="G142">
        <v>696.3125</v>
      </c>
      <c r="H142">
        <v>1.3600999499099999</v>
      </c>
      <c r="I142">
        <f>VLOOKUP(A142,Levels!A:C,3,0)</f>
        <v>3</v>
      </c>
    </row>
    <row r="143" spans="1:9" x14ac:dyDescent="0.25">
      <c r="A143" s="8">
        <v>27</v>
      </c>
      <c r="B143">
        <v>0</v>
      </c>
      <c r="C143">
        <v>61385</v>
      </c>
      <c r="D143">
        <v>10</v>
      </c>
      <c r="E143">
        <v>1172.2</v>
      </c>
      <c r="F143">
        <v>551.80134111100006</v>
      </c>
      <c r="G143">
        <v>5540.3333333299997</v>
      </c>
      <c r="H143">
        <v>0.72936078000000004</v>
      </c>
      <c r="I143">
        <f>VLOOKUP(A143,Levels!A:C,3,0)</f>
        <v>3</v>
      </c>
    </row>
    <row r="144" spans="1:9" x14ac:dyDescent="0.25">
      <c r="A144" s="8">
        <v>27</v>
      </c>
      <c r="B144">
        <v>1</v>
      </c>
      <c r="C144">
        <v>12657</v>
      </c>
      <c r="D144">
        <v>3</v>
      </c>
      <c r="E144">
        <v>522</v>
      </c>
      <c r="F144">
        <v>494.30149999999998</v>
      </c>
      <c r="G144">
        <v>5794.5</v>
      </c>
      <c r="H144">
        <v>1.90362476</v>
      </c>
      <c r="I144">
        <f>VLOOKUP(A144,Levels!A:C,3,0)</f>
        <v>3</v>
      </c>
    </row>
    <row r="145" spans="1:9" x14ac:dyDescent="0.25">
      <c r="A145" s="8">
        <v>27</v>
      </c>
      <c r="B145">
        <v>2</v>
      </c>
      <c r="C145">
        <v>220794</v>
      </c>
      <c r="D145">
        <v>55</v>
      </c>
      <c r="E145">
        <v>789.07272727300005</v>
      </c>
      <c r="F145">
        <v>221.11916548400001</v>
      </c>
      <c r="G145">
        <v>2971.38709677</v>
      </c>
      <c r="H145">
        <v>0.77831191878999995</v>
      </c>
      <c r="I145">
        <f>VLOOKUP(A145,Levels!A:C,3,0)</f>
        <v>3</v>
      </c>
    </row>
    <row r="146" spans="1:9" x14ac:dyDescent="0.25">
      <c r="A146" s="8">
        <v>27</v>
      </c>
      <c r="B146">
        <v>3</v>
      </c>
      <c r="C146">
        <v>113078</v>
      </c>
      <c r="D146">
        <v>22</v>
      </c>
      <c r="E146">
        <v>1983.6818181799999</v>
      </c>
      <c r="F146">
        <v>279.16839095199998</v>
      </c>
      <c r="G146">
        <v>3322.4285714299999</v>
      </c>
      <c r="H146">
        <v>0.83346353666700002</v>
      </c>
      <c r="I146">
        <f>VLOOKUP(A146,Levels!A:C,3,0)</f>
        <v>3</v>
      </c>
    </row>
    <row r="147" spans="1:9" x14ac:dyDescent="0.25">
      <c r="A147" s="8">
        <v>27</v>
      </c>
      <c r="B147">
        <v>4</v>
      </c>
      <c r="C147">
        <v>299967</v>
      </c>
      <c r="D147">
        <v>62</v>
      </c>
      <c r="E147">
        <v>588.27419354799997</v>
      </c>
      <c r="F147">
        <v>220.80772546700001</v>
      </c>
      <c r="G147">
        <v>3872.4533333300001</v>
      </c>
      <c r="H147">
        <v>0.37266853150700002</v>
      </c>
      <c r="I147">
        <f>VLOOKUP(A147,Levels!A:C,3,0)</f>
        <v>3</v>
      </c>
    </row>
    <row r="148" spans="1:9" x14ac:dyDescent="0.25">
      <c r="A148" s="8">
        <v>27</v>
      </c>
      <c r="B148">
        <v>5</v>
      </c>
      <c r="C148">
        <v>200475</v>
      </c>
      <c r="D148">
        <v>65</v>
      </c>
      <c r="E148">
        <v>679.44615384600002</v>
      </c>
      <c r="F148">
        <v>157.856043594</v>
      </c>
      <c r="G148">
        <v>2446.546875</v>
      </c>
      <c r="H148">
        <v>0.40724627604699998</v>
      </c>
      <c r="I148">
        <f>VLOOKUP(A148,Levels!A:C,3,0)</f>
        <v>3</v>
      </c>
    </row>
    <row r="149" spans="1:9" x14ac:dyDescent="0.25">
      <c r="A149" s="8">
        <v>28</v>
      </c>
      <c r="B149">
        <v>0</v>
      </c>
      <c r="C149">
        <v>90030</v>
      </c>
      <c r="D149">
        <v>68</v>
      </c>
      <c r="E149">
        <v>444.33823529400001</v>
      </c>
      <c r="F149">
        <v>213.17837482799999</v>
      </c>
      <c r="G149">
        <v>741.89655172400001</v>
      </c>
      <c r="H149">
        <v>1.4293359959800001</v>
      </c>
      <c r="I149">
        <f>VLOOKUP(A149,Levels!A:C,3,0)</f>
        <v>4</v>
      </c>
    </row>
    <row r="150" spans="1:9" x14ac:dyDescent="0.25">
      <c r="A150" s="8">
        <v>28</v>
      </c>
      <c r="B150">
        <v>1</v>
      </c>
      <c r="C150">
        <v>49561</v>
      </c>
      <c r="D150">
        <v>78</v>
      </c>
      <c r="E150">
        <v>311.61538461499998</v>
      </c>
      <c r="F150">
        <v>193.243534947</v>
      </c>
      <c r="G150">
        <v>344.35789473699998</v>
      </c>
      <c r="H150">
        <v>2.1189146669499999</v>
      </c>
      <c r="I150">
        <f>VLOOKUP(A150,Levels!A:C,3,0)</f>
        <v>4</v>
      </c>
    </row>
    <row r="151" spans="1:9" x14ac:dyDescent="0.25">
      <c r="A151" s="8">
        <v>28</v>
      </c>
      <c r="B151">
        <v>2</v>
      </c>
      <c r="C151">
        <v>164138</v>
      </c>
      <c r="D151">
        <v>181</v>
      </c>
      <c r="E151">
        <v>416.04419889500002</v>
      </c>
      <c r="F151">
        <v>117.584134087</v>
      </c>
      <c r="G151">
        <v>471.264423077</v>
      </c>
      <c r="H151">
        <v>1.21221917837</v>
      </c>
      <c r="I151">
        <f>VLOOKUP(A151,Levels!A:C,3,0)</f>
        <v>4</v>
      </c>
    </row>
    <row r="152" spans="1:9" x14ac:dyDescent="0.25">
      <c r="A152" s="8">
        <v>28</v>
      </c>
      <c r="B152">
        <v>3</v>
      </c>
      <c r="C152">
        <v>78440</v>
      </c>
      <c r="D152">
        <v>118</v>
      </c>
      <c r="E152">
        <v>261.36440678000002</v>
      </c>
      <c r="F152">
        <v>164.23107627499999</v>
      </c>
      <c r="G152">
        <v>394.03921568599998</v>
      </c>
      <c r="H152">
        <v>1.5278832846399999</v>
      </c>
      <c r="I152">
        <f>VLOOKUP(A152,Levels!A:C,3,0)</f>
        <v>4</v>
      </c>
    </row>
    <row r="153" spans="1:9" x14ac:dyDescent="0.25">
      <c r="A153" s="8">
        <v>28</v>
      </c>
      <c r="B153">
        <v>4</v>
      </c>
      <c r="C153">
        <v>244443</v>
      </c>
      <c r="D153">
        <v>185</v>
      </c>
      <c r="E153">
        <v>327.47027027000001</v>
      </c>
      <c r="F153">
        <v>172.81217595499999</v>
      </c>
      <c r="G153">
        <v>1123.22272727</v>
      </c>
      <c r="H153">
        <v>1.4837560516999999</v>
      </c>
      <c r="I153">
        <f>VLOOKUP(A153,Levels!A:C,3,0)</f>
        <v>4</v>
      </c>
    </row>
    <row r="154" spans="1:9" x14ac:dyDescent="0.25">
      <c r="A154" s="8">
        <v>28</v>
      </c>
      <c r="B154">
        <v>5</v>
      </c>
      <c r="C154">
        <v>174597</v>
      </c>
      <c r="D154">
        <v>196</v>
      </c>
      <c r="E154">
        <v>322.96428571400003</v>
      </c>
      <c r="F154">
        <v>164.009024272</v>
      </c>
      <c r="G154">
        <v>617.42253521099997</v>
      </c>
      <c r="H154">
        <v>1.31608384912</v>
      </c>
      <c r="I154">
        <f>VLOOKUP(A154,Levels!A:C,3,0)</f>
        <v>4</v>
      </c>
    </row>
    <row r="155" spans="1:9" x14ac:dyDescent="0.25">
      <c r="A155" s="8">
        <v>29</v>
      </c>
      <c r="B155">
        <v>0</v>
      </c>
      <c r="C155">
        <v>50994</v>
      </c>
      <c r="D155">
        <v>54</v>
      </c>
      <c r="E155">
        <v>418.68518518500002</v>
      </c>
      <c r="F155">
        <v>223.01728377399999</v>
      </c>
      <c r="G155">
        <v>587.716981132</v>
      </c>
      <c r="H155">
        <v>0.89534440132100002</v>
      </c>
      <c r="I155">
        <f>VLOOKUP(A155,Levels!A:C,3,0)</f>
        <v>4</v>
      </c>
    </row>
    <row r="156" spans="1:9" x14ac:dyDescent="0.25">
      <c r="A156" s="8">
        <v>29</v>
      </c>
      <c r="B156">
        <v>1</v>
      </c>
      <c r="C156">
        <v>38003</v>
      </c>
      <c r="D156">
        <v>61</v>
      </c>
      <c r="E156">
        <v>317.180327869</v>
      </c>
      <c r="F156">
        <v>172.559597209</v>
      </c>
      <c r="G156">
        <v>312.90697674400002</v>
      </c>
      <c r="H156">
        <v>1.2216277151199999</v>
      </c>
      <c r="I156">
        <f>VLOOKUP(A156,Levels!A:C,3,0)</f>
        <v>4</v>
      </c>
    </row>
    <row r="157" spans="1:9" x14ac:dyDescent="0.25">
      <c r="A157" s="8">
        <v>29</v>
      </c>
      <c r="B157">
        <v>2</v>
      </c>
      <c r="C157">
        <v>113144</v>
      </c>
      <c r="D157">
        <v>146</v>
      </c>
      <c r="E157">
        <v>396.17808219199998</v>
      </c>
      <c r="F157">
        <v>131.78894133700001</v>
      </c>
      <c r="G157">
        <v>450.87209302299999</v>
      </c>
      <c r="H157">
        <v>0.83109525348799995</v>
      </c>
      <c r="I157">
        <f>VLOOKUP(A157,Levels!A:C,3,0)</f>
        <v>4</v>
      </c>
    </row>
    <row r="158" spans="1:9" x14ac:dyDescent="0.25">
      <c r="A158" s="8">
        <v>29</v>
      </c>
      <c r="B158">
        <v>3</v>
      </c>
      <c r="C158">
        <v>125802</v>
      </c>
      <c r="D158">
        <v>198</v>
      </c>
      <c r="E158">
        <v>301.28282828300001</v>
      </c>
      <c r="F158">
        <v>150.96989071100001</v>
      </c>
      <c r="G158">
        <v>337.299492386</v>
      </c>
      <c r="H158">
        <v>1.16111692843</v>
      </c>
      <c r="I158">
        <f>VLOOKUP(A158,Levels!A:C,3,0)</f>
        <v>4</v>
      </c>
    </row>
    <row r="159" spans="1:9" x14ac:dyDescent="0.25">
      <c r="A159" s="8">
        <v>29</v>
      </c>
      <c r="B159">
        <v>4</v>
      </c>
      <c r="C159">
        <v>213502</v>
      </c>
      <c r="D159">
        <v>120</v>
      </c>
      <c r="E159">
        <v>279.73333333300002</v>
      </c>
      <c r="F159">
        <v>200.43463487400001</v>
      </c>
      <c r="G159">
        <v>1538.6218487399999</v>
      </c>
      <c r="H159">
        <v>0.79556389478199996</v>
      </c>
      <c r="I159">
        <f>VLOOKUP(A159,Levels!A:C,3,0)</f>
        <v>4</v>
      </c>
    </row>
    <row r="160" spans="1:9" x14ac:dyDescent="0.25">
      <c r="A160" s="8">
        <v>29</v>
      </c>
      <c r="B160">
        <v>5</v>
      </c>
      <c r="C160">
        <v>205605</v>
      </c>
      <c r="D160">
        <v>233</v>
      </c>
      <c r="E160">
        <v>351.75536480699998</v>
      </c>
      <c r="F160">
        <v>133.39689680999999</v>
      </c>
      <c r="G160">
        <v>546.74568965499998</v>
      </c>
      <c r="H160">
        <v>0.876608101862</v>
      </c>
      <c r="I160">
        <f>VLOOKUP(A160,Levels!A:C,3,0)</f>
        <v>4</v>
      </c>
    </row>
    <row r="161" spans="1:9" x14ac:dyDescent="0.25">
      <c r="A161" s="8">
        <v>30</v>
      </c>
      <c r="B161">
        <v>0</v>
      </c>
      <c r="C161">
        <v>41967</v>
      </c>
      <c r="D161">
        <v>66</v>
      </c>
      <c r="E161">
        <v>528.39393939399997</v>
      </c>
      <c r="F161">
        <v>162.33135456799999</v>
      </c>
      <c r="G161">
        <v>167.740740741</v>
      </c>
      <c r="H161">
        <v>1.7474935230899999</v>
      </c>
      <c r="I161">
        <f>VLOOKUP(A161,Levels!A:C,3,0)</f>
        <v>5</v>
      </c>
    </row>
    <row r="162" spans="1:9" x14ac:dyDescent="0.25">
      <c r="A162" s="8">
        <v>30</v>
      </c>
      <c r="B162">
        <v>1</v>
      </c>
      <c r="C162">
        <v>34740</v>
      </c>
      <c r="D162">
        <v>74</v>
      </c>
      <c r="E162">
        <v>344.35135135100001</v>
      </c>
      <c r="F162">
        <v>157.78750108899999</v>
      </c>
      <c r="G162">
        <v>172.08910891100001</v>
      </c>
      <c r="H162">
        <v>2.1058588503000002</v>
      </c>
      <c r="I162">
        <f>VLOOKUP(A162,Levels!A:C,3,0)</f>
        <v>5</v>
      </c>
    </row>
    <row r="163" spans="1:9" x14ac:dyDescent="0.25">
      <c r="A163" s="8">
        <v>30</v>
      </c>
      <c r="B163">
        <v>2</v>
      </c>
      <c r="C163">
        <v>97491</v>
      </c>
      <c r="D163">
        <v>175</v>
      </c>
      <c r="E163">
        <v>407.81714285700002</v>
      </c>
      <c r="F163">
        <v>146.24555160899999</v>
      </c>
      <c r="G163">
        <v>155.29310344800001</v>
      </c>
      <c r="H163">
        <v>1.52179184678</v>
      </c>
      <c r="I163">
        <f>VLOOKUP(A163,Levels!A:C,3,0)</f>
        <v>5</v>
      </c>
    </row>
    <row r="164" spans="1:9" x14ac:dyDescent="0.25">
      <c r="A164" s="8">
        <v>30</v>
      </c>
      <c r="B164">
        <v>3</v>
      </c>
      <c r="C164">
        <v>85532</v>
      </c>
      <c r="D164">
        <v>194</v>
      </c>
      <c r="E164">
        <v>303.93298969099999</v>
      </c>
      <c r="F164">
        <v>124.575269691</v>
      </c>
      <c r="G164">
        <v>139.53608247400001</v>
      </c>
      <c r="H164">
        <v>1.71395468412</v>
      </c>
      <c r="I164">
        <f>VLOOKUP(A164,Levels!A:C,3,0)</f>
        <v>5</v>
      </c>
    </row>
    <row r="165" spans="1:9" x14ac:dyDescent="0.25">
      <c r="A165" s="8">
        <v>30</v>
      </c>
      <c r="B165">
        <v>4</v>
      </c>
      <c r="C165">
        <v>276451</v>
      </c>
      <c r="D165">
        <v>347</v>
      </c>
      <c r="E165">
        <v>375.06916426499998</v>
      </c>
      <c r="F165">
        <v>108.36853136000001</v>
      </c>
      <c r="G165">
        <v>421.54911838800001</v>
      </c>
      <c r="H165">
        <v>1.0086959197000001</v>
      </c>
      <c r="I165">
        <f>VLOOKUP(A165,Levels!A:C,3,0)</f>
        <v>5</v>
      </c>
    </row>
    <row r="166" spans="1:9" x14ac:dyDescent="0.25">
      <c r="A166" s="8">
        <v>30</v>
      </c>
      <c r="B166">
        <v>5</v>
      </c>
      <c r="C166">
        <v>174565</v>
      </c>
      <c r="D166">
        <v>306</v>
      </c>
      <c r="E166">
        <v>385.82679738600001</v>
      </c>
      <c r="F166">
        <v>114.470158133</v>
      </c>
      <c r="G166">
        <v>201.971518987</v>
      </c>
      <c r="H166">
        <v>1.2824945164199999</v>
      </c>
      <c r="I166">
        <f>VLOOKUP(A166,Levels!A:C,3,0)</f>
        <v>5</v>
      </c>
    </row>
    <row r="167" spans="1:9" x14ac:dyDescent="0.25">
      <c r="A167" s="8">
        <v>31</v>
      </c>
      <c r="B167">
        <v>0</v>
      </c>
      <c r="C167">
        <v>0</v>
      </c>
      <c r="D167">
        <v>1</v>
      </c>
      <c r="E167">
        <v>565</v>
      </c>
      <c r="F167">
        <v>0</v>
      </c>
      <c r="G167">
        <v>0</v>
      </c>
      <c r="H167">
        <v>0</v>
      </c>
      <c r="I167">
        <f>VLOOKUP(A167,Levels!A:C,3,0)</f>
        <v>5</v>
      </c>
    </row>
    <row r="168" spans="1:9" x14ac:dyDescent="0.25">
      <c r="A168" s="8">
        <v>31</v>
      </c>
      <c r="B168">
        <v>1</v>
      </c>
      <c r="C168">
        <v>105651</v>
      </c>
      <c r="D168">
        <v>20</v>
      </c>
      <c r="E168">
        <v>995.95</v>
      </c>
      <c r="F168">
        <v>328.04392842099998</v>
      </c>
      <c r="G168">
        <v>4542</v>
      </c>
      <c r="H168">
        <v>0.50826425963199995</v>
      </c>
      <c r="I168">
        <f>VLOOKUP(A168,Levels!A:C,3,0)</f>
        <v>5</v>
      </c>
    </row>
    <row r="169" spans="1:9" x14ac:dyDescent="0.25">
      <c r="A169" s="8">
        <v>31</v>
      </c>
      <c r="B169">
        <v>2</v>
      </c>
      <c r="C169">
        <v>167536</v>
      </c>
      <c r="D169">
        <v>18</v>
      </c>
      <c r="E169">
        <v>901.11111111100001</v>
      </c>
      <c r="F169">
        <v>439.12084823499998</v>
      </c>
      <c r="G169">
        <v>8969.5294117600006</v>
      </c>
      <c r="H169">
        <v>0.78193876823499997</v>
      </c>
      <c r="I169">
        <f>VLOOKUP(A169,Levels!A:C,3,0)</f>
        <v>5</v>
      </c>
    </row>
    <row r="170" spans="1:9" x14ac:dyDescent="0.25">
      <c r="A170" s="8">
        <v>31</v>
      </c>
      <c r="B170">
        <v>3</v>
      </c>
      <c r="C170">
        <v>132596</v>
      </c>
      <c r="D170">
        <v>12</v>
      </c>
      <c r="E170">
        <v>929.83333333300004</v>
      </c>
      <c r="F170">
        <v>676.32057272700001</v>
      </c>
      <c r="G170">
        <v>11067.090909099999</v>
      </c>
      <c r="H170">
        <v>1.382408155</v>
      </c>
      <c r="I170">
        <f>VLOOKUP(A170,Levels!A:C,3,0)</f>
        <v>5</v>
      </c>
    </row>
    <row r="171" spans="1:9" x14ac:dyDescent="0.25">
      <c r="A171" s="8">
        <v>31</v>
      </c>
      <c r="B171">
        <v>4</v>
      </c>
      <c r="C171">
        <v>279815</v>
      </c>
      <c r="D171">
        <v>93</v>
      </c>
      <c r="E171">
        <v>957.38709677400004</v>
      </c>
      <c r="F171">
        <v>363.11841568</v>
      </c>
      <c r="G171">
        <v>3567.0295857999999</v>
      </c>
      <c r="H171">
        <v>0.81046189073999997</v>
      </c>
      <c r="I171">
        <f>VLOOKUP(A171,Levels!A:C,3,0)</f>
        <v>5</v>
      </c>
    </row>
    <row r="172" spans="1:9" x14ac:dyDescent="0.25">
      <c r="A172" s="8">
        <v>31</v>
      </c>
      <c r="B172">
        <v>5</v>
      </c>
      <c r="C172">
        <v>549337</v>
      </c>
      <c r="D172">
        <v>86</v>
      </c>
      <c r="E172">
        <v>986.44186046499999</v>
      </c>
      <c r="F172">
        <v>458.18034952900001</v>
      </c>
      <c r="G172">
        <v>5496.87058824</v>
      </c>
      <c r="H172">
        <v>0.94632906352900004</v>
      </c>
      <c r="I172">
        <f>VLOOKUP(A172,Levels!A:C,3,0)</f>
        <v>5</v>
      </c>
    </row>
    <row r="173" spans="1:9" x14ac:dyDescent="0.25">
      <c r="A173" s="8">
        <v>32</v>
      </c>
      <c r="B173">
        <v>0</v>
      </c>
      <c r="C173">
        <v>38237</v>
      </c>
      <c r="D173">
        <v>71</v>
      </c>
      <c r="E173">
        <v>297.887323944</v>
      </c>
      <c r="F173">
        <v>162.35965359599999</v>
      </c>
      <c r="G173">
        <v>267.60674157300002</v>
      </c>
      <c r="H173">
        <v>1.84309474056</v>
      </c>
      <c r="I173">
        <f>VLOOKUP(A173,Levels!A:C,3,0)</f>
        <v>5</v>
      </c>
    </row>
    <row r="174" spans="1:9" x14ac:dyDescent="0.25">
      <c r="A174" s="8">
        <v>32</v>
      </c>
      <c r="B174">
        <v>1</v>
      </c>
      <c r="C174">
        <v>41833</v>
      </c>
      <c r="D174">
        <v>82</v>
      </c>
      <c r="E174">
        <v>307.89024390200001</v>
      </c>
      <c r="F174">
        <v>123.80582449000001</v>
      </c>
      <c r="G174">
        <v>201.214285714</v>
      </c>
      <c r="H174">
        <v>1.5858379221400001</v>
      </c>
      <c r="I174">
        <f>VLOOKUP(A174,Levels!A:C,3,0)</f>
        <v>5</v>
      </c>
    </row>
    <row r="175" spans="1:9" x14ac:dyDescent="0.25">
      <c r="A175" s="8">
        <v>32</v>
      </c>
      <c r="B175">
        <v>2</v>
      </c>
      <c r="C175">
        <v>138525</v>
      </c>
      <c r="D175">
        <v>263</v>
      </c>
      <c r="E175">
        <v>338.39543726199997</v>
      </c>
      <c r="F175">
        <v>93.357982664399998</v>
      </c>
      <c r="G175">
        <v>198.103806228</v>
      </c>
      <c r="H175">
        <v>1.2199105616999999</v>
      </c>
      <c r="I175">
        <f>VLOOKUP(A175,Levels!A:C,3,0)</f>
        <v>5</v>
      </c>
    </row>
    <row r="176" spans="1:9" x14ac:dyDescent="0.25">
      <c r="A176" s="8">
        <v>32</v>
      </c>
      <c r="B176">
        <v>3</v>
      </c>
      <c r="C176">
        <v>93093</v>
      </c>
      <c r="D176">
        <v>199</v>
      </c>
      <c r="E176">
        <v>271.79899497500003</v>
      </c>
      <c r="F176">
        <v>118.036995164</v>
      </c>
      <c r="G176">
        <v>203.126760563</v>
      </c>
      <c r="H176">
        <v>1.30323217751</v>
      </c>
      <c r="I176">
        <f>VLOOKUP(A176,Levels!A:C,3,0)</f>
        <v>5</v>
      </c>
    </row>
    <row r="177" spans="1:9" x14ac:dyDescent="0.25">
      <c r="A177" s="8">
        <v>32</v>
      </c>
      <c r="B177">
        <v>4</v>
      </c>
      <c r="C177">
        <v>67646</v>
      </c>
      <c r="D177">
        <v>122</v>
      </c>
      <c r="E177">
        <v>312.90163934399999</v>
      </c>
      <c r="F177">
        <v>128.333729551</v>
      </c>
      <c r="G177">
        <v>254.48717948699999</v>
      </c>
      <c r="H177">
        <v>1.2499858643599999</v>
      </c>
      <c r="I177">
        <f>VLOOKUP(A177,Levels!A:C,3,0)</f>
        <v>5</v>
      </c>
    </row>
    <row r="178" spans="1:9" x14ac:dyDescent="0.25">
      <c r="A178" s="8">
        <v>32</v>
      </c>
      <c r="B178">
        <v>5</v>
      </c>
      <c r="C178">
        <v>200910</v>
      </c>
      <c r="D178">
        <v>389</v>
      </c>
      <c r="E178">
        <v>288.771208226</v>
      </c>
      <c r="F178">
        <v>96.332349681400004</v>
      </c>
      <c r="G178">
        <v>228.522058824</v>
      </c>
      <c r="H178">
        <v>1.2006312386</v>
      </c>
      <c r="I178">
        <f>VLOOKUP(A178,Levels!A:C,3,0)</f>
        <v>5</v>
      </c>
    </row>
    <row r="179" spans="1:9" x14ac:dyDescent="0.25">
      <c r="A179" s="8">
        <v>33</v>
      </c>
      <c r="B179">
        <v>0</v>
      </c>
      <c r="C179">
        <v>50394</v>
      </c>
      <c r="D179">
        <v>70</v>
      </c>
      <c r="E179">
        <v>342.62857142899998</v>
      </c>
      <c r="F179">
        <v>206.371113014</v>
      </c>
      <c r="G179">
        <v>474.05479452100002</v>
      </c>
      <c r="H179">
        <v>1.40027242493</v>
      </c>
      <c r="I179">
        <f>VLOOKUP(A179,Levels!A:C,3,0)</f>
        <v>3</v>
      </c>
    </row>
    <row r="180" spans="1:9" x14ac:dyDescent="0.25">
      <c r="A180" s="8">
        <v>33</v>
      </c>
      <c r="B180">
        <v>1</v>
      </c>
      <c r="C180">
        <v>69312</v>
      </c>
      <c r="D180">
        <v>125</v>
      </c>
      <c r="E180">
        <v>306.45600000000002</v>
      </c>
      <c r="F180">
        <v>140.002680242</v>
      </c>
      <c r="G180">
        <v>255.94354838699999</v>
      </c>
      <c r="H180">
        <v>1.5004017565300001</v>
      </c>
      <c r="I180">
        <f>VLOOKUP(A180,Levels!A:C,3,0)</f>
        <v>3</v>
      </c>
    </row>
    <row r="181" spans="1:9" x14ac:dyDescent="0.25">
      <c r="A181" s="8">
        <v>33</v>
      </c>
      <c r="B181">
        <v>2</v>
      </c>
      <c r="C181">
        <v>137359</v>
      </c>
      <c r="D181">
        <v>221</v>
      </c>
      <c r="E181">
        <v>368.19909502299998</v>
      </c>
      <c r="F181">
        <v>152.9893635</v>
      </c>
      <c r="G181">
        <v>257.41785714299999</v>
      </c>
      <c r="H181">
        <v>1.61150423236</v>
      </c>
      <c r="I181">
        <f>VLOOKUP(A181,Levels!A:C,3,0)</f>
        <v>3</v>
      </c>
    </row>
    <row r="182" spans="1:9" x14ac:dyDescent="0.25">
      <c r="A182" s="8">
        <v>33</v>
      </c>
      <c r="B182">
        <v>3</v>
      </c>
      <c r="C182">
        <v>139058</v>
      </c>
      <c r="D182">
        <v>162</v>
      </c>
      <c r="E182">
        <v>287.39506172799997</v>
      </c>
      <c r="F182">
        <v>168.09072769700001</v>
      </c>
      <c r="G182">
        <v>560.24719101100004</v>
      </c>
      <c r="H182">
        <v>1.1506173579200001</v>
      </c>
      <c r="I182">
        <f>VLOOKUP(A182,Levels!A:C,3,0)</f>
        <v>3</v>
      </c>
    </row>
    <row r="183" spans="1:9" x14ac:dyDescent="0.25">
      <c r="A183" s="8">
        <v>33</v>
      </c>
      <c r="B183">
        <v>4</v>
      </c>
      <c r="C183">
        <v>2664</v>
      </c>
      <c r="D183">
        <v>8</v>
      </c>
      <c r="E183">
        <v>211.75</v>
      </c>
      <c r="F183">
        <v>218.59589857099999</v>
      </c>
      <c r="G183">
        <v>167.14285714299999</v>
      </c>
      <c r="H183">
        <v>1.6515025142899999</v>
      </c>
      <c r="I183">
        <f>VLOOKUP(A183,Levels!A:C,3,0)</f>
        <v>3</v>
      </c>
    </row>
    <row r="184" spans="1:9" x14ac:dyDescent="0.25">
      <c r="A184" s="8">
        <v>33</v>
      </c>
      <c r="B184">
        <v>5</v>
      </c>
      <c r="C184">
        <v>1032</v>
      </c>
      <c r="D184">
        <v>4</v>
      </c>
      <c r="E184">
        <v>358.75</v>
      </c>
      <c r="F184">
        <v>270.16121333299998</v>
      </c>
      <c r="G184">
        <v>121.333333333</v>
      </c>
      <c r="H184">
        <v>3.47610373333</v>
      </c>
      <c r="I184">
        <f>VLOOKUP(A184,Levels!A:C,3,0)</f>
        <v>3</v>
      </c>
    </row>
    <row r="185" spans="1:9" x14ac:dyDescent="0.25">
      <c r="A185" s="8">
        <v>34</v>
      </c>
      <c r="B185">
        <v>0</v>
      </c>
      <c r="C185">
        <v>65349</v>
      </c>
      <c r="D185">
        <v>80</v>
      </c>
      <c r="E185">
        <v>421.71249999999998</v>
      </c>
      <c r="F185">
        <v>154.74212175900001</v>
      </c>
      <c r="G185">
        <v>368.60185185199998</v>
      </c>
      <c r="H185">
        <v>1.1355689927799999</v>
      </c>
      <c r="I185">
        <f>VLOOKUP(A185,Levels!A:C,3,0)</f>
        <v>2</v>
      </c>
    </row>
    <row r="186" spans="1:9" x14ac:dyDescent="0.25">
      <c r="A186" s="8">
        <v>34</v>
      </c>
      <c r="B186">
        <v>1</v>
      </c>
      <c r="C186">
        <v>104819</v>
      </c>
      <c r="D186">
        <v>157</v>
      </c>
      <c r="E186">
        <v>395.90445859900001</v>
      </c>
      <c r="F186">
        <v>168.65017756899999</v>
      </c>
      <c r="G186">
        <v>296.591160221</v>
      </c>
      <c r="H186">
        <v>1.68801129895</v>
      </c>
      <c r="I186">
        <f>VLOOKUP(A186,Levels!A:C,3,0)</f>
        <v>2</v>
      </c>
    </row>
    <row r="187" spans="1:9" x14ac:dyDescent="0.25">
      <c r="A187" s="8">
        <v>34</v>
      </c>
      <c r="B187">
        <v>2</v>
      </c>
      <c r="C187">
        <v>129033</v>
      </c>
      <c r="D187">
        <v>230</v>
      </c>
      <c r="E187">
        <v>346.96956521700002</v>
      </c>
      <c r="F187">
        <v>106.63533273900001</v>
      </c>
      <c r="G187">
        <v>244.32343234300001</v>
      </c>
      <c r="H187">
        <v>1.1810329242199999</v>
      </c>
      <c r="I187">
        <f>VLOOKUP(A187,Levels!A:C,3,0)</f>
        <v>2</v>
      </c>
    </row>
    <row r="188" spans="1:9" x14ac:dyDescent="0.25">
      <c r="A188" s="8">
        <v>34</v>
      </c>
      <c r="B188">
        <v>3</v>
      </c>
      <c r="C188">
        <v>153748</v>
      </c>
      <c r="D188">
        <v>195</v>
      </c>
      <c r="E188">
        <v>423.29230769200001</v>
      </c>
      <c r="F188">
        <v>150.03336450399999</v>
      </c>
      <c r="G188">
        <v>374.18181818199997</v>
      </c>
      <c r="H188">
        <v>1.13692080884</v>
      </c>
      <c r="I188">
        <f>VLOOKUP(A188,Levels!A:C,3,0)</f>
        <v>2</v>
      </c>
    </row>
    <row r="189" spans="1:9" x14ac:dyDescent="0.25">
      <c r="A189" s="8">
        <v>34</v>
      </c>
      <c r="B189">
        <v>4</v>
      </c>
      <c r="C189">
        <v>5863</v>
      </c>
      <c r="D189">
        <v>5</v>
      </c>
      <c r="E189">
        <v>206.4</v>
      </c>
      <c r="F189">
        <v>427.142425</v>
      </c>
      <c r="G189">
        <v>1249.25</v>
      </c>
      <c r="H189">
        <v>0.36079044999999998</v>
      </c>
      <c r="I189">
        <f>VLOOKUP(A189,Levels!A:C,3,0)</f>
        <v>2</v>
      </c>
    </row>
    <row r="190" spans="1:9" x14ac:dyDescent="0.25">
      <c r="A190" s="8">
        <v>34</v>
      </c>
      <c r="B190">
        <v>5</v>
      </c>
      <c r="C190">
        <v>2333</v>
      </c>
      <c r="D190">
        <v>6</v>
      </c>
      <c r="E190">
        <v>205.33333333300001</v>
      </c>
      <c r="F190">
        <v>398.22589599999998</v>
      </c>
      <c r="G190">
        <v>253.4</v>
      </c>
      <c r="H190">
        <v>1.70400434</v>
      </c>
      <c r="I190">
        <f>VLOOKUP(A190,Levels!A:C,3,0)</f>
        <v>2</v>
      </c>
    </row>
    <row r="191" spans="1:9" x14ac:dyDescent="0.25">
      <c r="A191" s="8">
        <v>35</v>
      </c>
      <c r="B191">
        <v>0</v>
      </c>
      <c r="C191">
        <v>54790</v>
      </c>
      <c r="D191">
        <v>36</v>
      </c>
      <c r="E191">
        <v>480.91666666700002</v>
      </c>
      <c r="F191">
        <v>151.47147468099999</v>
      </c>
      <c r="G191">
        <v>940.55319148900003</v>
      </c>
      <c r="H191">
        <v>0.75876136489400003</v>
      </c>
      <c r="I191">
        <f>VLOOKUP(A191,Levels!A:C,3,0)</f>
        <v>1</v>
      </c>
    </row>
    <row r="192" spans="1:9" x14ac:dyDescent="0.25">
      <c r="A192" s="8">
        <v>35</v>
      </c>
      <c r="B192">
        <v>1</v>
      </c>
      <c r="C192">
        <v>90129</v>
      </c>
      <c r="D192">
        <v>62</v>
      </c>
      <c r="E192">
        <v>468.40322580600002</v>
      </c>
      <c r="F192">
        <v>136.62751505400001</v>
      </c>
      <c r="G192">
        <v>760.76344085999995</v>
      </c>
      <c r="H192">
        <v>1.02710442075</v>
      </c>
      <c r="I192">
        <f>VLOOKUP(A192,Levels!A:C,3,0)</f>
        <v>1</v>
      </c>
    </row>
    <row r="193" spans="1:9" x14ac:dyDescent="0.25">
      <c r="A193" s="8">
        <v>35</v>
      </c>
      <c r="B193">
        <v>4</v>
      </c>
      <c r="C193">
        <v>0</v>
      </c>
      <c r="D193">
        <v>1</v>
      </c>
      <c r="E193">
        <v>133</v>
      </c>
      <c r="F193">
        <v>0</v>
      </c>
      <c r="G193">
        <v>0</v>
      </c>
      <c r="H193">
        <v>0</v>
      </c>
      <c r="I193">
        <f>VLOOKUP(A193,Levels!A:C,3,0)</f>
        <v>1</v>
      </c>
    </row>
    <row r="194" spans="1:9" x14ac:dyDescent="0.25">
      <c r="A194" s="8">
        <v>35</v>
      </c>
      <c r="B194">
        <v>5</v>
      </c>
      <c r="C194">
        <v>367</v>
      </c>
      <c r="D194">
        <v>2</v>
      </c>
      <c r="E194">
        <v>365.5</v>
      </c>
      <c r="F194">
        <v>33.774039999999999</v>
      </c>
      <c r="G194">
        <v>102</v>
      </c>
      <c r="H194">
        <v>0.33111810000000003</v>
      </c>
      <c r="I194">
        <f>VLOOKUP(A194,Levels!A:C,3,0)</f>
        <v>1</v>
      </c>
    </row>
    <row r="195" spans="1:9" x14ac:dyDescent="0.25">
      <c r="A195" s="8">
        <v>37</v>
      </c>
      <c r="B195">
        <v>0</v>
      </c>
      <c r="C195">
        <v>42433</v>
      </c>
      <c r="D195">
        <v>77</v>
      </c>
      <c r="E195">
        <v>349.96103896099999</v>
      </c>
      <c r="F195">
        <v>150.06473016300001</v>
      </c>
      <c r="G195">
        <v>196.569105691</v>
      </c>
      <c r="H195">
        <v>1.6068749815400001</v>
      </c>
      <c r="I195">
        <f>VLOOKUP(A195,Levels!A:C,3,0)</f>
        <v>2</v>
      </c>
    </row>
    <row r="196" spans="1:9" x14ac:dyDescent="0.25">
      <c r="A196" s="8">
        <v>37</v>
      </c>
      <c r="B196">
        <v>1</v>
      </c>
      <c r="C196">
        <v>72479</v>
      </c>
      <c r="D196">
        <v>142</v>
      </c>
      <c r="E196">
        <v>377.06338028200003</v>
      </c>
      <c r="F196">
        <v>259.91634120600003</v>
      </c>
      <c r="G196">
        <v>140.90070922000001</v>
      </c>
      <c r="H196">
        <v>4.4604242155999998</v>
      </c>
      <c r="I196">
        <f>VLOOKUP(A196,Levels!A:C,3,0)</f>
        <v>2</v>
      </c>
    </row>
    <row r="197" spans="1:9" x14ac:dyDescent="0.25">
      <c r="A197" s="8">
        <v>37</v>
      </c>
      <c r="B197">
        <v>2</v>
      </c>
      <c r="C197">
        <v>190384</v>
      </c>
      <c r="D197">
        <v>272</v>
      </c>
      <c r="E197">
        <v>452.24264705899998</v>
      </c>
      <c r="F197">
        <v>99.263971598599994</v>
      </c>
      <c r="G197">
        <v>251.49659863900001</v>
      </c>
      <c r="H197">
        <v>1.0866279139499999</v>
      </c>
      <c r="I197">
        <f>VLOOKUP(A197,Levels!A:C,3,0)</f>
        <v>2</v>
      </c>
    </row>
    <row r="198" spans="1:9" x14ac:dyDescent="0.25">
      <c r="A198" s="8">
        <v>37</v>
      </c>
      <c r="B198">
        <v>3</v>
      </c>
      <c r="C198">
        <v>143155</v>
      </c>
      <c r="D198">
        <v>269</v>
      </c>
      <c r="E198">
        <v>354.85501858700002</v>
      </c>
      <c r="F198">
        <v>206.54009294100001</v>
      </c>
      <c r="G198">
        <v>166.37352941200001</v>
      </c>
      <c r="H198">
        <v>2.8094298787400001</v>
      </c>
      <c r="I198">
        <f>VLOOKUP(A198,Levels!A:C,3,0)</f>
        <v>2</v>
      </c>
    </row>
    <row r="199" spans="1:9" x14ac:dyDescent="0.25">
      <c r="A199" s="8">
        <v>37</v>
      </c>
      <c r="B199">
        <v>4</v>
      </c>
      <c r="C199">
        <v>460140</v>
      </c>
      <c r="D199">
        <v>529</v>
      </c>
      <c r="E199">
        <v>591.61436673000003</v>
      </c>
      <c r="F199">
        <v>104.29333741799999</v>
      </c>
      <c r="G199">
        <v>274.30545454499998</v>
      </c>
      <c r="H199">
        <v>1.22846594327</v>
      </c>
      <c r="I199">
        <f>VLOOKUP(A199,Levels!A:C,3,0)</f>
        <v>2</v>
      </c>
    </row>
    <row r="200" spans="1:9" x14ac:dyDescent="0.25">
      <c r="A200" s="8">
        <v>37</v>
      </c>
      <c r="B200">
        <v>5</v>
      </c>
      <c r="C200">
        <v>258332</v>
      </c>
      <c r="D200">
        <v>441</v>
      </c>
      <c r="E200">
        <v>387.64399092999997</v>
      </c>
      <c r="F200">
        <v>137.75079081499999</v>
      </c>
      <c r="G200">
        <v>197.02789699600001</v>
      </c>
      <c r="H200">
        <v>2.0228918970600001</v>
      </c>
      <c r="I200">
        <f>VLOOKUP(A200,Levels!A:C,3,0)</f>
        <v>2</v>
      </c>
    </row>
    <row r="201" spans="1:9" x14ac:dyDescent="0.25">
      <c r="A201" s="8">
        <v>38</v>
      </c>
      <c r="B201">
        <v>0</v>
      </c>
      <c r="C201">
        <v>43533</v>
      </c>
      <c r="D201">
        <v>77</v>
      </c>
      <c r="E201">
        <v>327.49350649399997</v>
      </c>
      <c r="F201">
        <v>153.35320720000001</v>
      </c>
      <c r="G201">
        <v>281.74</v>
      </c>
      <c r="H201">
        <v>1.2616825953299999</v>
      </c>
      <c r="I201">
        <f>VLOOKUP(A201,Levels!A:C,3,0)</f>
        <v>3</v>
      </c>
    </row>
    <row r="202" spans="1:9" x14ac:dyDescent="0.25">
      <c r="A202" s="8">
        <v>38</v>
      </c>
      <c r="B202">
        <v>1</v>
      </c>
      <c r="C202">
        <v>59487</v>
      </c>
      <c r="D202">
        <v>86</v>
      </c>
      <c r="E202">
        <v>348.52325581399998</v>
      </c>
      <c r="F202">
        <v>140.87772902</v>
      </c>
      <c r="G202">
        <v>403.26960784300002</v>
      </c>
      <c r="H202">
        <v>1.04696850343</v>
      </c>
      <c r="I202">
        <f>VLOOKUP(A202,Levels!A:C,3,0)</f>
        <v>3</v>
      </c>
    </row>
    <row r="203" spans="1:9" x14ac:dyDescent="0.25">
      <c r="A203" s="8">
        <v>38</v>
      </c>
      <c r="B203">
        <v>2</v>
      </c>
      <c r="C203">
        <v>138792</v>
      </c>
      <c r="D203">
        <v>161</v>
      </c>
      <c r="E203">
        <v>407.32298136600002</v>
      </c>
      <c r="F203">
        <v>138.22643149699999</v>
      </c>
      <c r="G203">
        <v>463.71856287399999</v>
      </c>
      <c r="H203">
        <v>0.840052236467</v>
      </c>
      <c r="I203">
        <f>VLOOKUP(A203,Levels!A:C,3,0)</f>
        <v>3</v>
      </c>
    </row>
    <row r="204" spans="1:9" x14ac:dyDescent="0.25">
      <c r="A204" s="8">
        <v>38</v>
      </c>
      <c r="B204">
        <v>3</v>
      </c>
      <c r="C204">
        <v>77840</v>
      </c>
      <c r="D204">
        <v>94</v>
      </c>
      <c r="E204">
        <v>248.62765957400001</v>
      </c>
      <c r="F204">
        <v>179.69493523</v>
      </c>
      <c r="G204">
        <v>611.00836820100005</v>
      </c>
      <c r="H204">
        <v>1.1256522765300001</v>
      </c>
      <c r="I204">
        <f>VLOOKUP(A204,Levels!A:C,3,0)</f>
        <v>3</v>
      </c>
    </row>
    <row r="205" spans="1:9" x14ac:dyDescent="0.25">
      <c r="A205" s="8">
        <v>38</v>
      </c>
      <c r="B205">
        <v>4</v>
      </c>
      <c r="C205">
        <v>106783</v>
      </c>
      <c r="D205">
        <v>103</v>
      </c>
      <c r="E205">
        <v>345.417475728</v>
      </c>
      <c r="F205">
        <v>195.50674772400001</v>
      </c>
      <c r="G205">
        <v>668.85517241399998</v>
      </c>
      <c r="H205">
        <v>1.0212867965500001</v>
      </c>
      <c r="I205">
        <f>VLOOKUP(A205,Levels!A:C,3,0)</f>
        <v>3</v>
      </c>
    </row>
    <row r="206" spans="1:9" x14ac:dyDescent="0.25">
      <c r="A206" s="8">
        <v>38</v>
      </c>
      <c r="B206">
        <v>5</v>
      </c>
      <c r="C206">
        <v>238415</v>
      </c>
      <c r="D206">
        <v>285</v>
      </c>
      <c r="E206">
        <v>329.133333333</v>
      </c>
      <c r="F206">
        <v>125.543700351</v>
      </c>
      <c r="G206">
        <v>523.87914230000001</v>
      </c>
      <c r="H206">
        <v>0.84187144957100002</v>
      </c>
      <c r="I206">
        <f>VLOOKUP(A206,Levels!A:C,3,0)</f>
        <v>3</v>
      </c>
    </row>
    <row r="207" spans="1:9" x14ac:dyDescent="0.25">
      <c r="A207" s="8">
        <v>39</v>
      </c>
      <c r="B207">
        <v>0</v>
      </c>
      <c r="C207">
        <v>31575</v>
      </c>
      <c r="D207">
        <v>14</v>
      </c>
      <c r="E207">
        <v>316.35714285699999</v>
      </c>
      <c r="F207">
        <v>335.03638542900001</v>
      </c>
      <c r="G207">
        <v>1607.2</v>
      </c>
      <c r="H207">
        <v>0.89156101600000004</v>
      </c>
      <c r="I207">
        <f>VLOOKUP(A207,Levels!A:C,3,0)</f>
        <v>4</v>
      </c>
    </row>
    <row r="208" spans="1:9" x14ac:dyDescent="0.25">
      <c r="A208" s="8">
        <v>39</v>
      </c>
      <c r="B208">
        <v>1</v>
      </c>
      <c r="C208">
        <v>40568</v>
      </c>
      <c r="D208">
        <v>55</v>
      </c>
      <c r="E208">
        <v>302.85454545499999</v>
      </c>
      <c r="F208">
        <v>195.62750253199999</v>
      </c>
      <c r="G208">
        <v>411.10126582300001</v>
      </c>
      <c r="H208">
        <v>1.3000872780999999</v>
      </c>
      <c r="I208">
        <f>VLOOKUP(A208,Levels!A:C,3,0)</f>
        <v>4</v>
      </c>
    </row>
    <row r="209" spans="1:9" x14ac:dyDescent="0.25">
      <c r="A209" s="8">
        <v>39</v>
      </c>
      <c r="B209">
        <v>2</v>
      </c>
      <c r="C209">
        <v>113878</v>
      </c>
      <c r="D209">
        <v>67</v>
      </c>
      <c r="E209">
        <v>332.64179104499999</v>
      </c>
      <c r="F209">
        <v>269.19702378800002</v>
      </c>
      <c r="G209">
        <v>1390.2727272699999</v>
      </c>
      <c r="H209">
        <v>0.88996891212100004</v>
      </c>
      <c r="I209">
        <f>VLOOKUP(A209,Levels!A:C,3,0)</f>
        <v>4</v>
      </c>
    </row>
    <row r="210" spans="1:9" x14ac:dyDescent="0.25">
      <c r="A210" s="8">
        <v>39</v>
      </c>
      <c r="B210">
        <v>3</v>
      </c>
      <c r="C210">
        <v>78671</v>
      </c>
      <c r="D210">
        <v>90</v>
      </c>
      <c r="E210">
        <v>244.92222222199999</v>
      </c>
      <c r="F210">
        <v>253.60418191900001</v>
      </c>
      <c r="G210">
        <v>680.03030303000003</v>
      </c>
      <c r="H210">
        <v>1.1824594826299999</v>
      </c>
      <c r="I210">
        <f>VLOOKUP(A210,Levels!A:C,3,0)</f>
        <v>4</v>
      </c>
    </row>
    <row r="211" spans="1:9" x14ac:dyDescent="0.25">
      <c r="A211" s="8">
        <v>39</v>
      </c>
      <c r="B211">
        <v>4</v>
      </c>
      <c r="C211">
        <v>138358</v>
      </c>
      <c r="D211">
        <v>36</v>
      </c>
      <c r="E211">
        <v>341.36111111100001</v>
      </c>
      <c r="F211">
        <v>343.26921926799997</v>
      </c>
      <c r="G211">
        <v>3552.5609756099998</v>
      </c>
      <c r="H211">
        <v>0.73789441585399995</v>
      </c>
      <c r="I211">
        <f>VLOOKUP(A211,Levels!A:C,3,0)</f>
        <v>4</v>
      </c>
    </row>
    <row r="212" spans="1:9" x14ac:dyDescent="0.25">
      <c r="A212" s="8">
        <v>39</v>
      </c>
      <c r="B212">
        <v>5</v>
      </c>
      <c r="C212">
        <v>198248</v>
      </c>
      <c r="D212">
        <v>166</v>
      </c>
      <c r="E212">
        <v>310.85542168699999</v>
      </c>
      <c r="F212">
        <v>224.36843012099999</v>
      </c>
      <c r="G212">
        <v>889.75757575800003</v>
      </c>
      <c r="H212">
        <v>1.0597449117</v>
      </c>
      <c r="I212">
        <f>VLOOKUP(A212,Levels!A:C,3,0)</f>
        <v>4</v>
      </c>
    </row>
    <row r="213" spans="1:9" x14ac:dyDescent="0.25">
      <c r="A213" s="8">
        <v>40</v>
      </c>
      <c r="B213">
        <v>0</v>
      </c>
      <c r="C213">
        <v>60685</v>
      </c>
      <c r="D213">
        <v>67</v>
      </c>
      <c r="E213">
        <v>363.05970149299998</v>
      </c>
      <c r="F213">
        <v>216.46720045500001</v>
      </c>
      <c r="G213">
        <v>554.45454545500002</v>
      </c>
      <c r="H213">
        <v>1.322374755</v>
      </c>
      <c r="I213">
        <f>VLOOKUP(A213,Levels!A:C,3,0)</f>
        <v>4</v>
      </c>
    </row>
    <row r="214" spans="1:9" x14ac:dyDescent="0.25">
      <c r="A214" s="8">
        <v>40</v>
      </c>
      <c r="B214">
        <v>1</v>
      </c>
      <c r="C214">
        <v>56556</v>
      </c>
      <c r="D214">
        <v>102</v>
      </c>
      <c r="E214">
        <v>344.12745097999999</v>
      </c>
      <c r="F214">
        <v>107.508765545</v>
      </c>
      <c r="G214">
        <v>214.40594059399999</v>
      </c>
      <c r="H214">
        <v>1.07550425149</v>
      </c>
      <c r="I214">
        <f>VLOOKUP(A214,Levels!A:C,3,0)</f>
        <v>4</v>
      </c>
    </row>
    <row r="215" spans="1:9" x14ac:dyDescent="0.25">
      <c r="A215" s="8">
        <v>40</v>
      </c>
      <c r="B215">
        <v>2</v>
      </c>
      <c r="C215">
        <v>181724</v>
      </c>
      <c r="D215">
        <v>299</v>
      </c>
      <c r="E215">
        <v>483.418060201</v>
      </c>
      <c r="F215">
        <v>80.756037704400001</v>
      </c>
      <c r="G215">
        <v>127.622641509</v>
      </c>
      <c r="H215">
        <v>1.1346487183</v>
      </c>
      <c r="I215">
        <f>VLOOKUP(A215,Levels!A:C,3,0)</f>
        <v>4</v>
      </c>
    </row>
    <row r="216" spans="1:9" x14ac:dyDescent="0.25">
      <c r="A216" s="8">
        <v>40</v>
      </c>
      <c r="B216">
        <v>3</v>
      </c>
      <c r="C216">
        <v>152449</v>
      </c>
      <c r="D216">
        <v>231</v>
      </c>
      <c r="E216">
        <v>432.051948052</v>
      </c>
      <c r="F216">
        <v>94.113823087</v>
      </c>
      <c r="G216">
        <v>229.89565217399999</v>
      </c>
      <c r="H216">
        <v>1.08010558347</v>
      </c>
      <c r="I216">
        <f>VLOOKUP(A216,Levels!A:C,3,0)</f>
        <v>4</v>
      </c>
    </row>
    <row r="217" spans="1:9" x14ac:dyDescent="0.25">
      <c r="A217" s="8">
        <v>40</v>
      </c>
      <c r="B217">
        <v>4</v>
      </c>
      <c r="C217">
        <v>8693</v>
      </c>
      <c r="D217">
        <v>21</v>
      </c>
      <c r="E217">
        <v>241.09523809500001</v>
      </c>
      <c r="F217">
        <v>222.832481</v>
      </c>
      <c r="G217">
        <v>201.4</v>
      </c>
      <c r="H217">
        <v>3.3582697929999998</v>
      </c>
      <c r="I217">
        <f>VLOOKUP(A217,Levels!A:C,3,0)</f>
        <v>4</v>
      </c>
    </row>
    <row r="218" spans="1:9" x14ac:dyDescent="0.25">
      <c r="A218" s="8">
        <v>40</v>
      </c>
      <c r="B218">
        <v>5</v>
      </c>
      <c r="C218">
        <v>77473</v>
      </c>
      <c r="D218">
        <v>140</v>
      </c>
      <c r="E218">
        <v>331.93571428600001</v>
      </c>
      <c r="F218">
        <v>122.342164604</v>
      </c>
      <c r="G218">
        <v>223.99280575500001</v>
      </c>
      <c r="H218">
        <v>1.19356172633</v>
      </c>
      <c r="I218">
        <f>VLOOKUP(A218,Levels!A:C,3,0)</f>
        <v>4</v>
      </c>
    </row>
    <row r="219" spans="1:9" x14ac:dyDescent="0.25">
      <c r="A219" s="8">
        <v>41</v>
      </c>
      <c r="B219">
        <v>0</v>
      </c>
      <c r="C219">
        <v>27746</v>
      </c>
      <c r="D219">
        <v>12</v>
      </c>
      <c r="E219">
        <v>471.58333333299998</v>
      </c>
      <c r="F219">
        <v>233.822564167</v>
      </c>
      <c r="G219">
        <v>2029.25</v>
      </c>
      <c r="H219">
        <v>0.52803613500000002</v>
      </c>
      <c r="I219">
        <f>VLOOKUP(A219,Levels!A:C,3,0)</f>
        <v>4</v>
      </c>
    </row>
    <row r="220" spans="1:9" x14ac:dyDescent="0.25">
      <c r="A220" s="8">
        <v>41</v>
      </c>
      <c r="B220">
        <v>1</v>
      </c>
      <c r="C220">
        <v>34440</v>
      </c>
      <c r="D220">
        <v>26</v>
      </c>
      <c r="E220">
        <v>384.34615384599999</v>
      </c>
      <c r="F220">
        <v>150.84053125</v>
      </c>
      <c r="G220">
        <v>1334.96875</v>
      </c>
      <c r="H220">
        <v>0.58318067824999997</v>
      </c>
      <c r="I220">
        <f>VLOOKUP(A220,Levels!A:C,3,0)</f>
        <v>4</v>
      </c>
    </row>
    <row r="221" spans="1:9" x14ac:dyDescent="0.25">
      <c r="A221" s="8">
        <v>41</v>
      </c>
      <c r="B221">
        <v>2</v>
      </c>
      <c r="C221">
        <v>144453</v>
      </c>
      <c r="D221">
        <v>104</v>
      </c>
      <c r="E221">
        <v>492.24038461499998</v>
      </c>
      <c r="F221">
        <v>149.51013534000001</v>
      </c>
      <c r="G221">
        <v>910.94174757300004</v>
      </c>
      <c r="H221">
        <v>0.69640248359199997</v>
      </c>
      <c r="I221">
        <f>VLOOKUP(A221,Levels!A:C,3,0)</f>
        <v>4</v>
      </c>
    </row>
    <row r="222" spans="1:9" x14ac:dyDescent="0.25">
      <c r="A222" s="8">
        <v>41</v>
      </c>
      <c r="B222">
        <v>3</v>
      </c>
      <c r="C222">
        <v>147151</v>
      </c>
      <c r="D222">
        <v>135</v>
      </c>
      <c r="E222">
        <v>324.444444444</v>
      </c>
      <c r="F222">
        <v>191.43146425399999</v>
      </c>
      <c r="G222">
        <v>772.52985074599997</v>
      </c>
      <c r="H222">
        <v>0.890471846791</v>
      </c>
      <c r="I222">
        <f>VLOOKUP(A222,Levels!A:C,3,0)</f>
        <v>4</v>
      </c>
    </row>
    <row r="223" spans="1:9" x14ac:dyDescent="0.25">
      <c r="A223" s="8">
        <v>41</v>
      </c>
      <c r="B223">
        <v>4</v>
      </c>
      <c r="C223">
        <v>148517</v>
      </c>
      <c r="D223">
        <v>169</v>
      </c>
      <c r="E223">
        <v>479.13017751500001</v>
      </c>
      <c r="F223">
        <v>181.43910458900001</v>
      </c>
      <c r="G223">
        <v>343.91341991299998</v>
      </c>
      <c r="H223">
        <v>1.86096448516</v>
      </c>
      <c r="I223">
        <f>VLOOKUP(A223,Levels!A:C,3,0)</f>
        <v>4</v>
      </c>
    </row>
    <row r="224" spans="1:9" x14ac:dyDescent="0.25">
      <c r="A224" s="8">
        <v>41</v>
      </c>
      <c r="B224">
        <v>5</v>
      </c>
      <c r="C224">
        <v>167569</v>
      </c>
      <c r="D224">
        <v>130</v>
      </c>
      <c r="E224">
        <v>383.79230769200001</v>
      </c>
      <c r="F224">
        <v>181.01005577500001</v>
      </c>
      <c r="G224">
        <v>798.81818181799997</v>
      </c>
      <c r="H224">
        <v>0.97435990272700002</v>
      </c>
      <c r="I224">
        <f>VLOOKUP(A224,Levels!A:C,3,0)</f>
        <v>4</v>
      </c>
    </row>
    <row r="225" spans="1:9" x14ac:dyDescent="0.25">
      <c r="A225" s="8">
        <v>42</v>
      </c>
      <c r="B225">
        <v>0</v>
      </c>
      <c r="C225">
        <v>126002</v>
      </c>
      <c r="D225">
        <v>207</v>
      </c>
      <c r="E225">
        <v>338</v>
      </c>
      <c r="F225">
        <v>136.514300467</v>
      </c>
      <c r="G225">
        <v>266.20093457899998</v>
      </c>
      <c r="H225">
        <v>1.66319821537</v>
      </c>
      <c r="I225">
        <f>VLOOKUP(A225,Levels!A:C,3,0)</f>
        <v>4</v>
      </c>
    </row>
    <row r="226" spans="1:9" x14ac:dyDescent="0.25">
      <c r="A226" s="8">
        <v>42</v>
      </c>
      <c r="B226">
        <v>1</v>
      </c>
      <c r="C226">
        <v>122672</v>
      </c>
      <c r="D226">
        <v>253</v>
      </c>
      <c r="E226">
        <v>301.55335968399999</v>
      </c>
      <c r="F226">
        <v>122.80121984100001</v>
      </c>
      <c r="G226">
        <v>185.496031746</v>
      </c>
      <c r="H226">
        <v>1.5774502580200001</v>
      </c>
      <c r="I226">
        <f>VLOOKUP(A226,Levels!A:C,3,0)</f>
        <v>4</v>
      </c>
    </row>
    <row r="227" spans="1:9" x14ac:dyDescent="0.25">
      <c r="A227" s="8">
        <v>42</v>
      </c>
      <c r="B227">
        <v>2</v>
      </c>
      <c r="C227">
        <v>220662</v>
      </c>
      <c r="D227">
        <v>332</v>
      </c>
      <c r="E227">
        <v>314.53313252999999</v>
      </c>
      <c r="F227">
        <v>132.428453988</v>
      </c>
      <c r="G227">
        <v>354.891238671</v>
      </c>
      <c r="H227">
        <v>1.44558819426</v>
      </c>
      <c r="I227">
        <f>VLOOKUP(A227,Levels!A:C,3,0)</f>
        <v>4</v>
      </c>
    </row>
    <row r="228" spans="1:9" x14ac:dyDescent="0.25">
      <c r="A228" s="8">
        <v>42</v>
      </c>
      <c r="B228">
        <v>3</v>
      </c>
      <c r="C228">
        <v>75207</v>
      </c>
      <c r="D228">
        <v>180</v>
      </c>
      <c r="E228">
        <v>283.08333333299998</v>
      </c>
      <c r="F228">
        <v>118.022910815</v>
      </c>
      <c r="G228">
        <v>145.081460674</v>
      </c>
      <c r="H228">
        <v>1.5720737031200001</v>
      </c>
      <c r="I228">
        <f>VLOOKUP(A228,Levels!A:C,3,0)</f>
        <v>4</v>
      </c>
    </row>
    <row r="229" spans="1:9" x14ac:dyDescent="0.25">
      <c r="A229" s="8">
        <v>42</v>
      </c>
      <c r="B229">
        <v>4</v>
      </c>
      <c r="C229">
        <v>151114</v>
      </c>
      <c r="D229">
        <v>218</v>
      </c>
      <c r="E229">
        <v>313.72935779800002</v>
      </c>
      <c r="F229">
        <v>172.58756915800001</v>
      </c>
      <c r="G229">
        <v>285.72277227699999</v>
      </c>
      <c r="H229">
        <v>1.7269136786099999</v>
      </c>
      <c r="I229">
        <f>VLOOKUP(A229,Levels!A:C,3,0)</f>
        <v>4</v>
      </c>
    </row>
    <row r="230" spans="1:9" x14ac:dyDescent="0.25">
      <c r="A230" s="8">
        <v>42</v>
      </c>
      <c r="B230">
        <v>5</v>
      </c>
      <c r="C230">
        <v>168169</v>
      </c>
      <c r="D230">
        <v>365</v>
      </c>
      <c r="E230">
        <v>311.46301369899999</v>
      </c>
      <c r="F230">
        <v>105.81823251199999</v>
      </c>
      <c r="G230">
        <v>129.349753695</v>
      </c>
      <c r="H230">
        <v>1.50323965268</v>
      </c>
      <c r="I230">
        <f>VLOOKUP(A230,Levels!A:C,3,0)</f>
        <v>4</v>
      </c>
    </row>
    <row r="231" spans="1:9" x14ac:dyDescent="0.25">
      <c r="A231" s="8">
        <v>43</v>
      </c>
      <c r="B231">
        <v>0</v>
      </c>
      <c r="C231">
        <v>14523</v>
      </c>
      <c r="D231">
        <v>14</v>
      </c>
      <c r="E231">
        <v>309.35714285699999</v>
      </c>
      <c r="F231">
        <v>237.648715455</v>
      </c>
      <c r="G231">
        <v>1398.84090909</v>
      </c>
      <c r="H231">
        <v>0.776157487727</v>
      </c>
      <c r="I231">
        <f>VLOOKUP(A231,Levels!A:C,3,0)</f>
        <v>2</v>
      </c>
    </row>
    <row r="232" spans="1:9" x14ac:dyDescent="0.25">
      <c r="A232" s="8">
        <v>43</v>
      </c>
      <c r="B232">
        <v>1</v>
      </c>
      <c r="C232">
        <v>37904</v>
      </c>
      <c r="D232">
        <v>58</v>
      </c>
      <c r="E232">
        <v>304.36206896599998</v>
      </c>
      <c r="F232">
        <v>172.08107857100001</v>
      </c>
      <c r="G232">
        <v>534.05494505499996</v>
      </c>
      <c r="H232">
        <v>1.3153209858199999</v>
      </c>
      <c r="I232">
        <f>VLOOKUP(A232,Levels!A:C,3,0)</f>
        <v>2</v>
      </c>
    </row>
    <row r="233" spans="1:9" x14ac:dyDescent="0.25">
      <c r="A233" s="8">
        <v>43</v>
      </c>
      <c r="B233">
        <v>2</v>
      </c>
      <c r="C233">
        <v>258298</v>
      </c>
      <c r="D233">
        <v>175</v>
      </c>
      <c r="E233">
        <v>393.64571428599999</v>
      </c>
      <c r="F233">
        <v>197.76594241999999</v>
      </c>
      <c r="G233">
        <v>939.89041095899995</v>
      </c>
      <c r="H233">
        <v>0.93616827657500001</v>
      </c>
      <c r="I233">
        <f>VLOOKUP(A233,Levels!A:C,3,0)</f>
        <v>2</v>
      </c>
    </row>
    <row r="234" spans="1:9" x14ac:dyDescent="0.25">
      <c r="A234" s="8">
        <v>43</v>
      </c>
      <c r="B234">
        <v>3</v>
      </c>
      <c r="C234">
        <v>30844</v>
      </c>
      <c r="D234">
        <v>18</v>
      </c>
      <c r="E234">
        <v>401.555555556</v>
      </c>
      <c r="F234">
        <v>250.320503333</v>
      </c>
      <c r="G234">
        <v>1287.9047619</v>
      </c>
      <c r="H234">
        <v>1.1047195195199999</v>
      </c>
      <c r="I234">
        <f>VLOOKUP(A234,Levels!A:C,3,0)</f>
        <v>2</v>
      </c>
    </row>
    <row r="235" spans="1:9" x14ac:dyDescent="0.25">
      <c r="A235" s="8">
        <v>43</v>
      </c>
      <c r="B235">
        <v>4</v>
      </c>
      <c r="C235">
        <v>5263</v>
      </c>
      <c r="D235">
        <v>12</v>
      </c>
      <c r="E235">
        <v>216.58333333300001</v>
      </c>
      <c r="F235">
        <v>348.65534818200001</v>
      </c>
      <c r="G235">
        <v>269.45454545500002</v>
      </c>
      <c r="H235">
        <v>2.77448825455</v>
      </c>
      <c r="I235">
        <f>VLOOKUP(A235,Levels!A:C,3,0)</f>
        <v>2</v>
      </c>
    </row>
    <row r="236" spans="1:9" x14ac:dyDescent="0.25">
      <c r="A236" s="8">
        <v>43</v>
      </c>
      <c r="B236">
        <v>5</v>
      </c>
      <c r="C236">
        <v>4896</v>
      </c>
      <c r="D236">
        <v>10</v>
      </c>
      <c r="E236">
        <v>243.1</v>
      </c>
      <c r="F236">
        <v>308.70874444399999</v>
      </c>
      <c r="G236">
        <v>303.555555556</v>
      </c>
      <c r="H236">
        <v>1.1829990666700001</v>
      </c>
      <c r="I236">
        <f>VLOOKUP(A236,Levels!A:C,3,0)</f>
        <v>2</v>
      </c>
    </row>
    <row r="237" spans="1:9" x14ac:dyDescent="0.25">
      <c r="A237" s="8">
        <v>44</v>
      </c>
      <c r="B237">
        <v>0</v>
      </c>
      <c r="C237">
        <v>27745</v>
      </c>
      <c r="D237">
        <v>11</v>
      </c>
      <c r="E237">
        <v>354.636363636</v>
      </c>
      <c r="F237">
        <v>413.97517749999997</v>
      </c>
      <c r="G237">
        <v>2322.9375</v>
      </c>
      <c r="H237">
        <v>0.420146660625</v>
      </c>
      <c r="I237">
        <f>VLOOKUP(A237,Levels!A:C,3,0)</f>
        <v>3</v>
      </c>
    </row>
    <row r="238" spans="1:9" x14ac:dyDescent="0.25">
      <c r="A238" s="8">
        <v>44</v>
      </c>
      <c r="B238">
        <v>1</v>
      </c>
      <c r="C238">
        <v>35240</v>
      </c>
      <c r="D238">
        <v>30</v>
      </c>
      <c r="E238">
        <v>274.39999999999998</v>
      </c>
      <c r="F238">
        <v>213.15092749999999</v>
      </c>
      <c r="G238">
        <v>916.52272727299999</v>
      </c>
      <c r="H238">
        <v>0.82165999204499995</v>
      </c>
      <c r="I238">
        <f>VLOOKUP(A238,Levels!A:C,3,0)</f>
        <v>3</v>
      </c>
    </row>
    <row r="239" spans="1:9" x14ac:dyDescent="0.25">
      <c r="A239" s="8">
        <v>44</v>
      </c>
      <c r="B239">
        <v>2</v>
      </c>
      <c r="C239">
        <v>134397</v>
      </c>
      <c r="D239">
        <v>125</v>
      </c>
      <c r="E239">
        <v>453.71199999999999</v>
      </c>
      <c r="F239">
        <v>130.84531774199999</v>
      </c>
      <c r="G239">
        <v>630.23387096800002</v>
      </c>
      <c r="H239">
        <v>0.67176496604799996</v>
      </c>
      <c r="I239">
        <f>VLOOKUP(A239,Levels!A:C,3,0)</f>
        <v>3</v>
      </c>
    </row>
    <row r="240" spans="1:9" x14ac:dyDescent="0.25">
      <c r="A240" s="8">
        <v>44</v>
      </c>
      <c r="B240">
        <v>3</v>
      </c>
      <c r="C240">
        <v>86666</v>
      </c>
      <c r="D240">
        <v>63</v>
      </c>
      <c r="E240">
        <v>318.65079365100001</v>
      </c>
      <c r="F240">
        <v>169.990611774</v>
      </c>
      <c r="G240">
        <v>1076.7258064499999</v>
      </c>
      <c r="H240">
        <v>1.1893193145200001</v>
      </c>
      <c r="I240">
        <f>VLOOKUP(A240,Levels!A:C,3,0)</f>
        <v>3</v>
      </c>
    </row>
    <row r="241" spans="1:9" x14ac:dyDescent="0.25">
      <c r="A241" s="8">
        <v>44</v>
      </c>
      <c r="B241">
        <v>4</v>
      </c>
      <c r="C241">
        <v>27745</v>
      </c>
      <c r="D241">
        <v>44</v>
      </c>
      <c r="E241">
        <v>435.95454545500002</v>
      </c>
      <c r="F241">
        <v>128.825350141</v>
      </c>
      <c r="G241">
        <v>346.30985915500003</v>
      </c>
      <c r="H241">
        <v>1.15461403507</v>
      </c>
      <c r="I241">
        <f>VLOOKUP(A241,Levels!A:C,3,0)</f>
        <v>3</v>
      </c>
    </row>
    <row r="242" spans="1:9" x14ac:dyDescent="0.25">
      <c r="A242" s="8">
        <v>44</v>
      </c>
      <c r="B242">
        <v>5</v>
      </c>
      <c r="C242">
        <v>162373</v>
      </c>
      <c r="D242">
        <v>172</v>
      </c>
      <c r="E242">
        <v>340.07558139499997</v>
      </c>
      <c r="F242">
        <v>145.01240889499999</v>
      </c>
      <c r="G242">
        <v>591.56906077300005</v>
      </c>
      <c r="H242">
        <v>0.71982002027600001</v>
      </c>
      <c r="I242">
        <f>VLOOKUP(A242,Levels!A:C,3,0)</f>
        <v>3</v>
      </c>
    </row>
    <row r="243" spans="1:9" x14ac:dyDescent="0.25">
      <c r="A243" s="8">
        <v>45</v>
      </c>
      <c r="B243">
        <v>0</v>
      </c>
      <c r="C243">
        <v>31343</v>
      </c>
      <c r="D243">
        <v>15</v>
      </c>
      <c r="E243">
        <v>297.8</v>
      </c>
      <c r="F243">
        <v>371.21390000000002</v>
      </c>
      <c r="G243">
        <v>2044.08333333</v>
      </c>
      <c r="H243">
        <v>1.3032019587499999</v>
      </c>
      <c r="I243">
        <f>VLOOKUP(A243,Levels!A:C,3,0)</f>
        <v>3</v>
      </c>
    </row>
    <row r="244" spans="1:9" x14ac:dyDescent="0.25">
      <c r="A244" s="8">
        <v>45</v>
      </c>
      <c r="B244">
        <v>1</v>
      </c>
      <c r="C244">
        <v>35472</v>
      </c>
      <c r="D244">
        <v>20</v>
      </c>
      <c r="E244">
        <v>541.20000000000005</v>
      </c>
      <c r="F244">
        <v>518.28022629600002</v>
      </c>
      <c r="G244">
        <v>2473.4444444400001</v>
      </c>
      <c r="H244">
        <v>1.7120532370399999</v>
      </c>
      <c r="I244">
        <f>VLOOKUP(A244,Levels!A:C,3,0)</f>
        <v>3</v>
      </c>
    </row>
    <row r="245" spans="1:9" x14ac:dyDescent="0.25">
      <c r="A245" s="8">
        <v>45</v>
      </c>
      <c r="B245">
        <v>2</v>
      </c>
      <c r="C245">
        <v>91363</v>
      </c>
      <c r="D245">
        <v>32</v>
      </c>
      <c r="E245">
        <v>390.65625</v>
      </c>
      <c r="F245">
        <v>338.098866875</v>
      </c>
      <c r="G245">
        <v>2069.6875</v>
      </c>
      <c r="H245">
        <v>0.496540012167</v>
      </c>
      <c r="I245">
        <f>VLOOKUP(A245,Levels!A:C,3,0)</f>
        <v>3</v>
      </c>
    </row>
    <row r="246" spans="1:9" x14ac:dyDescent="0.25">
      <c r="A246" s="8">
        <v>45</v>
      </c>
      <c r="B246">
        <v>3</v>
      </c>
      <c r="C246">
        <v>100521</v>
      </c>
      <c r="D246">
        <v>72</v>
      </c>
      <c r="E246">
        <v>366.47222222200003</v>
      </c>
      <c r="F246">
        <v>372.54148809499998</v>
      </c>
      <c r="G246">
        <v>1330.37142857</v>
      </c>
      <c r="H246">
        <v>1.4619398783799999</v>
      </c>
      <c r="I246">
        <f>VLOOKUP(A246,Levels!A:C,3,0)</f>
        <v>3</v>
      </c>
    </row>
    <row r="247" spans="1:9" x14ac:dyDescent="0.25">
      <c r="A247" s="8">
        <v>45</v>
      </c>
      <c r="B247">
        <v>4</v>
      </c>
      <c r="C247">
        <v>137157</v>
      </c>
      <c r="D247">
        <v>55</v>
      </c>
      <c r="E247">
        <v>397.27272727299999</v>
      </c>
      <c r="F247">
        <v>424.30750592599998</v>
      </c>
      <c r="G247">
        <v>2142.1296296300002</v>
      </c>
      <c r="H247">
        <v>0.73730638796299997</v>
      </c>
      <c r="I247">
        <f>VLOOKUP(A247,Levels!A:C,3,0)</f>
        <v>3</v>
      </c>
    </row>
    <row r="248" spans="1:9" x14ac:dyDescent="0.25">
      <c r="A248" s="8">
        <v>45</v>
      </c>
      <c r="B248">
        <v>5</v>
      </c>
      <c r="C248">
        <v>203840</v>
      </c>
      <c r="D248">
        <v>73</v>
      </c>
      <c r="E248">
        <v>567.93150684900002</v>
      </c>
      <c r="F248">
        <v>413.11420397699999</v>
      </c>
      <c r="G248">
        <v>2217.2954545500002</v>
      </c>
      <c r="H248">
        <v>0.78228346261399995</v>
      </c>
      <c r="I248">
        <f>VLOOKUP(A248,Levels!A:C,3,0)</f>
        <v>3</v>
      </c>
    </row>
    <row r="249" spans="1:9" x14ac:dyDescent="0.25">
      <c r="A249" s="8">
        <v>46</v>
      </c>
      <c r="B249">
        <v>0</v>
      </c>
      <c r="C249">
        <v>82270</v>
      </c>
      <c r="D249">
        <v>58</v>
      </c>
      <c r="E249">
        <v>477.39655172400001</v>
      </c>
      <c r="F249">
        <v>222.33155351600001</v>
      </c>
      <c r="G249">
        <v>824.85714285699999</v>
      </c>
      <c r="H249">
        <v>1.09612748703</v>
      </c>
      <c r="I249">
        <f>VLOOKUP(A249,Levels!A:C,3,0)</f>
        <v>1</v>
      </c>
    </row>
    <row r="250" spans="1:9" x14ac:dyDescent="0.25">
      <c r="A250" s="8">
        <v>47</v>
      </c>
      <c r="B250">
        <v>0</v>
      </c>
      <c r="C250">
        <v>53425</v>
      </c>
      <c r="D250">
        <v>54</v>
      </c>
      <c r="E250">
        <v>346.77777777799997</v>
      </c>
      <c r="F250">
        <v>329.11104073299998</v>
      </c>
      <c r="G250">
        <v>817.49333333300001</v>
      </c>
      <c r="H250">
        <v>1.60797519393</v>
      </c>
      <c r="I250">
        <f>VLOOKUP(A250,Levels!A:C,3,0)</f>
        <v>1</v>
      </c>
    </row>
    <row r="251" spans="1:9" x14ac:dyDescent="0.25">
      <c r="A251" s="8">
        <v>47</v>
      </c>
      <c r="B251">
        <v>1</v>
      </c>
      <c r="C251">
        <v>27179</v>
      </c>
      <c r="D251">
        <v>20</v>
      </c>
      <c r="E251">
        <v>284.75</v>
      </c>
      <c r="F251">
        <v>336.88575631600003</v>
      </c>
      <c r="G251">
        <v>1139.4736842100001</v>
      </c>
      <c r="H251">
        <v>1.60377055105</v>
      </c>
      <c r="I251">
        <f>VLOOKUP(A251,Levels!A:C,3,0)</f>
        <v>1</v>
      </c>
    </row>
    <row r="252" spans="1:9" x14ac:dyDescent="0.25">
      <c r="A252" s="8">
        <v>47</v>
      </c>
      <c r="B252">
        <v>2</v>
      </c>
      <c r="C252">
        <v>0</v>
      </c>
      <c r="D252">
        <v>1</v>
      </c>
      <c r="E252">
        <v>301</v>
      </c>
      <c r="F252">
        <v>0</v>
      </c>
      <c r="G252">
        <v>0</v>
      </c>
      <c r="H252">
        <v>0</v>
      </c>
      <c r="I252">
        <f>VLOOKUP(A252,Levels!A:C,3,0)</f>
        <v>1</v>
      </c>
    </row>
    <row r="253" spans="1:9" x14ac:dyDescent="0.25">
      <c r="A253" s="8">
        <v>48</v>
      </c>
      <c r="B253">
        <v>0</v>
      </c>
      <c r="C253">
        <v>37671</v>
      </c>
      <c r="D253">
        <v>59</v>
      </c>
      <c r="E253">
        <v>373.271186441</v>
      </c>
      <c r="F253">
        <v>165.93501008699999</v>
      </c>
      <c r="G253">
        <v>239.47826087000001</v>
      </c>
      <c r="H253">
        <v>1.54916748357</v>
      </c>
      <c r="I253">
        <f>VLOOKUP(A253,Levels!A:C,3,0)</f>
        <v>2</v>
      </c>
    </row>
    <row r="254" spans="1:9" x14ac:dyDescent="0.25">
      <c r="A254" s="8">
        <v>48</v>
      </c>
      <c r="B254">
        <v>1</v>
      </c>
      <c r="C254">
        <v>65583</v>
      </c>
      <c r="D254">
        <v>57</v>
      </c>
      <c r="E254">
        <v>344.10526315800001</v>
      </c>
      <c r="F254">
        <v>207.76311066100001</v>
      </c>
      <c r="G254">
        <v>536.57024793400001</v>
      </c>
      <c r="H254">
        <v>1.17985980754</v>
      </c>
      <c r="I254">
        <f>VLOOKUP(A254,Levels!A:C,3,0)</f>
        <v>2</v>
      </c>
    </row>
    <row r="255" spans="1:9" x14ac:dyDescent="0.25">
      <c r="A255" s="8">
        <v>48</v>
      </c>
      <c r="B255">
        <v>2</v>
      </c>
      <c r="C255">
        <v>232783</v>
      </c>
      <c r="D255">
        <v>303</v>
      </c>
      <c r="E255">
        <v>369.68976897700003</v>
      </c>
      <c r="F255">
        <v>242.45492692100001</v>
      </c>
      <c r="G255">
        <v>359.03814713899999</v>
      </c>
      <c r="H255">
        <v>1.7593294419300001</v>
      </c>
      <c r="I255">
        <f>VLOOKUP(A255,Levels!A:C,3,0)</f>
        <v>2</v>
      </c>
    </row>
    <row r="256" spans="1:9" x14ac:dyDescent="0.25">
      <c r="A256" s="8">
        <v>48</v>
      </c>
      <c r="B256">
        <v>3</v>
      </c>
      <c r="C256">
        <v>200075</v>
      </c>
      <c r="D256">
        <v>180</v>
      </c>
      <c r="E256">
        <v>334.33888888899997</v>
      </c>
      <c r="F256">
        <v>216.385360134</v>
      </c>
      <c r="G256">
        <v>711.82589285699999</v>
      </c>
      <c r="H256">
        <v>1.27458582884</v>
      </c>
      <c r="I256">
        <f>VLOOKUP(A256,Levels!A:C,3,0)</f>
        <v>2</v>
      </c>
    </row>
    <row r="257" spans="1:9" x14ac:dyDescent="0.25">
      <c r="A257" s="8">
        <v>48</v>
      </c>
      <c r="B257">
        <v>4</v>
      </c>
      <c r="C257">
        <v>12689</v>
      </c>
      <c r="D257">
        <v>20</v>
      </c>
      <c r="E257">
        <v>284.7</v>
      </c>
      <c r="F257">
        <v>118.930823684</v>
      </c>
      <c r="G257">
        <v>375.21052631600003</v>
      </c>
      <c r="H257">
        <v>0.724617556316</v>
      </c>
      <c r="I257">
        <f>VLOOKUP(A257,Levels!A:C,3,0)</f>
        <v>2</v>
      </c>
    </row>
    <row r="258" spans="1:9" x14ac:dyDescent="0.25">
      <c r="A258" s="8">
        <v>48</v>
      </c>
      <c r="B258">
        <v>5</v>
      </c>
      <c r="C258">
        <v>597664</v>
      </c>
      <c r="D258">
        <v>624</v>
      </c>
      <c r="E258">
        <v>386.70512820499999</v>
      </c>
      <c r="F258">
        <v>316.39829675800001</v>
      </c>
      <c r="G258">
        <v>572.38041733499995</v>
      </c>
      <c r="H258">
        <v>1.7678477026699999</v>
      </c>
      <c r="I258">
        <f>VLOOKUP(A258,Levels!A:C,3,0)</f>
        <v>2</v>
      </c>
    </row>
    <row r="259" spans="1:9" x14ac:dyDescent="0.25">
      <c r="A259" s="8">
        <v>49</v>
      </c>
      <c r="B259">
        <v>0</v>
      </c>
      <c r="C259">
        <v>98190</v>
      </c>
      <c r="D259">
        <v>175</v>
      </c>
      <c r="E259">
        <v>381.20571428599999</v>
      </c>
      <c r="F259">
        <v>140.745087595</v>
      </c>
      <c r="G259">
        <v>196.17557251900001</v>
      </c>
      <c r="H259">
        <v>1.8557874669800001</v>
      </c>
      <c r="I259">
        <f>VLOOKUP(A259,Levels!A:C,3,0)</f>
        <v>1</v>
      </c>
    </row>
    <row r="260" spans="1:9" x14ac:dyDescent="0.25">
      <c r="A260" s="8">
        <v>49</v>
      </c>
      <c r="B260">
        <v>1</v>
      </c>
      <c r="C260">
        <v>105849</v>
      </c>
      <c r="D260">
        <v>176</v>
      </c>
      <c r="E260">
        <v>403.28977272700001</v>
      </c>
      <c r="F260">
        <v>125.510488702</v>
      </c>
      <c r="G260">
        <v>201.56842105300001</v>
      </c>
      <c r="H260">
        <v>1.74615743551</v>
      </c>
      <c r="I260">
        <f>VLOOKUP(A260,Levels!A:C,3,0)</f>
        <v>1</v>
      </c>
    </row>
    <row r="261" spans="1:9" x14ac:dyDescent="0.25">
      <c r="A261" s="8">
        <v>49</v>
      </c>
      <c r="B261">
        <v>2</v>
      </c>
      <c r="C261">
        <v>14488</v>
      </c>
      <c r="D261">
        <v>17</v>
      </c>
      <c r="E261">
        <v>268.76470588199999</v>
      </c>
      <c r="F261">
        <v>304.76292375000003</v>
      </c>
      <c r="G261">
        <v>632.4375</v>
      </c>
      <c r="H261">
        <v>2.28370002125</v>
      </c>
      <c r="I261">
        <f>VLOOKUP(A261,Levels!A:C,3,0)</f>
        <v>1</v>
      </c>
    </row>
    <row r="262" spans="1:9" x14ac:dyDescent="0.25">
      <c r="A262" s="8">
        <v>49</v>
      </c>
      <c r="B262">
        <v>3</v>
      </c>
      <c r="C262">
        <v>3697</v>
      </c>
      <c r="D262">
        <v>11</v>
      </c>
      <c r="E262">
        <v>360.54545454499998</v>
      </c>
      <c r="F262">
        <v>146.86395400000001</v>
      </c>
      <c r="G262">
        <v>66.400000000000006</v>
      </c>
      <c r="H262">
        <v>2.5593983800000002</v>
      </c>
      <c r="I262">
        <f>VLOOKUP(A262,Levels!A:C,3,0)</f>
        <v>1</v>
      </c>
    </row>
    <row r="263" spans="1:9" x14ac:dyDescent="0.25">
      <c r="A263" s="8">
        <v>49</v>
      </c>
      <c r="B263">
        <v>4</v>
      </c>
      <c r="C263">
        <v>10626</v>
      </c>
      <c r="D263">
        <v>24</v>
      </c>
      <c r="E263">
        <v>322.16666666700002</v>
      </c>
      <c r="F263">
        <v>227.46065999999999</v>
      </c>
      <c r="G263">
        <v>135.91304347799999</v>
      </c>
      <c r="H263">
        <v>3.0391497173899999</v>
      </c>
      <c r="I263">
        <f>VLOOKUP(A263,Levels!A:C,3,0)</f>
        <v>1</v>
      </c>
    </row>
    <row r="264" spans="1:9" x14ac:dyDescent="0.25">
      <c r="A264" s="8">
        <v>49</v>
      </c>
      <c r="B264">
        <v>5</v>
      </c>
      <c r="C264">
        <v>6228</v>
      </c>
      <c r="D264">
        <v>15</v>
      </c>
      <c r="E264">
        <v>366.53333333299997</v>
      </c>
      <c r="F264">
        <v>175.749957857</v>
      </c>
      <c r="G264">
        <v>61.714285714299997</v>
      </c>
      <c r="H264">
        <v>3.15775617143</v>
      </c>
      <c r="I264">
        <f>VLOOKUP(A264,Levels!A:C,3,0)</f>
        <v>1</v>
      </c>
    </row>
    <row r="265" spans="1:9" x14ac:dyDescent="0.25">
      <c r="A265" s="8">
        <v>50</v>
      </c>
      <c r="B265">
        <v>0</v>
      </c>
      <c r="C265">
        <v>42101</v>
      </c>
      <c r="D265">
        <v>75</v>
      </c>
      <c r="E265">
        <v>324.56</v>
      </c>
      <c r="F265">
        <v>233.56332093</v>
      </c>
      <c r="G265">
        <v>272.658914729</v>
      </c>
      <c r="H265">
        <v>1.9674693412399999</v>
      </c>
      <c r="I265">
        <f>VLOOKUP(A265,Levels!A:C,3,0)</f>
        <v>3</v>
      </c>
    </row>
    <row r="266" spans="1:9" x14ac:dyDescent="0.25">
      <c r="A266" s="8">
        <v>50</v>
      </c>
      <c r="B266">
        <v>1</v>
      </c>
      <c r="C266">
        <v>88397</v>
      </c>
      <c r="D266">
        <v>151</v>
      </c>
      <c r="E266">
        <v>328.65562913899998</v>
      </c>
      <c r="F266">
        <v>126.77156661799999</v>
      </c>
      <c r="G266">
        <v>294.70098039200002</v>
      </c>
      <c r="H266">
        <v>1.4010863125999999</v>
      </c>
      <c r="I266">
        <f>VLOOKUP(A266,Levels!A:C,3,0)</f>
        <v>3</v>
      </c>
    </row>
    <row r="267" spans="1:9" x14ac:dyDescent="0.25">
      <c r="A267" s="8">
        <v>50</v>
      </c>
      <c r="B267">
        <v>2</v>
      </c>
      <c r="C267">
        <v>194113</v>
      </c>
      <c r="D267">
        <v>316</v>
      </c>
      <c r="E267">
        <v>360.44936708900002</v>
      </c>
      <c r="F267">
        <v>107.435692332</v>
      </c>
      <c r="G267">
        <v>257.65014577300002</v>
      </c>
      <c r="H267">
        <v>1.2469108897400001</v>
      </c>
      <c r="I267">
        <f>VLOOKUP(A267,Levels!A:C,3,0)</f>
        <v>3</v>
      </c>
    </row>
    <row r="268" spans="1:9" x14ac:dyDescent="0.25">
      <c r="A268" s="8">
        <v>50</v>
      </c>
      <c r="B268">
        <v>3</v>
      </c>
      <c r="C268">
        <v>241010</v>
      </c>
      <c r="D268">
        <v>443</v>
      </c>
      <c r="E268">
        <v>321.69525959399999</v>
      </c>
      <c r="F268">
        <v>109.940685499</v>
      </c>
      <c r="G268">
        <v>225.70953436799999</v>
      </c>
      <c r="H268">
        <v>1.44171945166</v>
      </c>
      <c r="I268">
        <f>VLOOKUP(A268,Levels!A:C,3,0)</f>
        <v>3</v>
      </c>
    </row>
    <row r="269" spans="1:9" x14ac:dyDescent="0.25">
      <c r="A269" s="8">
        <v>50</v>
      </c>
      <c r="B269">
        <v>4</v>
      </c>
      <c r="C269">
        <v>15521</v>
      </c>
      <c r="D269">
        <v>29</v>
      </c>
      <c r="E269">
        <v>305.34482758600001</v>
      </c>
      <c r="F269">
        <v>173.96800944</v>
      </c>
      <c r="G269">
        <v>267.048</v>
      </c>
      <c r="H269">
        <v>1.8570212133599999</v>
      </c>
      <c r="I269">
        <f>VLOOKUP(A269,Levels!A:C,3,0)</f>
        <v>3</v>
      </c>
    </row>
    <row r="270" spans="1:9" x14ac:dyDescent="0.25">
      <c r="A270" s="8">
        <v>50</v>
      </c>
      <c r="B270">
        <v>5</v>
      </c>
      <c r="C270">
        <v>404083</v>
      </c>
      <c r="D270">
        <v>676</v>
      </c>
      <c r="E270">
        <v>334.71153846200002</v>
      </c>
      <c r="F270">
        <v>123.192299855</v>
      </c>
      <c r="G270">
        <v>260.56729377699997</v>
      </c>
      <c r="H270">
        <v>1.4325769551800001</v>
      </c>
      <c r="I270">
        <f>VLOOKUP(A270,Levels!A:C,3,0)</f>
        <v>3</v>
      </c>
    </row>
    <row r="271" spans="1:9" x14ac:dyDescent="0.25">
      <c r="A271" s="8">
        <v>51</v>
      </c>
      <c r="B271">
        <v>0</v>
      </c>
      <c r="C271">
        <v>40635</v>
      </c>
      <c r="D271">
        <v>27</v>
      </c>
      <c r="E271">
        <v>431.85185185199998</v>
      </c>
      <c r="F271">
        <v>155.26699483900001</v>
      </c>
      <c r="G271">
        <v>1356.9354838700001</v>
      </c>
      <c r="H271">
        <v>0.50081923806499995</v>
      </c>
      <c r="I271">
        <f>VLOOKUP(A271,Levels!A:C,3,0)</f>
        <v>5</v>
      </c>
    </row>
    <row r="272" spans="1:9" x14ac:dyDescent="0.25">
      <c r="A272" s="8">
        <v>51</v>
      </c>
      <c r="B272">
        <v>1</v>
      </c>
      <c r="C272">
        <v>25580</v>
      </c>
      <c r="D272">
        <v>20</v>
      </c>
      <c r="E272">
        <v>369.55</v>
      </c>
      <c r="F272">
        <v>195.49438624999999</v>
      </c>
      <c r="G272">
        <v>1232.54166667</v>
      </c>
      <c r="H272">
        <v>0.698955289167</v>
      </c>
      <c r="I272">
        <f>VLOOKUP(A272,Levels!A:C,3,0)</f>
        <v>5</v>
      </c>
    </row>
    <row r="273" spans="1:9" x14ac:dyDescent="0.25">
      <c r="A273" s="8">
        <v>51</v>
      </c>
      <c r="B273">
        <v>2</v>
      </c>
      <c r="C273">
        <v>71909</v>
      </c>
      <c r="D273">
        <v>43</v>
      </c>
      <c r="E273">
        <v>339.930232558</v>
      </c>
      <c r="F273">
        <v>200.220517333</v>
      </c>
      <c r="G273">
        <v>1534.4444444400001</v>
      </c>
      <c r="H273">
        <v>0.56870217599999995</v>
      </c>
      <c r="I273">
        <f>VLOOKUP(A273,Levels!A:C,3,0)</f>
        <v>5</v>
      </c>
    </row>
    <row r="274" spans="1:9" x14ac:dyDescent="0.25">
      <c r="A274" s="8">
        <v>51</v>
      </c>
      <c r="B274">
        <v>3</v>
      </c>
      <c r="C274">
        <v>28978</v>
      </c>
      <c r="D274">
        <v>14</v>
      </c>
      <c r="E274">
        <v>475.78571428599997</v>
      </c>
      <c r="F274">
        <v>211.32093266699999</v>
      </c>
      <c r="G274">
        <v>2089.4</v>
      </c>
      <c r="H274">
        <v>0.53857786266700003</v>
      </c>
      <c r="I274">
        <f>VLOOKUP(A274,Levels!A:C,3,0)</f>
        <v>5</v>
      </c>
    </row>
    <row r="275" spans="1:9" x14ac:dyDescent="0.25">
      <c r="A275" s="8">
        <v>51</v>
      </c>
      <c r="B275">
        <v>4</v>
      </c>
      <c r="C275">
        <v>178659</v>
      </c>
      <c r="D275">
        <v>94</v>
      </c>
      <c r="E275">
        <v>350.06382978699997</v>
      </c>
      <c r="F275">
        <v>164.52264677400001</v>
      </c>
      <c r="G275">
        <v>1569.7419354799999</v>
      </c>
      <c r="H275">
        <v>0.46580802053800002</v>
      </c>
      <c r="I275">
        <f>VLOOKUP(A275,Levels!A:C,3,0)</f>
        <v>5</v>
      </c>
    </row>
    <row r="276" spans="1:9" x14ac:dyDescent="0.25">
      <c r="A276" s="8">
        <v>51</v>
      </c>
      <c r="B276">
        <v>5</v>
      </c>
      <c r="C276">
        <v>99587</v>
      </c>
      <c r="D276">
        <v>44</v>
      </c>
      <c r="E276">
        <v>464.90909090899999</v>
      </c>
      <c r="F276">
        <v>304.17280907399999</v>
      </c>
      <c r="G276">
        <v>1752.3148148099999</v>
      </c>
      <c r="H276">
        <v>0.81357285462999995</v>
      </c>
      <c r="I276">
        <f>VLOOKUP(A276,Levels!A:C,3,0)</f>
        <v>5</v>
      </c>
    </row>
    <row r="277" spans="1:9" x14ac:dyDescent="0.25">
      <c r="A277" s="8">
        <v>52</v>
      </c>
      <c r="B277">
        <v>0</v>
      </c>
      <c r="C277">
        <v>46327</v>
      </c>
      <c r="D277">
        <v>6</v>
      </c>
      <c r="E277">
        <v>1271.33333333</v>
      </c>
      <c r="F277">
        <v>632.42565999999999</v>
      </c>
      <c r="G277">
        <v>7946.4</v>
      </c>
      <c r="H277">
        <v>0.10587542799999999</v>
      </c>
      <c r="I277">
        <f>VLOOKUP(A277,Levels!A:C,3,0)</f>
        <v>3</v>
      </c>
    </row>
    <row r="278" spans="1:9" x14ac:dyDescent="0.25">
      <c r="A278" s="8">
        <v>52</v>
      </c>
      <c r="B278">
        <v>1</v>
      </c>
      <c r="C278">
        <v>1098</v>
      </c>
      <c r="D278">
        <v>4</v>
      </c>
      <c r="E278">
        <v>233</v>
      </c>
      <c r="F278">
        <v>89.367986666700006</v>
      </c>
      <c r="G278">
        <v>133.33333333300001</v>
      </c>
      <c r="H278">
        <v>0.93072726666700001</v>
      </c>
      <c r="I278">
        <f>VLOOKUP(A278,Levels!A:C,3,0)</f>
        <v>3</v>
      </c>
    </row>
    <row r="279" spans="1:9" x14ac:dyDescent="0.25">
      <c r="A279" s="8">
        <v>52</v>
      </c>
      <c r="B279">
        <v>2</v>
      </c>
      <c r="C279">
        <v>108415</v>
      </c>
      <c r="D279">
        <v>45</v>
      </c>
      <c r="E279">
        <v>566.11111111100001</v>
      </c>
      <c r="F279">
        <v>221.670923636</v>
      </c>
      <c r="G279">
        <v>1927.3863636399999</v>
      </c>
      <c r="H279">
        <v>0.478713765455</v>
      </c>
      <c r="I279">
        <f>VLOOKUP(A279,Levels!A:C,3,0)</f>
        <v>3</v>
      </c>
    </row>
    <row r="280" spans="1:9" x14ac:dyDescent="0.25">
      <c r="A280" s="8">
        <v>52</v>
      </c>
      <c r="B280">
        <v>3</v>
      </c>
      <c r="C280">
        <v>65582</v>
      </c>
      <c r="D280">
        <v>22</v>
      </c>
      <c r="E280">
        <v>544.90909090900004</v>
      </c>
      <c r="F280">
        <v>343.29996952400001</v>
      </c>
      <c r="G280">
        <v>2593.3333333300002</v>
      </c>
      <c r="H280">
        <v>0.77976530571400005</v>
      </c>
      <c r="I280">
        <f>VLOOKUP(A280,Levels!A:C,3,0)</f>
        <v>3</v>
      </c>
    </row>
    <row r="281" spans="1:9" x14ac:dyDescent="0.25">
      <c r="A281" s="8">
        <v>52</v>
      </c>
      <c r="B281">
        <v>4</v>
      </c>
      <c r="C281">
        <v>10192</v>
      </c>
      <c r="D281">
        <v>6</v>
      </c>
      <c r="E281">
        <v>816.16666666699996</v>
      </c>
      <c r="F281">
        <v>208.962130833</v>
      </c>
      <c r="G281">
        <v>1210.25</v>
      </c>
      <c r="H281">
        <v>0.78121474499999999</v>
      </c>
      <c r="I281">
        <f>VLOOKUP(A281,Levels!A:C,3,0)</f>
        <v>3</v>
      </c>
    </row>
    <row r="282" spans="1:9" x14ac:dyDescent="0.25">
      <c r="A282" s="8">
        <v>52</v>
      </c>
      <c r="B282">
        <v>5</v>
      </c>
      <c r="C282">
        <v>131764</v>
      </c>
      <c r="D282">
        <v>43</v>
      </c>
      <c r="E282">
        <v>388.069767442</v>
      </c>
      <c r="F282">
        <v>279.07186642900001</v>
      </c>
      <c r="G282">
        <v>2743.0952381000002</v>
      </c>
      <c r="H282">
        <v>0.74211778547600005</v>
      </c>
      <c r="I282">
        <f>VLOOKUP(A282,Levels!A:C,3,0)</f>
        <v>3</v>
      </c>
    </row>
    <row r="283" spans="1:9" x14ac:dyDescent="0.25">
      <c r="A283" s="8">
        <v>53</v>
      </c>
      <c r="B283">
        <v>0</v>
      </c>
      <c r="C283">
        <v>43301</v>
      </c>
      <c r="D283">
        <v>83</v>
      </c>
      <c r="E283">
        <v>358.79518072299999</v>
      </c>
      <c r="F283">
        <v>187.811377075</v>
      </c>
      <c r="G283">
        <v>194.38095238099999</v>
      </c>
      <c r="H283">
        <v>1.92302427884</v>
      </c>
      <c r="I283">
        <f>VLOOKUP(A283,Levels!A:C,3,0)</f>
        <v>3</v>
      </c>
    </row>
    <row r="284" spans="1:9" x14ac:dyDescent="0.25">
      <c r="A284" s="8">
        <v>53</v>
      </c>
      <c r="B284">
        <v>1</v>
      </c>
      <c r="C284">
        <v>66549</v>
      </c>
      <c r="D284">
        <v>118</v>
      </c>
      <c r="E284">
        <v>355.80508474599998</v>
      </c>
      <c r="F284">
        <v>155.34570827900001</v>
      </c>
      <c r="G284">
        <v>349.688372093</v>
      </c>
      <c r="H284">
        <v>1.42447388214</v>
      </c>
      <c r="I284">
        <f>VLOOKUP(A284,Levels!A:C,3,0)</f>
        <v>3</v>
      </c>
    </row>
    <row r="285" spans="1:9" x14ac:dyDescent="0.25">
      <c r="A285" s="8">
        <v>53</v>
      </c>
      <c r="B285">
        <v>2</v>
      </c>
      <c r="C285">
        <v>113476</v>
      </c>
      <c r="D285">
        <v>192</v>
      </c>
      <c r="E285">
        <v>343.16145833299998</v>
      </c>
      <c r="F285">
        <v>148.85594146899999</v>
      </c>
      <c r="G285">
        <v>267.54976303299998</v>
      </c>
      <c r="H285">
        <v>1.28370187569</v>
      </c>
      <c r="I285">
        <f>VLOOKUP(A285,Levels!A:C,3,0)</f>
        <v>3</v>
      </c>
    </row>
    <row r="286" spans="1:9" x14ac:dyDescent="0.25">
      <c r="A286" s="8">
        <v>53</v>
      </c>
      <c r="B286">
        <v>3</v>
      </c>
      <c r="C286">
        <v>114011</v>
      </c>
      <c r="D286">
        <v>234</v>
      </c>
      <c r="E286">
        <v>304.38034188</v>
      </c>
      <c r="F286">
        <v>112.212874021</v>
      </c>
      <c r="G286">
        <v>211.704467354</v>
      </c>
      <c r="H286">
        <v>1.41825514416</v>
      </c>
      <c r="I286">
        <f>VLOOKUP(A286,Levels!A:C,3,0)</f>
        <v>3</v>
      </c>
    </row>
    <row r="287" spans="1:9" x14ac:dyDescent="0.25">
      <c r="A287" s="8">
        <v>53</v>
      </c>
      <c r="B287">
        <v>4</v>
      </c>
      <c r="C287">
        <v>451979</v>
      </c>
      <c r="D287">
        <v>558</v>
      </c>
      <c r="E287">
        <v>455.181003584</v>
      </c>
      <c r="F287">
        <v>104.933799435</v>
      </c>
      <c r="G287">
        <v>405.30312035700001</v>
      </c>
      <c r="H287">
        <v>1.0324797428600001</v>
      </c>
      <c r="I287">
        <f>VLOOKUP(A287,Levels!A:C,3,0)</f>
        <v>3</v>
      </c>
    </row>
    <row r="288" spans="1:9" x14ac:dyDescent="0.25">
      <c r="A288" s="8">
        <v>53</v>
      </c>
      <c r="B288">
        <v>5</v>
      </c>
      <c r="C288">
        <v>279615</v>
      </c>
      <c r="D288">
        <v>443</v>
      </c>
      <c r="E288">
        <v>381.772009029</v>
      </c>
      <c r="F288">
        <v>108.64551</v>
      </c>
      <c r="G288">
        <v>313.82077393100002</v>
      </c>
      <c r="H288">
        <v>1.0778582293300001</v>
      </c>
      <c r="I288">
        <f>VLOOKUP(A288,Levels!A:C,3,0)</f>
        <v>3</v>
      </c>
    </row>
    <row r="289" spans="1:9" x14ac:dyDescent="0.25">
      <c r="A289" s="8">
        <v>54</v>
      </c>
      <c r="B289">
        <v>0</v>
      </c>
      <c r="C289">
        <v>30809</v>
      </c>
      <c r="D289">
        <v>34</v>
      </c>
      <c r="E289">
        <v>457.38235294100002</v>
      </c>
      <c r="F289">
        <v>207.08046691199999</v>
      </c>
      <c r="G289">
        <v>683.85294117599994</v>
      </c>
      <c r="H289">
        <v>1.2040278547100001</v>
      </c>
      <c r="I289">
        <f>VLOOKUP(A289,Levels!A:C,3,0)</f>
        <v>1</v>
      </c>
    </row>
    <row r="290" spans="1:9" x14ac:dyDescent="0.25">
      <c r="A290" s="8">
        <v>54</v>
      </c>
      <c r="B290">
        <v>1</v>
      </c>
      <c r="C290">
        <v>90996</v>
      </c>
      <c r="D290">
        <v>94</v>
      </c>
      <c r="E290">
        <v>378.82978723399998</v>
      </c>
      <c r="F290">
        <v>131.225457218</v>
      </c>
      <c r="G290">
        <v>564.42105263200006</v>
      </c>
      <c r="H290">
        <v>0.73356221849600001</v>
      </c>
      <c r="I290">
        <f>VLOOKUP(A290,Levels!A:C,3,0)</f>
        <v>1</v>
      </c>
    </row>
    <row r="291" spans="1:9" x14ac:dyDescent="0.25">
      <c r="A291" s="8">
        <v>54</v>
      </c>
      <c r="B291">
        <v>2</v>
      </c>
      <c r="C291">
        <v>250639</v>
      </c>
      <c r="D291">
        <v>234</v>
      </c>
      <c r="E291">
        <v>556.75641025599998</v>
      </c>
      <c r="F291">
        <v>104.77097404</v>
      </c>
      <c r="G291">
        <v>504.464</v>
      </c>
      <c r="H291">
        <v>0.66807959539999995</v>
      </c>
      <c r="I291">
        <f>VLOOKUP(A291,Levels!A:C,3,0)</f>
        <v>1</v>
      </c>
    </row>
    <row r="292" spans="1:9" x14ac:dyDescent="0.25">
      <c r="A292" s="8">
        <v>54</v>
      </c>
      <c r="B292">
        <v>3</v>
      </c>
      <c r="C292">
        <v>221028</v>
      </c>
      <c r="D292">
        <v>189</v>
      </c>
      <c r="E292">
        <v>496.85714285699999</v>
      </c>
      <c r="F292">
        <v>128.83183930300001</v>
      </c>
      <c r="G292">
        <v>679.97512437800003</v>
      </c>
      <c r="H292">
        <v>0.77114405650700002</v>
      </c>
      <c r="I292">
        <f>VLOOKUP(A292,Levels!A:C,3,0)</f>
        <v>1</v>
      </c>
    </row>
    <row r="293" spans="1:9" x14ac:dyDescent="0.25">
      <c r="A293" s="8">
        <v>54</v>
      </c>
      <c r="B293">
        <v>4</v>
      </c>
      <c r="C293">
        <v>21616</v>
      </c>
      <c r="D293">
        <v>28</v>
      </c>
      <c r="E293">
        <v>450.78571428599997</v>
      </c>
      <c r="F293">
        <v>242.2035865</v>
      </c>
      <c r="G293">
        <v>484.67500000000001</v>
      </c>
      <c r="H293">
        <v>1.482959758</v>
      </c>
      <c r="I293">
        <f>VLOOKUP(A293,Levels!A:C,3,0)</f>
        <v>1</v>
      </c>
    </row>
    <row r="294" spans="1:9" x14ac:dyDescent="0.25">
      <c r="A294" s="8">
        <v>54</v>
      </c>
      <c r="B294">
        <v>5</v>
      </c>
      <c r="C294">
        <v>345696</v>
      </c>
      <c r="D294">
        <v>339</v>
      </c>
      <c r="E294">
        <v>438.92920354</v>
      </c>
      <c r="F294">
        <v>97.5470440263</v>
      </c>
      <c r="G294">
        <v>572.24473684199995</v>
      </c>
      <c r="H294">
        <v>0.72782084871800001</v>
      </c>
      <c r="I294">
        <f>VLOOKUP(A294,Levels!A:C,3,0)</f>
        <v>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02"/>
  <sheetViews>
    <sheetView showGridLines="0" workbookViewId="0"/>
  </sheetViews>
  <sheetFormatPr defaultRowHeight="15" x14ac:dyDescent="0.25"/>
  <cols>
    <col min="4" max="4" width="9.28515625" bestFit="1" customWidth="1"/>
    <col min="5" max="9" width="12.7109375" bestFit="1" customWidth="1"/>
    <col min="10" max="10" width="9.28515625" bestFit="1" customWidth="1"/>
    <col min="12" max="12" width="15.85546875" bestFit="1" customWidth="1"/>
    <col min="14" max="14" width="12.7109375" bestFit="1" customWidth="1"/>
  </cols>
  <sheetData>
    <row r="1" spans="2:17" ht="18.75" x14ac:dyDescent="0.3">
      <c r="B1" s="9" t="s">
        <v>317</v>
      </c>
      <c r="N1" t="s">
        <v>360</v>
      </c>
    </row>
    <row r="3" spans="2:17" ht="15.75" x14ac:dyDescent="0.25">
      <c r="B3" s="30" t="s">
        <v>11</v>
      </c>
      <c r="C3" s="31"/>
      <c r="D3" s="31"/>
      <c r="E3" s="31"/>
      <c r="F3" s="31"/>
      <c r="G3" s="31"/>
      <c r="H3" s="31"/>
      <c r="I3" s="31"/>
      <c r="J3" s="31"/>
      <c r="K3" s="32"/>
      <c r="N3" s="30" t="s">
        <v>12</v>
      </c>
      <c r="O3" s="31"/>
      <c r="P3" s="31"/>
      <c r="Q3" s="32"/>
    </row>
    <row r="4" spans="2:17" x14ac:dyDescent="0.25">
      <c r="B4" s="33" t="s">
        <v>96</v>
      </c>
      <c r="C4" s="34"/>
      <c r="D4" s="33" t="s">
        <v>313</v>
      </c>
      <c r="E4" s="34"/>
      <c r="F4" s="33" t="s">
        <v>314</v>
      </c>
      <c r="G4" s="34"/>
      <c r="H4" s="33" t="s">
        <v>315</v>
      </c>
      <c r="I4" s="34"/>
      <c r="J4" s="33" t="s">
        <v>316</v>
      </c>
      <c r="K4" s="34"/>
      <c r="N4" s="12" t="s">
        <v>311</v>
      </c>
      <c r="O4" s="12" t="s">
        <v>312</v>
      </c>
      <c r="P4" s="12" t="s">
        <v>208</v>
      </c>
      <c r="Q4" s="12" t="s">
        <v>16</v>
      </c>
    </row>
    <row r="5" spans="2:17" x14ac:dyDescent="0.25">
      <c r="B5" s="33" t="s">
        <v>100</v>
      </c>
      <c r="C5" s="34"/>
      <c r="D5" s="33" t="s">
        <v>101</v>
      </c>
      <c r="E5" s="34"/>
      <c r="F5" s="33" t="s">
        <v>188</v>
      </c>
      <c r="G5" s="34"/>
      <c r="H5" s="35"/>
      <c r="I5" s="34"/>
      <c r="J5" s="35"/>
      <c r="K5" s="34"/>
      <c r="N5" s="10">
        <v>0</v>
      </c>
      <c r="O5" s="10">
        <v>0</v>
      </c>
      <c r="P5" s="10">
        <v>5</v>
      </c>
      <c r="Q5" s="10">
        <v>5</v>
      </c>
    </row>
    <row r="10" spans="2:17" ht="18.75" x14ac:dyDescent="0.3">
      <c r="B10" s="20" t="s">
        <v>96</v>
      </c>
    </row>
    <row r="12" spans="2:17" ht="15.75" x14ac:dyDescent="0.25">
      <c r="C12" s="30" t="s">
        <v>118</v>
      </c>
      <c r="D12" s="31"/>
      <c r="E12" s="31"/>
      <c r="F12" s="31"/>
      <c r="G12" s="31"/>
      <c r="H12" s="31"/>
      <c r="I12" s="31"/>
      <c r="J12" s="31"/>
      <c r="K12" s="32"/>
    </row>
    <row r="13" spans="2:17" x14ac:dyDescent="0.25">
      <c r="C13" s="37" t="s">
        <v>27</v>
      </c>
      <c r="D13" s="39"/>
      <c r="E13" s="39"/>
      <c r="F13" s="38"/>
      <c r="G13" s="40" t="s">
        <v>31</v>
      </c>
      <c r="H13" s="41"/>
      <c r="I13" s="41"/>
      <c r="J13" s="41"/>
      <c r="K13" s="42"/>
    </row>
    <row r="14" spans="2:17" x14ac:dyDescent="0.25">
      <c r="C14" s="37" t="s">
        <v>28</v>
      </c>
      <c r="D14" s="39"/>
      <c r="E14" s="39"/>
      <c r="F14" s="38"/>
      <c r="G14" s="40" t="s">
        <v>191</v>
      </c>
      <c r="H14" s="41"/>
      <c r="I14" s="41"/>
      <c r="J14" s="41"/>
      <c r="K14" s="42"/>
    </row>
    <row r="15" spans="2:17" x14ac:dyDescent="0.25">
      <c r="C15" s="37" t="s">
        <v>119</v>
      </c>
      <c r="D15" s="39"/>
      <c r="E15" s="39"/>
      <c r="F15" s="38"/>
      <c r="G15" s="40" t="s">
        <v>120</v>
      </c>
      <c r="H15" s="41"/>
      <c r="I15" s="41"/>
      <c r="J15" s="41"/>
      <c r="K15" s="42"/>
    </row>
    <row r="16" spans="2:17" x14ac:dyDescent="0.25">
      <c r="C16" s="37" t="s">
        <v>121</v>
      </c>
      <c r="D16" s="39"/>
      <c r="E16" s="39"/>
      <c r="F16" s="38"/>
      <c r="G16" s="40" t="b">
        <v>0</v>
      </c>
      <c r="H16" s="41"/>
      <c r="I16" s="41"/>
      <c r="J16" s="41"/>
      <c r="K16" s="42"/>
    </row>
    <row r="17" spans="3:11" x14ac:dyDescent="0.25">
      <c r="C17" s="37" t="s">
        <v>122</v>
      </c>
      <c r="D17" s="39"/>
      <c r="E17" s="39"/>
      <c r="F17" s="38"/>
      <c r="G17" s="40">
        <v>31</v>
      </c>
      <c r="H17" s="41"/>
      <c r="I17" s="41"/>
      <c r="J17" s="41"/>
      <c r="K17" s="42"/>
    </row>
    <row r="18" spans="3:11" x14ac:dyDescent="0.25">
      <c r="C18" s="37" t="s">
        <v>123</v>
      </c>
      <c r="D18" s="39"/>
      <c r="E18" s="39"/>
      <c r="F18" s="38"/>
      <c r="G18" s="40">
        <v>21</v>
      </c>
      <c r="H18" s="41"/>
      <c r="I18" s="41"/>
      <c r="J18" s="41"/>
      <c r="K18" s="42"/>
    </row>
    <row r="20" spans="3:11" ht="15.75" x14ac:dyDescent="0.25">
      <c r="C20" s="30" t="s">
        <v>124</v>
      </c>
      <c r="D20" s="31"/>
      <c r="E20" s="31"/>
      <c r="F20" s="31"/>
      <c r="G20" s="31"/>
      <c r="H20" s="31"/>
      <c r="I20" s="31"/>
      <c r="J20" s="32"/>
    </row>
    <row r="21" spans="3:11" x14ac:dyDescent="0.25">
      <c r="C21" s="37" t="s">
        <v>125</v>
      </c>
      <c r="D21" s="38"/>
      <c r="E21" s="40">
        <v>6</v>
      </c>
      <c r="F21" s="41"/>
      <c r="G21" s="41"/>
      <c r="H21" s="41"/>
      <c r="I21" s="41"/>
      <c r="J21" s="42"/>
    </row>
    <row r="22" spans="3:11" x14ac:dyDescent="0.25">
      <c r="C22" s="37" t="s">
        <v>126</v>
      </c>
      <c r="D22" s="38"/>
      <c r="E22" s="10" t="s">
        <v>2</v>
      </c>
      <c r="F22" s="10" t="s">
        <v>3</v>
      </c>
      <c r="G22" s="10" t="s">
        <v>4</v>
      </c>
      <c r="H22" s="10" t="s">
        <v>5</v>
      </c>
      <c r="I22" s="10" t="s">
        <v>6</v>
      </c>
      <c r="J22" s="10" t="s">
        <v>7</v>
      </c>
    </row>
    <row r="23" spans="3:11" x14ac:dyDescent="0.25">
      <c r="C23" s="37" t="s">
        <v>127</v>
      </c>
      <c r="D23" s="38"/>
      <c r="E23" s="35" t="s">
        <v>145</v>
      </c>
      <c r="F23" s="36"/>
      <c r="G23" s="36"/>
      <c r="H23" s="36"/>
      <c r="I23" s="36"/>
      <c r="J23" s="34"/>
    </row>
    <row r="25" spans="3:11" ht="15.75" x14ac:dyDescent="0.25">
      <c r="C25" s="30" t="s">
        <v>39</v>
      </c>
      <c r="D25" s="31"/>
      <c r="E25" s="31"/>
      <c r="F25" s="31"/>
      <c r="G25" s="31"/>
      <c r="H25" s="31"/>
      <c r="I25" s="31"/>
      <c r="J25" s="32"/>
    </row>
    <row r="26" spans="3:11" x14ac:dyDescent="0.25">
      <c r="C26" s="37" t="s">
        <v>318</v>
      </c>
      <c r="D26" s="39"/>
      <c r="E26" s="39"/>
      <c r="F26" s="38"/>
      <c r="G26" s="40" t="s">
        <v>129</v>
      </c>
      <c r="H26" s="41"/>
      <c r="I26" s="41"/>
      <c r="J26" s="42"/>
    </row>
    <row r="27" spans="3:11" x14ac:dyDescent="0.25">
      <c r="C27" s="37" t="s">
        <v>319</v>
      </c>
      <c r="D27" s="39"/>
      <c r="E27" s="39"/>
      <c r="F27" s="38"/>
      <c r="G27" s="40" t="s">
        <v>129</v>
      </c>
      <c r="H27" s="41"/>
      <c r="I27" s="41"/>
      <c r="J27" s="42"/>
    </row>
    <row r="28" spans="3:11" x14ac:dyDescent="0.25">
      <c r="C28" s="37" t="s">
        <v>320</v>
      </c>
      <c r="D28" s="39"/>
      <c r="E28" s="39"/>
      <c r="F28" s="38"/>
      <c r="G28" s="40" t="s">
        <v>134</v>
      </c>
      <c r="H28" s="41"/>
      <c r="I28" s="41"/>
      <c r="J28" s="42"/>
    </row>
    <row r="29" spans="3:11" x14ac:dyDescent="0.25">
      <c r="C29" s="37" t="s">
        <v>321</v>
      </c>
      <c r="D29" s="39"/>
      <c r="E29" s="39"/>
      <c r="F29" s="38"/>
      <c r="G29" s="40" t="s">
        <v>129</v>
      </c>
      <c r="H29" s="41"/>
      <c r="I29" s="41"/>
      <c r="J29" s="42"/>
    </row>
    <row r="30" spans="3:11" x14ac:dyDescent="0.25">
      <c r="C30" s="37" t="s">
        <v>322</v>
      </c>
      <c r="D30" s="39"/>
      <c r="E30" s="39"/>
      <c r="F30" s="38"/>
      <c r="G30" s="40" t="s">
        <v>129</v>
      </c>
      <c r="H30" s="41"/>
      <c r="I30" s="41"/>
      <c r="J30" s="42"/>
    </row>
    <row r="31" spans="3:11" x14ac:dyDescent="0.25">
      <c r="C31" s="37" t="s">
        <v>323</v>
      </c>
      <c r="D31" s="39"/>
      <c r="E31" s="39"/>
      <c r="F31" s="38"/>
      <c r="G31" s="40" t="s">
        <v>134</v>
      </c>
      <c r="H31" s="41"/>
      <c r="I31" s="41"/>
      <c r="J31" s="42"/>
    </row>
    <row r="32" spans="3:11" x14ac:dyDescent="0.25">
      <c r="C32" s="37" t="s">
        <v>324</v>
      </c>
      <c r="D32" s="39"/>
      <c r="E32" s="39"/>
      <c r="F32" s="38"/>
      <c r="G32" s="40" t="s">
        <v>129</v>
      </c>
      <c r="H32" s="41"/>
      <c r="I32" s="41"/>
      <c r="J32" s="42"/>
    </row>
    <row r="33" spans="2:10" x14ac:dyDescent="0.25">
      <c r="C33" s="37" t="s">
        <v>325</v>
      </c>
      <c r="D33" s="39"/>
      <c r="E33" s="39"/>
      <c r="F33" s="38"/>
      <c r="G33" s="40" t="s">
        <v>129</v>
      </c>
      <c r="H33" s="41"/>
      <c r="I33" s="41"/>
      <c r="J33" s="42"/>
    </row>
    <row r="34" spans="2:10" x14ac:dyDescent="0.25">
      <c r="C34" s="37" t="s">
        <v>326</v>
      </c>
      <c r="D34" s="39"/>
      <c r="E34" s="39"/>
      <c r="F34" s="38"/>
      <c r="G34" s="40" t="s">
        <v>129</v>
      </c>
      <c r="H34" s="41"/>
      <c r="I34" s="41"/>
      <c r="J34" s="42"/>
    </row>
    <row r="35" spans="2:10" x14ac:dyDescent="0.25">
      <c r="C35" s="37" t="s">
        <v>327</v>
      </c>
      <c r="D35" s="39"/>
      <c r="E35" s="39"/>
      <c r="F35" s="38"/>
      <c r="G35" s="40" t="s">
        <v>129</v>
      </c>
      <c r="H35" s="41"/>
      <c r="I35" s="41"/>
      <c r="J35" s="42"/>
    </row>
    <row r="36" spans="2:10" x14ac:dyDescent="0.25">
      <c r="C36" s="37" t="s">
        <v>328</v>
      </c>
      <c r="D36" s="39"/>
      <c r="E36" s="39"/>
      <c r="F36" s="38"/>
      <c r="G36" s="40" t="s">
        <v>129</v>
      </c>
      <c r="H36" s="41"/>
      <c r="I36" s="41"/>
      <c r="J36" s="42"/>
    </row>
    <row r="37" spans="2:10" x14ac:dyDescent="0.25">
      <c r="C37" s="37" t="s">
        <v>329</v>
      </c>
      <c r="D37" s="39"/>
      <c r="E37" s="39"/>
      <c r="F37" s="38"/>
      <c r="G37" s="40" t="s">
        <v>129</v>
      </c>
      <c r="H37" s="41"/>
      <c r="I37" s="41"/>
      <c r="J37" s="42"/>
    </row>
    <row r="38" spans="2:10" x14ac:dyDescent="0.25">
      <c r="C38" s="37" t="s">
        <v>330</v>
      </c>
      <c r="D38" s="39"/>
      <c r="E38" s="39"/>
      <c r="F38" s="38"/>
      <c r="G38" s="40" t="s">
        <v>129</v>
      </c>
      <c r="H38" s="41"/>
      <c r="I38" s="41"/>
      <c r="J38" s="42"/>
    </row>
    <row r="40" spans="2:10" ht="15.75" x14ac:dyDescent="0.25">
      <c r="C40" s="30" t="s">
        <v>137</v>
      </c>
      <c r="D40" s="31"/>
      <c r="E40" s="31"/>
      <c r="F40" s="31"/>
      <c r="G40" s="32"/>
    </row>
    <row r="41" spans="2:10" x14ac:dyDescent="0.25">
      <c r="C41" s="35" t="s">
        <v>138</v>
      </c>
      <c r="D41" s="36"/>
      <c r="E41" s="36"/>
      <c r="F41" s="36"/>
      <c r="G41" s="34"/>
    </row>
    <row r="42" spans="2:10" x14ac:dyDescent="0.25">
      <c r="C42" s="35" t="s">
        <v>139</v>
      </c>
      <c r="D42" s="36"/>
      <c r="E42" s="36"/>
      <c r="F42" s="36"/>
      <c r="G42" s="34"/>
    </row>
    <row r="43" spans="2:10" x14ac:dyDescent="0.25">
      <c r="C43" s="35" t="s">
        <v>141</v>
      </c>
      <c r="D43" s="36"/>
      <c r="E43" s="36"/>
      <c r="F43" s="36"/>
      <c r="G43" s="34"/>
    </row>
    <row r="46" spans="2:10" ht="18.75" x14ac:dyDescent="0.3">
      <c r="B46" s="20" t="s">
        <v>331</v>
      </c>
    </row>
    <row r="48" spans="2:10" x14ac:dyDescent="0.25">
      <c r="C48" s="43" t="s">
        <v>332</v>
      </c>
      <c r="D48" s="44"/>
      <c r="E48" s="45"/>
      <c r="F48" s="10">
        <v>1.7652744339357986E-7</v>
      </c>
    </row>
    <row r="50" spans="2:13" ht="15.75" x14ac:dyDescent="0.25">
      <c r="C50" s="46" t="s">
        <v>333</v>
      </c>
      <c r="D50" s="47"/>
      <c r="E50" s="46" t="s">
        <v>334</v>
      </c>
      <c r="F50" s="47"/>
    </row>
    <row r="51" spans="2:13" x14ac:dyDescent="0.25">
      <c r="C51" s="29" t="s">
        <v>335</v>
      </c>
      <c r="D51" s="29" t="s">
        <v>336</v>
      </c>
      <c r="E51" s="29" t="s">
        <v>335</v>
      </c>
      <c r="F51" s="29" t="s">
        <v>336</v>
      </c>
    </row>
    <row r="52" spans="2:13" x14ac:dyDescent="0.25">
      <c r="C52" s="11" t="s">
        <v>337</v>
      </c>
      <c r="D52" s="10">
        <v>3.982017732738607</v>
      </c>
    </row>
    <row r="53" spans="2:13" x14ac:dyDescent="0.25">
      <c r="C53" s="11" t="s">
        <v>2</v>
      </c>
      <c r="D53" s="10">
        <v>25645981.164913598</v>
      </c>
    </row>
    <row r="54" spans="2:13" x14ac:dyDescent="0.25">
      <c r="C54" s="11" t="s">
        <v>3</v>
      </c>
      <c r="D54" s="10">
        <v>4280.1357757777578</v>
      </c>
    </row>
    <row r="55" spans="2:13" x14ac:dyDescent="0.25">
      <c r="C55" s="11" t="s">
        <v>4</v>
      </c>
      <c r="D55" s="10">
        <v>33693.36117108992</v>
      </c>
    </row>
    <row r="56" spans="2:13" x14ac:dyDescent="0.25">
      <c r="C56" s="11" t="s">
        <v>5</v>
      </c>
      <c r="D56" s="10">
        <v>15274.902364335197</v>
      </c>
    </row>
    <row r="57" spans="2:13" x14ac:dyDescent="0.25">
      <c r="C57" s="11" t="s">
        <v>6</v>
      </c>
      <c r="D57" s="10">
        <v>157095.92332390271</v>
      </c>
    </row>
    <row r="58" spans="2:13" x14ac:dyDescent="0.25">
      <c r="C58" s="11" t="s">
        <v>7</v>
      </c>
      <c r="D58" s="10">
        <v>39.822032340033218</v>
      </c>
    </row>
    <row r="61" spans="2:13" ht="18.75" x14ac:dyDescent="0.3">
      <c r="B61" s="20" t="s">
        <v>338</v>
      </c>
    </row>
    <row r="63" spans="2:13" ht="25.5" x14ac:dyDescent="0.25">
      <c r="C63" s="18" t="s">
        <v>339</v>
      </c>
      <c r="D63" s="19" t="s">
        <v>340</v>
      </c>
      <c r="E63" s="19" t="s">
        <v>112</v>
      </c>
      <c r="F63" s="19" t="s">
        <v>341</v>
      </c>
      <c r="G63" s="19" t="s">
        <v>342</v>
      </c>
      <c r="H63" s="19" t="s">
        <v>343</v>
      </c>
      <c r="I63" s="19" t="s">
        <v>344</v>
      </c>
      <c r="J63" s="18" t="s">
        <v>345</v>
      </c>
      <c r="L63" s="11" t="s">
        <v>346</v>
      </c>
      <c r="M63" s="10">
        <v>24</v>
      </c>
    </row>
    <row r="64" spans="2:13" x14ac:dyDescent="0.25">
      <c r="C64" s="11" t="s">
        <v>337</v>
      </c>
      <c r="D64" s="10">
        <v>6.4532937400544634</v>
      </c>
      <c r="E64" s="10">
        <v>0.62273166305875161</v>
      </c>
      <c r="F64" s="10">
        <v>10.362880391141486</v>
      </c>
      <c r="G64" s="10">
        <v>2.4392956433687906E-10</v>
      </c>
      <c r="H64" s="10">
        <v>5.1680387563872774</v>
      </c>
      <c r="I64" s="10">
        <v>7.7385487237216495</v>
      </c>
      <c r="J64" s="10">
        <v>987.9032258064517</v>
      </c>
      <c r="L64" s="11" t="s">
        <v>347</v>
      </c>
      <c r="M64" s="10">
        <v>0.4075503953552041</v>
      </c>
    </row>
    <row r="65" spans="2:13" x14ac:dyDescent="0.25">
      <c r="C65" s="11" t="s">
        <v>2</v>
      </c>
      <c r="D65" s="10">
        <v>1.3687520538807467E-6</v>
      </c>
      <c r="E65" s="10">
        <v>8.5977190945421725E-7</v>
      </c>
      <c r="F65" s="10">
        <v>1.5919943869178395</v>
      </c>
      <c r="G65" s="10">
        <v>0.12447294575091927</v>
      </c>
      <c r="H65" s="10">
        <v>-4.0572995336999321E-7</v>
      </c>
      <c r="I65" s="10">
        <v>3.1432340611314866E-6</v>
      </c>
      <c r="J65" s="10">
        <v>53.758134215821457</v>
      </c>
      <c r="L65" s="11" t="s">
        <v>348</v>
      </c>
      <c r="M65" s="10">
        <v>0.25943799419400515</v>
      </c>
    </row>
    <row r="66" spans="2:13" x14ac:dyDescent="0.25">
      <c r="C66" s="11" t="s">
        <v>3</v>
      </c>
      <c r="D66" s="10">
        <v>-8.340175313384106E-4</v>
      </c>
      <c r="E66" s="10">
        <v>5.8778655144139773E-4</v>
      </c>
      <c r="F66" s="10">
        <v>-1.4189122382830872</v>
      </c>
      <c r="G66" s="10">
        <v>0.16878174199408119</v>
      </c>
      <c r="H66" s="10">
        <v>-2.0471493494026087E-3</v>
      </c>
      <c r="I66" s="10">
        <v>3.7911428672578748E-4</v>
      </c>
      <c r="J66" s="10">
        <v>0.97804566879972299</v>
      </c>
      <c r="L66" s="11" t="s">
        <v>349</v>
      </c>
      <c r="M66" s="10">
        <v>2.4797285250377521</v>
      </c>
    </row>
    <row r="67" spans="2:13" x14ac:dyDescent="0.25">
      <c r="C67" s="11" t="s">
        <v>4</v>
      </c>
      <c r="D67" s="10">
        <v>-2.6017105340246855E-4</v>
      </c>
      <c r="E67" s="10">
        <v>1.6751950527019415E-4</v>
      </c>
      <c r="F67" s="10">
        <v>-1.5530791652162275</v>
      </c>
      <c r="G67" s="10">
        <v>0.13349288587560154</v>
      </c>
      <c r="H67" s="10">
        <v>-6.0591431937426069E-4</v>
      </c>
      <c r="I67" s="10">
        <v>8.5572212569323593E-5</v>
      </c>
      <c r="J67" s="10">
        <v>35.912342903585113</v>
      </c>
      <c r="L67" s="11" t="s">
        <v>350</v>
      </c>
      <c r="M67" s="10">
        <v>147.57728538926173</v>
      </c>
    </row>
    <row r="68" spans="2:13" x14ac:dyDescent="0.25">
      <c r="C68" s="11" t="s">
        <v>5</v>
      </c>
      <c r="D68" s="10">
        <v>1.1903543378762266E-4</v>
      </c>
      <c r="E68" s="10">
        <v>3.97191382262321E-4</v>
      </c>
      <c r="F68" s="10">
        <v>0.29969289139563182</v>
      </c>
      <c r="G68" s="10">
        <v>0.76699163588669661</v>
      </c>
      <c r="H68" s="10">
        <v>-7.0072728875462888E-4</v>
      </c>
      <c r="I68" s="10">
        <v>9.387981563298742E-4</v>
      </c>
      <c r="J68" s="10">
        <v>8.7669407418397896</v>
      </c>
    </row>
    <row r="69" spans="2:13" x14ac:dyDescent="0.25">
      <c r="C69" s="11" t="s">
        <v>6</v>
      </c>
      <c r="D69" s="10">
        <v>1.836823902419073E-5</v>
      </c>
      <c r="E69" s="10">
        <v>7.3070182063851303E-5</v>
      </c>
      <c r="F69" s="10">
        <v>0.2513780382829745</v>
      </c>
      <c r="G69" s="10">
        <v>0.80366176404954581</v>
      </c>
      <c r="H69" s="10">
        <v>-1.324412046352899E-4</v>
      </c>
      <c r="I69" s="10">
        <v>1.6917768268367138E-4</v>
      </c>
      <c r="J69" s="10">
        <v>2.0642170954320136</v>
      </c>
    </row>
    <row r="70" spans="2:13" x14ac:dyDescent="0.25">
      <c r="C70" s="11" t="s">
        <v>7</v>
      </c>
      <c r="D70" s="10">
        <v>-5.8550824196364204E-3</v>
      </c>
      <c r="E70" s="10">
        <v>7.2769768949423344E-2</v>
      </c>
      <c r="F70" s="10">
        <v>-8.0460368421752679E-2</v>
      </c>
      <c r="G70" s="10">
        <v>0.93653831143930977</v>
      </c>
      <c r="H70" s="10">
        <v>-0.15604450388435501</v>
      </c>
      <c r="I70" s="10">
        <v>0.14433433904508217</v>
      </c>
      <c r="J70" s="10">
        <v>3.9808178808442563E-2</v>
      </c>
    </row>
    <row r="73" spans="2:13" ht="18.75" x14ac:dyDescent="0.3">
      <c r="B73" s="20" t="s">
        <v>315</v>
      </c>
    </row>
    <row r="75" spans="2:13" x14ac:dyDescent="0.25">
      <c r="C75" s="19" t="s">
        <v>351</v>
      </c>
      <c r="D75" s="19" t="s">
        <v>352</v>
      </c>
      <c r="E75" s="19" t="s">
        <v>353</v>
      </c>
      <c r="F75" s="19" t="s">
        <v>354</v>
      </c>
      <c r="G75" s="19" t="s">
        <v>355</v>
      </c>
      <c r="H75" s="19" t="s">
        <v>342</v>
      </c>
    </row>
    <row r="76" spans="2:13" x14ac:dyDescent="0.25">
      <c r="C76" s="11" t="s">
        <v>356</v>
      </c>
      <c r="D76" s="10">
        <v>6</v>
      </c>
      <c r="E76" s="10">
        <v>101.51949999999999</v>
      </c>
      <c r="F76" s="10">
        <v>16.919899999999998</v>
      </c>
      <c r="G76" s="10">
        <v>2.7515999999999998</v>
      </c>
      <c r="H76" s="10">
        <v>3.5200000000000002E-2</v>
      </c>
    </row>
    <row r="77" spans="2:13" x14ac:dyDescent="0.25">
      <c r="C77" s="11" t="s">
        <v>357</v>
      </c>
      <c r="D77" s="10">
        <v>24</v>
      </c>
      <c r="E77" s="10">
        <v>147.57730000000001</v>
      </c>
      <c r="F77" s="10">
        <v>6.1490999999999998</v>
      </c>
    </row>
    <row r="78" spans="2:13" x14ac:dyDescent="0.25">
      <c r="C78" s="11" t="s">
        <v>16</v>
      </c>
      <c r="D78" s="10">
        <v>30</v>
      </c>
      <c r="E78" s="10">
        <v>249.0968</v>
      </c>
      <c r="F78" s="10">
        <v>23.068999999999999</v>
      </c>
    </row>
    <row r="81" spans="2:10" ht="18.75" x14ac:dyDescent="0.3">
      <c r="B81" s="20" t="s">
        <v>358</v>
      </c>
    </row>
    <row r="83" spans="2:10" x14ac:dyDescent="0.25">
      <c r="D83" s="12" t="s">
        <v>337</v>
      </c>
      <c r="E83" s="12" t="s">
        <v>2</v>
      </c>
      <c r="F83" s="12" t="s">
        <v>3</v>
      </c>
      <c r="G83" s="12" t="s">
        <v>4</v>
      </c>
      <c r="H83" s="12" t="s">
        <v>5</v>
      </c>
      <c r="I83" s="12" t="s">
        <v>6</v>
      </c>
      <c r="J83" s="12" t="s">
        <v>7</v>
      </c>
    </row>
    <row r="84" spans="2:10" x14ac:dyDescent="0.25">
      <c r="C84" s="12" t="s">
        <v>337</v>
      </c>
      <c r="D84" s="10">
        <v>0.38779472417591854</v>
      </c>
      <c r="E84" s="10">
        <v>6.8561308249747605E-8</v>
      </c>
      <c r="F84" s="10">
        <v>-5.2997154556922918E-5</v>
      </c>
      <c r="G84" s="10">
        <v>2.4482020028824574E-5</v>
      </c>
      <c r="H84" s="10">
        <v>1.3816955880127164E-4</v>
      </c>
      <c r="I84" s="10">
        <v>-2.5601216260821026E-5</v>
      </c>
      <c r="J84" s="10">
        <v>-2.3448582775061035E-2</v>
      </c>
    </row>
    <row r="85" spans="2:10" x14ac:dyDescent="0.25">
      <c r="C85" s="12" t="s">
        <v>2</v>
      </c>
      <c r="D85" s="10">
        <v>6.8561308249747605E-8</v>
      </c>
      <c r="E85" s="10">
        <v>7.3920773628655072E-13</v>
      </c>
      <c r="F85" s="10">
        <v>-4.7958758326146332E-10</v>
      </c>
      <c r="G85" s="10">
        <v>-9.2226775534198946E-11</v>
      </c>
      <c r="H85" s="10">
        <v>1.1904108388462587E-10</v>
      </c>
      <c r="I85" s="10">
        <v>-8.1753884849173243E-12</v>
      </c>
      <c r="J85" s="10">
        <v>-3.4295298799848392E-9</v>
      </c>
    </row>
    <row r="86" spans="2:10" x14ac:dyDescent="0.25">
      <c r="C86" s="12" t="s">
        <v>3</v>
      </c>
      <c r="D86" s="10">
        <v>-5.2997154556922918E-5</v>
      </c>
      <c r="E86" s="10">
        <v>-4.7958758326146332E-10</v>
      </c>
      <c r="F86" s="10">
        <v>3.454930300553709E-7</v>
      </c>
      <c r="G86" s="10">
        <v>5.8990354972236581E-8</v>
      </c>
      <c r="H86" s="10">
        <v>-6.8002087775590602E-8</v>
      </c>
      <c r="I86" s="10">
        <v>3.5278787857599899E-9</v>
      </c>
      <c r="J86" s="10">
        <v>3.2288576645482817E-8</v>
      </c>
    </row>
    <row r="87" spans="2:10" x14ac:dyDescent="0.25">
      <c r="C87" s="12" t="s">
        <v>4</v>
      </c>
      <c r="D87" s="10">
        <v>2.4482020028824574E-5</v>
      </c>
      <c r="E87" s="10">
        <v>-9.2226775534198946E-11</v>
      </c>
      <c r="F87" s="10">
        <v>5.8990354972236581E-8</v>
      </c>
      <c r="G87" s="10">
        <v>2.8062784645970604E-8</v>
      </c>
      <c r="H87" s="10">
        <v>1.7548510090414106E-8</v>
      </c>
      <c r="I87" s="10">
        <v>-6.1183331123213458E-9</v>
      </c>
      <c r="J87" s="10">
        <v>-7.6029082494611953E-6</v>
      </c>
    </row>
    <row r="88" spans="2:10" x14ac:dyDescent="0.25">
      <c r="C88" s="12" t="s">
        <v>5</v>
      </c>
      <c r="D88" s="10">
        <v>1.3816955880127164E-4</v>
      </c>
      <c r="E88" s="10">
        <v>1.1904108388462587E-10</v>
      </c>
      <c r="F88" s="10">
        <v>-6.8002087775590589E-8</v>
      </c>
      <c r="G88" s="10">
        <v>1.7548510090414106E-8</v>
      </c>
      <c r="H88" s="10">
        <v>1.5776099414345322E-7</v>
      </c>
      <c r="I88" s="10">
        <v>-2.6526122897125958E-8</v>
      </c>
      <c r="J88" s="10">
        <v>-2.4886875163143044E-5</v>
      </c>
    </row>
    <row r="89" spans="2:10" x14ac:dyDescent="0.25">
      <c r="C89" s="12" t="s">
        <v>6</v>
      </c>
      <c r="D89" s="10">
        <v>-2.5601216260821026E-5</v>
      </c>
      <c r="E89" s="10">
        <v>-8.1753884849173243E-12</v>
      </c>
      <c r="F89" s="10">
        <v>3.5278787857599907E-9</v>
      </c>
      <c r="G89" s="10">
        <v>-6.1183331123213458E-9</v>
      </c>
      <c r="H89" s="10">
        <v>-2.6526122897125958E-8</v>
      </c>
      <c r="I89" s="10">
        <v>5.3392515068443759E-9</v>
      </c>
      <c r="J89" s="10">
        <v>4.4413232733857746E-6</v>
      </c>
    </row>
    <row r="90" spans="2:10" x14ac:dyDescent="0.25">
      <c r="C90" s="12" t="s">
        <v>7</v>
      </c>
      <c r="D90" s="10">
        <v>-2.3448582775061035E-2</v>
      </c>
      <c r="E90" s="10">
        <v>-3.4295298799848392E-9</v>
      </c>
      <c r="F90" s="10">
        <v>3.2288576645482817E-8</v>
      </c>
      <c r="G90" s="10">
        <v>-7.6029082494611953E-6</v>
      </c>
      <c r="H90" s="10">
        <v>-2.4886875163143044E-5</v>
      </c>
      <c r="I90" s="10">
        <v>4.4413232733857746E-6</v>
      </c>
      <c r="J90" s="10">
        <v>5.2954392729524574E-3</v>
      </c>
    </row>
    <row r="93" spans="2:10" ht="18.75" x14ac:dyDescent="0.3">
      <c r="B93" s="20" t="s">
        <v>292</v>
      </c>
    </row>
    <row r="95" spans="2:10" ht="51.75" x14ac:dyDescent="0.25">
      <c r="C95" s="21" t="s">
        <v>157</v>
      </c>
      <c r="D95" s="12" t="s">
        <v>158</v>
      </c>
      <c r="E95" s="21" t="s">
        <v>159</v>
      </c>
    </row>
    <row r="96" spans="2:10" x14ac:dyDescent="0.25">
      <c r="C96" s="10">
        <v>147.57728538926173</v>
      </c>
      <c r="D96" s="10">
        <v>2.1818702053976518</v>
      </c>
      <c r="E96" s="10">
        <v>-5.4436741852588322E-16</v>
      </c>
    </row>
    <row r="99" spans="2:5" ht="18.75" x14ac:dyDescent="0.3">
      <c r="B99" s="20" t="s">
        <v>293</v>
      </c>
    </row>
    <row r="101" spans="2:5" ht="51.75" x14ac:dyDescent="0.25">
      <c r="C101" s="21" t="s">
        <v>157</v>
      </c>
      <c r="D101" s="12" t="s">
        <v>158</v>
      </c>
      <c r="E101" s="21" t="s">
        <v>159</v>
      </c>
    </row>
    <row r="102" spans="2:5" x14ac:dyDescent="0.25">
      <c r="C102" s="10">
        <v>130.54374998844824</v>
      </c>
      <c r="D102" s="10">
        <v>2.4932647366593392</v>
      </c>
      <c r="E102" s="10">
        <v>-0.35254427848707603</v>
      </c>
    </row>
  </sheetData>
  <mergeCells count="65">
    <mergeCell ref="C12:K12"/>
    <mergeCell ref="C13:F13"/>
    <mergeCell ref="C14:F14"/>
    <mergeCell ref="C15:F15"/>
    <mergeCell ref="C16:F16"/>
    <mergeCell ref="C18:F18"/>
    <mergeCell ref="G13:K13"/>
    <mergeCell ref="G14:K14"/>
    <mergeCell ref="G15:K15"/>
    <mergeCell ref="G16:K16"/>
    <mergeCell ref="G17:K17"/>
    <mergeCell ref="G18:K18"/>
    <mergeCell ref="C17:F17"/>
    <mergeCell ref="C20:J20"/>
    <mergeCell ref="C21:D21"/>
    <mergeCell ref="C22:D22"/>
    <mergeCell ref="C23:D23"/>
    <mergeCell ref="E21:J21"/>
    <mergeCell ref="E23:J23"/>
    <mergeCell ref="C36:F36"/>
    <mergeCell ref="C25:J25"/>
    <mergeCell ref="C26:F26"/>
    <mergeCell ref="C27:F27"/>
    <mergeCell ref="C28:F28"/>
    <mergeCell ref="C29:F29"/>
    <mergeCell ref="C30:F30"/>
    <mergeCell ref="C40:G40"/>
    <mergeCell ref="C37:F37"/>
    <mergeCell ref="C38:F38"/>
    <mergeCell ref="G26:J26"/>
    <mergeCell ref="G27:J27"/>
    <mergeCell ref="G28:J28"/>
    <mergeCell ref="G29:J29"/>
    <mergeCell ref="G30:J30"/>
    <mergeCell ref="G31:J31"/>
    <mergeCell ref="G32:J32"/>
    <mergeCell ref="G33:J33"/>
    <mergeCell ref="C31:F31"/>
    <mergeCell ref="C32:F32"/>
    <mergeCell ref="C33:F33"/>
    <mergeCell ref="C34:F34"/>
    <mergeCell ref="C35:F35"/>
    <mergeCell ref="G34:J34"/>
    <mergeCell ref="G35:J35"/>
    <mergeCell ref="G36:J36"/>
    <mergeCell ref="G37:J37"/>
    <mergeCell ref="G38:J38"/>
    <mergeCell ref="C41:G41"/>
    <mergeCell ref="C42:G42"/>
    <mergeCell ref="C43:G43"/>
    <mergeCell ref="C48:E48"/>
    <mergeCell ref="C50:D50"/>
    <mergeCell ref="E50:F50"/>
    <mergeCell ref="B5:C5"/>
    <mergeCell ref="D5:E5"/>
    <mergeCell ref="F5:G5"/>
    <mergeCell ref="H5:I5"/>
    <mergeCell ref="J5:K5"/>
    <mergeCell ref="B3:K3"/>
    <mergeCell ref="N3:Q3"/>
    <mergeCell ref="B4:C4"/>
    <mergeCell ref="D4:E4"/>
    <mergeCell ref="F4:G4"/>
    <mergeCell ref="H4:I4"/>
    <mergeCell ref="J4:K4"/>
  </mergeCells>
  <hyperlinks>
    <hyperlink ref="B4" location="'MLR_Output2'!$B$10:$B$10" display="Inputs"/>
    <hyperlink ref="D4" location="'MLR_Output2'!$B$46:$B$46" display="Predictors"/>
    <hyperlink ref="F4" location="'MLR_Output2'!$B$61:$B$61" display="Regress. Model"/>
    <hyperlink ref="H4" location="'MLR_Output2'!$B$73:$B$73" display="ANOVA"/>
    <hyperlink ref="J4" location="'MLR_Output2'!$B$81:$B$81" display="Var. Covar. Matrix"/>
    <hyperlink ref="B5" location="'MLR_Output2'!$B$93:$B$93" display="Train. Score - Summary"/>
    <hyperlink ref="D5" location="'MLR_Output2'!$B$99:$B$99" display="Valid. Score - Summary"/>
    <hyperlink ref="F5" location="'MLR_ValidationLiftChart2'!$B$10:$B$10" display="Validation Lift Chart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B47"/>
  <sheetViews>
    <sheetView showGridLines="0" workbookViewId="0"/>
  </sheetViews>
  <sheetFormatPr defaultRowHeight="15" x14ac:dyDescent="0.25"/>
  <cols>
    <col min="14" max="14" width="12.7109375" bestFit="1" customWidth="1"/>
    <col min="52" max="52" width="8.140625" customWidth="1"/>
    <col min="53" max="53" width="13.28515625" bestFit="1" customWidth="1"/>
    <col min="54" max="54" width="10.42578125" bestFit="1" customWidth="1"/>
    <col min="55" max="55" width="43.7109375" bestFit="1" customWidth="1"/>
    <col min="56" max="56" width="26" bestFit="1" customWidth="1"/>
    <col min="57" max="57" width="6.42578125" customWidth="1"/>
    <col min="58" max="58" width="22.42578125" bestFit="1" customWidth="1"/>
    <col min="78" max="78" width="12" bestFit="1" customWidth="1"/>
    <col min="79" max="80" width="12.7109375" bestFit="1" customWidth="1"/>
  </cols>
  <sheetData>
    <row r="1" spans="2:80" ht="18.75" x14ac:dyDescent="0.3">
      <c r="B1" s="9" t="s">
        <v>310</v>
      </c>
      <c r="N1" t="s">
        <v>360</v>
      </c>
      <c r="BZ1" s="12" t="s">
        <v>88</v>
      </c>
      <c r="CA1" s="12" t="s">
        <v>89</v>
      </c>
      <c r="CB1" s="12" t="s">
        <v>90</v>
      </c>
    </row>
    <row r="2" spans="2:80" x14ac:dyDescent="0.25">
      <c r="BZ2">
        <v>0</v>
      </c>
      <c r="CA2">
        <v>-135.21143073327298</v>
      </c>
      <c r="CB2">
        <v>-135.21143073327298</v>
      </c>
    </row>
    <row r="3" spans="2:80" ht="15.75" x14ac:dyDescent="0.25">
      <c r="B3" s="30" t="s">
        <v>11</v>
      </c>
      <c r="C3" s="31"/>
      <c r="D3" s="31"/>
      <c r="E3" s="31"/>
      <c r="F3" s="31"/>
      <c r="G3" s="31"/>
      <c r="H3" s="31"/>
      <c r="I3" s="31"/>
      <c r="J3" s="31"/>
      <c r="K3" s="32"/>
      <c r="N3" s="30" t="s">
        <v>12</v>
      </c>
      <c r="O3" s="31"/>
      <c r="P3" s="31"/>
      <c r="Q3" s="32"/>
      <c r="AZ3" s="12" t="s">
        <v>85</v>
      </c>
      <c r="BA3" s="12" t="s">
        <v>274</v>
      </c>
      <c r="BB3" s="12" t="s">
        <v>275</v>
      </c>
      <c r="BC3" s="12" t="s">
        <v>276</v>
      </c>
      <c r="BD3" s="12" t="s">
        <v>277</v>
      </c>
      <c r="BE3" s="12" t="s">
        <v>86</v>
      </c>
      <c r="BF3" s="12" t="s">
        <v>87</v>
      </c>
      <c r="BZ3">
        <v>3.1959210326326044</v>
      </c>
      <c r="CA3">
        <v>-71.293010080620874</v>
      </c>
      <c r="CB3">
        <v>-129.25632253721514</v>
      </c>
    </row>
    <row r="4" spans="2:80" x14ac:dyDescent="0.25">
      <c r="B4" s="33" t="s">
        <v>96</v>
      </c>
      <c r="C4" s="34"/>
      <c r="D4" s="33" t="s">
        <v>313</v>
      </c>
      <c r="E4" s="34"/>
      <c r="F4" s="33" t="s">
        <v>314</v>
      </c>
      <c r="G4" s="34"/>
      <c r="H4" s="33" t="s">
        <v>315</v>
      </c>
      <c r="I4" s="34"/>
      <c r="J4" s="33" t="s">
        <v>316</v>
      </c>
      <c r="K4" s="34"/>
      <c r="N4" s="12" t="s">
        <v>311</v>
      </c>
      <c r="O4" s="12" t="s">
        <v>312</v>
      </c>
      <c r="P4" s="12" t="s">
        <v>208</v>
      </c>
      <c r="Q4" s="12" t="s">
        <v>16</v>
      </c>
      <c r="AZ4" s="16">
        <v>1</v>
      </c>
      <c r="BA4" s="16">
        <v>13.79118383721436</v>
      </c>
      <c r="BB4" s="16">
        <v>7</v>
      </c>
      <c r="BC4" s="16">
        <v>7</v>
      </c>
      <c r="BD4" s="16">
        <v>5.9047619047619051</v>
      </c>
      <c r="BE4">
        <v>1</v>
      </c>
      <c r="BF4">
        <v>1.0161290322580645</v>
      </c>
      <c r="BZ4">
        <v>4.0279777333144651</v>
      </c>
      <c r="CA4">
        <v>-63.388471424143219</v>
      </c>
      <c r="CB4">
        <v>-127.7059126155614</v>
      </c>
    </row>
    <row r="5" spans="2:80" x14ac:dyDescent="0.25">
      <c r="B5" s="33" t="s">
        <v>100</v>
      </c>
      <c r="C5" s="34"/>
      <c r="D5" s="33" t="s">
        <v>101</v>
      </c>
      <c r="E5" s="34"/>
      <c r="F5" s="33" t="s">
        <v>188</v>
      </c>
      <c r="G5" s="34"/>
      <c r="H5" s="35"/>
      <c r="I5" s="34"/>
      <c r="J5" s="35"/>
      <c r="K5" s="34"/>
      <c r="N5" s="10">
        <v>0</v>
      </c>
      <c r="O5" s="10">
        <v>0</v>
      </c>
      <c r="P5" s="10">
        <v>5</v>
      </c>
      <c r="Q5" s="10">
        <v>5</v>
      </c>
      <c r="AZ5" s="16">
        <v>2</v>
      </c>
      <c r="BA5" s="16">
        <v>7.3026931152043</v>
      </c>
      <c r="BB5" s="16">
        <v>5</v>
      </c>
      <c r="BC5" s="16">
        <v>12</v>
      </c>
      <c r="BD5" s="16">
        <v>11.80952380952381</v>
      </c>
      <c r="BE5">
        <v>2</v>
      </c>
      <c r="BF5">
        <v>0.84677419354838701</v>
      </c>
      <c r="BZ5">
        <v>6.6576017504240426</v>
      </c>
      <c r="CA5">
        <v>-47.61072732148574</v>
      </c>
      <c r="CB5">
        <v>-122.80601196816013</v>
      </c>
    </row>
    <row r="6" spans="2:80" x14ac:dyDescent="0.25">
      <c r="AZ6" s="17">
        <v>3</v>
      </c>
      <c r="BA6" s="17">
        <v>7.0127093904119437</v>
      </c>
      <c r="BB6" s="17">
        <v>5</v>
      </c>
      <c r="BC6" s="17">
        <v>17</v>
      </c>
      <c r="BD6" s="17">
        <v>17.714285714285715</v>
      </c>
      <c r="BE6">
        <v>3</v>
      </c>
      <c r="BF6">
        <v>0.76209677419354838</v>
      </c>
      <c r="BZ6">
        <v>7.8166260823709273</v>
      </c>
      <c r="CA6">
        <v>-42.684873910711481</v>
      </c>
      <c r="CB6">
        <v>-120.64634806278454</v>
      </c>
    </row>
    <row r="7" spans="2:80" x14ac:dyDescent="0.25">
      <c r="AZ7" s="17">
        <v>4</v>
      </c>
      <c r="BA7" s="17">
        <v>6.8627052555529371</v>
      </c>
      <c r="BB7" s="17">
        <v>5</v>
      </c>
      <c r="BC7" s="17">
        <v>22</v>
      </c>
      <c r="BD7" s="17">
        <v>23.61904761904762</v>
      </c>
      <c r="BE7">
        <v>4</v>
      </c>
      <c r="BF7">
        <v>1.1854838709677418</v>
      </c>
      <c r="BZ7">
        <v>7.8177642913991043</v>
      </c>
      <c r="CA7">
        <v>-42.681231641821327</v>
      </c>
      <c r="CB7">
        <v>-120.64422718500211</v>
      </c>
    </row>
    <row r="8" spans="2:80" x14ac:dyDescent="0.25">
      <c r="AZ8" s="16">
        <v>5</v>
      </c>
      <c r="BA8" s="16">
        <v>6.5952628045817558</v>
      </c>
      <c r="BB8" s="16">
        <v>3</v>
      </c>
      <c r="BC8" s="16">
        <v>25</v>
      </c>
      <c r="BD8" s="16">
        <v>29.523809523809526</v>
      </c>
      <c r="BE8">
        <v>5</v>
      </c>
      <c r="BF8">
        <v>0.76209677419354838</v>
      </c>
      <c r="BZ8">
        <v>8.717789100553146</v>
      </c>
      <c r="CA8">
        <v>-40.431169618936224</v>
      </c>
      <c r="CB8">
        <v>-118.96716912789685</v>
      </c>
    </row>
    <row r="9" spans="2:80" x14ac:dyDescent="0.25">
      <c r="AZ9" s="16">
        <v>6</v>
      </c>
      <c r="BA9" s="16">
        <v>6.3866658734402115</v>
      </c>
      <c r="BB9" s="16">
        <v>6</v>
      </c>
      <c r="BC9" s="16">
        <v>31</v>
      </c>
      <c r="BD9" s="16">
        <v>35.428571428571431</v>
      </c>
      <c r="BE9">
        <v>6</v>
      </c>
      <c r="BF9">
        <v>1.1854838709677418</v>
      </c>
      <c r="BZ9">
        <v>12.34308335949375</v>
      </c>
      <c r="CA9">
        <v>-33.180581101055019</v>
      </c>
      <c r="CB9">
        <v>-112.21198984339654</v>
      </c>
    </row>
    <row r="10" spans="2:80" x14ac:dyDescent="0.25">
      <c r="AZ10" s="17">
        <v>7</v>
      </c>
      <c r="BA10" s="17">
        <v>6.3448060757042795</v>
      </c>
      <c r="BB10" s="17">
        <v>5</v>
      </c>
      <c r="BC10" s="17">
        <v>36</v>
      </c>
      <c r="BD10" s="17">
        <v>41.333333333333336</v>
      </c>
      <c r="BE10">
        <v>7</v>
      </c>
      <c r="BF10">
        <v>0.84677419354838701</v>
      </c>
      <c r="BZ10">
        <v>15.447192854299482</v>
      </c>
      <c r="CA10">
        <v>-28.136403171995699</v>
      </c>
      <c r="CB10">
        <v>-106.42795835287139</v>
      </c>
    </row>
    <row r="11" spans="2:80" x14ac:dyDescent="0.25">
      <c r="AZ11" s="17">
        <v>8</v>
      </c>
      <c r="BA11" s="17">
        <v>6.2782871539886029</v>
      </c>
      <c r="BB11" s="17">
        <v>9</v>
      </c>
      <c r="BC11" s="17">
        <v>45</v>
      </c>
      <c r="BD11" s="17">
        <v>47.238095238095241</v>
      </c>
      <c r="BE11">
        <v>8</v>
      </c>
      <c r="BF11">
        <v>1.3548387096774193</v>
      </c>
      <c r="BZ11">
        <v>20.578331493019643</v>
      </c>
      <c r="CA11">
        <v>-21.294884987035484</v>
      </c>
      <c r="CB11">
        <v>-96.866869248807717</v>
      </c>
    </row>
    <row r="12" spans="2:80" x14ac:dyDescent="0.25">
      <c r="AZ12" s="16">
        <v>9</v>
      </c>
      <c r="BA12" s="16">
        <v>6.1792344542408264</v>
      </c>
      <c r="BB12" s="16">
        <v>3</v>
      </c>
      <c r="BC12" s="16">
        <v>48</v>
      </c>
      <c r="BD12" s="16">
        <v>53.142857142857146</v>
      </c>
      <c r="BE12">
        <v>9</v>
      </c>
      <c r="BF12">
        <v>1.1854838709677418</v>
      </c>
      <c r="BZ12">
        <v>23.166198851125774</v>
      </c>
      <c r="CA12">
        <v>-18.44823089311874</v>
      </c>
      <c r="CB12">
        <v>-92.044775724840463</v>
      </c>
    </row>
    <row r="13" spans="2:80" x14ac:dyDescent="0.25">
      <c r="AZ13" s="16">
        <v>10</v>
      </c>
      <c r="BA13" s="16">
        <v>6.1278791376295985</v>
      </c>
      <c r="BB13" s="16">
        <v>6</v>
      </c>
      <c r="BC13" s="16">
        <v>54</v>
      </c>
      <c r="BD13" s="16">
        <v>59.047619047619051</v>
      </c>
      <c r="BE13">
        <v>10</v>
      </c>
      <c r="BF13">
        <v>1.0161290322580645</v>
      </c>
      <c r="BZ13">
        <v>23.182865288045441</v>
      </c>
      <c r="CA13">
        <v>-18.433079586828129</v>
      </c>
      <c r="CB13">
        <v>-92.013720378326582</v>
      </c>
    </row>
    <row r="14" spans="2:80" x14ac:dyDescent="0.25">
      <c r="AZ14" s="17">
        <v>11</v>
      </c>
      <c r="BA14" s="17">
        <v>6.1263640070005376</v>
      </c>
      <c r="BB14" s="17">
        <v>6</v>
      </c>
      <c r="BC14" s="17">
        <v>60</v>
      </c>
      <c r="BD14" s="17">
        <v>64.952380952380963</v>
      </c>
      <c r="BZ14">
        <v>24.558692155183238</v>
      </c>
      <c r="CA14">
        <v>-17.401209436474783</v>
      </c>
      <c r="CB14">
        <v>-89.450078232857237</v>
      </c>
    </row>
    <row r="15" spans="2:80" x14ac:dyDescent="0.25">
      <c r="AZ15" s="17">
        <v>12</v>
      </c>
      <c r="BA15" s="17">
        <v>6.0317172633906839</v>
      </c>
      <c r="BB15" s="17">
        <v>8</v>
      </c>
      <c r="BC15" s="17">
        <v>68</v>
      </c>
      <c r="BD15" s="17">
        <v>70.857142857142861</v>
      </c>
      <c r="BZ15">
        <v>38.024103954257249</v>
      </c>
      <c r="CA15">
        <v>-9.1148021755061599</v>
      </c>
      <c r="CB15">
        <v>-64.359350599356929</v>
      </c>
    </row>
    <row r="16" spans="2:80" x14ac:dyDescent="0.25">
      <c r="AZ16" s="16">
        <v>13</v>
      </c>
      <c r="BA16" s="16">
        <v>6.0129370322175788</v>
      </c>
      <c r="BB16" s="16">
        <v>4</v>
      </c>
      <c r="BC16" s="16">
        <v>72</v>
      </c>
      <c r="BD16" s="16">
        <v>76.761904761904759</v>
      </c>
      <c r="BZ16">
        <v>44.12048843031198</v>
      </c>
      <c r="CA16">
        <v>-6.0666099374787983</v>
      </c>
      <c r="CB16">
        <v>-52.999674065119208</v>
      </c>
    </row>
    <row r="17" spans="52:80" x14ac:dyDescent="0.25">
      <c r="AZ17" s="16">
        <v>14</v>
      </c>
      <c r="BA17" s="16">
        <v>6.0117117680723879</v>
      </c>
      <c r="BB17" s="16">
        <v>6</v>
      </c>
      <c r="BC17" s="16">
        <v>78</v>
      </c>
      <c r="BD17" s="16">
        <v>82.666666666666657</v>
      </c>
      <c r="BZ17">
        <v>45.981614674837203</v>
      </c>
      <c r="CA17">
        <v>-5.3221594396687069</v>
      </c>
      <c r="CB17">
        <v>-49.531751034636557</v>
      </c>
    </row>
    <row r="18" spans="52:80" x14ac:dyDescent="0.25">
      <c r="AZ18" s="17">
        <v>15</v>
      </c>
      <c r="BA18" s="17">
        <v>5.9799780000074811</v>
      </c>
      <c r="BB18" s="17">
        <v>9</v>
      </c>
      <c r="BC18" s="17">
        <v>87</v>
      </c>
      <c r="BD18" s="17">
        <v>88.571428571428555</v>
      </c>
      <c r="BZ18">
        <v>52.136214356251102</v>
      </c>
      <c r="CA18">
        <v>-3.3988470392268617</v>
      </c>
      <c r="CB18">
        <v>-38.063599402600829</v>
      </c>
    </row>
    <row r="19" spans="52:80" x14ac:dyDescent="0.25">
      <c r="AZ19" s="17">
        <v>16</v>
      </c>
      <c r="BA19" s="17">
        <v>5.97591086045131</v>
      </c>
      <c r="BB19" s="17">
        <v>7</v>
      </c>
      <c r="BC19" s="17">
        <v>94</v>
      </c>
      <c r="BD19" s="17">
        <v>94.476190476190453</v>
      </c>
      <c r="BZ19">
        <v>59.940700689535745</v>
      </c>
      <c r="CA19">
        <v>-1.5624973137481231</v>
      </c>
      <c r="CB19">
        <v>-23.521137290800681</v>
      </c>
    </row>
    <row r="20" spans="52:80" x14ac:dyDescent="0.25">
      <c r="AZ20" s="16">
        <v>17</v>
      </c>
      <c r="BA20" s="16">
        <v>5.9567923888535628</v>
      </c>
      <c r="BB20" s="16">
        <v>5</v>
      </c>
      <c r="BC20" s="16">
        <v>99</v>
      </c>
      <c r="BD20" s="16">
        <v>100.38095238095235</v>
      </c>
      <c r="BZ20">
        <v>65.23886889411888</v>
      </c>
      <c r="CA20">
        <v>-0.6794692796509354</v>
      </c>
      <c r="CB20">
        <v>-13.648814233676759</v>
      </c>
    </row>
    <row r="21" spans="52:80" x14ac:dyDescent="0.25">
      <c r="AZ21" s="16">
        <v>18</v>
      </c>
      <c r="BA21" s="16">
        <v>5.8971270283187893</v>
      </c>
      <c r="BB21" s="16">
        <v>9</v>
      </c>
      <c r="BC21" s="16">
        <v>108</v>
      </c>
      <c r="BD21" s="16">
        <v>106.28571428571425</v>
      </c>
      <c r="BZ21">
        <v>70.906742819760183</v>
      </c>
      <c r="CA21">
        <v>-8.2850971688691821E-2</v>
      </c>
      <c r="CB21">
        <v>-3.0876013237928248</v>
      </c>
    </row>
    <row r="22" spans="52:80" x14ac:dyDescent="0.25">
      <c r="AZ22" s="17">
        <v>19</v>
      </c>
      <c r="BA22" s="17">
        <v>4.5726298320209988</v>
      </c>
      <c r="BB22" s="17">
        <v>7</v>
      </c>
      <c r="BC22" s="17">
        <v>115</v>
      </c>
      <c r="BD22" s="17">
        <v>112.19047619047615</v>
      </c>
      <c r="BZ22">
        <v>72.563762253534023</v>
      </c>
      <c r="CA22">
        <v>0</v>
      </c>
      <c r="CB22">
        <v>0</v>
      </c>
    </row>
    <row r="23" spans="52:80" x14ac:dyDescent="0.25">
      <c r="AZ23" s="17">
        <v>20</v>
      </c>
      <c r="BA23" s="17">
        <v>3.4163797434790526</v>
      </c>
      <c r="BB23" s="17">
        <v>5</v>
      </c>
      <c r="BC23" s="17">
        <v>120</v>
      </c>
      <c r="BD23" s="17">
        <v>118.09523809523805</v>
      </c>
    </row>
    <row r="24" spans="52:80" x14ac:dyDescent="0.25">
      <c r="AZ24">
        <v>21</v>
      </c>
      <c r="BA24">
        <v>2.5404548264474012</v>
      </c>
      <c r="BB24">
        <v>4</v>
      </c>
      <c r="BC24">
        <v>124</v>
      </c>
      <c r="BD24">
        <v>123.99999999999994</v>
      </c>
    </row>
    <row r="37" spans="9:13" x14ac:dyDescent="0.25">
      <c r="I37" s="12" t="s">
        <v>91</v>
      </c>
      <c r="J37" s="12" t="s">
        <v>92</v>
      </c>
      <c r="K37" s="12" t="s">
        <v>93</v>
      </c>
      <c r="L37" s="12" t="s">
        <v>94</v>
      </c>
      <c r="M37" s="12" t="s">
        <v>95</v>
      </c>
    </row>
    <row r="38" spans="9:13" x14ac:dyDescent="0.25">
      <c r="I38" s="11">
        <v>1</v>
      </c>
      <c r="J38" s="10">
        <v>6</v>
      </c>
      <c r="K38" s="10">
        <v>1.4142135623730951</v>
      </c>
      <c r="L38" s="10">
        <v>5</v>
      </c>
      <c r="M38" s="10">
        <v>7</v>
      </c>
    </row>
    <row r="39" spans="9:13" x14ac:dyDescent="0.25">
      <c r="I39" s="11">
        <v>2</v>
      </c>
      <c r="J39" s="10">
        <v>5</v>
      </c>
      <c r="K39" s="10">
        <v>0</v>
      </c>
      <c r="L39" s="10">
        <v>5</v>
      </c>
      <c r="M39" s="10">
        <v>5</v>
      </c>
    </row>
    <row r="40" spans="9:13" x14ac:dyDescent="0.25">
      <c r="I40" s="11">
        <v>3</v>
      </c>
      <c r="J40" s="10">
        <v>4.5</v>
      </c>
      <c r="K40" s="10">
        <v>2.1213203435596424</v>
      </c>
      <c r="L40" s="10">
        <v>3</v>
      </c>
      <c r="M40" s="10">
        <v>6</v>
      </c>
    </row>
    <row r="41" spans="9:13" x14ac:dyDescent="0.25">
      <c r="I41" s="11">
        <v>4</v>
      </c>
      <c r="J41" s="10">
        <v>7</v>
      </c>
      <c r="K41" s="10">
        <v>2.8284271247461903</v>
      </c>
      <c r="L41" s="10">
        <v>5</v>
      </c>
      <c r="M41" s="10">
        <v>9</v>
      </c>
    </row>
    <row r="42" spans="9:13" x14ac:dyDescent="0.25">
      <c r="I42" s="11">
        <v>5</v>
      </c>
      <c r="J42" s="10">
        <v>4.5</v>
      </c>
      <c r="K42" s="10">
        <v>2.1213203435596424</v>
      </c>
      <c r="L42" s="10">
        <v>3</v>
      </c>
      <c r="M42" s="10">
        <v>6</v>
      </c>
    </row>
    <row r="43" spans="9:13" x14ac:dyDescent="0.25">
      <c r="I43" s="11">
        <v>6</v>
      </c>
      <c r="J43" s="10">
        <v>7</v>
      </c>
      <c r="K43" s="10">
        <v>1.4142135623730951</v>
      </c>
      <c r="L43" s="10">
        <v>6</v>
      </c>
      <c r="M43" s="10">
        <v>8</v>
      </c>
    </row>
    <row r="44" spans="9:13" x14ac:dyDescent="0.25">
      <c r="I44" s="11">
        <v>7</v>
      </c>
      <c r="J44" s="10">
        <v>5</v>
      </c>
      <c r="K44" s="10">
        <v>1.4142135623730951</v>
      </c>
      <c r="L44" s="10">
        <v>4</v>
      </c>
      <c r="M44" s="10">
        <v>6</v>
      </c>
    </row>
    <row r="45" spans="9:13" x14ac:dyDescent="0.25">
      <c r="I45" s="11">
        <v>8</v>
      </c>
      <c r="J45" s="10">
        <v>8</v>
      </c>
      <c r="K45" s="10">
        <v>1.4142135623730951</v>
      </c>
      <c r="L45" s="10">
        <v>7</v>
      </c>
      <c r="M45" s="10">
        <v>9</v>
      </c>
    </row>
    <row r="46" spans="9:13" x14ac:dyDescent="0.25">
      <c r="I46" s="11">
        <v>9</v>
      </c>
      <c r="J46" s="10">
        <v>7</v>
      </c>
      <c r="K46" s="10">
        <v>2.8284271247461903</v>
      </c>
      <c r="L46" s="10">
        <v>5</v>
      </c>
      <c r="M46" s="10">
        <v>9</v>
      </c>
    </row>
    <row r="47" spans="9:13" x14ac:dyDescent="0.25">
      <c r="I47" s="11">
        <v>10</v>
      </c>
      <c r="J47" s="10">
        <v>6</v>
      </c>
      <c r="K47" s="10">
        <v>1.4142135623730951</v>
      </c>
      <c r="L47" s="10">
        <v>5</v>
      </c>
      <c r="M47" s="10">
        <v>7</v>
      </c>
    </row>
  </sheetData>
  <mergeCells count="12">
    <mergeCell ref="B5:C5"/>
    <mergeCell ref="D5:E5"/>
    <mergeCell ref="F5:G5"/>
    <mergeCell ref="H5:I5"/>
    <mergeCell ref="J5:K5"/>
    <mergeCell ref="B3:K3"/>
    <mergeCell ref="N3:Q3"/>
    <mergeCell ref="B4:C4"/>
    <mergeCell ref="D4:E4"/>
    <mergeCell ref="F4:G4"/>
    <mergeCell ref="H4:I4"/>
    <mergeCell ref="J4:K4"/>
  </mergeCells>
  <hyperlinks>
    <hyperlink ref="B4" location="'MLR_Output2'!$B$10:$B$10" display="Inputs"/>
    <hyperlink ref="D4" location="'MLR_Output2'!$B$46:$B$46" display="Predictors"/>
    <hyperlink ref="F4" location="'MLR_Output2'!$B$61:$B$61" display="Regress. Model"/>
    <hyperlink ref="H4" location="'MLR_Output2'!$B$73:$B$73" display="ANOVA"/>
    <hyperlink ref="J4" location="'MLR_Output2'!$B$81:$B$81" display="Var. Covar. Matrix"/>
    <hyperlink ref="B5" location="'MLR_Output2'!$B$93:$B$93" display="Train. Score - Summary"/>
    <hyperlink ref="D5" location="'MLR_Output2'!$B$99:$B$99" display="Valid. Score - Summary"/>
    <hyperlink ref="F5" location="'MLR_ValidationLiftChart2'!$B$10:$B$10" display="Validation Lift Chart"/>
  </hyperlink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showGridLines="0" workbookViewId="0"/>
  </sheetViews>
  <sheetFormatPr defaultRowHeight="15" x14ac:dyDescent="0.25"/>
  <cols>
    <col min="1" max="1" width="19.28515625" bestFit="1" customWidth="1"/>
    <col min="2" max="2" width="25" bestFit="1" customWidth="1"/>
    <col min="4" max="4" width="9.28515625" bestFit="1" customWidth="1"/>
    <col min="5" max="5" width="12" bestFit="1" customWidth="1"/>
    <col min="6" max="8" width="9.28515625" bestFit="1" customWidth="1"/>
    <col min="9" max="9" width="12" bestFit="1" customWidth="1"/>
    <col min="10" max="10" width="9.28515625" bestFit="1" customWidth="1"/>
  </cols>
  <sheetData>
    <row r="1" spans="1:13" x14ac:dyDescent="0.25">
      <c r="M1" t="s">
        <v>360</v>
      </c>
    </row>
    <row r="2" spans="1:13" x14ac:dyDescent="0.25">
      <c r="A2" s="11" t="s">
        <v>50</v>
      </c>
      <c r="B2" s="10" t="s">
        <v>302</v>
      </c>
    </row>
    <row r="3" spans="1:13" x14ac:dyDescent="0.25">
      <c r="A3" s="11" t="s">
        <v>303</v>
      </c>
      <c r="B3" s="10" t="b">
        <v>1</v>
      </c>
    </row>
    <row r="4" spans="1:13" x14ac:dyDescent="0.25">
      <c r="A4" s="11" t="s">
        <v>163</v>
      </c>
      <c r="B4" s="10">
        <v>6</v>
      </c>
    </row>
    <row r="5" spans="1:13" x14ac:dyDescent="0.25">
      <c r="A5" s="11" t="s">
        <v>67</v>
      </c>
      <c r="B5" s="10" t="s">
        <v>304</v>
      </c>
      <c r="D5" s="10"/>
      <c r="E5" s="10" t="s">
        <v>2</v>
      </c>
      <c r="F5" s="10" t="s">
        <v>3</v>
      </c>
      <c r="G5" s="10" t="s">
        <v>4</v>
      </c>
      <c r="H5" s="10" t="s">
        <v>5</v>
      </c>
      <c r="I5" s="10" t="s">
        <v>6</v>
      </c>
      <c r="J5" s="10" t="s">
        <v>7</v>
      </c>
      <c r="K5" s="10" t="s">
        <v>145</v>
      </c>
    </row>
    <row r="6" spans="1:13" x14ac:dyDescent="0.25">
      <c r="A6" s="11" t="s">
        <v>69</v>
      </c>
      <c r="B6" s="10" t="s">
        <v>305</v>
      </c>
      <c r="D6" s="10"/>
      <c r="E6" s="10">
        <v>1</v>
      </c>
      <c r="F6" s="10">
        <v>2</v>
      </c>
      <c r="G6" s="10">
        <v>3</v>
      </c>
      <c r="H6" s="10">
        <v>4</v>
      </c>
      <c r="I6" s="10">
        <v>5</v>
      </c>
      <c r="J6" s="10">
        <v>6</v>
      </c>
      <c r="K6" s="10">
        <v>7</v>
      </c>
    </row>
    <row r="7" spans="1:13" x14ac:dyDescent="0.25">
      <c r="A7" s="11" t="s">
        <v>68</v>
      </c>
      <c r="B7" s="10" t="s">
        <v>306</v>
      </c>
      <c r="D7" s="10"/>
      <c r="E7" s="10" t="s">
        <v>165</v>
      </c>
      <c r="F7" s="10" t="s">
        <v>165</v>
      </c>
      <c r="G7" s="10" t="s">
        <v>165</v>
      </c>
      <c r="H7" s="10" t="s">
        <v>165</v>
      </c>
      <c r="I7" s="10" t="s">
        <v>165</v>
      </c>
      <c r="J7" s="10" t="s">
        <v>165</v>
      </c>
      <c r="K7" s="10" t="s">
        <v>81</v>
      </c>
    </row>
    <row r="8" spans="1:13" x14ac:dyDescent="0.25">
      <c r="A8" s="11" t="s">
        <v>255</v>
      </c>
      <c r="B8" s="10" t="s">
        <v>307</v>
      </c>
      <c r="D8" s="10"/>
      <c r="E8" s="10" t="s">
        <v>257</v>
      </c>
      <c r="F8" s="10" t="s">
        <v>257</v>
      </c>
      <c r="G8" s="10" t="s">
        <v>257</v>
      </c>
      <c r="H8" s="10" t="s">
        <v>257</v>
      </c>
      <c r="I8" s="10" t="s">
        <v>257</v>
      </c>
      <c r="J8" s="10" t="s">
        <v>257</v>
      </c>
      <c r="K8" s="10"/>
    </row>
    <row r="9" spans="1:13" x14ac:dyDescent="0.25">
      <c r="A9" s="11" t="s">
        <v>308</v>
      </c>
      <c r="B9" s="10" t="s">
        <v>309</v>
      </c>
      <c r="D9" s="10"/>
      <c r="E9" s="10" t="s">
        <v>2</v>
      </c>
      <c r="F9" s="10" t="s">
        <v>3</v>
      </c>
      <c r="G9" s="10" t="s">
        <v>4</v>
      </c>
      <c r="H9" s="10" t="s">
        <v>5</v>
      </c>
      <c r="I9" s="10" t="s">
        <v>6</v>
      </c>
      <c r="J9" s="10" t="s">
        <v>7</v>
      </c>
      <c r="K9" s="10"/>
    </row>
    <row r="10" spans="1:13" x14ac:dyDescent="0.25">
      <c r="D10" s="10">
        <v>6.4532937400544634</v>
      </c>
      <c r="E10" s="10">
        <v>1.3687520538807467E-6</v>
      </c>
      <c r="F10" s="10">
        <v>-8.340175313384106E-4</v>
      </c>
      <c r="G10" s="10">
        <v>-2.6017105340246855E-4</v>
      </c>
      <c r="H10" s="10">
        <v>1.1903543378762266E-4</v>
      </c>
      <c r="I10" s="10">
        <v>1.836823902419073E-5</v>
      </c>
      <c r="J10" s="10">
        <v>-5.8550824196364204E-3</v>
      </c>
      <c r="K10" s="10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01"/>
  <sheetViews>
    <sheetView showGridLines="0" topLeftCell="A72" workbookViewId="0">
      <selection activeCell="B98" sqref="B98"/>
    </sheetView>
  </sheetViews>
  <sheetFormatPr defaultRowHeight="15" x14ac:dyDescent="0.25"/>
  <cols>
    <col min="4" max="4" width="9.28515625" bestFit="1" customWidth="1"/>
    <col min="5" max="5" width="12.7109375" bestFit="1" customWidth="1"/>
    <col min="6" max="6" width="12.140625" bestFit="1" customWidth="1"/>
    <col min="7" max="7" width="11.7109375" bestFit="1" customWidth="1"/>
    <col min="8" max="8" width="9.28515625" bestFit="1" customWidth="1"/>
    <col min="9" max="9" width="12.7109375" bestFit="1" customWidth="1"/>
    <col min="10" max="10" width="9.28515625" bestFit="1" customWidth="1"/>
    <col min="12" max="12" width="12.7109375" customWidth="1"/>
  </cols>
  <sheetData>
    <row r="1" spans="2:15" ht="18.75" x14ac:dyDescent="0.3">
      <c r="B1" s="9" t="s">
        <v>317</v>
      </c>
      <c r="N1" t="s">
        <v>359</v>
      </c>
    </row>
    <row r="3" spans="2:15" ht="15.75" x14ac:dyDescent="0.25">
      <c r="B3" s="30" t="s">
        <v>11</v>
      </c>
      <c r="C3" s="31"/>
      <c r="D3" s="31"/>
      <c r="E3" s="31"/>
      <c r="F3" s="31"/>
      <c r="G3" s="31"/>
      <c r="H3" s="31"/>
      <c r="I3" s="32"/>
      <c r="L3" s="30" t="s">
        <v>12</v>
      </c>
      <c r="M3" s="31"/>
      <c r="N3" s="31"/>
      <c r="O3" s="32"/>
    </row>
    <row r="4" spans="2:15" x14ac:dyDescent="0.25">
      <c r="B4" s="33" t="s">
        <v>96</v>
      </c>
      <c r="C4" s="34"/>
      <c r="D4" s="33" t="s">
        <v>313</v>
      </c>
      <c r="E4" s="34"/>
      <c r="F4" s="33" t="s">
        <v>314</v>
      </c>
      <c r="G4" s="34"/>
      <c r="H4" s="33" t="s">
        <v>315</v>
      </c>
      <c r="I4" s="34"/>
      <c r="L4" s="12" t="s">
        <v>311</v>
      </c>
      <c r="M4" s="12" t="s">
        <v>312</v>
      </c>
      <c r="N4" s="12" t="s">
        <v>208</v>
      </c>
      <c r="O4" s="12" t="s">
        <v>16</v>
      </c>
    </row>
    <row r="5" spans="2:15" x14ac:dyDescent="0.25">
      <c r="B5" s="33" t="s">
        <v>316</v>
      </c>
      <c r="C5" s="34"/>
      <c r="D5" s="33" t="s">
        <v>100</v>
      </c>
      <c r="E5" s="34"/>
      <c r="F5" s="33" t="s">
        <v>101</v>
      </c>
      <c r="G5" s="34"/>
      <c r="H5" s="35"/>
      <c r="I5" s="34"/>
      <c r="L5" s="10">
        <v>0</v>
      </c>
      <c r="M5" s="10">
        <v>0</v>
      </c>
      <c r="N5" s="10">
        <v>0</v>
      </c>
      <c r="O5" s="10">
        <v>0</v>
      </c>
    </row>
    <row r="10" spans="2:15" ht="18.75" x14ac:dyDescent="0.3">
      <c r="B10" s="20" t="s">
        <v>96</v>
      </c>
    </row>
    <row r="12" spans="2:15" ht="15.75" x14ac:dyDescent="0.25">
      <c r="C12" s="30" t="s">
        <v>118</v>
      </c>
      <c r="D12" s="31"/>
      <c r="E12" s="31"/>
      <c r="F12" s="31"/>
      <c r="G12" s="31"/>
      <c r="H12" s="31"/>
      <c r="I12" s="31"/>
      <c r="J12" s="31"/>
      <c r="K12" s="32"/>
    </row>
    <row r="13" spans="2:15" x14ac:dyDescent="0.25">
      <c r="C13" s="37" t="s">
        <v>27</v>
      </c>
      <c r="D13" s="39"/>
      <c r="E13" s="39"/>
      <c r="F13" s="38"/>
      <c r="G13" s="40" t="s">
        <v>31</v>
      </c>
      <c r="H13" s="41"/>
      <c r="I13" s="41"/>
      <c r="J13" s="41"/>
      <c r="K13" s="42"/>
    </row>
    <row r="14" spans="2:15" x14ac:dyDescent="0.25">
      <c r="C14" s="37" t="s">
        <v>28</v>
      </c>
      <c r="D14" s="39"/>
      <c r="E14" s="39"/>
      <c r="F14" s="38"/>
      <c r="G14" s="40" t="s">
        <v>191</v>
      </c>
      <c r="H14" s="41"/>
      <c r="I14" s="41"/>
      <c r="J14" s="41"/>
      <c r="K14" s="42"/>
    </row>
    <row r="15" spans="2:15" x14ac:dyDescent="0.25">
      <c r="C15" s="37" t="s">
        <v>119</v>
      </c>
      <c r="D15" s="39"/>
      <c r="E15" s="39"/>
      <c r="F15" s="38"/>
      <c r="G15" s="40" t="s">
        <v>120</v>
      </c>
      <c r="H15" s="41"/>
      <c r="I15" s="41"/>
      <c r="J15" s="41"/>
      <c r="K15" s="42"/>
    </row>
    <row r="16" spans="2:15" x14ac:dyDescent="0.25">
      <c r="C16" s="37" t="s">
        <v>121</v>
      </c>
      <c r="D16" s="39"/>
      <c r="E16" s="39"/>
      <c r="F16" s="38"/>
      <c r="G16" s="40" t="b">
        <v>0</v>
      </c>
      <c r="H16" s="41"/>
      <c r="I16" s="41"/>
      <c r="J16" s="41"/>
      <c r="K16" s="42"/>
    </row>
    <row r="17" spans="3:11" x14ac:dyDescent="0.25">
      <c r="C17" s="37" t="s">
        <v>122</v>
      </c>
      <c r="D17" s="39"/>
      <c r="E17" s="39"/>
      <c r="F17" s="38"/>
      <c r="G17" s="40">
        <v>31</v>
      </c>
      <c r="H17" s="41"/>
      <c r="I17" s="41"/>
      <c r="J17" s="41"/>
      <c r="K17" s="42"/>
    </row>
    <row r="18" spans="3:11" x14ac:dyDescent="0.25">
      <c r="C18" s="37" t="s">
        <v>123</v>
      </c>
      <c r="D18" s="39"/>
      <c r="E18" s="39"/>
      <c r="F18" s="38"/>
      <c r="G18" s="40">
        <v>21</v>
      </c>
      <c r="H18" s="41"/>
      <c r="I18" s="41"/>
      <c r="J18" s="41"/>
      <c r="K18" s="42"/>
    </row>
    <row r="20" spans="3:11" ht="15.75" x14ac:dyDescent="0.25">
      <c r="C20" s="30" t="s">
        <v>124</v>
      </c>
      <c r="D20" s="31"/>
      <c r="E20" s="31"/>
      <c r="F20" s="31"/>
      <c r="G20" s="31"/>
      <c r="H20" s="31"/>
      <c r="I20" s="31"/>
      <c r="J20" s="32"/>
    </row>
    <row r="21" spans="3:11" x14ac:dyDescent="0.25">
      <c r="C21" s="37" t="s">
        <v>125</v>
      </c>
      <c r="D21" s="38"/>
      <c r="E21" s="40">
        <v>6</v>
      </c>
      <c r="F21" s="41"/>
      <c r="G21" s="41"/>
      <c r="H21" s="41"/>
      <c r="I21" s="41"/>
      <c r="J21" s="42"/>
    </row>
    <row r="22" spans="3:11" x14ac:dyDescent="0.25">
      <c r="C22" s="37" t="s">
        <v>126</v>
      </c>
      <c r="D22" s="38"/>
      <c r="E22" s="10" t="s">
        <v>2</v>
      </c>
      <c r="F22" s="10" t="s">
        <v>3</v>
      </c>
      <c r="G22" s="10" t="s">
        <v>4</v>
      </c>
      <c r="H22" s="10" t="s">
        <v>5</v>
      </c>
      <c r="I22" s="10" t="s">
        <v>6</v>
      </c>
      <c r="J22" s="10" t="s">
        <v>7</v>
      </c>
    </row>
    <row r="23" spans="3:11" x14ac:dyDescent="0.25">
      <c r="C23" s="37" t="s">
        <v>127</v>
      </c>
      <c r="D23" s="38"/>
      <c r="E23" s="35" t="s">
        <v>145</v>
      </c>
      <c r="F23" s="36"/>
      <c r="G23" s="36"/>
      <c r="H23" s="36"/>
      <c r="I23" s="36"/>
      <c r="J23" s="34"/>
    </row>
    <row r="25" spans="3:11" ht="15.75" x14ac:dyDescent="0.25">
      <c r="C25" s="30" t="s">
        <v>39</v>
      </c>
      <c r="D25" s="31"/>
      <c r="E25" s="31"/>
      <c r="F25" s="31"/>
      <c r="G25" s="31"/>
      <c r="H25" s="31"/>
      <c r="I25" s="31"/>
      <c r="J25" s="32"/>
    </row>
    <row r="26" spans="3:11" x14ac:dyDescent="0.25">
      <c r="C26" s="37" t="s">
        <v>318</v>
      </c>
      <c r="D26" s="39"/>
      <c r="E26" s="39"/>
      <c r="F26" s="38"/>
      <c r="G26" s="40" t="s">
        <v>129</v>
      </c>
      <c r="H26" s="41"/>
      <c r="I26" s="41"/>
      <c r="J26" s="42"/>
    </row>
    <row r="27" spans="3:11" x14ac:dyDescent="0.25">
      <c r="C27" s="37" t="s">
        <v>319</v>
      </c>
      <c r="D27" s="39"/>
      <c r="E27" s="39"/>
      <c r="F27" s="38"/>
      <c r="G27" s="40" t="s">
        <v>129</v>
      </c>
      <c r="H27" s="41"/>
      <c r="I27" s="41"/>
      <c r="J27" s="42"/>
    </row>
    <row r="28" spans="3:11" x14ac:dyDescent="0.25">
      <c r="C28" s="37" t="s">
        <v>320</v>
      </c>
      <c r="D28" s="39"/>
      <c r="E28" s="39"/>
      <c r="F28" s="38"/>
      <c r="G28" s="40" t="s">
        <v>134</v>
      </c>
      <c r="H28" s="41"/>
      <c r="I28" s="41"/>
      <c r="J28" s="42"/>
    </row>
    <row r="29" spans="3:11" x14ac:dyDescent="0.25">
      <c r="C29" s="37" t="s">
        <v>321</v>
      </c>
      <c r="D29" s="39"/>
      <c r="E29" s="39"/>
      <c r="F29" s="38"/>
      <c r="G29" s="40" t="s">
        <v>129</v>
      </c>
      <c r="H29" s="41"/>
      <c r="I29" s="41"/>
      <c r="J29" s="42"/>
    </row>
    <row r="30" spans="3:11" x14ac:dyDescent="0.25">
      <c r="C30" s="37" t="s">
        <v>322</v>
      </c>
      <c r="D30" s="39"/>
      <c r="E30" s="39"/>
      <c r="F30" s="38"/>
      <c r="G30" s="40" t="s">
        <v>129</v>
      </c>
      <c r="H30" s="41"/>
      <c r="I30" s="41"/>
      <c r="J30" s="42"/>
    </row>
    <row r="31" spans="3:11" x14ac:dyDescent="0.25">
      <c r="C31" s="37" t="s">
        <v>323</v>
      </c>
      <c r="D31" s="39"/>
      <c r="E31" s="39"/>
      <c r="F31" s="38"/>
      <c r="G31" s="40" t="s">
        <v>134</v>
      </c>
      <c r="H31" s="41"/>
      <c r="I31" s="41"/>
      <c r="J31" s="42"/>
    </row>
    <row r="32" spans="3:11" x14ac:dyDescent="0.25">
      <c r="C32" s="37" t="s">
        <v>324</v>
      </c>
      <c r="D32" s="39"/>
      <c r="E32" s="39"/>
      <c r="F32" s="38"/>
      <c r="G32" s="40" t="s">
        <v>129</v>
      </c>
      <c r="H32" s="41"/>
      <c r="I32" s="41"/>
      <c r="J32" s="42"/>
    </row>
    <row r="33" spans="2:10" x14ac:dyDescent="0.25">
      <c r="C33" s="37" t="s">
        <v>325</v>
      </c>
      <c r="D33" s="39"/>
      <c r="E33" s="39"/>
      <c r="F33" s="38"/>
      <c r="G33" s="40" t="s">
        <v>129</v>
      </c>
      <c r="H33" s="41"/>
      <c r="I33" s="41"/>
      <c r="J33" s="42"/>
    </row>
    <row r="34" spans="2:10" x14ac:dyDescent="0.25">
      <c r="C34" s="37" t="s">
        <v>326</v>
      </c>
      <c r="D34" s="39"/>
      <c r="E34" s="39"/>
      <c r="F34" s="38"/>
      <c r="G34" s="40" t="s">
        <v>129</v>
      </c>
      <c r="H34" s="41"/>
      <c r="I34" s="41"/>
      <c r="J34" s="42"/>
    </row>
    <row r="35" spans="2:10" x14ac:dyDescent="0.25">
      <c r="C35" s="37" t="s">
        <v>327</v>
      </c>
      <c r="D35" s="39"/>
      <c r="E35" s="39"/>
      <c r="F35" s="38"/>
      <c r="G35" s="40" t="s">
        <v>129</v>
      </c>
      <c r="H35" s="41"/>
      <c r="I35" s="41"/>
      <c r="J35" s="42"/>
    </row>
    <row r="36" spans="2:10" x14ac:dyDescent="0.25">
      <c r="C36" s="37" t="s">
        <v>328</v>
      </c>
      <c r="D36" s="39"/>
      <c r="E36" s="39"/>
      <c r="F36" s="38"/>
      <c r="G36" s="40" t="s">
        <v>129</v>
      </c>
      <c r="H36" s="41"/>
      <c r="I36" s="41"/>
      <c r="J36" s="42"/>
    </row>
    <row r="37" spans="2:10" x14ac:dyDescent="0.25">
      <c r="C37" s="37" t="s">
        <v>329</v>
      </c>
      <c r="D37" s="39"/>
      <c r="E37" s="39"/>
      <c r="F37" s="38"/>
      <c r="G37" s="40" t="s">
        <v>129</v>
      </c>
      <c r="H37" s="41"/>
      <c r="I37" s="41"/>
      <c r="J37" s="42"/>
    </row>
    <row r="38" spans="2:10" x14ac:dyDescent="0.25">
      <c r="C38" s="37" t="s">
        <v>330</v>
      </c>
      <c r="D38" s="39"/>
      <c r="E38" s="39"/>
      <c r="F38" s="38"/>
      <c r="G38" s="40" t="s">
        <v>129</v>
      </c>
      <c r="H38" s="41"/>
      <c r="I38" s="41"/>
      <c r="J38" s="42"/>
    </row>
    <row r="40" spans="2:10" ht="15.75" x14ac:dyDescent="0.25">
      <c r="C40" s="30" t="s">
        <v>137</v>
      </c>
      <c r="D40" s="31"/>
      <c r="E40" s="31"/>
      <c r="F40" s="31"/>
      <c r="G40" s="32"/>
    </row>
    <row r="41" spans="2:10" x14ac:dyDescent="0.25">
      <c r="C41" s="35" t="s">
        <v>138</v>
      </c>
      <c r="D41" s="36"/>
      <c r="E41" s="36"/>
      <c r="F41" s="36"/>
      <c r="G41" s="34"/>
    </row>
    <row r="42" spans="2:10" x14ac:dyDescent="0.25">
      <c r="C42" s="35" t="s">
        <v>139</v>
      </c>
      <c r="D42" s="36"/>
      <c r="E42" s="36"/>
      <c r="F42" s="36"/>
      <c r="G42" s="34"/>
    </row>
    <row r="45" spans="2:10" ht="18.75" x14ac:dyDescent="0.3">
      <c r="B45" s="20" t="s">
        <v>331</v>
      </c>
    </row>
    <row r="47" spans="2:10" x14ac:dyDescent="0.25">
      <c r="C47" s="43" t="s">
        <v>332</v>
      </c>
      <c r="D47" s="44"/>
      <c r="E47" s="45"/>
      <c r="F47" s="10">
        <v>1.0289819004869903E-7</v>
      </c>
    </row>
    <row r="49" spans="2:13" ht="15.75" x14ac:dyDescent="0.25">
      <c r="C49" s="46" t="s">
        <v>333</v>
      </c>
      <c r="D49" s="47"/>
      <c r="E49" s="46" t="s">
        <v>334</v>
      </c>
      <c r="F49" s="47"/>
    </row>
    <row r="50" spans="2:13" x14ac:dyDescent="0.25">
      <c r="C50" s="29" t="s">
        <v>335</v>
      </c>
      <c r="D50" s="29" t="s">
        <v>336</v>
      </c>
      <c r="E50" s="29" t="s">
        <v>335</v>
      </c>
      <c r="F50" s="29" t="s">
        <v>336</v>
      </c>
    </row>
    <row r="51" spans="2:13" x14ac:dyDescent="0.25">
      <c r="C51" s="11" t="s">
        <v>337</v>
      </c>
      <c r="D51" s="10">
        <v>3.5801397133164494</v>
      </c>
    </row>
    <row r="52" spans="2:13" x14ac:dyDescent="0.25">
      <c r="C52" s="11" t="s">
        <v>2</v>
      </c>
      <c r="D52" s="10">
        <v>14949092.295009186</v>
      </c>
    </row>
    <row r="53" spans="2:13" x14ac:dyDescent="0.25">
      <c r="C53" s="11" t="s">
        <v>3</v>
      </c>
      <c r="D53" s="10">
        <v>1326.1275825080766</v>
      </c>
    </row>
    <row r="54" spans="2:13" x14ac:dyDescent="0.25">
      <c r="C54" s="11" t="s">
        <v>4</v>
      </c>
      <c r="D54" s="10">
        <v>21274.169769357624</v>
      </c>
    </row>
    <row r="55" spans="2:13" x14ac:dyDescent="0.25">
      <c r="C55" s="11" t="s">
        <v>5</v>
      </c>
      <c r="D55" s="10">
        <v>7751.0960568600558</v>
      </c>
    </row>
    <row r="56" spans="2:13" x14ac:dyDescent="0.25">
      <c r="C56" s="11" t="s">
        <v>6</v>
      </c>
      <c r="D56" s="10">
        <v>119423.90017967933</v>
      </c>
    </row>
    <row r="57" spans="2:13" x14ac:dyDescent="0.25">
      <c r="C57" s="11" t="s">
        <v>7</v>
      </c>
      <c r="D57" s="10">
        <v>11.227421418840866</v>
      </c>
    </row>
    <row r="60" spans="2:13" ht="18.75" x14ac:dyDescent="0.3">
      <c r="B60" s="20" t="s">
        <v>338</v>
      </c>
    </row>
    <row r="62" spans="2:13" ht="25.5" x14ac:dyDescent="0.25">
      <c r="C62" s="18" t="s">
        <v>339</v>
      </c>
      <c r="D62" s="19" t="s">
        <v>340</v>
      </c>
      <c r="E62" s="19" t="s">
        <v>112</v>
      </c>
      <c r="F62" s="19" t="s">
        <v>341</v>
      </c>
      <c r="G62" s="19" t="s">
        <v>342</v>
      </c>
      <c r="H62" s="19" t="s">
        <v>343</v>
      </c>
      <c r="I62" s="19" t="s">
        <v>344</v>
      </c>
      <c r="J62" s="18" t="s">
        <v>345</v>
      </c>
      <c r="L62" s="11" t="s">
        <v>346</v>
      </c>
      <c r="M62" s="10">
        <v>24</v>
      </c>
    </row>
    <row r="63" spans="2:13" x14ac:dyDescent="0.25">
      <c r="C63" s="11" t="s">
        <v>337</v>
      </c>
      <c r="D63" s="10">
        <v>7.0318038141968495</v>
      </c>
      <c r="E63" s="10">
        <v>0.65933902303456404</v>
      </c>
      <c r="F63" s="10">
        <v>10.664928919015653</v>
      </c>
      <c r="G63" s="10">
        <v>1.3778782656195753E-10</v>
      </c>
      <c r="H63" s="10">
        <v>5.6709949529305854</v>
      </c>
      <c r="I63" s="10">
        <v>8.3926126754631145</v>
      </c>
      <c r="J63" s="10">
        <v>1092.1290322580646</v>
      </c>
      <c r="L63" s="11" t="s">
        <v>347</v>
      </c>
      <c r="M63" s="10">
        <v>0.29567972808977949</v>
      </c>
    </row>
    <row r="64" spans="2:13" x14ac:dyDescent="0.25">
      <c r="C64" s="11" t="s">
        <v>2</v>
      </c>
      <c r="D64" s="10">
        <v>-4.167720670078496E-6</v>
      </c>
      <c r="E64" s="10">
        <v>3.088563276566176E-6</v>
      </c>
      <c r="F64" s="10">
        <v>-1.349404333626641</v>
      </c>
      <c r="G64" s="10">
        <v>0.18980009503947032</v>
      </c>
      <c r="H64" s="10">
        <v>-1.0542201974080569E-5</v>
      </c>
      <c r="I64" s="10">
        <v>2.2067606339235764E-6</v>
      </c>
      <c r="J64" s="10">
        <v>11.567205508641564</v>
      </c>
      <c r="L64" s="11" t="s">
        <v>348</v>
      </c>
      <c r="M64" s="10">
        <v>0.11959966011222434</v>
      </c>
    </row>
    <row r="65" spans="2:13" x14ac:dyDescent="0.25">
      <c r="C65" s="11" t="s">
        <v>3</v>
      </c>
      <c r="D65" s="10">
        <v>4.1593119803897535E-3</v>
      </c>
      <c r="E65" s="10">
        <v>2.6284834620149207E-3</v>
      </c>
      <c r="F65" s="10">
        <v>1.5823999049251554</v>
      </c>
      <c r="G65" s="10">
        <v>0.12664853955481167</v>
      </c>
      <c r="H65" s="10">
        <v>-1.2656112561258938E-3</v>
      </c>
      <c r="I65" s="10">
        <v>9.5842352169053999E-3</v>
      </c>
      <c r="J65" s="10">
        <v>2.2807981058728899</v>
      </c>
      <c r="L65" s="11" t="s">
        <v>349</v>
      </c>
      <c r="M65" s="10">
        <v>2.3605258209053117</v>
      </c>
    </row>
    <row r="66" spans="2:13" x14ac:dyDescent="0.25">
      <c r="C66" s="11" t="s">
        <v>4</v>
      </c>
      <c r="D66" s="10">
        <v>1.2927812852370687E-4</v>
      </c>
      <c r="E66" s="10">
        <v>2.8686783008395389E-4</v>
      </c>
      <c r="F66" s="10">
        <v>0.45065397708022092</v>
      </c>
      <c r="G66" s="10">
        <v>0.65628397831684415</v>
      </c>
      <c r="H66" s="10">
        <v>-4.6278797336391831E-4</v>
      </c>
      <c r="I66" s="10">
        <v>7.2134423041133211E-4</v>
      </c>
      <c r="J66" s="10">
        <v>14.493085467058137</v>
      </c>
      <c r="L66" s="11" t="s">
        <v>350</v>
      </c>
      <c r="M66" s="10">
        <v>133.72997162785671</v>
      </c>
    </row>
    <row r="67" spans="2:13" x14ac:dyDescent="0.25">
      <c r="C67" s="11" t="s">
        <v>5</v>
      </c>
      <c r="D67" s="10">
        <v>2.494118076364731E-3</v>
      </c>
      <c r="E67" s="10">
        <v>1.40939519402951E-3</v>
      </c>
      <c r="F67" s="10">
        <v>1.7696371372134172</v>
      </c>
      <c r="G67" s="10">
        <v>8.9493810521755937E-2</v>
      </c>
      <c r="H67" s="10">
        <v>-4.1473063735822683E-4</v>
      </c>
      <c r="I67" s="10">
        <v>5.4029667900876883E-3</v>
      </c>
      <c r="J67" s="10">
        <v>3.1436646539038975</v>
      </c>
    </row>
    <row r="68" spans="2:13" x14ac:dyDescent="0.25">
      <c r="C68" s="11" t="s">
        <v>6</v>
      </c>
      <c r="D68" s="10">
        <v>-4.98584639237658E-5</v>
      </c>
      <c r="E68" s="10">
        <v>7.0575328596611476E-5</v>
      </c>
      <c r="F68" s="10">
        <v>-0.70645741104150728</v>
      </c>
      <c r="G68" s="10">
        <v>0.48670619727205777</v>
      </c>
      <c r="H68" s="10">
        <v>-1.9551878310073746E-4</v>
      </c>
      <c r="I68" s="10">
        <v>9.5801855253205875E-5</v>
      </c>
      <c r="J68" s="10">
        <v>0.85790260565792664</v>
      </c>
    </row>
    <row r="69" spans="2:13" x14ac:dyDescent="0.25">
      <c r="C69" s="11" t="s">
        <v>7</v>
      </c>
      <c r="D69" s="10">
        <v>-0.54648012745346231</v>
      </c>
      <c r="E69" s="10">
        <v>0.26442943595739415</v>
      </c>
      <c r="F69" s="10">
        <v>-2.0666387820057719</v>
      </c>
      <c r="G69" s="10">
        <v>4.9719994091148502E-2</v>
      </c>
      <c r="H69" s="10">
        <v>-1.0922356599780381</v>
      </c>
      <c r="I69" s="10">
        <v>-7.2459492888643506E-4</v>
      </c>
      <c r="J69" s="10">
        <v>23.798339772943109</v>
      </c>
    </row>
    <row r="72" spans="2:13" ht="18.75" x14ac:dyDescent="0.3">
      <c r="B72" s="20" t="s">
        <v>315</v>
      </c>
    </row>
    <row r="74" spans="2:13" x14ac:dyDescent="0.25">
      <c r="C74" s="19" t="s">
        <v>351</v>
      </c>
      <c r="D74" s="19" t="s">
        <v>352</v>
      </c>
      <c r="E74" s="19" t="s">
        <v>353</v>
      </c>
      <c r="F74" s="19" t="s">
        <v>354</v>
      </c>
      <c r="G74" s="19" t="s">
        <v>355</v>
      </c>
      <c r="H74" s="19" t="s">
        <v>342</v>
      </c>
    </row>
    <row r="75" spans="2:13" x14ac:dyDescent="0.25">
      <c r="C75" s="11" t="s">
        <v>356</v>
      </c>
      <c r="D75" s="10">
        <v>6</v>
      </c>
      <c r="E75" s="10">
        <v>56.140999999999998</v>
      </c>
      <c r="F75" s="10">
        <v>9.3567999999999998</v>
      </c>
      <c r="G75" s="10">
        <v>1.6792</v>
      </c>
      <c r="H75" s="10">
        <v>0.1694</v>
      </c>
    </row>
    <row r="76" spans="2:13" x14ac:dyDescent="0.25">
      <c r="C76" s="11" t="s">
        <v>357</v>
      </c>
      <c r="D76" s="10">
        <v>24</v>
      </c>
      <c r="E76" s="10">
        <v>133.72999999999999</v>
      </c>
      <c r="F76" s="10">
        <v>5.5720999999999998</v>
      </c>
    </row>
    <row r="77" spans="2:13" x14ac:dyDescent="0.25">
      <c r="C77" s="11" t="s">
        <v>16</v>
      </c>
      <c r="D77" s="10">
        <v>30</v>
      </c>
      <c r="E77" s="10">
        <v>189.87100000000001</v>
      </c>
      <c r="F77" s="10">
        <v>14.928900000000001</v>
      </c>
    </row>
    <row r="80" spans="2:13" ht="18.75" x14ac:dyDescent="0.3">
      <c r="B80" s="20" t="s">
        <v>358</v>
      </c>
    </row>
    <row r="82" spans="2:10" x14ac:dyDescent="0.25">
      <c r="D82" s="12" t="s">
        <v>337</v>
      </c>
      <c r="E82" s="12" t="s">
        <v>2</v>
      </c>
      <c r="F82" s="12" t="s">
        <v>3</v>
      </c>
      <c r="G82" s="12" t="s">
        <v>4</v>
      </c>
      <c r="H82" s="12" t="s">
        <v>5</v>
      </c>
      <c r="I82" s="12" t="s">
        <v>6</v>
      </c>
      <c r="J82" s="12" t="s">
        <v>7</v>
      </c>
    </row>
    <row r="83" spans="2:10" x14ac:dyDescent="0.25">
      <c r="C83" s="12" t="s">
        <v>337</v>
      </c>
      <c r="D83" s="10">
        <v>0.43472794729617342</v>
      </c>
      <c r="E83" s="10">
        <v>-7.0655896977491398E-7</v>
      </c>
      <c r="F83" s="10">
        <v>7.5677310098746207E-4</v>
      </c>
      <c r="G83" s="10">
        <v>-2.6048023701657053E-5</v>
      </c>
      <c r="H83" s="10">
        <v>5.943520706718201E-4</v>
      </c>
      <c r="I83" s="10">
        <v>-2.0064831336649816E-5</v>
      </c>
      <c r="J83" s="10">
        <v>-0.10573985967627465</v>
      </c>
    </row>
    <row r="84" spans="2:10" x14ac:dyDescent="0.25">
      <c r="C84" s="12" t="s">
        <v>2</v>
      </c>
      <c r="D84" s="10">
        <v>-7.0655896977491398E-7</v>
      </c>
      <c r="E84" s="10">
        <v>9.539223113353192E-12</v>
      </c>
      <c r="F84" s="10">
        <v>-7.9147012716812641E-9</v>
      </c>
      <c r="G84" s="10">
        <v>-3.9104205532625687E-10</v>
      </c>
      <c r="H84" s="10">
        <v>-1.9262254709251409E-9</v>
      </c>
      <c r="I84" s="10">
        <v>-3.6836488974181239E-11</v>
      </c>
      <c r="J84" s="10">
        <v>4.8322206952011666E-7</v>
      </c>
    </row>
    <row r="85" spans="2:10" x14ac:dyDescent="0.25">
      <c r="C85" s="12" t="s">
        <v>3</v>
      </c>
      <c r="D85" s="10">
        <v>7.5677310098746207E-4</v>
      </c>
      <c r="E85" s="10">
        <v>-7.9147012716812624E-9</v>
      </c>
      <c r="F85" s="10">
        <v>6.9089253100859439E-6</v>
      </c>
      <c r="G85" s="10">
        <v>2.3054031026677568E-7</v>
      </c>
      <c r="H85" s="10">
        <v>2.2854288509671266E-6</v>
      </c>
      <c r="I85" s="10">
        <v>7.3619469085788072E-9</v>
      </c>
      <c r="J85" s="10">
        <v>-5.1134691373431063E-4</v>
      </c>
    </row>
    <row r="86" spans="2:10" x14ac:dyDescent="0.25">
      <c r="C86" s="12" t="s">
        <v>4</v>
      </c>
      <c r="D86" s="10">
        <v>-2.6048023701657053E-5</v>
      </c>
      <c r="E86" s="10">
        <v>-3.9104205532625687E-10</v>
      </c>
      <c r="F86" s="10">
        <v>2.3054031026677568E-7</v>
      </c>
      <c r="G86" s="10">
        <v>8.2293151937076228E-8</v>
      </c>
      <c r="H86" s="10">
        <v>-8.2970955570655233E-8</v>
      </c>
      <c r="I86" s="10">
        <v>1.2628555126618192E-9</v>
      </c>
      <c r="J86" s="10">
        <v>-2.9126610334641589E-6</v>
      </c>
    </row>
    <row r="87" spans="2:10" x14ac:dyDescent="0.25">
      <c r="C87" s="12" t="s">
        <v>5</v>
      </c>
      <c r="D87" s="10">
        <v>5.943520706718201E-4</v>
      </c>
      <c r="E87" s="10">
        <v>-1.9262254709251409E-9</v>
      </c>
      <c r="F87" s="10">
        <v>2.2854288509671266E-6</v>
      </c>
      <c r="G87" s="10">
        <v>-8.2970955570655233E-8</v>
      </c>
      <c r="H87" s="10">
        <v>1.98639481295348E-6</v>
      </c>
      <c r="I87" s="10">
        <v>-5.7931723063455149E-8</v>
      </c>
      <c r="J87" s="10">
        <v>-3.5944407319352036E-4</v>
      </c>
    </row>
    <row r="88" spans="2:10" x14ac:dyDescent="0.25">
      <c r="C88" s="12" t="s">
        <v>6</v>
      </c>
      <c r="D88" s="10">
        <v>-2.0064831336649816E-5</v>
      </c>
      <c r="E88" s="10">
        <v>-3.6836488974181239E-11</v>
      </c>
      <c r="F88" s="10">
        <v>7.3619469085788072E-9</v>
      </c>
      <c r="G88" s="10">
        <v>1.2628555126618192E-9</v>
      </c>
      <c r="H88" s="10">
        <v>-5.7931723063455149E-8</v>
      </c>
      <c r="I88" s="10">
        <v>4.9808770065196851E-9</v>
      </c>
      <c r="J88" s="10">
        <v>9.4364211922922787E-6</v>
      </c>
    </row>
    <row r="89" spans="2:10" x14ac:dyDescent="0.25">
      <c r="C89" s="12" t="s">
        <v>7</v>
      </c>
      <c r="D89" s="10">
        <v>-0.10573985967627465</v>
      </c>
      <c r="E89" s="10">
        <v>4.8322206952011666E-7</v>
      </c>
      <c r="F89" s="10">
        <v>-5.1134691373431063E-4</v>
      </c>
      <c r="G89" s="10">
        <v>-2.9126610334641589E-6</v>
      </c>
      <c r="H89" s="10">
        <v>-3.5944407319352036E-4</v>
      </c>
      <c r="I89" s="10">
        <v>9.4364211922922787E-6</v>
      </c>
      <c r="J89" s="10">
        <v>6.9922926600745616E-2</v>
      </c>
    </row>
    <row r="92" spans="2:10" ht="18.75" x14ac:dyDescent="0.3">
      <c r="B92" s="20" t="s">
        <v>292</v>
      </c>
    </row>
    <row r="94" spans="2:10" ht="51.75" x14ac:dyDescent="0.25">
      <c r="C94" s="21" t="s">
        <v>157</v>
      </c>
      <c r="D94" s="12" t="s">
        <v>158</v>
      </c>
      <c r="E94" s="21" t="s">
        <v>159</v>
      </c>
    </row>
    <row r="95" spans="2:10" x14ac:dyDescent="0.25">
      <c r="C95" s="10">
        <v>133.72997162785671</v>
      </c>
      <c r="D95" s="10">
        <v>2.0769858094150537</v>
      </c>
      <c r="E95" s="10">
        <v>1.203338504109847E-15</v>
      </c>
    </row>
    <row r="98" spans="2:5" ht="18.75" x14ac:dyDescent="0.3">
      <c r="B98" s="20" t="s">
        <v>293</v>
      </c>
    </row>
    <row r="100" spans="2:5" ht="51.75" x14ac:dyDescent="0.25">
      <c r="C100" s="21" t="s">
        <v>157</v>
      </c>
      <c r="D100" s="12" t="s">
        <v>158</v>
      </c>
      <c r="E100" s="21" t="s">
        <v>159</v>
      </c>
    </row>
    <row r="101" spans="2:5" x14ac:dyDescent="0.25">
      <c r="C101" s="10">
        <v>3194.7859432334849</v>
      </c>
      <c r="D101" s="10">
        <v>12.334207066670288</v>
      </c>
      <c r="E101" s="10">
        <v>-0.93287768506783286</v>
      </c>
    </row>
  </sheetData>
  <mergeCells count="62">
    <mergeCell ref="C12:K12"/>
    <mergeCell ref="C13:F13"/>
    <mergeCell ref="C14:F14"/>
    <mergeCell ref="C15:F15"/>
    <mergeCell ref="C16:F16"/>
    <mergeCell ref="C18:F18"/>
    <mergeCell ref="G13:K13"/>
    <mergeCell ref="G14:K14"/>
    <mergeCell ref="G15:K15"/>
    <mergeCell ref="G16:K16"/>
    <mergeCell ref="G17:K17"/>
    <mergeCell ref="G18:K18"/>
    <mergeCell ref="C17:F17"/>
    <mergeCell ref="C20:J20"/>
    <mergeCell ref="C21:D21"/>
    <mergeCell ref="C22:D22"/>
    <mergeCell ref="C23:D23"/>
    <mergeCell ref="E21:J21"/>
    <mergeCell ref="E23:J23"/>
    <mergeCell ref="C36:F36"/>
    <mergeCell ref="C25:J25"/>
    <mergeCell ref="C26:F26"/>
    <mergeCell ref="C27:F27"/>
    <mergeCell ref="C28:F28"/>
    <mergeCell ref="C29:F29"/>
    <mergeCell ref="C30:F30"/>
    <mergeCell ref="C40:G40"/>
    <mergeCell ref="C37:F37"/>
    <mergeCell ref="C38:F38"/>
    <mergeCell ref="G26:J26"/>
    <mergeCell ref="G27:J27"/>
    <mergeCell ref="G28:J28"/>
    <mergeCell ref="G29:J29"/>
    <mergeCell ref="G30:J30"/>
    <mergeCell ref="G31:J31"/>
    <mergeCell ref="G32:J32"/>
    <mergeCell ref="G33:J33"/>
    <mergeCell ref="C31:F31"/>
    <mergeCell ref="C32:F32"/>
    <mergeCell ref="C33:F33"/>
    <mergeCell ref="C34:F34"/>
    <mergeCell ref="C35:F35"/>
    <mergeCell ref="G34:J34"/>
    <mergeCell ref="G35:J35"/>
    <mergeCell ref="G36:J36"/>
    <mergeCell ref="G37:J37"/>
    <mergeCell ref="G38:J38"/>
    <mergeCell ref="C41:G41"/>
    <mergeCell ref="C42:G42"/>
    <mergeCell ref="C47:E47"/>
    <mergeCell ref="C49:D49"/>
    <mergeCell ref="E49:F49"/>
    <mergeCell ref="L3:O3"/>
    <mergeCell ref="H4:I4"/>
    <mergeCell ref="B5:C5"/>
    <mergeCell ref="D5:E5"/>
    <mergeCell ref="F5:G5"/>
    <mergeCell ref="H5:I5"/>
    <mergeCell ref="B3:I3"/>
    <mergeCell ref="B4:C4"/>
    <mergeCell ref="D4:E4"/>
    <mergeCell ref="F4:G4"/>
  </mergeCells>
  <hyperlinks>
    <hyperlink ref="B4" location="'MLR_Output1'!$B$10:$B$10" display="Inputs"/>
    <hyperlink ref="D4" location="'MLR_Output1'!$B$45:$B$45" display="Predictors"/>
    <hyperlink ref="F4" location="'MLR_Output1'!$B$60:$B$60" display="Regress. Model"/>
    <hyperlink ref="H4" location="'MLR_Output1'!$B$72:$B$72" display="ANOVA"/>
    <hyperlink ref="B5" location="'MLR_Output1'!$B$80:$B$80" display="Var. Covar. Matrix"/>
    <hyperlink ref="D5" location="'MLR_Output1'!$B$92:$B$92" display="Train. Score - Summary"/>
    <hyperlink ref="F5" location="'MLR_Output1'!$B$98:$B$98" display="Valid. Score - Summary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showGridLines="0" workbookViewId="0"/>
  </sheetViews>
  <sheetFormatPr defaultRowHeight="15" x14ac:dyDescent="0.25"/>
  <cols>
    <col min="1" max="1" width="19.28515625" bestFit="1" customWidth="1"/>
    <col min="2" max="2" width="25" bestFit="1" customWidth="1"/>
    <col min="4" max="4" width="9.28515625" bestFit="1" customWidth="1"/>
    <col min="5" max="5" width="12.7109375" bestFit="1" customWidth="1"/>
    <col min="6" max="8" width="9.28515625" bestFit="1" customWidth="1"/>
    <col min="9" max="9" width="12.7109375" bestFit="1" customWidth="1"/>
    <col min="10" max="10" width="9.28515625" bestFit="1" customWidth="1"/>
  </cols>
  <sheetData>
    <row r="1" spans="1:13" x14ac:dyDescent="0.25">
      <c r="M1" t="s">
        <v>359</v>
      </c>
    </row>
    <row r="2" spans="1:13" x14ac:dyDescent="0.25">
      <c r="A2" s="11" t="s">
        <v>50</v>
      </c>
      <c r="B2" s="10" t="s">
        <v>302</v>
      </c>
    </row>
    <row r="3" spans="1:13" x14ac:dyDescent="0.25">
      <c r="A3" s="11" t="s">
        <v>303</v>
      </c>
      <c r="B3" s="10" t="b">
        <v>1</v>
      </c>
    </row>
    <row r="4" spans="1:13" x14ac:dyDescent="0.25">
      <c r="A4" s="11" t="s">
        <v>163</v>
      </c>
      <c r="B4" s="10">
        <v>6</v>
      </c>
    </row>
    <row r="5" spans="1:13" x14ac:dyDescent="0.25">
      <c r="A5" s="11" t="s">
        <v>67</v>
      </c>
      <c r="B5" s="10" t="s">
        <v>304</v>
      </c>
      <c r="D5" s="10"/>
      <c r="E5" s="10" t="s">
        <v>2</v>
      </c>
      <c r="F5" s="10" t="s">
        <v>3</v>
      </c>
      <c r="G5" s="10" t="s">
        <v>4</v>
      </c>
      <c r="H5" s="10" t="s">
        <v>5</v>
      </c>
      <c r="I5" s="10" t="s">
        <v>6</v>
      </c>
      <c r="J5" s="10" t="s">
        <v>7</v>
      </c>
      <c r="K5" s="10" t="s">
        <v>145</v>
      </c>
    </row>
    <row r="6" spans="1:13" x14ac:dyDescent="0.25">
      <c r="A6" s="11" t="s">
        <v>69</v>
      </c>
      <c r="B6" s="10" t="s">
        <v>305</v>
      </c>
      <c r="D6" s="10"/>
      <c r="E6" s="10">
        <v>1</v>
      </c>
      <c r="F6" s="10">
        <v>2</v>
      </c>
      <c r="G6" s="10">
        <v>3</v>
      </c>
      <c r="H6" s="10">
        <v>4</v>
      </c>
      <c r="I6" s="10">
        <v>5</v>
      </c>
      <c r="J6" s="10">
        <v>6</v>
      </c>
      <c r="K6" s="10">
        <v>7</v>
      </c>
    </row>
    <row r="7" spans="1:13" x14ac:dyDescent="0.25">
      <c r="A7" s="11" t="s">
        <v>68</v>
      </c>
      <c r="B7" s="10" t="s">
        <v>306</v>
      </c>
      <c r="D7" s="10"/>
      <c r="E7" s="10" t="s">
        <v>165</v>
      </c>
      <c r="F7" s="10" t="s">
        <v>165</v>
      </c>
      <c r="G7" s="10" t="s">
        <v>165</v>
      </c>
      <c r="H7" s="10" t="s">
        <v>165</v>
      </c>
      <c r="I7" s="10" t="s">
        <v>165</v>
      </c>
      <c r="J7" s="10" t="s">
        <v>165</v>
      </c>
      <c r="K7" s="10" t="s">
        <v>81</v>
      </c>
    </row>
    <row r="8" spans="1:13" x14ac:dyDescent="0.25">
      <c r="A8" s="11" t="s">
        <v>255</v>
      </c>
      <c r="B8" s="10" t="s">
        <v>307</v>
      </c>
      <c r="D8" s="10"/>
      <c r="E8" s="10" t="s">
        <v>257</v>
      </c>
      <c r="F8" s="10" t="s">
        <v>257</v>
      </c>
      <c r="G8" s="10" t="s">
        <v>257</v>
      </c>
      <c r="H8" s="10" t="s">
        <v>257</v>
      </c>
      <c r="I8" s="10" t="s">
        <v>257</v>
      </c>
      <c r="J8" s="10" t="s">
        <v>257</v>
      </c>
      <c r="K8" s="10"/>
    </row>
    <row r="9" spans="1:13" x14ac:dyDescent="0.25">
      <c r="A9" s="11" t="s">
        <v>308</v>
      </c>
      <c r="B9" s="10" t="s">
        <v>309</v>
      </c>
      <c r="D9" s="10"/>
      <c r="E9" s="10" t="s">
        <v>2</v>
      </c>
      <c r="F9" s="10" t="s">
        <v>3</v>
      </c>
      <c r="G9" s="10" t="s">
        <v>4</v>
      </c>
      <c r="H9" s="10" t="s">
        <v>5</v>
      </c>
      <c r="I9" s="10" t="s">
        <v>6</v>
      </c>
      <c r="J9" s="10" t="s">
        <v>7</v>
      </c>
      <c r="K9" s="10"/>
    </row>
    <row r="10" spans="1:13" x14ac:dyDescent="0.25">
      <c r="D10" s="10">
        <v>7.0318038141968495</v>
      </c>
      <c r="E10" s="10">
        <v>-4.167720670078496E-6</v>
      </c>
      <c r="F10" s="10">
        <v>4.1593119803897535E-3</v>
      </c>
      <c r="G10" s="10">
        <v>1.2927812852370687E-4</v>
      </c>
      <c r="H10" s="10">
        <v>2.494118076364731E-3</v>
      </c>
      <c r="I10" s="10">
        <v>-4.98584639237658E-5</v>
      </c>
      <c r="J10" s="10">
        <v>-0.54648012745346231</v>
      </c>
      <c r="K10" s="10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02"/>
  <sheetViews>
    <sheetView showGridLines="0" topLeftCell="A96" workbookViewId="0">
      <selection activeCell="G131" sqref="G131"/>
    </sheetView>
  </sheetViews>
  <sheetFormatPr defaultRowHeight="15" x14ac:dyDescent="0.25"/>
  <cols>
    <col min="4" max="4" width="9.28515625" bestFit="1" customWidth="1"/>
    <col min="5" max="5" width="12" bestFit="1" customWidth="1"/>
    <col min="6" max="6" width="12.140625" bestFit="1" customWidth="1"/>
    <col min="7" max="8" width="12" bestFit="1" customWidth="1"/>
    <col min="9" max="9" width="12.7109375" bestFit="1" customWidth="1"/>
    <col min="10" max="10" width="9.28515625" bestFit="1" customWidth="1"/>
    <col min="12" max="12" width="15.85546875" bestFit="1" customWidth="1"/>
    <col min="14" max="14" width="12.7109375" bestFit="1" customWidth="1"/>
  </cols>
  <sheetData>
    <row r="1" spans="2:17" ht="18.75" x14ac:dyDescent="0.3">
      <c r="B1" s="9" t="s">
        <v>317</v>
      </c>
      <c r="N1" t="s">
        <v>301</v>
      </c>
    </row>
    <row r="3" spans="2:17" ht="15.75" x14ac:dyDescent="0.25">
      <c r="B3" s="30" t="s">
        <v>11</v>
      </c>
      <c r="C3" s="31"/>
      <c r="D3" s="31"/>
      <c r="E3" s="31"/>
      <c r="F3" s="31"/>
      <c r="G3" s="31"/>
      <c r="H3" s="31"/>
      <c r="I3" s="31"/>
      <c r="J3" s="31"/>
      <c r="K3" s="32"/>
      <c r="N3" s="30" t="s">
        <v>12</v>
      </c>
      <c r="O3" s="31"/>
      <c r="P3" s="31"/>
      <c r="Q3" s="32"/>
    </row>
    <row r="4" spans="2:17" x14ac:dyDescent="0.25">
      <c r="B4" s="33" t="s">
        <v>96</v>
      </c>
      <c r="C4" s="34"/>
      <c r="D4" s="33" t="s">
        <v>313</v>
      </c>
      <c r="E4" s="34"/>
      <c r="F4" s="33" t="s">
        <v>314</v>
      </c>
      <c r="G4" s="34"/>
      <c r="H4" s="33" t="s">
        <v>315</v>
      </c>
      <c r="I4" s="34"/>
      <c r="J4" s="33" t="s">
        <v>316</v>
      </c>
      <c r="K4" s="34"/>
      <c r="N4" s="12" t="s">
        <v>311</v>
      </c>
      <c r="O4" s="12" t="s">
        <v>312</v>
      </c>
      <c r="P4" s="12" t="s">
        <v>208</v>
      </c>
      <c r="Q4" s="12" t="s">
        <v>16</v>
      </c>
    </row>
    <row r="5" spans="2:17" x14ac:dyDescent="0.25">
      <c r="B5" s="33" t="s">
        <v>100</v>
      </c>
      <c r="C5" s="34"/>
      <c r="D5" s="33" t="s">
        <v>101</v>
      </c>
      <c r="E5" s="34"/>
      <c r="F5" s="33" t="s">
        <v>188</v>
      </c>
      <c r="G5" s="34"/>
      <c r="H5" s="35"/>
      <c r="I5" s="34"/>
      <c r="J5" s="35"/>
      <c r="K5" s="34"/>
      <c r="N5" s="10">
        <v>5</v>
      </c>
      <c r="O5" s="10">
        <v>10</v>
      </c>
      <c r="P5" s="10">
        <v>10</v>
      </c>
      <c r="Q5" s="10">
        <v>25</v>
      </c>
    </row>
    <row r="10" spans="2:17" ht="18.75" x14ac:dyDescent="0.3">
      <c r="B10" s="20" t="s">
        <v>96</v>
      </c>
    </row>
    <row r="12" spans="2:17" ht="15.75" x14ac:dyDescent="0.25">
      <c r="C12" s="30" t="s">
        <v>118</v>
      </c>
      <c r="D12" s="31"/>
      <c r="E12" s="31"/>
      <c r="F12" s="31"/>
      <c r="G12" s="31"/>
      <c r="H12" s="31"/>
      <c r="I12" s="31"/>
      <c r="J12" s="31"/>
      <c r="K12" s="32"/>
    </row>
    <row r="13" spans="2:17" x14ac:dyDescent="0.25">
      <c r="C13" s="37" t="s">
        <v>27</v>
      </c>
      <c r="D13" s="39"/>
      <c r="E13" s="39"/>
      <c r="F13" s="38"/>
      <c r="G13" s="40" t="s">
        <v>31</v>
      </c>
      <c r="H13" s="41"/>
      <c r="I13" s="41"/>
      <c r="J13" s="41"/>
      <c r="K13" s="42"/>
    </row>
    <row r="14" spans="2:17" x14ac:dyDescent="0.25">
      <c r="C14" s="37" t="s">
        <v>28</v>
      </c>
      <c r="D14" s="39"/>
      <c r="E14" s="39"/>
      <c r="F14" s="38"/>
      <c r="G14" s="40" t="s">
        <v>191</v>
      </c>
      <c r="H14" s="41"/>
      <c r="I14" s="41"/>
      <c r="J14" s="41"/>
      <c r="K14" s="42"/>
    </row>
    <row r="15" spans="2:17" x14ac:dyDescent="0.25">
      <c r="C15" s="37" t="s">
        <v>119</v>
      </c>
      <c r="D15" s="39"/>
      <c r="E15" s="39"/>
      <c r="F15" s="38"/>
      <c r="G15" s="40" t="s">
        <v>120</v>
      </c>
      <c r="H15" s="41"/>
      <c r="I15" s="41"/>
      <c r="J15" s="41"/>
      <c r="K15" s="42"/>
    </row>
    <row r="16" spans="2:17" x14ac:dyDescent="0.25">
      <c r="C16" s="37" t="s">
        <v>121</v>
      </c>
      <c r="D16" s="39"/>
      <c r="E16" s="39"/>
      <c r="F16" s="38"/>
      <c r="G16" s="40" t="b">
        <v>0</v>
      </c>
      <c r="H16" s="41"/>
      <c r="I16" s="41"/>
      <c r="J16" s="41"/>
      <c r="K16" s="42"/>
    </row>
    <row r="17" spans="3:11" x14ac:dyDescent="0.25">
      <c r="C17" s="37" t="s">
        <v>122</v>
      </c>
      <c r="D17" s="39"/>
      <c r="E17" s="39"/>
      <c r="F17" s="38"/>
      <c r="G17" s="40">
        <v>31</v>
      </c>
      <c r="H17" s="41"/>
      <c r="I17" s="41"/>
      <c r="J17" s="41"/>
      <c r="K17" s="42"/>
    </row>
    <row r="18" spans="3:11" x14ac:dyDescent="0.25">
      <c r="C18" s="37" t="s">
        <v>123</v>
      </c>
      <c r="D18" s="39"/>
      <c r="E18" s="39"/>
      <c r="F18" s="38"/>
      <c r="G18" s="40">
        <v>21</v>
      </c>
      <c r="H18" s="41"/>
      <c r="I18" s="41"/>
      <c r="J18" s="41"/>
      <c r="K18" s="42"/>
    </row>
    <row r="20" spans="3:11" ht="15.75" x14ac:dyDescent="0.25">
      <c r="C20" s="30" t="s">
        <v>124</v>
      </c>
      <c r="D20" s="31"/>
      <c r="E20" s="31"/>
      <c r="F20" s="31"/>
      <c r="G20" s="31"/>
      <c r="H20" s="31"/>
      <c r="I20" s="31"/>
      <c r="J20" s="32"/>
    </row>
    <row r="21" spans="3:11" x14ac:dyDescent="0.25">
      <c r="C21" s="37" t="s">
        <v>125</v>
      </c>
      <c r="D21" s="38"/>
      <c r="E21" s="40">
        <v>6</v>
      </c>
      <c r="F21" s="41"/>
      <c r="G21" s="41"/>
      <c r="H21" s="41"/>
      <c r="I21" s="41"/>
      <c r="J21" s="42"/>
    </row>
    <row r="22" spans="3:11" x14ac:dyDescent="0.25">
      <c r="C22" s="37" t="s">
        <v>126</v>
      </c>
      <c r="D22" s="38"/>
      <c r="E22" s="10" t="s">
        <v>2</v>
      </c>
      <c r="F22" s="10" t="s">
        <v>3</v>
      </c>
      <c r="G22" s="10" t="s">
        <v>4</v>
      </c>
      <c r="H22" s="10" t="s">
        <v>5</v>
      </c>
      <c r="I22" s="10" t="s">
        <v>6</v>
      </c>
      <c r="J22" s="10" t="s">
        <v>7</v>
      </c>
    </row>
    <row r="23" spans="3:11" x14ac:dyDescent="0.25">
      <c r="C23" s="37" t="s">
        <v>127</v>
      </c>
      <c r="D23" s="38"/>
      <c r="E23" s="35" t="s">
        <v>145</v>
      </c>
      <c r="F23" s="36"/>
      <c r="G23" s="36"/>
      <c r="H23" s="36"/>
      <c r="I23" s="36"/>
      <c r="J23" s="34"/>
    </row>
    <row r="25" spans="3:11" ht="15.75" x14ac:dyDescent="0.25">
      <c r="C25" s="30" t="s">
        <v>39</v>
      </c>
      <c r="D25" s="31"/>
      <c r="E25" s="31"/>
      <c r="F25" s="31"/>
      <c r="G25" s="31"/>
      <c r="H25" s="31"/>
      <c r="I25" s="31"/>
      <c r="J25" s="32"/>
    </row>
    <row r="26" spans="3:11" x14ac:dyDescent="0.25">
      <c r="C26" s="37" t="s">
        <v>318</v>
      </c>
      <c r="D26" s="39"/>
      <c r="E26" s="39"/>
      <c r="F26" s="38"/>
      <c r="G26" s="40" t="s">
        <v>129</v>
      </c>
      <c r="H26" s="41"/>
      <c r="I26" s="41"/>
      <c r="J26" s="42"/>
    </row>
    <row r="27" spans="3:11" x14ac:dyDescent="0.25">
      <c r="C27" s="37" t="s">
        <v>319</v>
      </c>
      <c r="D27" s="39"/>
      <c r="E27" s="39"/>
      <c r="F27" s="38"/>
      <c r="G27" s="40" t="s">
        <v>129</v>
      </c>
      <c r="H27" s="41"/>
      <c r="I27" s="41"/>
      <c r="J27" s="42"/>
    </row>
    <row r="28" spans="3:11" x14ac:dyDescent="0.25">
      <c r="C28" s="37" t="s">
        <v>320</v>
      </c>
      <c r="D28" s="39"/>
      <c r="E28" s="39"/>
      <c r="F28" s="38"/>
      <c r="G28" s="40" t="s">
        <v>134</v>
      </c>
      <c r="H28" s="41"/>
      <c r="I28" s="41"/>
      <c r="J28" s="42"/>
    </row>
    <row r="29" spans="3:11" x14ac:dyDescent="0.25">
      <c r="C29" s="37" t="s">
        <v>321</v>
      </c>
      <c r="D29" s="39"/>
      <c r="E29" s="39"/>
      <c r="F29" s="38"/>
      <c r="G29" s="40" t="s">
        <v>129</v>
      </c>
      <c r="H29" s="41"/>
      <c r="I29" s="41"/>
      <c r="J29" s="42"/>
    </row>
    <row r="30" spans="3:11" x14ac:dyDescent="0.25">
      <c r="C30" s="37" t="s">
        <v>322</v>
      </c>
      <c r="D30" s="39"/>
      <c r="E30" s="39"/>
      <c r="F30" s="38"/>
      <c r="G30" s="40" t="s">
        <v>129</v>
      </c>
      <c r="H30" s="41"/>
      <c r="I30" s="41"/>
      <c r="J30" s="42"/>
    </row>
    <row r="31" spans="3:11" x14ac:dyDescent="0.25">
      <c r="C31" s="37" t="s">
        <v>323</v>
      </c>
      <c r="D31" s="39"/>
      <c r="E31" s="39"/>
      <c r="F31" s="38"/>
      <c r="G31" s="40" t="s">
        <v>134</v>
      </c>
      <c r="H31" s="41"/>
      <c r="I31" s="41"/>
      <c r="J31" s="42"/>
    </row>
    <row r="32" spans="3:11" x14ac:dyDescent="0.25">
      <c r="C32" s="37" t="s">
        <v>324</v>
      </c>
      <c r="D32" s="39"/>
      <c r="E32" s="39"/>
      <c r="F32" s="38"/>
      <c r="G32" s="40" t="s">
        <v>129</v>
      </c>
      <c r="H32" s="41"/>
      <c r="I32" s="41"/>
      <c r="J32" s="42"/>
    </row>
    <row r="33" spans="2:10" x14ac:dyDescent="0.25">
      <c r="C33" s="37" t="s">
        <v>325</v>
      </c>
      <c r="D33" s="39"/>
      <c r="E33" s="39"/>
      <c r="F33" s="38"/>
      <c r="G33" s="40" t="s">
        <v>129</v>
      </c>
      <c r="H33" s="41"/>
      <c r="I33" s="41"/>
      <c r="J33" s="42"/>
    </row>
    <row r="34" spans="2:10" x14ac:dyDescent="0.25">
      <c r="C34" s="37" t="s">
        <v>326</v>
      </c>
      <c r="D34" s="39"/>
      <c r="E34" s="39"/>
      <c r="F34" s="38"/>
      <c r="G34" s="40" t="s">
        <v>129</v>
      </c>
      <c r="H34" s="41"/>
      <c r="I34" s="41"/>
      <c r="J34" s="42"/>
    </row>
    <row r="35" spans="2:10" x14ac:dyDescent="0.25">
      <c r="C35" s="37" t="s">
        <v>327</v>
      </c>
      <c r="D35" s="39"/>
      <c r="E35" s="39"/>
      <c r="F35" s="38"/>
      <c r="G35" s="40" t="s">
        <v>129</v>
      </c>
      <c r="H35" s="41"/>
      <c r="I35" s="41"/>
      <c r="J35" s="42"/>
    </row>
    <row r="36" spans="2:10" x14ac:dyDescent="0.25">
      <c r="C36" s="37" t="s">
        <v>328</v>
      </c>
      <c r="D36" s="39"/>
      <c r="E36" s="39"/>
      <c r="F36" s="38"/>
      <c r="G36" s="40" t="s">
        <v>129</v>
      </c>
      <c r="H36" s="41"/>
      <c r="I36" s="41"/>
      <c r="J36" s="42"/>
    </row>
    <row r="37" spans="2:10" x14ac:dyDescent="0.25">
      <c r="C37" s="37" t="s">
        <v>329</v>
      </c>
      <c r="D37" s="39"/>
      <c r="E37" s="39"/>
      <c r="F37" s="38"/>
      <c r="G37" s="40" t="s">
        <v>129</v>
      </c>
      <c r="H37" s="41"/>
      <c r="I37" s="41"/>
      <c r="J37" s="42"/>
    </row>
    <row r="38" spans="2:10" x14ac:dyDescent="0.25">
      <c r="C38" s="37" t="s">
        <v>330</v>
      </c>
      <c r="D38" s="39"/>
      <c r="E38" s="39"/>
      <c r="F38" s="38"/>
      <c r="G38" s="40" t="s">
        <v>129</v>
      </c>
      <c r="H38" s="41"/>
      <c r="I38" s="41"/>
      <c r="J38" s="42"/>
    </row>
    <row r="40" spans="2:10" ht="15.75" x14ac:dyDescent="0.25">
      <c r="C40" s="30" t="s">
        <v>137</v>
      </c>
      <c r="D40" s="31"/>
      <c r="E40" s="31"/>
      <c r="F40" s="31"/>
      <c r="G40" s="32"/>
    </row>
    <row r="41" spans="2:10" x14ac:dyDescent="0.25">
      <c r="C41" s="35" t="s">
        <v>138</v>
      </c>
      <c r="D41" s="36"/>
      <c r="E41" s="36"/>
      <c r="F41" s="36"/>
      <c r="G41" s="34"/>
    </row>
    <row r="42" spans="2:10" x14ac:dyDescent="0.25">
      <c r="C42" s="35" t="s">
        <v>139</v>
      </c>
      <c r="D42" s="36"/>
      <c r="E42" s="36"/>
      <c r="F42" s="36"/>
      <c r="G42" s="34"/>
    </row>
    <row r="43" spans="2:10" x14ac:dyDescent="0.25">
      <c r="C43" s="35" t="s">
        <v>141</v>
      </c>
      <c r="D43" s="36"/>
      <c r="E43" s="36"/>
      <c r="F43" s="36"/>
      <c r="G43" s="34"/>
    </row>
    <row r="46" spans="2:10" ht="18.75" x14ac:dyDescent="0.3">
      <c r="B46" s="20" t="s">
        <v>331</v>
      </c>
    </row>
    <row r="48" spans="2:10" x14ac:dyDescent="0.25">
      <c r="C48" s="43" t="s">
        <v>332</v>
      </c>
      <c r="D48" s="44"/>
      <c r="E48" s="45"/>
      <c r="F48" s="10">
        <v>3.1520877240422353E-8</v>
      </c>
    </row>
    <row r="50" spans="2:13" ht="15.75" x14ac:dyDescent="0.25">
      <c r="C50" s="46" t="s">
        <v>333</v>
      </c>
      <c r="D50" s="47"/>
      <c r="E50" s="46" t="s">
        <v>334</v>
      </c>
      <c r="F50" s="47"/>
    </row>
    <row r="51" spans="2:13" x14ac:dyDescent="0.25">
      <c r="C51" s="29" t="s">
        <v>335</v>
      </c>
      <c r="D51" s="29" t="s">
        <v>336</v>
      </c>
      <c r="E51" s="29" t="s">
        <v>335</v>
      </c>
      <c r="F51" s="29" t="s">
        <v>336</v>
      </c>
    </row>
    <row r="52" spans="2:13" x14ac:dyDescent="0.25">
      <c r="C52" s="11" t="s">
        <v>337</v>
      </c>
      <c r="D52" s="10">
        <v>1.2124411898756831</v>
      </c>
    </row>
    <row r="53" spans="2:13" x14ac:dyDescent="0.25">
      <c r="C53" s="11" t="s">
        <v>2</v>
      </c>
      <c r="D53" s="10">
        <v>4579366.2926793704</v>
      </c>
    </row>
    <row r="54" spans="2:13" x14ac:dyDescent="0.25">
      <c r="C54" s="11" t="s">
        <v>3</v>
      </c>
      <c r="D54" s="10">
        <v>1040.9444110748691</v>
      </c>
    </row>
    <row r="55" spans="2:13" x14ac:dyDescent="0.25">
      <c r="C55" s="11" t="s">
        <v>4</v>
      </c>
      <c r="D55" s="10">
        <v>9551.688289939786</v>
      </c>
    </row>
    <row r="56" spans="2:13" x14ac:dyDescent="0.25">
      <c r="C56" s="11" t="s">
        <v>5</v>
      </c>
      <c r="D56" s="10">
        <v>2730.6986809494365</v>
      </c>
    </row>
    <row r="57" spans="2:13" x14ac:dyDescent="0.25">
      <c r="C57" s="11" t="s">
        <v>6</v>
      </c>
      <c r="D57" s="10">
        <v>46087.720732973547</v>
      </c>
    </row>
    <row r="58" spans="2:13" x14ac:dyDescent="0.25">
      <c r="C58" s="11" t="s">
        <v>7</v>
      </c>
      <c r="D58" s="10">
        <v>10.630353369028645</v>
      </c>
    </row>
    <row r="61" spans="2:13" ht="18.75" x14ac:dyDescent="0.3">
      <c r="B61" s="20" t="s">
        <v>338</v>
      </c>
    </row>
    <row r="63" spans="2:13" ht="25.5" x14ac:dyDescent="0.25">
      <c r="C63" s="18" t="s">
        <v>339</v>
      </c>
      <c r="D63" s="19" t="s">
        <v>340</v>
      </c>
      <c r="E63" s="19" t="s">
        <v>112</v>
      </c>
      <c r="F63" s="19" t="s">
        <v>341</v>
      </c>
      <c r="G63" s="19" t="s">
        <v>342</v>
      </c>
      <c r="H63" s="19" t="s">
        <v>343</v>
      </c>
      <c r="I63" s="19" t="s">
        <v>344</v>
      </c>
      <c r="J63" s="18" t="s">
        <v>345</v>
      </c>
      <c r="L63" s="11" t="s">
        <v>346</v>
      </c>
      <c r="M63" s="10">
        <v>24</v>
      </c>
    </row>
    <row r="64" spans="2:13" x14ac:dyDescent="0.25">
      <c r="C64" s="11" t="s">
        <v>337</v>
      </c>
      <c r="D64" s="10">
        <v>6.7424500861227212</v>
      </c>
      <c r="E64" s="10">
        <v>1.9563598223282401</v>
      </c>
      <c r="F64" s="10">
        <v>3.4464263726795479</v>
      </c>
      <c r="G64" s="10">
        <v>2.1029757612615585E-3</v>
      </c>
      <c r="H64" s="10">
        <v>2.7047218627926073</v>
      </c>
      <c r="I64" s="10">
        <v>10.780178309452836</v>
      </c>
      <c r="J64" s="10">
        <v>932.25806451612914</v>
      </c>
      <c r="L64" s="11" t="s">
        <v>347</v>
      </c>
      <c r="M64" s="10">
        <v>0.16515194361404928</v>
      </c>
    </row>
    <row r="65" spans="2:13" x14ac:dyDescent="0.25">
      <c r="C65" s="11" t="s">
        <v>2</v>
      </c>
      <c r="D65" s="10">
        <v>-4.7851462347855673E-7</v>
      </c>
      <c r="E65" s="10">
        <v>4.1447027577066949E-6</v>
      </c>
      <c r="F65" s="10">
        <v>-0.11545209667660791</v>
      </c>
      <c r="G65" s="10">
        <v>0.90904734324690351</v>
      </c>
      <c r="H65" s="10">
        <v>-9.0327606834851152E-6</v>
      </c>
      <c r="I65" s="10">
        <v>8.0757314365280002E-6</v>
      </c>
      <c r="J65" s="10">
        <v>6.3968944677659465</v>
      </c>
      <c r="L65" s="11" t="s">
        <v>348</v>
      </c>
      <c r="M65" s="10">
        <v>-4.3560070482438373E-2</v>
      </c>
    </row>
    <row r="66" spans="2:13" x14ac:dyDescent="0.25">
      <c r="C66" s="11" t="s">
        <v>3</v>
      </c>
      <c r="D66" s="10">
        <v>1.6470088187371084E-3</v>
      </c>
      <c r="E66" s="10">
        <v>2.9922557772194681E-3</v>
      </c>
      <c r="F66" s="10">
        <v>0.55042380777607836</v>
      </c>
      <c r="G66" s="10">
        <v>0.58711587697494849</v>
      </c>
      <c r="H66" s="10">
        <v>-4.5287035758893009E-3</v>
      </c>
      <c r="I66" s="10">
        <v>7.8227212133635173E-3</v>
      </c>
      <c r="J66" s="10">
        <v>3.1304482245928966E-2</v>
      </c>
      <c r="L66" s="11" t="s">
        <v>349</v>
      </c>
      <c r="M66" s="10">
        <v>2.3719712308086311</v>
      </c>
    </row>
    <row r="67" spans="2:13" x14ac:dyDescent="0.25">
      <c r="C67" s="11" t="s">
        <v>4</v>
      </c>
      <c r="D67" s="10">
        <v>1.1175769499222407E-4</v>
      </c>
      <c r="E67" s="10">
        <v>3.7245163358850478E-4</v>
      </c>
      <c r="F67" s="10">
        <v>0.3000596182528687</v>
      </c>
      <c r="G67" s="10">
        <v>0.76671528718351922</v>
      </c>
      <c r="H67" s="10">
        <v>-6.5694469584709936E-4</v>
      </c>
      <c r="I67" s="10">
        <v>8.8046008583154739E-4</v>
      </c>
      <c r="J67" s="10">
        <v>1.9906152807155593</v>
      </c>
      <c r="L67" s="11" t="s">
        <v>350</v>
      </c>
      <c r="M67" s="10">
        <v>135.02994047481153</v>
      </c>
    </row>
    <row r="68" spans="2:13" x14ac:dyDescent="0.25">
      <c r="C68" s="11" t="s">
        <v>5</v>
      </c>
      <c r="D68" s="10">
        <v>-1.1809895340820387E-3</v>
      </c>
      <c r="E68" s="10">
        <v>1.4484288460153627E-3</v>
      </c>
      <c r="F68" s="10">
        <v>-0.81535902666599658</v>
      </c>
      <c r="G68" s="10">
        <v>0.42288508968824268</v>
      </c>
      <c r="H68" s="10">
        <v>-4.1703997459936861E-3</v>
      </c>
      <c r="I68" s="10">
        <v>1.8084206778296089E-3</v>
      </c>
      <c r="J68" s="10">
        <v>10.435812721088837</v>
      </c>
    </row>
    <row r="69" spans="2:13" x14ac:dyDescent="0.25">
      <c r="C69" s="11" t="s">
        <v>6</v>
      </c>
      <c r="D69" s="10">
        <v>8.2647100460619597E-5</v>
      </c>
      <c r="E69" s="10">
        <v>1.2530670009398856E-4</v>
      </c>
      <c r="F69" s="10">
        <v>0.65955851042784341</v>
      </c>
      <c r="G69" s="10">
        <v>0.51581691149046982</v>
      </c>
      <c r="H69" s="10">
        <v>-1.7597321762571772E-4</v>
      </c>
      <c r="I69" s="10">
        <v>3.4126741854695688E-4</v>
      </c>
      <c r="J69" s="10">
        <v>4.6711159380226945</v>
      </c>
    </row>
    <row r="70" spans="2:13" x14ac:dyDescent="0.25">
      <c r="C70" s="11" t="s">
        <v>7</v>
      </c>
      <c r="D70" s="10">
        <v>-0.19904664263220026</v>
      </c>
      <c r="E70" s="10">
        <v>0.26449910401711046</v>
      </c>
      <c r="F70" s="10">
        <v>-0.75254184081970998</v>
      </c>
      <c r="G70" s="10">
        <v>0.45904337564075148</v>
      </c>
      <c r="H70" s="10">
        <v>-0.74494596296501603</v>
      </c>
      <c r="I70" s="10">
        <v>0.34685267770061545</v>
      </c>
      <c r="J70" s="10">
        <v>3.1862521192203985</v>
      </c>
    </row>
    <row r="73" spans="2:13" ht="18.75" x14ac:dyDescent="0.3">
      <c r="B73" s="20" t="s">
        <v>315</v>
      </c>
    </row>
    <row r="75" spans="2:13" x14ac:dyDescent="0.25">
      <c r="C75" s="19" t="s">
        <v>351</v>
      </c>
      <c r="D75" s="19" t="s">
        <v>352</v>
      </c>
      <c r="E75" s="19" t="s">
        <v>353</v>
      </c>
      <c r="F75" s="19" t="s">
        <v>354</v>
      </c>
      <c r="G75" s="19" t="s">
        <v>355</v>
      </c>
      <c r="H75" s="19" t="s">
        <v>342</v>
      </c>
    </row>
    <row r="76" spans="2:13" x14ac:dyDescent="0.25">
      <c r="C76" s="11" t="s">
        <v>356</v>
      </c>
      <c r="D76" s="10">
        <v>6</v>
      </c>
      <c r="E76" s="10">
        <v>26.712</v>
      </c>
      <c r="F76" s="10">
        <v>4.452</v>
      </c>
      <c r="G76" s="10">
        <v>0.7913</v>
      </c>
      <c r="H76" s="10">
        <v>0.5857</v>
      </c>
    </row>
    <row r="77" spans="2:13" x14ac:dyDescent="0.25">
      <c r="C77" s="11" t="s">
        <v>357</v>
      </c>
      <c r="D77" s="10">
        <v>24</v>
      </c>
      <c r="E77" s="10">
        <v>135.0299</v>
      </c>
      <c r="F77" s="10">
        <v>5.6261999999999999</v>
      </c>
    </row>
    <row r="78" spans="2:13" x14ac:dyDescent="0.25">
      <c r="C78" s="11" t="s">
        <v>16</v>
      </c>
      <c r="D78" s="10">
        <v>30</v>
      </c>
      <c r="E78" s="10">
        <v>161.74189999999999</v>
      </c>
      <c r="F78" s="10">
        <v>10.078200000000001</v>
      </c>
    </row>
    <row r="81" spans="2:10" ht="18.75" x14ac:dyDescent="0.3">
      <c r="B81" s="20" t="s">
        <v>358</v>
      </c>
    </row>
    <row r="83" spans="2:10" x14ac:dyDescent="0.25">
      <c r="D83" s="12" t="s">
        <v>337</v>
      </c>
      <c r="E83" s="12" t="s">
        <v>2</v>
      </c>
      <c r="F83" s="12" t="s">
        <v>3</v>
      </c>
      <c r="G83" s="12" t="s">
        <v>4</v>
      </c>
      <c r="H83" s="12" t="s">
        <v>5</v>
      </c>
      <c r="I83" s="12" t="s">
        <v>6</v>
      </c>
      <c r="J83" s="12" t="s">
        <v>7</v>
      </c>
    </row>
    <row r="84" spans="2:10" x14ac:dyDescent="0.25">
      <c r="C84" s="12" t="s">
        <v>337</v>
      </c>
      <c r="D84" s="10">
        <v>3.8273437544201836</v>
      </c>
      <c r="E84" s="10">
        <v>-7.8153045219023532E-8</v>
      </c>
      <c r="F84" s="10">
        <v>-3.3450946079765186E-4</v>
      </c>
      <c r="G84" s="10">
        <v>-1.0397789574742682E-4</v>
      </c>
      <c r="H84" s="10">
        <v>-1.7752534959177796E-4</v>
      </c>
      <c r="I84" s="10">
        <v>-8.4638069754828512E-5</v>
      </c>
      <c r="J84" s="10">
        <v>-0.27785764172290367</v>
      </c>
    </row>
    <row r="85" spans="2:10" x14ac:dyDescent="0.25">
      <c r="C85" s="12" t="s">
        <v>2</v>
      </c>
      <c r="D85" s="10">
        <v>-7.8153045219023532E-8</v>
      </c>
      <c r="E85" s="10">
        <v>1.7178560949741481E-11</v>
      </c>
      <c r="F85" s="10">
        <v>-1.1581406981446425E-8</v>
      </c>
      <c r="G85" s="10">
        <v>-1.0686430587470082E-9</v>
      </c>
      <c r="H85" s="10">
        <v>-1.1557494313238281E-9</v>
      </c>
      <c r="I85" s="10">
        <v>-2.9964435310496584E-10</v>
      </c>
      <c r="J85" s="10">
        <v>4.1417104430988138E-7</v>
      </c>
    </row>
    <row r="86" spans="2:10" x14ac:dyDescent="0.25">
      <c r="C86" s="12" t="s">
        <v>3</v>
      </c>
      <c r="D86" s="10">
        <v>-3.3450946079765186E-4</v>
      </c>
      <c r="E86" s="10">
        <v>-1.1581406981446425E-8</v>
      </c>
      <c r="F86" s="10">
        <v>8.9535946363032833E-6</v>
      </c>
      <c r="G86" s="10">
        <v>6.4932822474503363E-7</v>
      </c>
      <c r="H86" s="10">
        <v>1.3437604859182113E-6</v>
      </c>
      <c r="I86" s="10">
        <v>1.9561625877558903E-7</v>
      </c>
      <c r="J86" s="10">
        <v>-4.0677074909153537E-4</v>
      </c>
    </row>
    <row r="87" spans="2:10" x14ac:dyDescent="0.25">
      <c r="C87" s="12" t="s">
        <v>4</v>
      </c>
      <c r="D87" s="10">
        <v>-1.0397789574742682E-4</v>
      </c>
      <c r="E87" s="10">
        <v>-1.0686430587470082E-9</v>
      </c>
      <c r="F87" s="10">
        <v>6.4932822474503363E-7</v>
      </c>
      <c r="G87" s="10">
        <v>1.3872021936274582E-7</v>
      </c>
      <c r="H87" s="10">
        <v>-1.2385438865931162E-7</v>
      </c>
      <c r="I87" s="10">
        <v>2.6036187624047708E-8</v>
      </c>
      <c r="J87" s="10">
        <v>-6.4282922226712108E-6</v>
      </c>
    </row>
    <row r="88" spans="2:10" x14ac:dyDescent="0.25">
      <c r="C88" s="12" t="s">
        <v>5</v>
      </c>
      <c r="D88" s="10">
        <v>-1.7752534959177796E-4</v>
      </c>
      <c r="E88" s="10">
        <v>-1.1557494313238281E-9</v>
      </c>
      <c r="F88" s="10">
        <v>1.3437604859182113E-6</v>
      </c>
      <c r="G88" s="10">
        <v>-1.2385438865931162E-7</v>
      </c>
      <c r="H88" s="10">
        <v>2.0979461219693951E-6</v>
      </c>
      <c r="I88" s="10">
        <v>-8.2482294028233519E-8</v>
      </c>
      <c r="J88" s="10">
        <v>-2.327904801534659E-4</v>
      </c>
    </row>
    <row r="89" spans="2:10" x14ac:dyDescent="0.25">
      <c r="C89" s="12" t="s">
        <v>6</v>
      </c>
      <c r="D89" s="10">
        <v>-8.4638069754828512E-5</v>
      </c>
      <c r="E89" s="10">
        <v>-2.9964435310496584E-10</v>
      </c>
      <c r="F89" s="10">
        <v>1.9561625877558903E-7</v>
      </c>
      <c r="G89" s="10">
        <v>2.6036187624047708E-8</v>
      </c>
      <c r="H89" s="10">
        <v>-8.2482294028233519E-8</v>
      </c>
      <c r="I89" s="10">
        <v>1.5701769088444794E-8</v>
      </c>
      <c r="J89" s="10">
        <v>9.4248955437525394E-6</v>
      </c>
    </row>
    <row r="90" spans="2:10" x14ac:dyDescent="0.25">
      <c r="C90" s="12" t="s">
        <v>7</v>
      </c>
      <c r="D90" s="10">
        <v>-0.27785764172290367</v>
      </c>
      <c r="E90" s="10">
        <v>4.1417104430988138E-7</v>
      </c>
      <c r="F90" s="10">
        <v>-4.0677074909153537E-4</v>
      </c>
      <c r="G90" s="10">
        <v>-6.4282922226712108E-6</v>
      </c>
      <c r="H90" s="10">
        <v>-2.327904801534659E-4</v>
      </c>
      <c r="I90" s="10">
        <v>9.4248955437525394E-6</v>
      </c>
      <c r="J90" s="10">
        <v>6.9959776025854209E-2</v>
      </c>
    </row>
    <row r="93" spans="2:10" ht="18.75" x14ac:dyDescent="0.3">
      <c r="B93" s="20" t="s">
        <v>292</v>
      </c>
    </row>
    <row r="95" spans="2:10" ht="51.75" x14ac:dyDescent="0.25">
      <c r="C95" s="21" t="s">
        <v>157</v>
      </c>
      <c r="D95" s="12" t="s">
        <v>158</v>
      </c>
      <c r="E95" s="21" t="s">
        <v>159</v>
      </c>
    </row>
    <row r="96" spans="2:10" x14ac:dyDescent="0.25">
      <c r="C96" s="10">
        <v>135.02994047481153</v>
      </c>
      <c r="D96" s="10">
        <v>2.0870564274704058</v>
      </c>
      <c r="E96" s="10">
        <v>2.2920733411616134E-16</v>
      </c>
    </row>
    <row r="99" spans="2:5" ht="18.75" x14ac:dyDescent="0.3">
      <c r="B99" s="20" t="s">
        <v>293</v>
      </c>
    </row>
    <row r="101" spans="2:5" ht="51.75" x14ac:dyDescent="0.25">
      <c r="C101" s="21" t="s">
        <v>157</v>
      </c>
      <c r="D101" s="12" t="s">
        <v>158</v>
      </c>
      <c r="E101" s="21" t="s">
        <v>159</v>
      </c>
    </row>
    <row r="102" spans="2:5" x14ac:dyDescent="0.25">
      <c r="C102" s="10">
        <v>122.91779262952869</v>
      </c>
      <c r="D102" s="10">
        <v>2.4193445848935506</v>
      </c>
      <c r="E102" s="10">
        <v>0.49743316723500147</v>
      </c>
    </row>
  </sheetData>
  <mergeCells count="65">
    <mergeCell ref="C12:K12"/>
    <mergeCell ref="C13:F13"/>
    <mergeCell ref="C14:F14"/>
    <mergeCell ref="C15:F15"/>
    <mergeCell ref="C16:F16"/>
    <mergeCell ref="C18:F18"/>
    <mergeCell ref="G13:K13"/>
    <mergeCell ref="G14:K14"/>
    <mergeCell ref="G15:K15"/>
    <mergeCell ref="G16:K16"/>
    <mergeCell ref="G17:K17"/>
    <mergeCell ref="G18:K18"/>
    <mergeCell ref="C17:F17"/>
    <mergeCell ref="C20:J20"/>
    <mergeCell ref="C21:D21"/>
    <mergeCell ref="C22:D22"/>
    <mergeCell ref="C23:D23"/>
    <mergeCell ref="E21:J21"/>
    <mergeCell ref="E23:J23"/>
    <mergeCell ref="C36:F36"/>
    <mergeCell ref="C25:J25"/>
    <mergeCell ref="C26:F26"/>
    <mergeCell ref="C27:F27"/>
    <mergeCell ref="C28:F28"/>
    <mergeCell ref="C29:F29"/>
    <mergeCell ref="C30:F30"/>
    <mergeCell ref="C40:G40"/>
    <mergeCell ref="C37:F37"/>
    <mergeCell ref="C38:F38"/>
    <mergeCell ref="G26:J26"/>
    <mergeCell ref="G27:J27"/>
    <mergeCell ref="G28:J28"/>
    <mergeCell ref="G29:J29"/>
    <mergeCell ref="G30:J30"/>
    <mergeCell ref="G31:J31"/>
    <mergeCell ref="G32:J32"/>
    <mergeCell ref="G33:J33"/>
    <mergeCell ref="C31:F31"/>
    <mergeCell ref="C32:F32"/>
    <mergeCell ref="C33:F33"/>
    <mergeCell ref="C34:F34"/>
    <mergeCell ref="C35:F35"/>
    <mergeCell ref="G34:J34"/>
    <mergeCell ref="G35:J35"/>
    <mergeCell ref="G36:J36"/>
    <mergeCell ref="G37:J37"/>
    <mergeCell ref="G38:J38"/>
    <mergeCell ref="C41:G41"/>
    <mergeCell ref="C42:G42"/>
    <mergeCell ref="C43:G43"/>
    <mergeCell ref="C48:E48"/>
    <mergeCell ref="C50:D50"/>
    <mergeCell ref="E50:F50"/>
    <mergeCell ref="B5:C5"/>
    <mergeCell ref="D5:E5"/>
    <mergeCell ref="F5:G5"/>
    <mergeCell ref="H5:I5"/>
    <mergeCell ref="J5:K5"/>
    <mergeCell ref="B3:K3"/>
    <mergeCell ref="N3:Q3"/>
    <mergeCell ref="B4:C4"/>
    <mergeCell ref="D4:E4"/>
    <mergeCell ref="F4:G4"/>
    <mergeCell ref="H4:I4"/>
    <mergeCell ref="J4:K4"/>
  </mergeCells>
  <hyperlinks>
    <hyperlink ref="B4" location="'MLR_Output'!$B$10:$B$10" display="Inputs"/>
    <hyperlink ref="D4" location="'MLR_Output'!$B$46:$B$46" display="Predictors"/>
    <hyperlink ref="F4" location="'MLR_Output'!$B$61:$B$61" display="Regress. Model"/>
    <hyperlink ref="H4" location="'MLR_Output'!$B$73:$B$73" display="ANOVA"/>
    <hyperlink ref="J4" location="'MLR_Output'!$B$81:$B$81" display="Var. Covar. Matrix"/>
    <hyperlink ref="B5" location="'MLR_Output'!$B$93:$B$93" display="Train. Score - Summary"/>
    <hyperlink ref="D5" location="'MLR_Output'!$B$99:$B$99" display="Valid. Score - Summary"/>
    <hyperlink ref="F5" location="'MLR_ValidationLiftChart'!$B$10:$B$10" display="Validation Lift Chart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B47"/>
  <sheetViews>
    <sheetView showGridLines="0" workbookViewId="0"/>
  </sheetViews>
  <sheetFormatPr defaultRowHeight="15" x14ac:dyDescent="0.25"/>
  <cols>
    <col min="14" max="14" width="12.7109375" bestFit="1" customWidth="1"/>
    <col min="52" max="52" width="8.140625" customWidth="1"/>
    <col min="53" max="53" width="13.28515625" bestFit="1" customWidth="1"/>
    <col min="54" max="54" width="10.42578125" bestFit="1" customWidth="1"/>
    <col min="55" max="55" width="43.7109375" bestFit="1" customWidth="1"/>
    <col min="56" max="56" width="26" bestFit="1" customWidth="1"/>
    <col min="57" max="57" width="6.42578125" customWidth="1"/>
    <col min="58" max="58" width="22.42578125" bestFit="1" customWidth="1"/>
    <col min="78" max="78" width="12" bestFit="1" customWidth="1"/>
    <col min="79" max="80" width="12.7109375" bestFit="1" customWidth="1"/>
  </cols>
  <sheetData>
    <row r="1" spans="2:80" ht="18.75" x14ac:dyDescent="0.3">
      <c r="B1" s="9" t="s">
        <v>310</v>
      </c>
      <c r="N1" t="s">
        <v>301</v>
      </c>
      <c r="BZ1" s="12" t="s">
        <v>88</v>
      </c>
      <c r="CA1" s="12" t="s">
        <v>89</v>
      </c>
      <c r="CB1" s="12" t="s">
        <v>90</v>
      </c>
    </row>
    <row r="2" spans="2:80" x14ac:dyDescent="0.25">
      <c r="BZ2">
        <v>0</v>
      </c>
      <c r="CA2">
        <v>-92.851001588512716</v>
      </c>
      <c r="CB2">
        <v>-92.851001588512716</v>
      </c>
    </row>
    <row r="3" spans="2:80" ht="15.75" x14ac:dyDescent="0.25">
      <c r="B3" s="30" t="s">
        <v>11</v>
      </c>
      <c r="C3" s="31"/>
      <c r="D3" s="31"/>
      <c r="E3" s="31"/>
      <c r="F3" s="31"/>
      <c r="G3" s="31"/>
      <c r="H3" s="31"/>
      <c r="I3" s="31"/>
      <c r="J3" s="31"/>
      <c r="K3" s="32"/>
      <c r="N3" s="30" t="s">
        <v>12</v>
      </c>
      <c r="O3" s="31"/>
      <c r="P3" s="31"/>
      <c r="Q3" s="32"/>
      <c r="AZ3" s="12" t="s">
        <v>85</v>
      </c>
      <c r="BA3" s="12" t="s">
        <v>274</v>
      </c>
      <c r="BB3" s="12" t="s">
        <v>275</v>
      </c>
      <c r="BC3" s="12" t="s">
        <v>276</v>
      </c>
      <c r="BD3" s="12" t="s">
        <v>277</v>
      </c>
      <c r="BE3" s="12" t="s">
        <v>86</v>
      </c>
      <c r="BF3" s="12" t="s">
        <v>87</v>
      </c>
      <c r="BZ3">
        <v>1.3586655517680803</v>
      </c>
      <c r="CA3">
        <v>-65.677690553151095</v>
      </c>
      <c r="CB3">
        <v>-91.219660040970311</v>
      </c>
    </row>
    <row r="4" spans="2:80" x14ac:dyDescent="0.25">
      <c r="B4" s="33" t="s">
        <v>96</v>
      </c>
      <c r="C4" s="34"/>
      <c r="D4" s="33" t="s">
        <v>313</v>
      </c>
      <c r="E4" s="34"/>
      <c r="F4" s="33" t="s">
        <v>314</v>
      </c>
      <c r="G4" s="34"/>
      <c r="H4" s="33" t="s">
        <v>315</v>
      </c>
      <c r="I4" s="34"/>
      <c r="J4" s="33" t="s">
        <v>316</v>
      </c>
      <c r="K4" s="34"/>
      <c r="N4" s="12" t="s">
        <v>311</v>
      </c>
      <c r="O4" s="12" t="s">
        <v>312</v>
      </c>
      <c r="P4" s="12" t="s">
        <v>208</v>
      </c>
      <c r="Q4" s="12" t="s">
        <v>16</v>
      </c>
      <c r="AZ4" s="16">
        <v>1</v>
      </c>
      <c r="BA4" s="16">
        <v>7.8274532078954984</v>
      </c>
      <c r="BB4" s="16">
        <v>6</v>
      </c>
      <c r="BC4" s="16">
        <v>6</v>
      </c>
      <c r="BD4" s="16">
        <v>6.1428571428571432</v>
      </c>
      <c r="BE4">
        <v>1</v>
      </c>
      <c r="BF4">
        <v>0.97674418604651159</v>
      </c>
      <c r="BZ4">
        <v>1.6494181827211305</v>
      </c>
      <c r="CA4">
        <v>-62.915540559097131</v>
      </c>
      <c r="CB4">
        <v>-90.870555107593788</v>
      </c>
    </row>
    <row r="5" spans="2:80" x14ac:dyDescent="0.25">
      <c r="B5" s="33" t="s">
        <v>100</v>
      </c>
      <c r="C5" s="34"/>
      <c r="D5" s="33" t="s">
        <v>101</v>
      </c>
      <c r="E5" s="34"/>
      <c r="F5" s="33" t="s">
        <v>188</v>
      </c>
      <c r="G5" s="34"/>
      <c r="H5" s="35"/>
      <c r="I5" s="34"/>
      <c r="J5" s="35"/>
      <c r="K5" s="34"/>
      <c r="N5" s="10">
        <v>5</v>
      </c>
      <c r="O5" s="10">
        <v>10</v>
      </c>
      <c r="P5" s="10">
        <v>10</v>
      </c>
      <c r="Q5" s="10">
        <v>25</v>
      </c>
      <c r="AZ5" s="16">
        <v>2</v>
      </c>
      <c r="BA5" s="16">
        <v>7.3134461535430511</v>
      </c>
      <c r="BB5" s="16">
        <v>6</v>
      </c>
      <c r="BC5" s="16">
        <v>12</v>
      </c>
      <c r="BD5" s="16">
        <v>12.285714285714286</v>
      </c>
      <c r="BE5">
        <v>2</v>
      </c>
      <c r="BF5">
        <v>1.1395348837209303</v>
      </c>
      <c r="BZ5">
        <v>2.9400663524733233</v>
      </c>
      <c r="CA5">
        <v>-55.17165154058398</v>
      </c>
      <c r="CB5">
        <v>-89.3208816211082</v>
      </c>
    </row>
    <row r="6" spans="2:80" x14ac:dyDescent="0.25">
      <c r="AZ6" s="17">
        <v>3</v>
      </c>
      <c r="BA6" s="17">
        <v>6.512003048099162</v>
      </c>
      <c r="BB6" s="17">
        <v>5</v>
      </c>
      <c r="BC6" s="17">
        <v>17</v>
      </c>
      <c r="BD6" s="17">
        <v>18.428571428571431</v>
      </c>
      <c r="BE6">
        <v>3</v>
      </c>
      <c r="BF6">
        <v>1.1395348837209303</v>
      </c>
      <c r="BZ6">
        <v>3.5893942211152563</v>
      </c>
      <c r="CA6">
        <v>-52.412008098855758</v>
      </c>
      <c r="CB6">
        <v>-88.541237558804369</v>
      </c>
    </row>
    <row r="7" spans="2:80" x14ac:dyDescent="0.25">
      <c r="AZ7" s="17">
        <v>4</v>
      </c>
      <c r="BA7" s="17">
        <v>6.210610996776925</v>
      </c>
      <c r="BB7" s="17">
        <v>9</v>
      </c>
      <c r="BC7" s="17">
        <v>26</v>
      </c>
      <c r="BD7" s="17">
        <v>24.571428571428573</v>
      </c>
      <c r="BE7">
        <v>4</v>
      </c>
      <c r="BF7">
        <v>1.1395348837209303</v>
      </c>
      <c r="BZ7">
        <v>3.831735422579392</v>
      </c>
      <c r="CA7">
        <v>-51.636516254170523</v>
      </c>
      <c r="CB7">
        <v>-88.250259937332089</v>
      </c>
    </row>
    <row r="8" spans="2:80" x14ac:dyDescent="0.25">
      <c r="AZ8" s="16">
        <v>5</v>
      </c>
      <c r="BA8" s="16">
        <v>6.0116735158518599</v>
      </c>
      <c r="BB8" s="16">
        <v>6</v>
      </c>
      <c r="BC8" s="16">
        <v>32</v>
      </c>
      <c r="BD8" s="16">
        <v>30.714285714285715</v>
      </c>
      <c r="BE8">
        <v>5</v>
      </c>
      <c r="BF8">
        <v>1.5465116279069766</v>
      </c>
      <c r="BZ8">
        <v>5.4336269396004457</v>
      </c>
      <c r="CA8">
        <v>-47.631787461617883</v>
      </c>
      <c r="CB8">
        <v>-86.326878437763284</v>
      </c>
    </row>
    <row r="9" spans="2:80" x14ac:dyDescent="0.25">
      <c r="AZ9" s="16">
        <v>6</v>
      </c>
      <c r="BA9" s="16">
        <v>5.9679620797073412</v>
      </c>
      <c r="BB9" s="16">
        <v>8</v>
      </c>
      <c r="BC9" s="16">
        <v>40</v>
      </c>
      <c r="BD9" s="16">
        <v>36.857142857142861</v>
      </c>
      <c r="BE9">
        <v>6</v>
      </c>
      <c r="BF9">
        <v>1.2209302325581395</v>
      </c>
      <c r="BZ9">
        <v>6.8235252014932222</v>
      </c>
      <c r="CA9">
        <v>-44.851990937832326</v>
      </c>
      <c r="CB9">
        <v>-84.658035963224933</v>
      </c>
    </row>
    <row r="10" spans="2:80" x14ac:dyDescent="0.25">
      <c r="AZ10" s="17">
        <v>7</v>
      </c>
      <c r="BA10" s="17">
        <v>5.9189110282868302</v>
      </c>
      <c r="BB10" s="17">
        <v>8</v>
      </c>
      <c r="BC10" s="17">
        <v>48</v>
      </c>
      <c r="BD10" s="17">
        <v>43.000000000000007</v>
      </c>
      <c r="BE10">
        <v>7</v>
      </c>
      <c r="BF10">
        <v>0.89534883720930225</v>
      </c>
      <c r="BZ10">
        <v>17.237706303022751</v>
      </c>
      <c r="CA10">
        <v>-27.928946647846846</v>
      </c>
      <c r="CB10">
        <v>-72.153791417944802</v>
      </c>
    </row>
    <row r="11" spans="2:80" x14ac:dyDescent="0.25">
      <c r="AZ11" s="17">
        <v>8</v>
      </c>
      <c r="BA11" s="17">
        <v>5.8963015425670919</v>
      </c>
      <c r="BB11" s="17">
        <v>6</v>
      </c>
      <c r="BC11" s="17">
        <v>54</v>
      </c>
      <c r="BD11" s="17">
        <v>49.142857142857153</v>
      </c>
      <c r="BE11">
        <v>8</v>
      </c>
      <c r="BF11">
        <v>1.1395348837209303</v>
      </c>
      <c r="BZ11">
        <v>18.276054062585665</v>
      </c>
      <c r="CA11">
        <v>-26.54448296842963</v>
      </c>
      <c r="CB11">
        <v>-70.907053514883813</v>
      </c>
    </row>
    <row r="12" spans="2:80" x14ac:dyDescent="0.25">
      <c r="AZ12" s="16">
        <v>9</v>
      </c>
      <c r="BA12" s="16">
        <v>5.8540935818129842</v>
      </c>
      <c r="BB12" s="16">
        <v>9</v>
      </c>
      <c r="BC12" s="16">
        <v>63</v>
      </c>
      <c r="BD12" s="16">
        <v>55.285714285714299</v>
      </c>
      <c r="BE12">
        <v>9</v>
      </c>
      <c r="BF12">
        <v>0.97674418604651159</v>
      </c>
      <c r="BZ12">
        <v>22.741303591248059</v>
      </c>
      <c r="CA12">
        <v>-21.632708486900995</v>
      </c>
      <c r="CB12">
        <v>-65.545655290889897</v>
      </c>
    </row>
    <row r="13" spans="2:80" x14ac:dyDescent="0.25">
      <c r="AZ13" s="16">
        <v>10</v>
      </c>
      <c r="BA13" s="16">
        <v>5.8201328876559133</v>
      </c>
      <c r="BB13" s="16">
        <v>10</v>
      </c>
      <c r="BC13" s="16">
        <v>73</v>
      </c>
      <c r="BD13" s="16">
        <v>61.428571428571445</v>
      </c>
      <c r="BE13">
        <v>10</v>
      </c>
      <c r="BF13">
        <v>0.2441860465116279</v>
      </c>
      <c r="BZ13">
        <v>31.309858592683426</v>
      </c>
      <c r="CA13">
        <v>-13.84311303105066</v>
      </c>
      <c r="CB13">
        <v>-55.257442891559258</v>
      </c>
    </row>
    <row r="14" spans="2:80" x14ac:dyDescent="0.25">
      <c r="AZ14" s="17">
        <v>11</v>
      </c>
      <c r="BA14" s="17">
        <v>5.670817044115819</v>
      </c>
      <c r="BB14" s="17">
        <v>7</v>
      </c>
      <c r="BC14" s="17">
        <v>80</v>
      </c>
      <c r="BD14" s="17">
        <v>67.571428571428584</v>
      </c>
      <c r="BZ14">
        <v>39.744118165585164</v>
      </c>
      <c r="CA14">
        <v>-7.51741835137436</v>
      </c>
      <c r="CB14">
        <v>-45.130478204682078</v>
      </c>
    </row>
    <row r="15" spans="2:80" x14ac:dyDescent="0.25">
      <c r="AZ15" s="17">
        <v>12</v>
      </c>
      <c r="BA15" s="17">
        <v>5.5864265494877667</v>
      </c>
      <c r="BB15" s="17">
        <v>8</v>
      </c>
      <c r="BC15" s="17">
        <v>88</v>
      </c>
      <c r="BD15" s="17">
        <v>73.714285714285722</v>
      </c>
      <c r="BZ15">
        <v>40.3817818340518</v>
      </c>
      <c r="CA15">
        <v>-7.1250099400102709</v>
      </c>
      <c r="CB15">
        <v>-44.36483927729909</v>
      </c>
    </row>
    <row r="16" spans="2:80" x14ac:dyDescent="0.25">
      <c r="AZ16" s="16">
        <v>13</v>
      </c>
      <c r="BA16" s="16">
        <v>5.5653775471165705</v>
      </c>
      <c r="BB16" s="16">
        <v>3</v>
      </c>
      <c r="BC16" s="16">
        <v>91</v>
      </c>
      <c r="BD16" s="16">
        <v>79.857142857142861</v>
      </c>
      <c r="BZ16">
        <v>45.036564537238689</v>
      </c>
      <c r="CA16">
        <v>-4.7976185884168281</v>
      </c>
      <c r="CB16">
        <v>-38.775869711824527</v>
      </c>
    </row>
    <row r="17" spans="52:80" x14ac:dyDescent="0.25">
      <c r="AZ17" s="16">
        <v>14</v>
      </c>
      <c r="BA17" s="16">
        <v>5.4961828416767418</v>
      </c>
      <c r="BB17" s="16">
        <v>8</v>
      </c>
      <c r="BC17" s="16">
        <v>99</v>
      </c>
      <c r="BD17" s="16">
        <v>86</v>
      </c>
      <c r="BZ17">
        <v>46.390220154404062</v>
      </c>
      <c r="CA17">
        <v>-4.2561563415506782</v>
      </c>
      <c r="CB17">
        <v>-37.150543562594997</v>
      </c>
    </row>
    <row r="18" spans="52:80" x14ac:dyDescent="0.25">
      <c r="AZ18" s="17">
        <v>15</v>
      </c>
      <c r="BA18" s="17">
        <v>5.4497765897008525</v>
      </c>
      <c r="BB18" s="17">
        <v>6</v>
      </c>
      <c r="BC18" s="17">
        <v>105</v>
      </c>
      <c r="BD18" s="17">
        <v>92.142857142857139</v>
      </c>
      <c r="BZ18">
        <v>50.521754967912607</v>
      </c>
      <c r="CA18">
        <v>-2.9650517123292595</v>
      </c>
      <c r="CB18">
        <v>-32.18983458780469</v>
      </c>
    </row>
    <row r="19" spans="52:80" x14ac:dyDescent="0.25">
      <c r="AZ19" s="17">
        <v>16</v>
      </c>
      <c r="BA19" s="17">
        <v>5.2379619158324582</v>
      </c>
      <c r="BB19" s="17">
        <v>8</v>
      </c>
      <c r="BC19" s="17">
        <v>113</v>
      </c>
      <c r="BD19" s="17">
        <v>98.285714285714278</v>
      </c>
      <c r="BZ19">
        <v>50.986720591856667</v>
      </c>
      <c r="CA19">
        <v>-2.8556480361071266</v>
      </c>
      <c r="CB19">
        <v>-31.631553162672631</v>
      </c>
    </row>
    <row r="20" spans="52:80" x14ac:dyDescent="0.25">
      <c r="AZ20" s="16">
        <v>17</v>
      </c>
      <c r="BA20" s="16">
        <v>5.1019584847547499</v>
      </c>
      <c r="BB20" s="16">
        <v>9</v>
      </c>
      <c r="BC20" s="16">
        <v>122</v>
      </c>
      <c r="BD20" s="16">
        <v>104.42857142857142</v>
      </c>
      <c r="BZ20">
        <v>57.404034061207597</v>
      </c>
      <c r="CA20">
        <v>-1.7860957912153061</v>
      </c>
      <c r="CB20">
        <v>-23.926323518385118</v>
      </c>
    </row>
    <row r="21" spans="52:80" x14ac:dyDescent="0.25">
      <c r="AZ21" s="16">
        <v>18</v>
      </c>
      <c r="BA21" s="16">
        <v>4.9897851750559816</v>
      </c>
      <c r="BB21" s="16">
        <v>3</v>
      </c>
      <c r="BC21" s="16">
        <v>125</v>
      </c>
      <c r="BD21" s="16">
        <v>110.57142857142856</v>
      </c>
      <c r="BZ21">
        <v>71.694600905314047</v>
      </c>
      <c r="CA21">
        <v>-0.28182559709883659</v>
      </c>
      <c r="CB21">
        <v>-6.7677259515409531</v>
      </c>
    </row>
    <row r="22" spans="52:80" x14ac:dyDescent="0.25">
      <c r="AZ22" s="17">
        <v>19</v>
      </c>
      <c r="BA22" s="17">
        <v>4.9240430988846509</v>
      </c>
      <c r="BB22" s="17">
        <v>1</v>
      </c>
      <c r="BC22" s="17">
        <v>126</v>
      </c>
      <c r="BD22" s="17">
        <v>116.71428571428569</v>
      </c>
      <c r="BZ22">
        <v>77.331112847290782</v>
      </c>
      <c r="CA22">
        <v>0</v>
      </c>
      <c r="CB22">
        <v>1.4210854715202004E-14</v>
      </c>
    </row>
    <row r="23" spans="52:80" x14ac:dyDescent="0.25">
      <c r="AZ23" s="17">
        <v>20</v>
      </c>
      <c r="BA23" s="17">
        <v>3.7789849676026712</v>
      </c>
      <c r="BB23" s="17">
        <v>2</v>
      </c>
      <c r="BC23" s="17">
        <v>128</v>
      </c>
      <c r="BD23" s="17">
        <v>122.85714285714283</v>
      </c>
    </row>
    <row r="24" spans="52:80" x14ac:dyDescent="0.25">
      <c r="AZ24">
        <v>21</v>
      </c>
      <c r="BA24">
        <v>3.4200012316400459</v>
      </c>
      <c r="BB24">
        <v>1</v>
      </c>
      <c r="BC24">
        <v>129</v>
      </c>
      <c r="BD24">
        <v>128.99999999999997</v>
      </c>
    </row>
    <row r="37" spans="9:13" x14ac:dyDescent="0.25">
      <c r="I37" s="12" t="s">
        <v>91</v>
      </c>
      <c r="J37" s="12" t="s">
        <v>92</v>
      </c>
      <c r="K37" s="12" t="s">
        <v>93</v>
      </c>
      <c r="L37" s="12" t="s">
        <v>94</v>
      </c>
      <c r="M37" s="12" t="s">
        <v>95</v>
      </c>
    </row>
    <row r="38" spans="9:13" x14ac:dyDescent="0.25">
      <c r="I38" s="11">
        <v>1</v>
      </c>
      <c r="J38" s="10">
        <v>6</v>
      </c>
      <c r="K38" s="10">
        <v>0</v>
      </c>
      <c r="L38" s="10">
        <v>6</v>
      </c>
      <c r="M38" s="10">
        <v>6</v>
      </c>
    </row>
    <row r="39" spans="9:13" x14ac:dyDescent="0.25">
      <c r="I39" s="11">
        <v>2</v>
      </c>
      <c r="J39" s="10">
        <v>7</v>
      </c>
      <c r="K39" s="10">
        <v>2.8284271247461903</v>
      </c>
      <c r="L39" s="10">
        <v>5</v>
      </c>
      <c r="M39" s="10">
        <v>9</v>
      </c>
    </row>
    <row r="40" spans="9:13" x14ac:dyDescent="0.25">
      <c r="I40" s="11">
        <v>3</v>
      </c>
      <c r="J40" s="10">
        <v>7</v>
      </c>
      <c r="K40" s="10">
        <v>1.4142135623730951</v>
      </c>
      <c r="L40" s="10">
        <v>6</v>
      </c>
      <c r="M40" s="10">
        <v>8</v>
      </c>
    </row>
    <row r="41" spans="9:13" x14ac:dyDescent="0.25">
      <c r="I41" s="11">
        <v>4</v>
      </c>
      <c r="J41" s="10">
        <v>7</v>
      </c>
      <c r="K41" s="10">
        <v>1.4142135623730951</v>
      </c>
      <c r="L41" s="10">
        <v>6</v>
      </c>
      <c r="M41" s="10">
        <v>8</v>
      </c>
    </row>
    <row r="42" spans="9:13" x14ac:dyDescent="0.25">
      <c r="I42" s="11">
        <v>5</v>
      </c>
      <c r="J42" s="10">
        <v>9.5</v>
      </c>
      <c r="K42" s="10">
        <v>0.70710678118654757</v>
      </c>
      <c r="L42" s="10">
        <v>9</v>
      </c>
      <c r="M42" s="10">
        <v>10</v>
      </c>
    </row>
    <row r="43" spans="9:13" x14ac:dyDescent="0.25">
      <c r="I43" s="11">
        <v>6</v>
      </c>
      <c r="J43" s="10">
        <v>7.5</v>
      </c>
      <c r="K43" s="10">
        <v>0.70710678118654757</v>
      </c>
      <c r="L43" s="10">
        <v>7</v>
      </c>
      <c r="M43" s="10">
        <v>8</v>
      </c>
    </row>
    <row r="44" spans="9:13" x14ac:dyDescent="0.25">
      <c r="I44" s="11">
        <v>7</v>
      </c>
      <c r="J44" s="10">
        <v>5.5</v>
      </c>
      <c r="K44" s="10">
        <v>3.5355339059327378</v>
      </c>
      <c r="L44" s="10">
        <v>3</v>
      </c>
      <c r="M44" s="10">
        <v>8</v>
      </c>
    </row>
    <row r="45" spans="9:13" x14ac:dyDescent="0.25">
      <c r="I45" s="11">
        <v>8</v>
      </c>
      <c r="J45" s="10">
        <v>7</v>
      </c>
      <c r="K45" s="10">
        <v>1.4142135623730951</v>
      </c>
      <c r="L45" s="10">
        <v>6</v>
      </c>
      <c r="M45" s="10">
        <v>8</v>
      </c>
    </row>
    <row r="46" spans="9:13" x14ac:dyDescent="0.25">
      <c r="I46" s="11">
        <v>9</v>
      </c>
      <c r="J46" s="10">
        <v>6</v>
      </c>
      <c r="K46" s="10">
        <v>4.2426406871192848</v>
      </c>
      <c r="L46" s="10">
        <v>3</v>
      </c>
      <c r="M46" s="10">
        <v>9</v>
      </c>
    </row>
    <row r="47" spans="9:13" x14ac:dyDescent="0.25">
      <c r="I47" s="11">
        <v>10</v>
      </c>
      <c r="J47" s="10">
        <v>1.5</v>
      </c>
      <c r="K47" s="10">
        <v>0.70710678118654757</v>
      </c>
      <c r="L47" s="10">
        <v>1</v>
      </c>
      <c r="M47" s="10">
        <v>2</v>
      </c>
    </row>
  </sheetData>
  <mergeCells count="12">
    <mergeCell ref="B5:C5"/>
    <mergeCell ref="D5:E5"/>
    <mergeCell ref="F5:G5"/>
    <mergeCell ref="H5:I5"/>
    <mergeCell ref="J5:K5"/>
    <mergeCell ref="B3:K3"/>
    <mergeCell ref="N3:Q3"/>
    <mergeCell ref="B4:C4"/>
    <mergeCell ref="D4:E4"/>
    <mergeCell ref="F4:G4"/>
    <mergeCell ref="H4:I4"/>
    <mergeCell ref="J4:K4"/>
  </mergeCells>
  <hyperlinks>
    <hyperlink ref="B4" location="'MLR_Output'!$B$10:$B$10" display="Inputs"/>
    <hyperlink ref="D4" location="'MLR_Output'!$B$46:$B$46" display="Predictors"/>
    <hyperlink ref="F4" location="'MLR_Output'!$B$61:$B$61" display="Regress. Model"/>
    <hyperlink ref="H4" location="'MLR_Output'!$B$73:$B$73" display="ANOVA"/>
    <hyperlink ref="J4" location="'MLR_Output'!$B$81:$B$81" display="Var. Covar. Matrix"/>
    <hyperlink ref="B5" location="'MLR_Output'!$B$93:$B$93" display="Train. Score - Summary"/>
    <hyperlink ref="D5" location="'MLR_Output'!$B$99:$B$99" display="Valid. Score - Summary"/>
    <hyperlink ref="F5" location="'MLR_ValidationLiftChart'!$B$10:$B$10" display="Validation Lift Chart"/>
  </hyperlinks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showGridLines="0" workbookViewId="0"/>
  </sheetViews>
  <sheetFormatPr defaultRowHeight="15" x14ac:dyDescent="0.25"/>
  <cols>
    <col min="1" max="1" width="19.28515625" bestFit="1" customWidth="1"/>
    <col min="2" max="2" width="25" bestFit="1" customWidth="1"/>
    <col min="4" max="4" width="9.28515625" bestFit="1" customWidth="1"/>
    <col min="5" max="5" width="12.7109375" bestFit="1" customWidth="1"/>
    <col min="6" max="8" width="9.28515625" bestFit="1" customWidth="1"/>
    <col min="9" max="9" width="12" bestFit="1" customWidth="1"/>
    <col min="10" max="10" width="9.28515625" bestFit="1" customWidth="1"/>
  </cols>
  <sheetData>
    <row r="1" spans="1:13" x14ac:dyDescent="0.25">
      <c r="M1" t="s">
        <v>301</v>
      </c>
    </row>
    <row r="2" spans="1:13" x14ac:dyDescent="0.25">
      <c r="A2" s="11" t="s">
        <v>50</v>
      </c>
      <c r="B2" s="10" t="s">
        <v>302</v>
      </c>
    </row>
    <row r="3" spans="1:13" x14ac:dyDescent="0.25">
      <c r="A3" s="11" t="s">
        <v>303</v>
      </c>
      <c r="B3" s="10" t="b">
        <v>1</v>
      </c>
    </row>
    <row r="4" spans="1:13" x14ac:dyDescent="0.25">
      <c r="A4" s="11" t="s">
        <v>163</v>
      </c>
      <c r="B4" s="10">
        <v>6</v>
      </c>
    </row>
    <row r="5" spans="1:13" x14ac:dyDescent="0.25">
      <c r="A5" s="11" t="s">
        <v>67</v>
      </c>
      <c r="B5" s="10" t="s">
        <v>304</v>
      </c>
      <c r="D5" s="10"/>
      <c r="E5" s="10" t="s">
        <v>2</v>
      </c>
      <c r="F5" s="10" t="s">
        <v>3</v>
      </c>
      <c r="G5" s="10" t="s">
        <v>4</v>
      </c>
      <c r="H5" s="10" t="s">
        <v>5</v>
      </c>
      <c r="I5" s="10" t="s">
        <v>6</v>
      </c>
      <c r="J5" s="10" t="s">
        <v>7</v>
      </c>
      <c r="K5" s="10" t="s">
        <v>145</v>
      </c>
    </row>
    <row r="6" spans="1:13" x14ac:dyDescent="0.25">
      <c r="A6" s="11" t="s">
        <v>69</v>
      </c>
      <c r="B6" s="10" t="s">
        <v>305</v>
      </c>
      <c r="D6" s="10"/>
      <c r="E6" s="10">
        <v>1</v>
      </c>
      <c r="F6" s="10">
        <v>2</v>
      </c>
      <c r="G6" s="10">
        <v>3</v>
      </c>
      <c r="H6" s="10">
        <v>4</v>
      </c>
      <c r="I6" s="10">
        <v>5</v>
      </c>
      <c r="J6" s="10">
        <v>6</v>
      </c>
      <c r="K6" s="10">
        <v>7</v>
      </c>
    </row>
    <row r="7" spans="1:13" x14ac:dyDescent="0.25">
      <c r="A7" s="11" t="s">
        <v>68</v>
      </c>
      <c r="B7" s="10" t="s">
        <v>306</v>
      </c>
      <c r="D7" s="10"/>
      <c r="E7" s="10" t="s">
        <v>165</v>
      </c>
      <c r="F7" s="10" t="s">
        <v>165</v>
      </c>
      <c r="G7" s="10" t="s">
        <v>165</v>
      </c>
      <c r="H7" s="10" t="s">
        <v>165</v>
      </c>
      <c r="I7" s="10" t="s">
        <v>165</v>
      </c>
      <c r="J7" s="10" t="s">
        <v>165</v>
      </c>
      <c r="K7" s="10" t="s">
        <v>81</v>
      </c>
    </row>
    <row r="8" spans="1:13" x14ac:dyDescent="0.25">
      <c r="A8" s="11" t="s">
        <v>255</v>
      </c>
      <c r="B8" s="10" t="s">
        <v>307</v>
      </c>
      <c r="D8" s="10"/>
      <c r="E8" s="10" t="s">
        <v>257</v>
      </c>
      <c r="F8" s="10" t="s">
        <v>257</v>
      </c>
      <c r="G8" s="10" t="s">
        <v>257</v>
      </c>
      <c r="H8" s="10" t="s">
        <v>257</v>
      </c>
      <c r="I8" s="10" t="s">
        <v>257</v>
      </c>
      <c r="J8" s="10" t="s">
        <v>257</v>
      </c>
      <c r="K8" s="10"/>
    </row>
    <row r="9" spans="1:13" x14ac:dyDescent="0.25">
      <c r="A9" s="11" t="s">
        <v>308</v>
      </c>
      <c r="B9" s="10" t="s">
        <v>309</v>
      </c>
      <c r="D9" s="10"/>
      <c r="E9" s="10" t="s">
        <v>2</v>
      </c>
      <c r="F9" s="10" t="s">
        <v>3</v>
      </c>
      <c r="G9" s="10" t="s">
        <v>4</v>
      </c>
      <c r="H9" s="10" t="s">
        <v>5</v>
      </c>
      <c r="I9" s="10" t="s">
        <v>6</v>
      </c>
      <c r="J9" s="10" t="s">
        <v>7</v>
      </c>
      <c r="K9" s="10"/>
    </row>
    <row r="10" spans="1:13" x14ac:dyDescent="0.25">
      <c r="D10" s="10">
        <v>6.7424500861227212</v>
      </c>
      <c r="E10" s="10">
        <v>-4.7851462347855673E-7</v>
      </c>
      <c r="F10" s="10">
        <v>1.6470088187371084E-3</v>
      </c>
      <c r="G10" s="10">
        <v>1.1175769499222407E-4</v>
      </c>
      <c r="H10" s="10">
        <v>-1.1809895340820387E-3</v>
      </c>
      <c r="I10" s="10">
        <v>8.2647100460619597E-5</v>
      </c>
      <c r="J10" s="10">
        <v>-0.19904664263220026</v>
      </c>
      <c r="K10" s="10"/>
    </row>
  </sheetData>
  <pageMargins left="0.7" right="0.7" top="0.75" bottom="0.75" header="0.3" footer="0.3"/>
  <pageSetup orientation="portrait" horizontalDpi="4294967295" verticalDpi="4294967295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77"/>
  <sheetViews>
    <sheetView showGridLines="0" topLeftCell="A53" workbookViewId="0"/>
  </sheetViews>
  <sheetFormatPr defaultRowHeight="15" x14ac:dyDescent="0.25"/>
  <cols>
    <col min="3" max="3" width="14.140625" bestFit="1" customWidth="1"/>
    <col min="16" max="16" width="13.28515625" bestFit="1" customWidth="1"/>
  </cols>
  <sheetData>
    <row r="1" spans="2:19" ht="18.75" x14ac:dyDescent="0.3">
      <c r="B1" s="9" t="s">
        <v>204</v>
      </c>
      <c r="N1" t="s">
        <v>294</v>
      </c>
    </row>
    <row r="3" spans="2:19" ht="15.75" x14ac:dyDescent="0.25">
      <c r="B3" s="30" t="s">
        <v>11</v>
      </c>
      <c r="C3" s="31"/>
      <c r="D3" s="31"/>
      <c r="E3" s="31"/>
      <c r="F3" s="31"/>
      <c r="G3" s="31"/>
      <c r="H3" s="31"/>
      <c r="I3" s="31"/>
      <c r="J3" s="31"/>
      <c r="K3" s="31"/>
      <c r="L3" s="31"/>
      <c r="M3" s="32"/>
      <c r="P3" s="30" t="s">
        <v>12</v>
      </c>
      <c r="Q3" s="31"/>
      <c r="R3" s="31"/>
      <c r="S3" s="32"/>
    </row>
    <row r="4" spans="2:19" x14ac:dyDescent="0.25">
      <c r="B4" s="33" t="s">
        <v>96</v>
      </c>
      <c r="C4" s="34"/>
      <c r="D4" s="33" t="s">
        <v>278</v>
      </c>
      <c r="E4" s="34"/>
      <c r="F4" s="33" t="s">
        <v>100</v>
      </c>
      <c r="G4" s="34"/>
      <c r="H4" s="33" t="s">
        <v>101</v>
      </c>
      <c r="I4" s="34"/>
      <c r="J4" s="33" t="s">
        <v>279</v>
      </c>
      <c r="K4" s="34"/>
      <c r="L4" s="33" t="s">
        <v>188</v>
      </c>
      <c r="M4" s="34"/>
      <c r="P4" s="12" t="s">
        <v>206</v>
      </c>
      <c r="Q4" s="12" t="s">
        <v>207</v>
      </c>
      <c r="R4" s="12" t="s">
        <v>208</v>
      </c>
      <c r="S4" s="12" t="s">
        <v>16</v>
      </c>
    </row>
    <row r="5" spans="2:19" x14ac:dyDescent="0.25">
      <c r="P5" s="10">
        <v>5</v>
      </c>
      <c r="Q5" s="10">
        <v>5</v>
      </c>
      <c r="R5" s="10">
        <v>5</v>
      </c>
      <c r="S5" s="10">
        <v>15</v>
      </c>
    </row>
    <row r="10" spans="2:19" ht="18.75" x14ac:dyDescent="0.3">
      <c r="B10" s="20" t="s">
        <v>96</v>
      </c>
    </row>
    <row r="12" spans="2:19" ht="15.75" x14ac:dyDescent="0.25">
      <c r="C12" s="30" t="s">
        <v>118</v>
      </c>
      <c r="D12" s="31"/>
      <c r="E12" s="31"/>
      <c r="F12" s="31"/>
      <c r="G12" s="31"/>
      <c r="H12" s="31"/>
      <c r="I12" s="31"/>
      <c r="J12" s="31"/>
      <c r="K12" s="32"/>
    </row>
    <row r="13" spans="2:19" x14ac:dyDescent="0.25">
      <c r="C13" s="37" t="s">
        <v>27</v>
      </c>
      <c r="D13" s="39"/>
      <c r="E13" s="39"/>
      <c r="F13" s="38"/>
      <c r="G13" s="40" t="s">
        <v>31</v>
      </c>
      <c r="H13" s="41"/>
      <c r="I13" s="41"/>
      <c r="J13" s="41"/>
      <c r="K13" s="42"/>
    </row>
    <row r="14" spans="2:19" x14ac:dyDescent="0.25">
      <c r="C14" s="37" t="s">
        <v>28</v>
      </c>
      <c r="D14" s="39"/>
      <c r="E14" s="39"/>
      <c r="F14" s="38"/>
      <c r="G14" s="40" t="s">
        <v>191</v>
      </c>
      <c r="H14" s="41"/>
      <c r="I14" s="41"/>
      <c r="J14" s="41"/>
      <c r="K14" s="42"/>
    </row>
    <row r="15" spans="2:19" x14ac:dyDescent="0.25">
      <c r="C15" s="37" t="s">
        <v>119</v>
      </c>
      <c r="D15" s="39"/>
      <c r="E15" s="39"/>
      <c r="F15" s="38"/>
      <c r="G15" s="40" t="s">
        <v>120</v>
      </c>
      <c r="H15" s="41"/>
      <c r="I15" s="41"/>
      <c r="J15" s="41"/>
      <c r="K15" s="42"/>
    </row>
    <row r="16" spans="2:19" x14ac:dyDescent="0.25">
      <c r="C16" s="37" t="s">
        <v>121</v>
      </c>
      <c r="D16" s="39"/>
      <c r="E16" s="39"/>
      <c r="F16" s="38"/>
      <c r="G16" s="40" t="b">
        <v>0</v>
      </c>
      <c r="H16" s="41"/>
      <c r="I16" s="41"/>
      <c r="J16" s="41"/>
      <c r="K16" s="42"/>
    </row>
    <row r="17" spans="3:11" x14ac:dyDescent="0.25">
      <c r="C17" s="37" t="s">
        <v>122</v>
      </c>
      <c r="D17" s="39"/>
      <c r="E17" s="39"/>
      <c r="F17" s="38"/>
      <c r="G17" s="40">
        <v>31</v>
      </c>
      <c r="H17" s="41"/>
      <c r="I17" s="41"/>
      <c r="J17" s="41"/>
      <c r="K17" s="42"/>
    </row>
    <row r="18" spans="3:11" x14ac:dyDescent="0.25">
      <c r="C18" s="37" t="s">
        <v>123</v>
      </c>
      <c r="D18" s="39"/>
      <c r="E18" s="39"/>
      <c r="F18" s="38"/>
      <c r="G18" s="40">
        <v>21</v>
      </c>
      <c r="H18" s="41"/>
      <c r="I18" s="41"/>
      <c r="J18" s="41"/>
      <c r="K18" s="42"/>
    </row>
    <row r="20" spans="3:11" ht="15.75" x14ac:dyDescent="0.25">
      <c r="C20" s="30" t="s">
        <v>124</v>
      </c>
      <c r="D20" s="31"/>
      <c r="E20" s="31"/>
      <c r="F20" s="31"/>
      <c r="G20" s="32"/>
    </row>
    <row r="21" spans="3:11" x14ac:dyDescent="0.25">
      <c r="C21" s="37" t="s">
        <v>125</v>
      </c>
      <c r="D21" s="38"/>
      <c r="E21" s="40">
        <v>3</v>
      </c>
      <c r="F21" s="41"/>
      <c r="G21" s="42"/>
    </row>
    <row r="22" spans="3:11" x14ac:dyDescent="0.25">
      <c r="C22" s="37" t="s">
        <v>126</v>
      </c>
      <c r="D22" s="38"/>
      <c r="E22" s="10">
        <v>1</v>
      </c>
      <c r="F22" s="10">
        <v>2</v>
      </c>
      <c r="G22" s="10">
        <v>3</v>
      </c>
    </row>
    <row r="23" spans="3:11" x14ac:dyDescent="0.25">
      <c r="C23" s="37" t="s">
        <v>127</v>
      </c>
      <c r="D23" s="38"/>
      <c r="E23" s="35" t="s">
        <v>145</v>
      </c>
      <c r="F23" s="36"/>
      <c r="G23" s="34"/>
    </row>
    <row r="25" spans="3:11" ht="15.75" x14ac:dyDescent="0.25">
      <c r="C25" s="30" t="s">
        <v>39</v>
      </c>
      <c r="D25" s="31"/>
      <c r="E25" s="31"/>
      <c r="F25" s="31"/>
      <c r="G25" s="31"/>
      <c r="H25" s="31"/>
      <c r="I25" s="31"/>
      <c r="J25" s="32"/>
    </row>
    <row r="26" spans="3:11" x14ac:dyDescent="0.25">
      <c r="C26" s="37" t="s">
        <v>128</v>
      </c>
      <c r="D26" s="39"/>
      <c r="E26" s="39"/>
      <c r="F26" s="38"/>
      <c r="G26" s="40" t="s">
        <v>129</v>
      </c>
      <c r="H26" s="41"/>
      <c r="I26" s="41"/>
      <c r="J26" s="42"/>
    </row>
    <row r="27" spans="3:11" x14ac:dyDescent="0.25">
      <c r="C27" s="37" t="s">
        <v>209</v>
      </c>
      <c r="D27" s="39"/>
      <c r="E27" s="39"/>
      <c r="F27" s="38"/>
      <c r="G27" s="40" t="s">
        <v>283</v>
      </c>
      <c r="H27" s="41"/>
      <c r="I27" s="41"/>
      <c r="J27" s="42"/>
    </row>
    <row r="28" spans="3:11" x14ac:dyDescent="0.25">
      <c r="C28" s="37" t="s">
        <v>211</v>
      </c>
      <c r="D28" s="39"/>
      <c r="E28" s="39"/>
      <c r="F28" s="38"/>
      <c r="G28" s="40">
        <v>12345</v>
      </c>
      <c r="H28" s="41"/>
      <c r="I28" s="41"/>
      <c r="J28" s="42"/>
    </row>
    <row r="29" spans="3:11" x14ac:dyDescent="0.25">
      <c r="C29" s="37" t="s">
        <v>258</v>
      </c>
      <c r="D29" s="39"/>
      <c r="E29" s="39"/>
      <c r="F29" s="38"/>
      <c r="G29" s="40">
        <v>2</v>
      </c>
      <c r="H29" s="41"/>
      <c r="I29" s="41"/>
      <c r="J29" s="42"/>
    </row>
    <row r="30" spans="3:11" x14ac:dyDescent="0.25">
      <c r="C30" s="37" t="s">
        <v>284</v>
      </c>
      <c r="D30" s="39"/>
      <c r="E30" s="39"/>
      <c r="F30" s="38"/>
      <c r="G30" s="40">
        <v>1</v>
      </c>
      <c r="H30" s="41"/>
      <c r="I30" s="41"/>
      <c r="J30" s="42"/>
    </row>
    <row r="31" spans="3:11" x14ac:dyDescent="0.25">
      <c r="C31" s="37" t="s">
        <v>298</v>
      </c>
      <c r="D31" s="39"/>
      <c r="E31" s="39"/>
      <c r="F31" s="38"/>
      <c r="G31" s="40">
        <v>2</v>
      </c>
      <c r="H31" s="41"/>
      <c r="I31" s="41"/>
      <c r="J31" s="42"/>
    </row>
    <row r="32" spans="3:11" x14ac:dyDescent="0.25">
      <c r="C32" s="37" t="s">
        <v>215</v>
      </c>
      <c r="D32" s="39"/>
      <c r="E32" s="39"/>
      <c r="F32" s="38"/>
      <c r="G32" s="40">
        <v>30</v>
      </c>
      <c r="H32" s="41"/>
      <c r="I32" s="41"/>
      <c r="J32" s="42"/>
    </row>
    <row r="33" spans="2:10" x14ac:dyDescent="0.25">
      <c r="C33" s="37" t="s">
        <v>216</v>
      </c>
      <c r="D33" s="39"/>
      <c r="E33" s="39"/>
      <c r="F33" s="38"/>
      <c r="G33" s="40">
        <v>0.1</v>
      </c>
      <c r="H33" s="41"/>
      <c r="I33" s="41"/>
      <c r="J33" s="42"/>
    </row>
    <row r="34" spans="2:10" x14ac:dyDescent="0.25">
      <c r="C34" s="37" t="s">
        <v>217</v>
      </c>
      <c r="D34" s="39"/>
      <c r="E34" s="39"/>
      <c r="F34" s="38"/>
      <c r="G34" s="40">
        <v>0.6</v>
      </c>
      <c r="H34" s="41"/>
      <c r="I34" s="41"/>
      <c r="J34" s="42"/>
    </row>
    <row r="35" spans="2:10" x14ac:dyDescent="0.25">
      <c r="C35" s="37" t="s">
        <v>218</v>
      </c>
      <c r="D35" s="39"/>
      <c r="E35" s="39"/>
      <c r="F35" s="38"/>
      <c r="G35" s="40">
        <v>0.01</v>
      </c>
      <c r="H35" s="41"/>
      <c r="I35" s="41"/>
      <c r="J35" s="42"/>
    </row>
    <row r="36" spans="2:10" x14ac:dyDescent="0.25">
      <c r="C36" s="37" t="s">
        <v>219</v>
      </c>
      <c r="D36" s="39"/>
      <c r="E36" s="39"/>
      <c r="F36" s="38"/>
      <c r="G36" s="40">
        <v>0</v>
      </c>
      <c r="H36" s="41"/>
      <c r="I36" s="41"/>
      <c r="J36" s="42"/>
    </row>
    <row r="37" spans="2:10" x14ac:dyDescent="0.25">
      <c r="C37" s="37" t="s">
        <v>220</v>
      </c>
      <c r="D37" s="39"/>
      <c r="E37" s="39"/>
      <c r="F37" s="38"/>
      <c r="G37" s="40" t="s">
        <v>221</v>
      </c>
      <c r="H37" s="41"/>
      <c r="I37" s="41"/>
      <c r="J37" s="42"/>
    </row>
    <row r="38" spans="2:10" x14ac:dyDescent="0.25">
      <c r="C38" s="37" t="s">
        <v>222</v>
      </c>
      <c r="D38" s="39"/>
      <c r="E38" s="39"/>
      <c r="F38" s="38"/>
      <c r="G38" s="40" t="s">
        <v>223</v>
      </c>
      <c r="H38" s="41"/>
      <c r="I38" s="41"/>
      <c r="J38" s="42"/>
    </row>
    <row r="39" spans="2:10" x14ac:dyDescent="0.25">
      <c r="C39" s="37" t="s">
        <v>224</v>
      </c>
      <c r="D39" s="39"/>
      <c r="E39" s="39"/>
      <c r="F39" s="38"/>
      <c r="G39" s="40" t="s">
        <v>223</v>
      </c>
      <c r="H39" s="41"/>
      <c r="I39" s="41"/>
      <c r="J39" s="42"/>
    </row>
    <row r="41" spans="2:10" ht="15.75" x14ac:dyDescent="0.25">
      <c r="C41" s="30" t="s">
        <v>137</v>
      </c>
      <c r="D41" s="31"/>
      <c r="E41" s="31"/>
      <c r="F41" s="31"/>
      <c r="G41" s="32"/>
    </row>
    <row r="42" spans="2:10" x14ac:dyDescent="0.25">
      <c r="C42" s="35" t="s">
        <v>138</v>
      </c>
      <c r="D42" s="36"/>
      <c r="E42" s="36"/>
      <c r="F42" s="36"/>
      <c r="G42" s="34"/>
    </row>
    <row r="43" spans="2:10" x14ac:dyDescent="0.25">
      <c r="C43" s="35" t="s">
        <v>139</v>
      </c>
      <c r="D43" s="36"/>
      <c r="E43" s="36"/>
      <c r="F43" s="36"/>
      <c r="G43" s="34"/>
    </row>
    <row r="44" spans="2:10" x14ac:dyDescent="0.25">
      <c r="C44" s="35" t="s">
        <v>141</v>
      </c>
      <c r="D44" s="36"/>
      <c r="E44" s="36"/>
      <c r="F44" s="36"/>
      <c r="G44" s="34"/>
    </row>
    <row r="47" spans="2:10" ht="18.75" x14ac:dyDescent="0.3">
      <c r="B47" s="20" t="s">
        <v>285</v>
      </c>
    </row>
    <row r="49" spans="3:7" x14ac:dyDescent="0.25">
      <c r="D49" s="48" t="s">
        <v>286</v>
      </c>
      <c r="E49" s="48"/>
      <c r="F49" s="48"/>
      <c r="G49" s="48"/>
    </row>
    <row r="50" spans="3:7" x14ac:dyDescent="0.25">
      <c r="C50" s="28" t="s">
        <v>287</v>
      </c>
      <c r="D50" s="12">
        <v>1</v>
      </c>
      <c r="E50" s="12">
        <v>2</v>
      </c>
      <c r="F50" s="12">
        <v>3</v>
      </c>
      <c r="G50" s="12" t="s">
        <v>288</v>
      </c>
    </row>
    <row r="51" spans="3:7" x14ac:dyDescent="0.25">
      <c r="C51" s="12" t="s">
        <v>289</v>
      </c>
      <c r="D51" s="10">
        <v>-0.17327504912604408</v>
      </c>
      <c r="E51" s="10">
        <v>0.46096355334047556</v>
      </c>
      <c r="F51" s="10">
        <v>-0.9865408734229677</v>
      </c>
      <c r="G51" s="10">
        <v>0.63482013022526795</v>
      </c>
    </row>
    <row r="54" spans="3:7" x14ac:dyDescent="0.25">
      <c r="D54" s="48" t="s">
        <v>287</v>
      </c>
      <c r="E54" s="48"/>
    </row>
    <row r="55" spans="3:7" x14ac:dyDescent="0.25">
      <c r="C55" s="28" t="s">
        <v>299</v>
      </c>
      <c r="D55" s="12" t="s">
        <v>289</v>
      </c>
      <c r="E55" s="12" t="s">
        <v>288</v>
      </c>
    </row>
    <row r="56" spans="3:7" x14ac:dyDescent="0.25">
      <c r="C56" s="12" t="s">
        <v>289</v>
      </c>
      <c r="D56" s="10">
        <v>0.45484386184353182</v>
      </c>
      <c r="E56" s="10">
        <v>0.41596316770507502</v>
      </c>
    </row>
    <row r="57" spans="3:7" x14ac:dyDescent="0.25">
      <c r="C57" s="12" t="s">
        <v>300</v>
      </c>
      <c r="D57" s="10">
        <v>-0.26667316303426175</v>
      </c>
      <c r="E57" s="10">
        <v>0.55353579060889513</v>
      </c>
    </row>
    <row r="60" spans="3:7" x14ac:dyDescent="0.25">
      <c r="D60" s="48" t="s">
        <v>299</v>
      </c>
      <c r="E60" s="48"/>
      <c r="F60" s="48"/>
    </row>
    <row r="61" spans="3:7" x14ac:dyDescent="0.25">
      <c r="C61" s="28" t="s">
        <v>290</v>
      </c>
      <c r="D61" s="12" t="s">
        <v>289</v>
      </c>
      <c r="E61" s="12" t="s">
        <v>300</v>
      </c>
      <c r="F61" s="12" t="s">
        <v>288</v>
      </c>
    </row>
    <row r="62" spans="3:7" x14ac:dyDescent="0.25">
      <c r="C62" s="12" t="s">
        <v>291</v>
      </c>
      <c r="D62" s="10">
        <v>-0.10976812702674382</v>
      </c>
      <c r="E62" s="10">
        <v>1.006704383752282</v>
      </c>
      <c r="F62" s="10">
        <v>-0.37446542549554029</v>
      </c>
    </row>
    <row r="68" spans="2:5" ht="18.75" x14ac:dyDescent="0.3">
      <c r="B68" s="20" t="s">
        <v>292</v>
      </c>
    </row>
    <row r="70" spans="2:5" ht="51.75" x14ac:dyDescent="0.25">
      <c r="C70" s="21" t="s">
        <v>157</v>
      </c>
      <c r="D70" s="12" t="s">
        <v>158</v>
      </c>
      <c r="E70" s="21" t="s">
        <v>159</v>
      </c>
    </row>
    <row r="71" spans="2:5" x14ac:dyDescent="0.25">
      <c r="C71" s="10">
        <v>200.84886955495631</v>
      </c>
      <c r="D71" s="10">
        <v>2.5453871595683366</v>
      </c>
      <c r="E71" s="10">
        <v>1.2611499276107416E-2</v>
      </c>
    </row>
    <row r="74" spans="2:5" ht="18.75" x14ac:dyDescent="0.3">
      <c r="B74" s="20" t="s">
        <v>293</v>
      </c>
    </row>
    <row r="76" spans="2:5" ht="51.75" x14ac:dyDescent="0.25">
      <c r="C76" s="21" t="s">
        <v>157</v>
      </c>
      <c r="D76" s="12" t="s">
        <v>158</v>
      </c>
      <c r="E76" s="21" t="s">
        <v>159</v>
      </c>
    </row>
    <row r="77" spans="2:5" x14ac:dyDescent="0.25">
      <c r="C77" s="10">
        <v>114.32467750331452</v>
      </c>
      <c r="D77" s="10">
        <v>2.3332450068654591</v>
      </c>
      <c r="E77" s="10">
        <v>-0.29107716198217926</v>
      </c>
    </row>
  </sheetData>
  <mergeCells count="63">
    <mergeCell ref="C12:K12"/>
    <mergeCell ref="C13:F13"/>
    <mergeCell ref="C14:F14"/>
    <mergeCell ref="C15:F15"/>
    <mergeCell ref="C16:F16"/>
    <mergeCell ref="C18:F18"/>
    <mergeCell ref="G13:K13"/>
    <mergeCell ref="G14:K14"/>
    <mergeCell ref="G15:K15"/>
    <mergeCell ref="G16:K16"/>
    <mergeCell ref="G17:K17"/>
    <mergeCell ref="G18:K18"/>
    <mergeCell ref="C17:F17"/>
    <mergeCell ref="C20:G20"/>
    <mergeCell ref="C21:D21"/>
    <mergeCell ref="C22:D22"/>
    <mergeCell ref="C23:D23"/>
    <mergeCell ref="E21:G21"/>
    <mergeCell ref="E23:G23"/>
    <mergeCell ref="C36:F36"/>
    <mergeCell ref="C25:J25"/>
    <mergeCell ref="C26:F26"/>
    <mergeCell ref="C27:F27"/>
    <mergeCell ref="C28:F28"/>
    <mergeCell ref="C29:F29"/>
    <mergeCell ref="C30:F30"/>
    <mergeCell ref="C31:F31"/>
    <mergeCell ref="C32:F32"/>
    <mergeCell ref="C33:F33"/>
    <mergeCell ref="C34:F34"/>
    <mergeCell ref="C35:F35"/>
    <mergeCell ref="D60:F60"/>
    <mergeCell ref="B4:C4"/>
    <mergeCell ref="D4:E4"/>
    <mergeCell ref="F4:G4"/>
    <mergeCell ref="H4:I4"/>
    <mergeCell ref="G39:J39"/>
    <mergeCell ref="C41:G41"/>
    <mergeCell ref="C42:G42"/>
    <mergeCell ref="C43:G43"/>
    <mergeCell ref="C44:G44"/>
    <mergeCell ref="D49:G49"/>
    <mergeCell ref="G33:J33"/>
    <mergeCell ref="G34:J34"/>
    <mergeCell ref="G35:J35"/>
    <mergeCell ref="G36:J36"/>
    <mergeCell ref="G37:J37"/>
    <mergeCell ref="J4:K4"/>
    <mergeCell ref="L4:M4"/>
    <mergeCell ref="B3:M3"/>
    <mergeCell ref="P3:S3"/>
    <mergeCell ref="D54:E54"/>
    <mergeCell ref="G38:J38"/>
    <mergeCell ref="C37:F37"/>
    <mergeCell ref="C38:F38"/>
    <mergeCell ref="C39:F39"/>
    <mergeCell ref="G26:J26"/>
    <mergeCell ref="G27:J27"/>
    <mergeCell ref="G28:J28"/>
    <mergeCell ref="G29:J29"/>
    <mergeCell ref="G30:J30"/>
    <mergeCell ref="G31:J31"/>
    <mergeCell ref="G32:J32"/>
  </mergeCells>
  <hyperlinks>
    <hyperlink ref="B4" location="'NNP_Output1'!$B$10:$B$10" display="Inputs"/>
    <hyperlink ref="D4" location="'NNP_Output1'!$B$47:$B$47" display="Weights"/>
    <hyperlink ref="F4" location="'NNP_Output1'!$B$68:$B$68" display="Train. Score - Summary"/>
    <hyperlink ref="H4" location="'NNP_Output1'!$B$74:$B$74" display="Valid. Score - Summary"/>
    <hyperlink ref="J4" location="'NNP_TrainLog1'!$B$10:$B$10" display="Training Log"/>
    <hyperlink ref="L4" location="'NNP_ValidationLiftChart1'!$B$10:$B$10" display="Validation Lift Chart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42"/>
  <sheetViews>
    <sheetView showGridLines="0" workbookViewId="0"/>
  </sheetViews>
  <sheetFormatPr defaultRowHeight="15" x14ac:dyDescent="0.25"/>
  <cols>
    <col min="16" max="16" width="13.28515625" bestFit="1" customWidth="1"/>
  </cols>
  <sheetData>
    <row r="1" spans="2:19" ht="18.75" x14ac:dyDescent="0.3">
      <c r="B1" s="9" t="s">
        <v>280</v>
      </c>
      <c r="N1" t="s">
        <v>294</v>
      </c>
    </row>
    <row r="3" spans="2:19" ht="15.75" x14ac:dyDescent="0.25">
      <c r="B3" s="30" t="s">
        <v>11</v>
      </c>
      <c r="C3" s="31"/>
      <c r="D3" s="31"/>
      <c r="E3" s="31"/>
      <c r="F3" s="31"/>
      <c r="G3" s="31"/>
      <c r="H3" s="31"/>
      <c r="I3" s="31"/>
      <c r="J3" s="31"/>
      <c r="K3" s="31"/>
      <c r="L3" s="31"/>
      <c r="M3" s="32"/>
      <c r="P3" s="30" t="s">
        <v>12</v>
      </c>
      <c r="Q3" s="31"/>
      <c r="R3" s="31"/>
      <c r="S3" s="32"/>
    </row>
    <row r="4" spans="2:19" x14ac:dyDescent="0.25">
      <c r="B4" s="33" t="s">
        <v>96</v>
      </c>
      <c r="C4" s="34"/>
      <c r="D4" s="33" t="s">
        <v>278</v>
      </c>
      <c r="E4" s="34"/>
      <c r="F4" s="33" t="s">
        <v>100</v>
      </c>
      <c r="G4" s="34"/>
      <c r="H4" s="33" t="s">
        <v>101</v>
      </c>
      <c r="I4" s="34"/>
      <c r="J4" s="33" t="s">
        <v>279</v>
      </c>
      <c r="K4" s="34"/>
      <c r="L4" s="33" t="s">
        <v>188</v>
      </c>
      <c r="M4" s="34"/>
      <c r="P4" s="12" t="s">
        <v>206</v>
      </c>
      <c r="Q4" s="12" t="s">
        <v>207</v>
      </c>
      <c r="R4" s="12" t="s">
        <v>208</v>
      </c>
      <c r="S4" s="12" t="s">
        <v>16</v>
      </c>
    </row>
    <row r="5" spans="2:19" x14ac:dyDescent="0.25">
      <c r="P5" s="10">
        <v>5</v>
      </c>
      <c r="Q5" s="10">
        <v>5</v>
      </c>
      <c r="R5" s="10">
        <v>5</v>
      </c>
      <c r="S5" s="10">
        <v>15</v>
      </c>
    </row>
    <row r="10" spans="2:19" x14ac:dyDescent="0.25">
      <c r="B10" s="23" t="s">
        <v>279</v>
      </c>
    </row>
    <row r="12" spans="2:19" x14ac:dyDescent="0.25">
      <c r="C12" s="12" t="s">
        <v>281</v>
      </c>
      <c r="D12" s="12" t="s">
        <v>282</v>
      </c>
    </row>
    <row r="13" spans="2:19" x14ac:dyDescent="0.25">
      <c r="C13" s="10">
        <v>1</v>
      </c>
      <c r="D13" s="10">
        <v>111.57807739814515</v>
      </c>
    </row>
    <row r="14" spans="2:19" x14ac:dyDescent="0.25">
      <c r="C14" s="10">
        <v>2</v>
      </c>
      <c r="D14" s="10">
        <v>103.48752271228534</v>
      </c>
    </row>
    <row r="15" spans="2:19" x14ac:dyDescent="0.25">
      <c r="C15" s="10">
        <v>3</v>
      </c>
      <c r="D15" s="10">
        <v>102.69230418405155</v>
      </c>
    </row>
    <row r="16" spans="2:19" x14ac:dyDescent="0.25">
      <c r="C16" s="10">
        <v>4</v>
      </c>
      <c r="D16" s="10">
        <v>102.99827771018398</v>
      </c>
    </row>
    <row r="17" spans="3:4" x14ac:dyDescent="0.25">
      <c r="C17" s="10">
        <v>5</v>
      </c>
      <c r="D17" s="10">
        <v>103.03522415128263</v>
      </c>
    </row>
    <row r="18" spans="3:4" x14ac:dyDescent="0.25">
      <c r="C18" s="10">
        <v>6</v>
      </c>
      <c r="D18" s="10">
        <v>102.98408562918374</v>
      </c>
    </row>
    <row r="19" spans="3:4" x14ac:dyDescent="0.25">
      <c r="C19" s="10">
        <v>7</v>
      </c>
      <c r="D19" s="10">
        <v>103.02126919611057</v>
      </c>
    </row>
    <row r="20" spans="3:4" x14ac:dyDescent="0.25">
      <c r="C20" s="10">
        <v>8</v>
      </c>
      <c r="D20" s="10">
        <v>102.97029551889753</v>
      </c>
    </row>
    <row r="21" spans="3:4" x14ac:dyDescent="0.25">
      <c r="C21" s="10">
        <v>9</v>
      </c>
      <c r="D21" s="10">
        <v>103.00789184664083</v>
      </c>
    </row>
    <row r="22" spans="3:4" x14ac:dyDescent="0.25">
      <c r="C22" s="10">
        <v>10</v>
      </c>
      <c r="D22" s="10">
        <v>102.95688924149459</v>
      </c>
    </row>
    <row r="23" spans="3:4" x14ac:dyDescent="0.25">
      <c r="C23" s="10">
        <v>11</v>
      </c>
      <c r="D23" s="10">
        <v>102.99453094502924</v>
      </c>
    </row>
    <row r="24" spans="3:4" x14ac:dyDescent="0.25">
      <c r="C24" s="10">
        <v>12</v>
      </c>
      <c r="D24" s="10">
        <v>102.94344603916335</v>
      </c>
    </row>
    <row r="25" spans="3:4" x14ac:dyDescent="0.25">
      <c r="C25" s="10">
        <v>13</v>
      </c>
      <c r="D25" s="10">
        <v>102.98101520566122</v>
      </c>
    </row>
    <row r="26" spans="3:4" x14ac:dyDescent="0.25">
      <c r="C26" s="10">
        <v>14</v>
      </c>
      <c r="D26" s="10">
        <v>102.92982967351561</v>
      </c>
    </row>
    <row r="27" spans="3:4" x14ac:dyDescent="0.25">
      <c r="C27" s="10">
        <v>15</v>
      </c>
      <c r="D27" s="10">
        <v>102.9672857286413</v>
      </c>
    </row>
    <row r="28" spans="3:4" x14ac:dyDescent="0.25">
      <c r="C28" s="10">
        <v>16</v>
      </c>
      <c r="D28" s="10">
        <v>102.91599147495283</v>
      </c>
    </row>
    <row r="29" spans="3:4" x14ac:dyDescent="0.25">
      <c r="C29" s="10">
        <v>17</v>
      </c>
      <c r="D29" s="10">
        <v>102.95331844535912</v>
      </c>
    </row>
    <row r="30" spans="3:4" x14ac:dyDescent="0.25">
      <c r="C30" s="10">
        <v>18</v>
      </c>
      <c r="D30" s="10">
        <v>102.90191052384765</v>
      </c>
    </row>
    <row r="31" spans="3:4" x14ac:dyDescent="0.25">
      <c r="C31" s="10">
        <v>19</v>
      </c>
      <c r="D31" s="10">
        <v>102.9391002790159</v>
      </c>
    </row>
    <row r="32" spans="3:4" x14ac:dyDescent="0.25">
      <c r="C32" s="10">
        <v>20</v>
      </c>
      <c r="D32" s="10">
        <v>102.88757468829546</v>
      </c>
    </row>
    <row r="33" spans="3:4" x14ac:dyDescent="0.25">
      <c r="C33" s="10">
        <v>21</v>
      </c>
      <c r="D33" s="10">
        <v>102.92462154418841</v>
      </c>
    </row>
    <row r="34" spans="3:4" x14ac:dyDescent="0.25">
      <c r="C34" s="10">
        <v>22</v>
      </c>
      <c r="D34" s="10">
        <v>102.87297451787069</v>
      </c>
    </row>
    <row r="35" spans="3:4" x14ac:dyDescent="0.25">
      <c r="C35" s="10">
        <v>23</v>
      </c>
      <c r="D35" s="10">
        <v>102.90987348882878</v>
      </c>
    </row>
    <row r="36" spans="3:4" x14ac:dyDescent="0.25">
      <c r="C36" s="10">
        <v>24</v>
      </c>
      <c r="D36" s="10">
        <v>102.85810126260091</v>
      </c>
    </row>
    <row r="37" spans="3:4" x14ac:dyDescent="0.25">
      <c r="C37" s="10">
        <v>25</v>
      </c>
      <c r="D37" s="10">
        <v>102.89484749178011</v>
      </c>
    </row>
    <row r="38" spans="3:4" x14ac:dyDescent="0.25">
      <c r="C38" s="10">
        <v>26</v>
      </c>
      <c r="D38" s="10">
        <v>102.84294622494569</v>
      </c>
    </row>
    <row r="39" spans="3:4" x14ac:dyDescent="0.25">
      <c r="C39" s="10">
        <v>27</v>
      </c>
      <c r="D39" s="10">
        <v>102.87953479639643</v>
      </c>
    </row>
    <row r="40" spans="3:4" x14ac:dyDescent="0.25">
      <c r="C40" s="10">
        <v>28</v>
      </c>
      <c r="D40" s="10">
        <v>102.82750054366805</v>
      </c>
    </row>
    <row r="41" spans="3:4" x14ac:dyDescent="0.25">
      <c r="C41" s="10">
        <v>29</v>
      </c>
      <c r="D41" s="10">
        <v>102.86392641811516</v>
      </c>
    </row>
    <row r="42" spans="3:4" x14ac:dyDescent="0.25">
      <c r="C42" s="10">
        <v>30</v>
      </c>
      <c r="D42" s="10">
        <v>102.81175511775075</v>
      </c>
    </row>
  </sheetData>
  <mergeCells count="8">
    <mergeCell ref="B3:M3"/>
    <mergeCell ref="P3:S3"/>
    <mergeCell ref="B4:C4"/>
    <mergeCell ref="D4:E4"/>
    <mergeCell ref="F4:G4"/>
    <mergeCell ref="H4:I4"/>
    <mergeCell ref="J4:K4"/>
    <mergeCell ref="L4:M4"/>
  </mergeCells>
  <hyperlinks>
    <hyperlink ref="B4" location="'NNP_Output1'!$B$10:$B$10" display="Inputs"/>
    <hyperlink ref="D4" location="'NNP_Output1'!$B$47:$B$47" display="Weights"/>
    <hyperlink ref="F4" location="'NNP_Output1'!$B$68:$B$68" display="Train. Score - Summary"/>
    <hyperlink ref="H4" location="'NNP_Output1'!$B$74:$B$74" display="Valid. Score - Summary"/>
    <hyperlink ref="J4" location="'NNP_TrainLog1'!$B$10:$B$10" display="Training Log"/>
    <hyperlink ref="L4" location="'NNP_ValidationLiftChart1'!$B$10:$B$10" display="Validation Lift Chart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4"/>
  <sheetViews>
    <sheetView topLeftCell="A9" workbookViewId="0">
      <selection activeCell="C46" sqref="C46"/>
    </sheetView>
  </sheetViews>
  <sheetFormatPr defaultRowHeight="15" x14ac:dyDescent="0.25"/>
  <cols>
    <col min="1" max="1" width="9.85546875" style="8" bestFit="1" customWidth="1"/>
    <col min="2" max="2" width="12.28515625" bestFit="1" customWidth="1"/>
    <col min="3" max="3" width="14" bestFit="1" customWidth="1"/>
    <col min="4" max="4" width="16.42578125" bestFit="1" customWidth="1"/>
    <col min="5" max="5" width="14.5703125" bestFit="1" customWidth="1"/>
    <col min="6" max="6" width="16.28515625" bestFit="1" customWidth="1"/>
    <col min="7" max="7" width="12.7109375" bestFit="1" customWidth="1"/>
  </cols>
  <sheetData>
    <row r="1" spans="1:12" x14ac:dyDescent="0.25">
      <c r="A1" s="8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145</v>
      </c>
      <c r="I1" t="s">
        <v>190</v>
      </c>
      <c r="J1" s="12">
        <v>1</v>
      </c>
      <c r="K1" s="12">
        <v>2</v>
      </c>
      <c r="L1" s="12">
        <v>3</v>
      </c>
    </row>
    <row r="2" spans="1:12" x14ac:dyDescent="0.25">
      <c r="A2" s="8">
        <v>1</v>
      </c>
      <c r="B2">
        <f>SUMIF(eyeTrackingData!$A:$A,eyeFn!$A2,eyeTrackingData!C:C)*((7-COUNTIF(eyeTrackingData!$A:$A,eyeFn!$A2))^3)</f>
        <v>12983112</v>
      </c>
      <c r="C2">
        <f>SUMIF(eyeTrackingData!$A:$A,eyeFn!$A2,eyeTrackingData!D:D)*((7-COUNTIF(eyeTrackingData!$A:$A,eyeFn!$A2))^3)</f>
        <v>16308</v>
      </c>
      <c r="D2">
        <f>SUMIF(eyeTrackingData!$A:$A,eyeFn!$A2,eyeTrackingData!E:E)*((7-COUNTIF(eyeTrackingData!$A:$A,eyeFn!$A2))^3)</f>
        <v>40202.182362240004</v>
      </c>
      <c r="E2">
        <f>SUMIF(eyeTrackingData!$A:$A,eyeFn!$A2,eyeTrackingData!F:F)*((7-COUNTIF(eyeTrackingData!$A:$A,eyeFn!$A2))^3)</f>
        <v>17434.665328931998</v>
      </c>
      <c r="F2">
        <f>SUMIF(eyeTrackingData!$A:$A,eyeFn!$A2,eyeTrackingData!G:G)*((7-COUNTIF(eyeTrackingData!$A:$A,eyeFn!$A2))^3)</f>
        <v>53135.177303682001</v>
      </c>
      <c r="G2">
        <f>SUMIF(eyeTrackingData!$A:$A,eyeFn!$A2,eyeTrackingData!H:H)*((7-COUNTIF(eyeTrackingData!$A:$A,eyeFn!$A2))^3)</f>
        <v>115.15477211028001</v>
      </c>
      <c r="H2">
        <f>VLOOKUP(A2,Levels!A:B,2,0)</f>
        <v>4</v>
      </c>
      <c r="I2">
        <f>VLOOKUP(A2,Levels!A:C,3,0)</f>
        <v>2</v>
      </c>
      <c r="J2" s="10">
        <v>-0.69732969041579218</v>
      </c>
      <c r="K2" s="10">
        <v>1.1917350237257489</v>
      </c>
      <c r="L2" s="10">
        <v>0.5465357790798101</v>
      </c>
    </row>
    <row r="3" spans="1:12" x14ac:dyDescent="0.25">
      <c r="A3" s="8">
        <v>2</v>
      </c>
      <c r="B3">
        <f>SUMIF(eyeTrackingData!$A:$A,eyeFn!$A3,eyeTrackingData!C:C)*((7-COUNTIF(eyeTrackingData!$A:$A,eyeFn!$A3))^3)</f>
        <v>10351424</v>
      </c>
      <c r="C3">
        <f>SUMIF(eyeTrackingData!$A:$A,eyeFn!$A3,eyeTrackingData!D:D)*((7-COUNTIF(eyeTrackingData!$A:$A,eyeFn!$A3))^3)</f>
        <v>12352</v>
      </c>
      <c r="D3">
        <f>SUMIF(eyeTrackingData!$A:$A,eyeFn!$A3,eyeTrackingData!E:E)*((7-COUNTIF(eyeTrackingData!$A:$A,eyeFn!$A3))^3)</f>
        <v>62223.276595775991</v>
      </c>
      <c r="E3">
        <f>SUMIF(eyeTrackingData!$A:$A,eyeFn!$A3,eyeTrackingData!F:F)*((7-COUNTIF(eyeTrackingData!$A:$A,eyeFn!$A3))^3)</f>
        <v>48037.111309696003</v>
      </c>
      <c r="F3">
        <f>SUMIF(eyeTrackingData!$A:$A,eyeFn!$A3,eyeTrackingData!G:G)*((7-COUNTIF(eyeTrackingData!$A:$A,eyeFn!$A3))^3)</f>
        <v>196546.34711180799</v>
      </c>
      <c r="G3">
        <f>SUMIF(eyeTrackingData!$A:$A,eyeFn!$A3,eyeTrackingData!H:H)*((7-COUNTIF(eyeTrackingData!$A:$A,eyeFn!$A3))^3)</f>
        <v>147.06390742527998</v>
      </c>
      <c r="H3">
        <f>VLOOKUP(A3,Levels!A:B,2,0)</f>
        <v>2</v>
      </c>
      <c r="I3">
        <f>VLOOKUP(A3,Levels!A:C,3,0)</f>
        <v>1</v>
      </c>
      <c r="J3" s="10">
        <v>-0.88837702679685848</v>
      </c>
      <c r="K3" s="10">
        <v>-0.53889672911639164</v>
      </c>
      <c r="L3" s="10">
        <v>-0.59272505169654488</v>
      </c>
    </row>
    <row r="4" spans="1:12" x14ac:dyDescent="0.25">
      <c r="A4" s="8">
        <v>3</v>
      </c>
      <c r="B4">
        <f>SUMIF(eyeTrackingData!$A:$A,eyeFn!$A4,eyeTrackingData!C:C)*((7-COUNTIF(eyeTrackingData!$A:$A,eyeFn!$A4))^3)</f>
        <v>606190</v>
      </c>
      <c r="C4">
        <f>SUMIF(eyeTrackingData!$A:$A,eyeFn!$A4,eyeTrackingData!D:D)*((7-COUNTIF(eyeTrackingData!$A:$A,eyeFn!$A4))^3)</f>
        <v>122</v>
      </c>
      <c r="D4">
        <f>SUMIF(eyeTrackingData!$A:$A,eyeFn!$A4,eyeTrackingData!E:E)*((7-COUNTIF(eyeTrackingData!$A:$A,eyeFn!$A4))^3)</f>
        <v>3055.8527568159998</v>
      </c>
      <c r="E4">
        <f>SUMIF(eyeTrackingData!$A:$A,eyeFn!$A4,eyeTrackingData!F:F)*((7-COUNTIF(eyeTrackingData!$A:$A,eyeFn!$A4))^3)</f>
        <v>1676.6483912619999</v>
      </c>
      <c r="F4">
        <f>SUMIF(eyeTrackingData!$A:$A,eyeFn!$A4,eyeTrackingData!G:G)*((7-COUNTIF(eyeTrackingData!$A:$A,eyeFn!$A4))^3)</f>
        <v>24534.757889590001</v>
      </c>
      <c r="G4">
        <f>SUMIF(eyeTrackingData!$A:$A,eyeFn!$A4,eyeTrackingData!H:H)*((7-COUNTIF(eyeTrackingData!$A:$A,eyeFn!$A4))^3)</f>
        <v>4.057065597866</v>
      </c>
      <c r="H4">
        <f>VLOOKUP(A4,Levels!A:B,2,0)</f>
        <v>5</v>
      </c>
      <c r="I4">
        <f>VLOOKUP(A4,Levels!A:C,3,0)</f>
        <v>3</v>
      </c>
      <c r="J4" s="10">
        <v>0.34916475787025192</v>
      </c>
      <c r="K4" s="10">
        <v>-2.0737006987749784</v>
      </c>
      <c r="L4" s="10">
        <v>0.20991688109512779</v>
      </c>
    </row>
    <row r="5" spans="1:12" x14ac:dyDescent="0.25">
      <c r="A5" s="8">
        <v>4</v>
      </c>
      <c r="B5">
        <f>SUMIF(eyeTrackingData!$A:$A,eyeFn!$A5,eyeTrackingData!C:C)*((7-COUNTIF(eyeTrackingData!$A:$A,eyeFn!$A5))^3)</f>
        <v>699380</v>
      </c>
      <c r="C5">
        <f>SUMIF(eyeTrackingData!$A:$A,eyeFn!$A5,eyeTrackingData!D:D)*((7-COUNTIF(eyeTrackingData!$A:$A,eyeFn!$A5))^3)</f>
        <v>955</v>
      </c>
      <c r="D5">
        <f>SUMIF(eyeTrackingData!$A:$A,eyeFn!$A5,eyeTrackingData!E:E)*((7-COUNTIF(eyeTrackingData!$A:$A,eyeFn!$A5))^3)</f>
        <v>1843.454312954</v>
      </c>
      <c r="E5">
        <f>SUMIF(eyeTrackingData!$A:$A,eyeFn!$A5,eyeTrackingData!F:F)*((7-COUNTIF(eyeTrackingData!$A:$A,eyeFn!$A5))^3)</f>
        <v>993.56626780000011</v>
      </c>
      <c r="F5">
        <f>SUMIF(eyeTrackingData!$A:$A,eyeFn!$A5,eyeTrackingData!G:G)*((7-COUNTIF(eyeTrackingData!$A:$A,eyeFn!$A5))^3)</f>
        <v>2519.0668442790002</v>
      </c>
      <c r="G5">
        <f>SUMIF(eyeTrackingData!$A:$A,eyeFn!$A5,eyeTrackingData!H:H)*((7-COUNTIF(eyeTrackingData!$A:$A,eyeFn!$A5))^3)</f>
        <v>8.4631102521820001</v>
      </c>
      <c r="H5">
        <f>VLOOKUP(A5,Levels!A:B,2,0)</f>
        <v>10</v>
      </c>
      <c r="I5">
        <f>VLOOKUP(A5,Levels!A:C,3,0)</f>
        <v>5</v>
      </c>
      <c r="J5" s="10">
        <v>0.53940318787566732</v>
      </c>
      <c r="K5" s="10">
        <v>0.77990024385769763</v>
      </c>
      <c r="L5" s="10">
        <v>-2.7778388115760624E-2</v>
      </c>
    </row>
    <row r="6" spans="1:12" x14ac:dyDescent="0.25">
      <c r="A6" s="8">
        <v>5</v>
      </c>
      <c r="B6">
        <f>SUMIF(eyeTrackingData!$A:$A,eyeFn!$A6,eyeTrackingData!C:C)*((7-COUNTIF(eyeTrackingData!$A:$A,eyeFn!$A6))^3)</f>
        <v>734590</v>
      </c>
      <c r="C6">
        <f>SUMIF(eyeTrackingData!$A:$A,eyeFn!$A6,eyeTrackingData!D:D)*((7-COUNTIF(eyeTrackingData!$A:$A,eyeFn!$A6))^3)</f>
        <v>231</v>
      </c>
      <c r="D6">
        <f>SUMIF(eyeTrackingData!$A:$A,eyeFn!$A6,eyeTrackingData!E:E)*((7-COUNTIF(eyeTrackingData!$A:$A,eyeFn!$A6))^3)</f>
        <v>3151.9357642609998</v>
      </c>
      <c r="E6">
        <f>SUMIF(eyeTrackingData!$A:$A,eyeFn!$A6,eyeTrackingData!F:F)*((7-COUNTIF(eyeTrackingData!$A:$A,eyeFn!$A6))^3)</f>
        <v>1294.8192341479999</v>
      </c>
      <c r="F6">
        <f>SUMIF(eyeTrackingData!$A:$A,eyeFn!$A6,eyeTrackingData!G:G)*((7-COUNTIF(eyeTrackingData!$A:$A,eyeFn!$A6))^3)</f>
        <v>16852.680603679997</v>
      </c>
      <c r="G6">
        <f>SUMIF(eyeTrackingData!$A:$A,eyeFn!$A6,eyeTrackingData!H:H)*((7-COUNTIF(eyeTrackingData!$A:$A,eyeFn!$A6))^3)</f>
        <v>2.9055748932260004</v>
      </c>
      <c r="H6">
        <f>VLOOKUP(A6,Levels!A:B,2,0)</f>
        <v>6</v>
      </c>
      <c r="I6">
        <f>VLOOKUP(A6,Levels!A:C,3,0)</f>
        <v>3</v>
      </c>
      <c r="J6" s="10">
        <v>0.57611740221171626</v>
      </c>
      <c r="K6" s="10">
        <v>-1.4481279132540354</v>
      </c>
      <c r="L6" s="10">
        <v>0.45739446086502644</v>
      </c>
    </row>
    <row r="7" spans="1:12" x14ac:dyDescent="0.25">
      <c r="A7" s="8">
        <v>6</v>
      </c>
      <c r="B7">
        <f>SUMIF(eyeTrackingData!$A:$A,eyeFn!$A7,eyeTrackingData!C:C)*((7-COUNTIF(eyeTrackingData!$A:$A,eyeFn!$A7))^3)</f>
        <v>3976336</v>
      </c>
      <c r="C7">
        <f>SUMIF(eyeTrackingData!$A:$A,eyeFn!$A7,eyeTrackingData!D:D)*((7-COUNTIF(eyeTrackingData!$A:$A,eyeFn!$A7))^3)</f>
        <v>5728</v>
      </c>
      <c r="D7">
        <f>SUMIF(eyeTrackingData!$A:$A,eyeFn!$A7,eyeTrackingData!E:E)*((7-COUNTIF(eyeTrackingData!$A:$A,eyeFn!$A7))^3)</f>
        <v>16339.145949031999</v>
      </c>
      <c r="E7">
        <f>SUMIF(eyeTrackingData!$A:$A,eyeFn!$A7,eyeTrackingData!F:F)*((7-COUNTIF(eyeTrackingData!$A:$A,eyeFn!$A7))^3)</f>
        <v>4458.7946196880002</v>
      </c>
      <c r="F7">
        <f>SUMIF(eyeTrackingData!$A:$A,eyeFn!$A7,eyeTrackingData!G:G)*((7-COUNTIF(eyeTrackingData!$A:$A,eyeFn!$A7))^3)</f>
        <v>13029.688179088</v>
      </c>
      <c r="G7">
        <f>SUMIF(eyeTrackingData!$A:$A,eyeFn!$A7,eyeTrackingData!H:H)*((7-COUNTIF(eyeTrackingData!$A:$A,eyeFn!$A7))^3)</f>
        <v>37.812244725840003</v>
      </c>
      <c r="H7">
        <f>VLOOKUP(A7,Levels!A:B,2,0)</f>
        <v>5</v>
      </c>
      <c r="I7">
        <f>VLOOKUP(A7,Levels!A:C,3,0)</f>
        <v>3</v>
      </c>
      <c r="J7" s="10">
        <v>0.51385500498170644</v>
      </c>
      <c r="K7" s="10">
        <v>0.74566889624756238</v>
      </c>
      <c r="L7" s="10">
        <v>0.27337037737153869</v>
      </c>
    </row>
    <row r="8" spans="1:12" x14ac:dyDescent="0.25">
      <c r="A8" s="8">
        <v>7</v>
      </c>
      <c r="B8">
        <f>SUMIF(eyeTrackingData!$A:$A,eyeFn!$A8,eyeTrackingData!C:C)*((7-COUNTIF(eyeTrackingData!$A:$A,eyeFn!$A8))^3)</f>
        <v>1257486</v>
      </c>
      <c r="C8">
        <f>SUMIF(eyeTrackingData!$A:$A,eyeFn!$A8,eyeTrackingData!D:D)*((7-COUNTIF(eyeTrackingData!$A:$A,eyeFn!$A8))^3)</f>
        <v>811</v>
      </c>
      <c r="D8">
        <f>SUMIF(eyeTrackingData!$A:$A,eyeFn!$A8,eyeTrackingData!E:E)*((7-COUNTIF(eyeTrackingData!$A:$A,eyeFn!$A8))^3)</f>
        <v>11941.686330142998</v>
      </c>
      <c r="E8">
        <f>SUMIF(eyeTrackingData!$A:$A,eyeFn!$A8,eyeTrackingData!F:F)*((7-COUNTIF(eyeTrackingData!$A:$A,eyeFn!$A8))^3)</f>
        <v>1867.1155411509999</v>
      </c>
      <c r="F8">
        <f>SUMIF(eyeTrackingData!$A:$A,eyeFn!$A8,eyeTrackingData!G:G)*((7-COUNTIF(eyeTrackingData!$A:$A,eyeFn!$A8))^3)</f>
        <v>385.64126039900043</v>
      </c>
      <c r="G8">
        <f>SUMIF(eyeTrackingData!$A:$A,eyeFn!$A8,eyeTrackingData!H:H)*((7-COUNTIF(eyeTrackingData!$A:$A,eyeFn!$A8))^3)</f>
        <v>8.1839296556359997</v>
      </c>
      <c r="H8">
        <f>VLOOKUP(A8,Levels!A:B,2,0)</f>
        <v>7</v>
      </c>
      <c r="I8">
        <f>VLOOKUP(A8,Levels!A:C,3,0)</f>
        <v>4</v>
      </c>
      <c r="J8" s="10">
        <v>-2.1965254470973088</v>
      </c>
      <c r="K8" s="10">
        <v>-3.7966371687004431E-2</v>
      </c>
      <c r="L8" s="10">
        <v>0.161485168606678</v>
      </c>
    </row>
    <row r="9" spans="1:12" x14ac:dyDescent="0.25">
      <c r="A9" s="8">
        <v>8</v>
      </c>
      <c r="B9">
        <f>SUMIF(eyeTrackingData!$A:$A,eyeFn!$A9,eyeTrackingData!C:C)*((7-COUNTIF(eyeTrackingData!$A:$A,eyeFn!$A9))^3)</f>
        <v>529396</v>
      </c>
      <c r="C9">
        <f>SUMIF(eyeTrackingData!$A:$A,eyeFn!$A9,eyeTrackingData!D:D)*((7-COUNTIF(eyeTrackingData!$A:$A,eyeFn!$A9))^3)</f>
        <v>875</v>
      </c>
      <c r="D9">
        <f>SUMIF(eyeTrackingData!$A:$A,eyeFn!$A9,eyeTrackingData!E:E)*((7-COUNTIF(eyeTrackingData!$A:$A,eyeFn!$A9))^3)</f>
        <v>1957.1575316840001</v>
      </c>
      <c r="E9">
        <f>SUMIF(eyeTrackingData!$A:$A,eyeFn!$A9,eyeTrackingData!F:F)*((7-COUNTIF(eyeTrackingData!$A:$A,eyeFn!$A9))^3)</f>
        <v>931.45518584499996</v>
      </c>
      <c r="F9">
        <f>SUMIF(eyeTrackingData!$A:$A,eyeFn!$A9,eyeTrackingData!G:G)*((7-COUNTIF(eyeTrackingData!$A:$A,eyeFn!$A9))^3)</f>
        <v>1730.056429258</v>
      </c>
      <c r="G9">
        <f>SUMIF(eyeTrackingData!$A:$A,eyeFn!$A9,eyeTrackingData!H:H)*((7-COUNTIF(eyeTrackingData!$A:$A,eyeFn!$A9))^3)</f>
        <v>8.5193547946599999</v>
      </c>
      <c r="H9">
        <f>VLOOKUP(A9,Levels!A:B,2,0)</f>
        <v>8</v>
      </c>
      <c r="I9">
        <f>VLOOKUP(A9,Levels!A:C,3,0)</f>
        <v>4</v>
      </c>
      <c r="J9" s="10">
        <v>0.79098059818351985</v>
      </c>
      <c r="K9" s="10">
        <v>0.66619453849822086</v>
      </c>
      <c r="L9" s="10">
        <v>-0.32146386979700986</v>
      </c>
    </row>
    <row r="10" spans="1:12" x14ac:dyDescent="0.25">
      <c r="A10" s="8">
        <v>9</v>
      </c>
      <c r="B10">
        <f>SUMIF(eyeTrackingData!$A:$A,eyeFn!$A10,eyeTrackingData!C:C)*((7-COUNTIF(eyeTrackingData!$A:$A,eyeFn!$A10))^3)</f>
        <v>13386060</v>
      </c>
      <c r="C10">
        <f>SUMIF(eyeTrackingData!$A:$A,eyeFn!$A10,eyeTrackingData!D:D)*((7-COUNTIF(eyeTrackingData!$A:$A,eyeFn!$A10))^3)</f>
        <v>16686</v>
      </c>
      <c r="D10">
        <f>SUMIF(eyeTrackingData!$A:$A,eyeFn!$A10,eyeTrackingData!E:E)*((7-COUNTIF(eyeTrackingData!$A:$A,eyeFn!$A10))^3)</f>
        <v>33091.015887270005</v>
      </c>
      <c r="E10">
        <f>SUMIF(eyeTrackingData!$A:$A,eyeFn!$A10,eyeTrackingData!F:F)*((7-COUNTIF(eyeTrackingData!$A:$A,eyeFn!$A10))^3)</f>
        <v>13234.927696532999</v>
      </c>
      <c r="F10">
        <f>SUMIF(eyeTrackingData!$A:$A,eyeFn!$A10,eyeTrackingData!G:G)*((7-COUNTIF(eyeTrackingData!$A:$A,eyeFn!$A10))^3)</f>
        <v>46710.643833629998</v>
      </c>
      <c r="G10">
        <f>SUMIF(eyeTrackingData!$A:$A,eyeFn!$A10,eyeTrackingData!H:H)*((7-COUNTIF(eyeTrackingData!$A:$A,eyeFn!$A10))^3)</f>
        <v>94.362129627353994</v>
      </c>
      <c r="H10">
        <f>VLOOKUP(A10,Levels!A:B,2,0)</f>
        <v>4</v>
      </c>
      <c r="I10">
        <f>VLOOKUP(A10,Levels!A:C,3,0)</f>
        <v>2</v>
      </c>
      <c r="J10" s="10">
        <v>-0.32951285537332903</v>
      </c>
      <c r="K10" s="10">
        <v>1.2845876489305716</v>
      </c>
      <c r="L10" s="10">
        <v>0.90200396627372459</v>
      </c>
    </row>
    <row r="11" spans="1:12" x14ac:dyDescent="0.25">
      <c r="A11" s="8">
        <v>10</v>
      </c>
      <c r="B11">
        <f>SUMIF(eyeTrackingData!$A:$A,eyeFn!$A11,eyeTrackingData!C:C)*((7-COUNTIF(eyeTrackingData!$A:$A,eyeFn!$A11))^3)</f>
        <v>511699</v>
      </c>
      <c r="C11">
        <f>SUMIF(eyeTrackingData!$A:$A,eyeFn!$A11,eyeTrackingData!D:D)*((7-COUNTIF(eyeTrackingData!$A:$A,eyeFn!$A11))^3)</f>
        <v>809</v>
      </c>
      <c r="D11">
        <f>SUMIF(eyeTrackingData!$A:$A,eyeFn!$A11,eyeTrackingData!E:E)*((7-COUNTIF(eyeTrackingData!$A:$A,eyeFn!$A11))^3)</f>
        <v>2266.7813272510002</v>
      </c>
      <c r="E11">
        <f>SUMIF(eyeTrackingData!$A:$A,eyeFn!$A11,eyeTrackingData!F:F)*((7-COUNTIF(eyeTrackingData!$A:$A,eyeFn!$A11))^3)</f>
        <v>889.16549426400002</v>
      </c>
      <c r="F11">
        <f>SUMIF(eyeTrackingData!$A:$A,eyeFn!$A11,eyeTrackingData!G:G)*((7-COUNTIF(eyeTrackingData!$A:$A,eyeFn!$A11))^3)</f>
        <v>1704.269570852</v>
      </c>
      <c r="G11">
        <f>SUMIF(eyeTrackingData!$A:$A,eyeFn!$A11,eyeTrackingData!H:H)*((7-COUNTIF(eyeTrackingData!$A:$A,eyeFn!$A11))^3)</f>
        <v>7.9764533955699992</v>
      </c>
      <c r="H11">
        <f>VLOOKUP(A11,Levels!A:B,2,0)</f>
        <v>8</v>
      </c>
      <c r="I11">
        <f>VLOOKUP(A11,Levels!A:C,3,0)</f>
        <v>4</v>
      </c>
      <c r="J11" s="10">
        <v>0.8485465889865883</v>
      </c>
      <c r="K11" s="10">
        <v>0.52846116679039268</v>
      </c>
      <c r="L11" s="10">
        <v>-0.32451716101266814</v>
      </c>
    </row>
    <row r="12" spans="1:12" x14ac:dyDescent="0.25">
      <c r="A12" s="8">
        <v>11</v>
      </c>
      <c r="B12">
        <f>SUMIF(eyeTrackingData!$A:$A,eyeFn!$A12,eyeTrackingData!C:C)*((7-COUNTIF(eyeTrackingData!$A:$A,eyeFn!$A12))^3)</f>
        <v>811800</v>
      </c>
      <c r="C12">
        <f>SUMIF(eyeTrackingData!$A:$A,eyeFn!$A12,eyeTrackingData!D:D)*((7-COUNTIF(eyeTrackingData!$A:$A,eyeFn!$A12))^3)</f>
        <v>1032</v>
      </c>
      <c r="D12">
        <f>SUMIF(eyeTrackingData!$A:$A,eyeFn!$A12,eyeTrackingData!E:E)*((7-COUNTIF(eyeTrackingData!$A:$A,eyeFn!$A12))^3)</f>
        <v>2091.7052020850001</v>
      </c>
      <c r="E12">
        <f>SUMIF(eyeTrackingData!$A:$A,eyeFn!$A12,eyeTrackingData!F:F)*((7-COUNTIF(eyeTrackingData!$A:$A,eyeFn!$A12))^3)</f>
        <v>903.9515446690001</v>
      </c>
      <c r="F12">
        <f>SUMIF(eyeTrackingData!$A:$A,eyeFn!$A12,eyeTrackingData!G:G)*((7-COUNTIF(eyeTrackingData!$A:$A,eyeFn!$A12))^3)</f>
        <v>2562.2373976879999</v>
      </c>
      <c r="G12">
        <f>SUMIF(eyeTrackingData!$A:$A,eyeFn!$A12,eyeTrackingData!H:H)*((7-COUNTIF(eyeTrackingData!$A:$A,eyeFn!$A12))^3)</f>
        <v>6.1345538554319994</v>
      </c>
      <c r="H12">
        <f>VLOOKUP(A12,Levels!A:B,2,0)</f>
        <v>9</v>
      </c>
      <c r="I12">
        <f>VLOOKUP(A12,Levels!A:C,3,0)</f>
        <v>5</v>
      </c>
      <c r="J12" s="10">
        <v>0.56015700356079801</v>
      </c>
      <c r="K12" s="10">
        <v>0.77561228689079209</v>
      </c>
      <c r="L12" s="10">
        <v>0.46711466727013085</v>
      </c>
    </row>
    <row r="13" spans="1:12" x14ac:dyDescent="0.25">
      <c r="A13" s="8">
        <v>13</v>
      </c>
      <c r="B13">
        <f>SUMIF(eyeTrackingData!$A:$A,eyeFn!$A13,eyeTrackingData!C:C)*((7-COUNTIF(eyeTrackingData!$A:$A,eyeFn!$A13))^3)</f>
        <v>907757</v>
      </c>
      <c r="C13">
        <f>SUMIF(eyeTrackingData!$A:$A,eyeFn!$A13,eyeTrackingData!D:D)*((7-COUNTIF(eyeTrackingData!$A:$A,eyeFn!$A13))^3)</f>
        <v>1151</v>
      </c>
      <c r="D13">
        <f>SUMIF(eyeTrackingData!$A:$A,eyeFn!$A13,eyeTrackingData!E:E)*((7-COUNTIF(eyeTrackingData!$A:$A,eyeFn!$A13))^3)</f>
        <v>2116.9460119380001</v>
      </c>
      <c r="E13">
        <f>SUMIF(eyeTrackingData!$A:$A,eyeFn!$A13,eyeTrackingData!F:F)*((7-COUNTIF(eyeTrackingData!$A:$A,eyeFn!$A13))^3)</f>
        <v>1355.7502167769999</v>
      </c>
      <c r="F13">
        <f>SUMIF(eyeTrackingData!$A:$A,eyeFn!$A13,eyeTrackingData!G:G)*((7-COUNTIF(eyeTrackingData!$A:$A,eyeFn!$A13))^3)</f>
        <v>2693.471272879</v>
      </c>
      <c r="G13">
        <f>SUMIF(eyeTrackingData!$A:$A,eyeFn!$A13,eyeTrackingData!H:H)*((7-COUNTIF(eyeTrackingData!$A:$A,eyeFn!$A13))^3)</f>
        <v>12.01622394819</v>
      </c>
      <c r="H13">
        <f>VLOOKUP(A13,Levels!A:B,2,0)</f>
        <v>5</v>
      </c>
      <c r="I13">
        <f>VLOOKUP(A13,Levels!A:C,3,0)</f>
        <v>3</v>
      </c>
      <c r="J13" s="10">
        <v>-0.29452453335589346</v>
      </c>
      <c r="K13" s="10">
        <v>1.2206699438818607</v>
      </c>
      <c r="L13" s="10">
        <v>-0.12333449040542166</v>
      </c>
    </row>
    <row r="14" spans="1:12" x14ac:dyDescent="0.25">
      <c r="A14" s="8">
        <v>14</v>
      </c>
      <c r="B14">
        <f>SUMIF(eyeTrackingData!$A:$A,eyeFn!$A14,eyeTrackingData!C:C)*((7-COUNTIF(eyeTrackingData!$A:$A,eyeFn!$A14))^3)</f>
        <v>232520</v>
      </c>
      <c r="C14">
        <f>SUMIF(eyeTrackingData!$A:$A,eyeFn!$A14,eyeTrackingData!D:D)*((7-COUNTIF(eyeTrackingData!$A:$A,eyeFn!$A14))^3)</f>
        <v>329</v>
      </c>
      <c r="D14">
        <f>SUMIF(eyeTrackingData!$A:$A,eyeFn!$A14,eyeTrackingData!E:E)*((7-COUNTIF(eyeTrackingData!$A:$A,eyeFn!$A14))^3)</f>
        <v>2054.6884407320003</v>
      </c>
      <c r="E14">
        <f>SUMIF(eyeTrackingData!$A:$A,eyeFn!$A14,eyeTrackingData!F:F)*((7-COUNTIF(eyeTrackingData!$A:$A,eyeFn!$A14))^3)</f>
        <v>976.93676519700011</v>
      </c>
      <c r="F14">
        <f>SUMIF(eyeTrackingData!$A:$A,eyeFn!$A14,eyeTrackingData!G:G)*((7-COUNTIF(eyeTrackingData!$A:$A,eyeFn!$A14))^3)</f>
        <v>3418.7191900490006</v>
      </c>
      <c r="G14">
        <f>SUMIF(eyeTrackingData!$A:$A,eyeFn!$A14,eyeTrackingData!H:H)*((7-COUNTIF(eyeTrackingData!$A:$A,eyeFn!$A14))^3)</f>
        <v>7.8021086111499995</v>
      </c>
      <c r="H14">
        <f>VLOOKUP(A14,Levels!A:B,2,0)</f>
        <v>2</v>
      </c>
      <c r="I14">
        <f>VLOOKUP(A14,Levels!A:C,3,0)</f>
        <v>1</v>
      </c>
      <c r="J14" s="10">
        <v>1.3562926609399613</v>
      </c>
      <c r="K14" s="10">
        <v>-0.29817017205006729</v>
      </c>
      <c r="L14" s="10">
        <v>-0.99132220103842073</v>
      </c>
    </row>
    <row r="15" spans="1:12" x14ac:dyDescent="0.25">
      <c r="A15" s="8">
        <v>15</v>
      </c>
      <c r="B15">
        <f>SUMIF(eyeTrackingData!$A:$A,eyeFn!$A15,eyeTrackingData!C:C)*((7-COUNTIF(eyeTrackingData!$A:$A,eyeFn!$A15))^3)</f>
        <v>7753136</v>
      </c>
      <c r="C15">
        <f>SUMIF(eyeTrackingData!$A:$A,eyeFn!$A15,eyeTrackingData!D:D)*((7-COUNTIF(eyeTrackingData!$A:$A,eyeFn!$A15))^3)</f>
        <v>3672</v>
      </c>
      <c r="D15">
        <f>SUMIF(eyeTrackingData!$A:$A,eyeFn!$A15,eyeTrackingData!E:E)*((7-COUNTIF(eyeTrackingData!$A:$A,eyeFn!$A15))^3)</f>
        <v>15273.740265456001</v>
      </c>
      <c r="E15">
        <f>SUMIF(eyeTrackingData!$A:$A,eyeFn!$A15,eyeTrackingData!F:F)*((7-COUNTIF(eyeTrackingData!$A:$A,eyeFn!$A15))^3)</f>
        <v>12091.475867343999</v>
      </c>
      <c r="F15">
        <f>SUMIF(eyeTrackingData!$A:$A,eyeFn!$A15,eyeTrackingData!G:G)*((7-COUNTIF(eyeTrackingData!$A:$A,eyeFn!$A15))^3)</f>
        <v>134765.30534768</v>
      </c>
      <c r="G15">
        <f>SUMIF(eyeTrackingData!$A:$A,eyeFn!$A15,eyeTrackingData!H:H)*((7-COUNTIF(eyeTrackingData!$A:$A,eyeFn!$A15))^3)</f>
        <v>26.071139973535999</v>
      </c>
      <c r="H15">
        <f>VLOOKUP(A15,Levels!A:B,2,0)</f>
        <v>7</v>
      </c>
      <c r="I15">
        <f>VLOOKUP(A15,Levels!A:C,3,0)</f>
        <v>4</v>
      </c>
      <c r="J15" s="10">
        <v>-1.0153479470243871</v>
      </c>
      <c r="K15" s="10">
        <v>-1.1100038528097416</v>
      </c>
      <c r="L15" s="10">
        <v>1.4141518117563319</v>
      </c>
    </row>
    <row r="16" spans="1:12" x14ac:dyDescent="0.25">
      <c r="A16" s="8">
        <v>16</v>
      </c>
      <c r="B16">
        <f>SUMIF(eyeTrackingData!$A:$A,eyeFn!$A16,eyeTrackingData!C:C)*((7-COUNTIF(eyeTrackingData!$A:$A,eyeFn!$A16))^3)</f>
        <v>1100276</v>
      </c>
      <c r="C16">
        <f>SUMIF(eyeTrackingData!$A:$A,eyeFn!$A16,eyeTrackingData!D:D)*((7-COUNTIF(eyeTrackingData!$A:$A,eyeFn!$A16))^3)</f>
        <v>1609</v>
      </c>
      <c r="D16">
        <f>SUMIF(eyeTrackingData!$A:$A,eyeFn!$A16,eyeTrackingData!E:E)*((7-COUNTIF(eyeTrackingData!$A:$A,eyeFn!$A16))^3)</f>
        <v>2629.5828431650002</v>
      </c>
      <c r="E16">
        <f>SUMIF(eyeTrackingData!$A:$A,eyeFn!$A16,eyeTrackingData!F:F)*((7-COUNTIF(eyeTrackingData!$A:$A,eyeFn!$A16))^3)</f>
        <v>871.10069241799999</v>
      </c>
      <c r="F16">
        <f>SUMIF(eyeTrackingData!$A:$A,eyeFn!$A16,eyeTrackingData!G:G)*((7-COUNTIF(eyeTrackingData!$A:$A,eyeFn!$A16))^3)</f>
        <v>1297.4193912180001</v>
      </c>
      <c r="G16">
        <f>SUMIF(eyeTrackingData!$A:$A,eyeFn!$A16,eyeTrackingData!H:H)*((7-COUNTIF(eyeTrackingData!$A:$A,eyeFn!$A16))^3)</f>
        <v>8.3747102690999995</v>
      </c>
      <c r="H16">
        <f>VLOOKUP(A16,Levels!A:B,2,0)</f>
        <v>6</v>
      </c>
      <c r="I16">
        <f>VLOOKUP(A16,Levels!A:C,3,0)</f>
        <v>3</v>
      </c>
      <c r="J16" s="10">
        <v>-0.26313342368304743</v>
      </c>
      <c r="K16" s="10">
        <v>1.7924903925044275</v>
      </c>
      <c r="L16" s="10">
        <v>0.97252851127200302</v>
      </c>
    </row>
    <row r="17" spans="1:12" x14ac:dyDescent="0.25">
      <c r="A17" s="8">
        <v>17</v>
      </c>
      <c r="B17">
        <f>SUMIF(eyeTrackingData!$A:$A,eyeFn!$A17,eyeTrackingData!C:C)*((7-COUNTIF(eyeTrackingData!$A:$A,eyeFn!$A17))^3)</f>
        <v>870818</v>
      </c>
      <c r="C17">
        <f>SUMIF(eyeTrackingData!$A:$A,eyeFn!$A17,eyeTrackingData!D:D)*((7-COUNTIF(eyeTrackingData!$A:$A,eyeFn!$A17))^3)</f>
        <v>712</v>
      </c>
      <c r="D17">
        <f>SUMIF(eyeTrackingData!$A:$A,eyeFn!$A17,eyeTrackingData!E:E)*((7-COUNTIF(eyeTrackingData!$A:$A,eyeFn!$A17))^3)</f>
        <v>2862.9813883950001</v>
      </c>
      <c r="E17">
        <f>SUMIF(eyeTrackingData!$A:$A,eyeFn!$A17,eyeTrackingData!F:F)*((7-COUNTIF(eyeTrackingData!$A:$A,eyeFn!$A17))^3)</f>
        <v>906.83631776600009</v>
      </c>
      <c r="F17">
        <f>SUMIF(eyeTrackingData!$A:$A,eyeFn!$A17,eyeTrackingData!G:G)*((7-COUNTIF(eyeTrackingData!$A:$A,eyeFn!$A17))^3)</f>
        <v>4981.4170933299993</v>
      </c>
      <c r="G17">
        <f>SUMIF(eyeTrackingData!$A:$A,eyeFn!$A17,eyeTrackingData!H:H)*((7-COUNTIF(eyeTrackingData!$A:$A,eyeFn!$A17))^3)</f>
        <v>4.6251356701840001</v>
      </c>
      <c r="H17">
        <f>VLOOKUP(A17,Levels!A:B,2,0)</f>
        <v>7</v>
      </c>
      <c r="I17">
        <f>VLOOKUP(A17,Levels!A:C,3,0)</f>
        <v>4</v>
      </c>
      <c r="J17" s="10">
        <v>0.56204247277911068</v>
      </c>
      <c r="K17" s="10">
        <v>9.9511287299493101E-2</v>
      </c>
      <c r="L17" s="10">
        <v>0.53971405656573557</v>
      </c>
    </row>
    <row r="18" spans="1:12" x14ac:dyDescent="0.25">
      <c r="A18" s="8">
        <v>18</v>
      </c>
      <c r="B18">
        <f>SUMIF(eyeTrackingData!$A:$A,eyeFn!$A18,eyeTrackingData!C:C)*((7-COUNTIF(eyeTrackingData!$A:$A,eyeFn!$A18))^3)</f>
        <v>689895</v>
      </c>
      <c r="C18">
        <f>SUMIF(eyeTrackingData!$A:$A,eyeFn!$A18,eyeTrackingData!D:D)*((7-COUNTIF(eyeTrackingData!$A:$A,eyeFn!$A18))^3)</f>
        <v>107</v>
      </c>
      <c r="D18">
        <f>SUMIF(eyeTrackingData!$A:$A,eyeFn!$A18,eyeTrackingData!E:E)*((7-COUNTIF(eyeTrackingData!$A:$A,eyeFn!$A18))^3)</f>
        <v>7849.2303896089998</v>
      </c>
      <c r="E18">
        <f>SUMIF(eyeTrackingData!$A:$A,eyeFn!$A18,eyeTrackingData!F:F)*((7-COUNTIF(eyeTrackingData!$A:$A,eyeFn!$A18))^3)</f>
        <v>1768.448744669</v>
      </c>
      <c r="F18">
        <f>SUMIF(eyeTrackingData!$A:$A,eyeFn!$A18,eyeTrackingData!G:G)*((7-COUNTIF(eyeTrackingData!$A:$A,eyeFn!$A18))^3)</f>
        <v>36335.932653059994</v>
      </c>
      <c r="G18">
        <f>SUMIF(eyeTrackingData!$A:$A,eyeFn!$A18,eyeTrackingData!H:H)*((7-COUNTIF(eyeTrackingData!$A:$A,eyeFn!$A18))^3)</f>
        <v>2.7775092383129998</v>
      </c>
      <c r="H18">
        <f>VLOOKUP(A18,Levels!A:B,2,0)</f>
        <v>6</v>
      </c>
      <c r="I18">
        <f>VLOOKUP(A18,Levels!A:C,3,0)</f>
        <v>3</v>
      </c>
      <c r="J18" s="10">
        <v>-0.81043382637124273</v>
      </c>
      <c r="K18" s="10">
        <v>-3.2033651151379274</v>
      </c>
      <c r="L18" s="10">
        <v>0.72052765451869871</v>
      </c>
    </row>
    <row r="19" spans="1:12" x14ac:dyDescent="0.25">
      <c r="A19" s="8">
        <v>19</v>
      </c>
      <c r="B19">
        <f>SUMIF(eyeTrackingData!$A:$A,eyeFn!$A19,eyeTrackingData!C:C)*((7-COUNTIF(eyeTrackingData!$A:$A,eyeFn!$A19))^3)</f>
        <v>544939</v>
      </c>
      <c r="C19">
        <f>SUMIF(eyeTrackingData!$A:$A,eyeFn!$A19,eyeTrackingData!D:D)*((7-COUNTIF(eyeTrackingData!$A:$A,eyeFn!$A19))^3)</f>
        <v>854</v>
      </c>
      <c r="D19">
        <f>SUMIF(eyeTrackingData!$A:$A,eyeFn!$A19,eyeTrackingData!E:E)*((7-COUNTIF(eyeTrackingData!$A:$A,eyeFn!$A19))^3)</f>
        <v>2257.0262372729999</v>
      </c>
      <c r="E19">
        <f>SUMIF(eyeTrackingData!$A:$A,eyeFn!$A19,eyeTrackingData!F:F)*((7-COUNTIF(eyeTrackingData!$A:$A,eyeFn!$A19))^3)</f>
        <v>919.68968779600004</v>
      </c>
      <c r="F19">
        <f>SUMIF(eyeTrackingData!$A:$A,eyeFn!$A19,eyeTrackingData!G:G)*((7-COUNTIF(eyeTrackingData!$A:$A,eyeFn!$A19))^3)</f>
        <v>1655.354843998</v>
      </c>
      <c r="G19">
        <f>SUMIF(eyeTrackingData!$A:$A,eyeFn!$A19,eyeTrackingData!H:H)*((7-COUNTIF(eyeTrackingData!$A:$A,eyeFn!$A19))^3)</f>
        <v>10.18258329663</v>
      </c>
      <c r="H19">
        <f>VLOOKUP(A19,Levels!A:B,2,0)</f>
        <v>9</v>
      </c>
      <c r="I19">
        <f>VLOOKUP(A19,Levels!A:C,3,0)</f>
        <v>5</v>
      </c>
      <c r="J19" s="10">
        <v>0.60038100774471115</v>
      </c>
      <c r="K19" s="10">
        <v>0.729025210978266</v>
      </c>
      <c r="L19" s="10">
        <v>-0.51432595860309072</v>
      </c>
    </row>
    <row r="20" spans="1:12" x14ac:dyDescent="0.25">
      <c r="A20" s="8">
        <v>20</v>
      </c>
      <c r="B20">
        <f>SUMIF(eyeTrackingData!$A:$A,eyeFn!$A20,eyeTrackingData!C:C)*((7-COUNTIF(eyeTrackingData!$A:$A,eyeFn!$A20))^3)</f>
        <v>647325</v>
      </c>
      <c r="C20">
        <f>SUMIF(eyeTrackingData!$A:$A,eyeFn!$A20,eyeTrackingData!D:D)*((7-COUNTIF(eyeTrackingData!$A:$A,eyeFn!$A20))^3)</f>
        <v>763</v>
      </c>
      <c r="D20">
        <f>SUMIF(eyeTrackingData!$A:$A,eyeFn!$A20,eyeTrackingData!E:E)*((7-COUNTIF(eyeTrackingData!$A:$A,eyeFn!$A20))^3)</f>
        <v>1951.9866530729998</v>
      </c>
      <c r="E20">
        <f>SUMIF(eyeTrackingData!$A:$A,eyeFn!$A20,eyeTrackingData!F:F)*((7-COUNTIF(eyeTrackingData!$A:$A,eyeFn!$A20))^3)</f>
        <v>1179.954243096</v>
      </c>
      <c r="F20">
        <f>SUMIF(eyeTrackingData!$A:$A,eyeFn!$A20,eyeTrackingData!G:G)*((7-COUNTIF(eyeTrackingData!$A:$A,eyeFn!$A20))^3)</f>
        <v>3200.3240179099994</v>
      </c>
      <c r="G20">
        <f>SUMIF(eyeTrackingData!$A:$A,eyeFn!$A20,eyeTrackingData!H:H)*((7-COUNTIF(eyeTrackingData!$A:$A,eyeFn!$A20))^3)</f>
        <v>8.4228412349800017</v>
      </c>
      <c r="H20">
        <f>VLOOKUP(A20,Levels!A:B,2,0)</f>
        <v>9</v>
      </c>
      <c r="I20">
        <f>VLOOKUP(A20,Levels!A:C,3,0)</f>
        <v>5</v>
      </c>
      <c r="J20" s="10">
        <v>0.56737867508820428</v>
      </c>
      <c r="K20" s="10">
        <v>0.4292162798187848</v>
      </c>
      <c r="L20" s="10">
        <v>-0.26543825306685875</v>
      </c>
    </row>
    <row r="21" spans="1:12" x14ac:dyDescent="0.25">
      <c r="A21" s="8">
        <v>21</v>
      </c>
      <c r="B21">
        <f>SUMIF(eyeTrackingData!$A:$A,eyeFn!$A21,eyeTrackingData!C:C)*((7-COUNTIF(eyeTrackingData!$A:$A,eyeFn!$A21))^3)</f>
        <v>196081</v>
      </c>
      <c r="C21">
        <f>SUMIF(eyeTrackingData!$A:$A,eyeFn!$A21,eyeTrackingData!D:D)*((7-COUNTIF(eyeTrackingData!$A:$A,eyeFn!$A21))^3)</f>
        <v>311</v>
      </c>
      <c r="D21">
        <f>SUMIF(eyeTrackingData!$A:$A,eyeFn!$A21,eyeTrackingData!E:E)*((7-COUNTIF(eyeTrackingData!$A:$A,eyeFn!$A21))^3)</f>
        <v>1580.4568868400002</v>
      </c>
      <c r="E21">
        <f>SUMIF(eyeTrackingData!$A:$A,eyeFn!$A21,eyeTrackingData!F:F)*((7-COUNTIF(eyeTrackingData!$A:$A,eyeFn!$A21))^3)</f>
        <v>836.23936802599997</v>
      </c>
      <c r="F21">
        <f>SUMIF(eyeTrackingData!$A:$A,eyeFn!$A21,eyeTrackingData!G:G)*((7-COUNTIF(eyeTrackingData!$A:$A,eyeFn!$A21))^3)</f>
        <v>980.67044335000003</v>
      </c>
      <c r="G21">
        <f>SUMIF(eyeTrackingData!$A:$A,eyeFn!$A21,eyeTrackingData!H:H)*((7-COUNTIF(eyeTrackingData!$A:$A,eyeFn!$A21))^3)</f>
        <v>11.883137258860001</v>
      </c>
      <c r="H21">
        <f>VLOOKUP(A21,Levels!A:B,2,0)</f>
        <v>3</v>
      </c>
      <c r="I21">
        <f>VLOOKUP(A21,Levels!A:C,3,0)</f>
        <v>2</v>
      </c>
      <c r="J21" s="10">
        <v>1.2801292098054851</v>
      </c>
      <c r="K21" s="10">
        <v>0.11532259661577102</v>
      </c>
      <c r="L21" s="10">
        <v>-1.5558661780942238</v>
      </c>
    </row>
    <row r="22" spans="1:12" x14ac:dyDescent="0.25">
      <c r="A22" s="8">
        <v>22</v>
      </c>
      <c r="B22">
        <f>SUMIF(eyeTrackingData!$A:$A,eyeFn!$A22,eyeTrackingData!C:C)*((7-COUNTIF(eyeTrackingData!$A:$A,eyeFn!$A22))^3)</f>
        <v>664014</v>
      </c>
      <c r="C22">
        <f>SUMIF(eyeTrackingData!$A:$A,eyeFn!$A22,eyeTrackingData!D:D)*((7-COUNTIF(eyeTrackingData!$A:$A,eyeFn!$A22))^3)</f>
        <v>982</v>
      </c>
      <c r="D22">
        <f>SUMIF(eyeTrackingData!$A:$A,eyeFn!$A22,eyeTrackingData!E:E)*((7-COUNTIF(eyeTrackingData!$A:$A,eyeFn!$A22))^3)</f>
        <v>1852.6091063450001</v>
      </c>
      <c r="E22">
        <f>SUMIF(eyeTrackingData!$A:$A,eyeFn!$A22,eyeTrackingData!F:F)*((7-COUNTIF(eyeTrackingData!$A:$A,eyeFn!$A22))^3)</f>
        <v>643.64064109700007</v>
      </c>
      <c r="F22">
        <f>SUMIF(eyeTrackingData!$A:$A,eyeFn!$A22,eyeTrackingData!G:G)*((7-COUNTIF(eyeTrackingData!$A:$A,eyeFn!$A22))^3)</f>
        <v>1561.3670194786</v>
      </c>
      <c r="G22">
        <f>SUMIF(eyeTrackingData!$A:$A,eyeFn!$A22,eyeTrackingData!H:H)*((7-COUNTIF(eyeTrackingData!$A:$A,eyeFn!$A22))^3)</f>
        <v>6.8479627621499999</v>
      </c>
      <c r="H22">
        <f>VLOOKUP(A22,Levels!A:B,2,0)</f>
        <v>6</v>
      </c>
      <c r="I22">
        <f>VLOOKUP(A22,Levels!A:C,3,0)</f>
        <v>3</v>
      </c>
      <c r="J22" s="10">
        <v>0.87920968355130913</v>
      </c>
      <c r="K22" s="10">
        <v>0.82612703192658743</v>
      </c>
      <c r="L22" s="10">
        <v>0.20040359765667135</v>
      </c>
    </row>
    <row r="23" spans="1:12" x14ac:dyDescent="0.25">
      <c r="A23" s="8">
        <v>23</v>
      </c>
      <c r="B23">
        <f>SUMIF(eyeTrackingData!$A:$A,eyeFn!$A23,eyeTrackingData!C:C)*((7-COUNTIF(eyeTrackingData!$A:$A,eyeFn!$A23))^3)</f>
        <v>689961</v>
      </c>
      <c r="C23">
        <f>SUMIF(eyeTrackingData!$A:$A,eyeFn!$A23,eyeTrackingData!D:D)*((7-COUNTIF(eyeTrackingData!$A:$A,eyeFn!$A23))^3)</f>
        <v>100</v>
      </c>
      <c r="D23">
        <f>SUMIF(eyeTrackingData!$A:$A,eyeFn!$A23,eyeTrackingData!E:E)*((7-COUNTIF(eyeTrackingData!$A:$A,eyeFn!$A23))^3)</f>
        <v>6763.5949223160005</v>
      </c>
      <c r="E23">
        <f>SUMIF(eyeTrackingData!$A:$A,eyeFn!$A23,eyeTrackingData!F:F)*((7-COUNTIF(eyeTrackingData!$A:$A,eyeFn!$A23))^3)</f>
        <v>2637.2393569230003</v>
      </c>
      <c r="F23">
        <f>SUMIF(eyeTrackingData!$A:$A,eyeFn!$A23,eyeTrackingData!G:G)*((7-COUNTIF(eyeTrackingData!$A:$A,eyeFn!$A23))^3)</f>
        <v>46846.728648509998</v>
      </c>
      <c r="G23">
        <f>SUMIF(eyeTrackingData!$A:$A,eyeFn!$A23,eyeTrackingData!H:H)*((7-COUNTIF(eyeTrackingData!$A:$A,eyeFn!$A23))^3)</f>
        <v>3.9017305888810001</v>
      </c>
      <c r="H23">
        <f>VLOOKUP(A23,Levels!A:B,2,0)</f>
        <v>6</v>
      </c>
      <c r="I23">
        <f>VLOOKUP(A23,Levels!A:C,3,0)</f>
        <v>3</v>
      </c>
      <c r="J23" s="10">
        <v>-1.3352945957362874</v>
      </c>
      <c r="K23" s="10">
        <v>-3.8333093134806928</v>
      </c>
      <c r="L23" s="10">
        <v>0.68690595398045051</v>
      </c>
    </row>
    <row r="24" spans="1:12" x14ac:dyDescent="0.25">
      <c r="A24" s="8">
        <v>24</v>
      </c>
      <c r="B24">
        <f>SUMIF(eyeTrackingData!$A:$A,eyeFn!$A24,eyeTrackingData!C:C)*((7-COUNTIF(eyeTrackingData!$A:$A,eyeFn!$A24))^3)</f>
        <v>602029</v>
      </c>
      <c r="C24">
        <f>SUMIF(eyeTrackingData!$A:$A,eyeFn!$A24,eyeTrackingData!D:D)*((7-COUNTIF(eyeTrackingData!$A:$A,eyeFn!$A24))^3)</f>
        <v>147</v>
      </c>
      <c r="D24">
        <f>SUMIF(eyeTrackingData!$A:$A,eyeFn!$A24,eyeTrackingData!E:E)*((7-COUNTIF(eyeTrackingData!$A:$A,eyeFn!$A24))^3)</f>
        <v>3538.2230156339997</v>
      </c>
      <c r="E24">
        <f>SUMIF(eyeTrackingData!$A:$A,eyeFn!$A24,eyeTrackingData!F:F)*((7-COUNTIF(eyeTrackingData!$A:$A,eyeFn!$A24))^3)</f>
        <v>1716.3519330119998</v>
      </c>
      <c r="F24">
        <f>SUMIF(eyeTrackingData!$A:$A,eyeFn!$A24,eyeTrackingData!G:G)*((7-COUNTIF(eyeTrackingData!$A:$A,eyeFn!$A24))^3)</f>
        <v>21132.675312449999</v>
      </c>
      <c r="G24">
        <f>SUMIF(eyeTrackingData!$A:$A,eyeFn!$A24,eyeTrackingData!H:H)*((7-COUNTIF(eyeTrackingData!$A:$A,eyeFn!$A24))^3)</f>
        <v>4.2377149888780004</v>
      </c>
      <c r="H24">
        <f>VLOOKUP(A24,Levels!A:B,2,0)</f>
        <v>8</v>
      </c>
      <c r="I24">
        <f>VLOOKUP(A24,Levels!A:C,3,0)</f>
        <v>4</v>
      </c>
      <c r="J24" s="10">
        <v>0.29858631138051833</v>
      </c>
      <c r="K24" s="10">
        <v>-1.8821410217051766</v>
      </c>
      <c r="L24" s="10">
        <v>8.0377222575364726E-2</v>
      </c>
    </row>
    <row r="25" spans="1:12" x14ac:dyDescent="0.25">
      <c r="A25" s="8">
        <v>25</v>
      </c>
      <c r="B25">
        <f>SUMIF(eyeTrackingData!$A:$A,eyeFn!$A25,eyeTrackingData!C:C)*((7-COUNTIF(eyeTrackingData!$A:$A,eyeFn!$A25))^3)</f>
        <v>812229</v>
      </c>
      <c r="C25">
        <f>SUMIF(eyeTrackingData!$A:$A,eyeFn!$A25,eyeTrackingData!D:D)*((7-COUNTIF(eyeTrackingData!$A:$A,eyeFn!$A25))^3)</f>
        <v>218</v>
      </c>
      <c r="D25">
        <f>SUMIF(eyeTrackingData!$A:$A,eyeFn!$A25,eyeTrackingData!E:E)*((7-COUNTIF(eyeTrackingData!$A:$A,eyeFn!$A25))^3)</f>
        <v>2755.9132071389995</v>
      </c>
      <c r="E25">
        <f>SUMIF(eyeTrackingData!$A:$A,eyeFn!$A25,eyeTrackingData!F:F)*((7-COUNTIF(eyeTrackingData!$A:$A,eyeFn!$A25))^3)</f>
        <v>1982.763883177</v>
      </c>
      <c r="F25">
        <f>SUMIF(eyeTrackingData!$A:$A,eyeFn!$A25,eyeTrackingData!G:G)*((7-COUNTIF(eyeTrackingData!$A:$A,eyeFn!$A25))^3)</f>
        <v>22896.205957599999</v>
      </c>
      <c r="G25">
        <f>SUMIF(eyeTrackingData!$A:$A,eyeFn!$A25,eyeTrackingData!H:H)*((7-COUNTIF(eyeTrackingData!$A:$A,eyeFn!$A25))^3)</f>
        <v>3.432610178819</v>
      </c>
      <c r="H25">
        <f>VLOOKUP(A25,Levels!A:B,2,0)</f>
        <v>5</v>
      </c>
      <c r="I25">
        <f>VLOOKUP(A25,Levels!A:C,3,0)</f>
        <v>3</v>
      </c>
      <c r="J25" s="10">
        <v>7.118946219532446E-2</v>
      </c>
      <c r="K25" s="10">
        <v>-1.8542433107108751</v>
      </c>
      <c r="L25" s="10">
        <v>0.49032558083359928</v>
      </c>
    </row>
    <row r="26" spans="1:12" x14ac:dyDescent="0.25">
      <c r="A26" s="8">
        <v>26</v>
      </c>
      <c r="B26">
        <f>SUMIF(eyeTrackingData!$A:$A,eyeFn!$A26,eyeTrackingData!C:C)*((7-COUNTIF(eyeTrackingData!$A:$A,eyeFn!$A26))^3)</f>
        <v>844039</v>
      </c>
      <c r="C26">
        <f>SUMIF(eyeTrackingData!$A:$A,eyeFn!$A26,eyeTrackingData!D:D)*((7-COUNTIF(eyeTrackingData!$A:$A,eyeFn!$A26))^3)</f>
        <v>1124</v>
      </c>
      <c r="D26">
        <f>SUMIF(eyeTrackingData!$A:$A,eyeFn!$A26,eyeTrackingData!E:E)*((7-COUNTIF(eyeTrackingData!$A:$A,eyeFn!$A26))^3)</f>
        <v>2150.9527450360001</v>
      </c>
      <c r="E26">
        <f>SUMIF(eyeTrackingData!$A:$A,eyeFn!$A26,eyeTrackingData!F:F)*((7-COUNTIF(eyeTrackingData!$A:$A,eyeFn!$A26))^3)</f>
        <v>1211.1959706539999</v>
      </c>
      <c r="F26">
        <f>SUMIF(eyeTrackingData!$A:$A,eyeFn!$A26,eyeTrackingData!G:G)*((7-COUNTIF(eyeTrackingData!$A:$A,eyeFn!$A26))^3)</f>
        <v>2761.2420710040001</v>
      </c>
      <c r="G26">
        <f>SUMIF(eyeTrackingData!$A:$A,eyeFn!$A26,eyeTrackingData!H:H)*((7-COUNTIF(eyeTrackingData!$A:$A,eyeFn!$A26))^3)</f>
        <v>8.9336388068500003</v>
      </c>
      <c r="H26">
        <f>VLOOKUP(A26,Levels!A:B,2,0)</f>
        <v>6</v>
      </c>
      <c r="I26">
        <f>VLOOKUP(A26,Levels!A:C,3,0)</f>
        <v>3</v>
      </c>
      <c r="J26" s="10">
        <v>9.9172318852005226E-2</v>
      </c>
      <c r="K26" s="10">
        <v>0.99805786341797254</v>
      </c>
      <c r="L26" s="10">
        <v>0.17398952991691788</v>
      </c>
    </row>
    <row r="27" spans="1:12" x14ac:dyDescent="0.25">
      <c r="A27" s="8">
        <v>27</v>
      </c>
      <c r="B27">
        <f>SUMIF(eyeTrackingData!$A:$A,eyeFn!$A27,eyeTrackingData!C:C)*((7-COUNTIF(eyeTrackingData!$A:$A,eyeFn!$A27))^3)</f>
        <v>908356</v>
      </c>
      <c r="C27">
        <f>SUMIF(eyeTrackingData!$A:$A,eyeFn!$A27,eyeTrackingData!D:D)*((7-COUNTIF(eyeTrackingData!$A:$A,eyeFn!$A27))^3)</f>
        <v>217</v>
      </c>
      <c r="D27">
        <f>SUMIF(eyeTrackingData!$A:$A,eyeFn!$A27,eyeTrackingData!E:E)*((7-COUNTIF(eyeTrackingData!$A:$A,eyeFn!$A27))^3)</f>
        <v>5734.6748928469997</v>
      </c>
      <c r="E27">
        <f>SUMIF(eyeTrackingData!$A:$A,eyeFn!$A27,eyeTrackingData!F:F)*((7-COUNTIF(eyeTrackingData!$A:$A,eyeFn!$A27))^3)</f>
        <v>1925.0541666080001</v>
      </c>
      <c r="F27">
        <f>SUMIF(eyeTrackingData!$A:$A,eyeFn!$A27,eyeTrackingData!G:G)*((7-COUNTIF(eyeTrackingData!$A:$A,eyeFn!$A27))^3)</f>
        <v>23947.649209859999</v>
      </c>
      <c r="G27">
        <f>SUMIF(eyeTrackingData!$A:$A,eyeFn!$A27,eyeTrackingData!H:H)*((7-COUNTIF(eyeTrackingData!$A:$A,eyeFn!$A27))^3)</f>
        <v>5.0246758030110001</v>
      </c>
      <c r="H27">
        <f>VLOOKUP(A27,Levels!A:B,2,0)</f>
        <v>6</v>
      </c>
      <c r="I27">
        <f>VLOOKUP(A27,Levels!A:C,3,0)</f>
        <v>3</v>
      </c>
      <c r="J27" s="10">
        <v>-0.70430481803281264</v>
      </c>
      <c r="K27" s="10">
        <v>-2.0021989602832053</v>
      </c>
      <c r="L27" s="10">
        <v>0.43156513450311401</v>
      </c>
    </row>
    <row r="28" spans="1:12" x14ac:dyDescent="0.25">
      <c r="A28" s="8">
        <v>28</v>
      </c>
      <c r="B28">
        <f>SUMIF(eyeTrackingData!$A:$A,eyeFn!$A28,eyeTrackingData!C:C)*((7-COUNTIF(eyeTrackingData!$A:$A,eyeFn!$A28))^3)</f>
        <v>801209</v>
      </c>
      <c r="C28">
        <f>SUMIF(eyeTrackingData!$A:$A,eyeFn!$A28,eyeTrackingData!D:D)*((7-COUNTIF(eyeTrackingData!$A:$A,eyeFn!$A28))^3)</f>
        <v>826</v>
      </c>
      <c r="D28">
        <f>SUMIF(eyeTrackingData!$A:$A,eyeFn!$A28,eyeTrackingData!E:E)*((7-COUNTIF(eyeTrackingData!$A:$A,eyeFn!$A28))^3)</f>
        <v>2083.7967815680004</v>
      </c>
      <c r="E28">
        <f>SUMIF(eyeTrackingData!$A:$A,eyeFn!$A28,eyeTrackingData!F:F)*((7-COUNTIF(eyeTrackingData!$A:$A,eyeFn!$A28))^3)</f>
        <v>1025.0583203640001</v>
      </c>
      <c r="F28">
        <f>SUMIF(eyeTrackingData!$A:$A,eyeFn!$A28,eyeTrackingData!G:G)*((7-COUNTIF(eyeTrackingData!$A:$A,eyeFn!$A28))^3)</f>
        <v>3692.2033477049999</v>
      </c>
      <c r="G28">
        <f>SUMIF(eyeTrackingData!$A:$A,eyeFn!$A28,eyeTrackingData!H:H)*((7-COUNTIF(eyeTrackingData!$A:$A,eyeFn!$A28))^3)</f>
        <v>9.0881930267599991</v>
      </c>
      <c r="H28">
        <f>VLOOKUP(A28,Levels!A:B,2,0)</f>
        <v>8</v>
      </c>
      <c r="I28">
        <f>VLOOKUP(A28,Levels!A:C,3,0)</f>
        <v>4</v>
      </c>
      <c r="J28" s="10">
        <v>0.3450541635169303</v>
      </c>
      <c r="K28" s="10">
        <v>0.59915887520459288</v>
      </c>
      <c r="L28" s="10">
        <v>-4.3055839331154158E-2</v>
      </c>
    </row>
    <row r="29" spans="1:12" x14ac:dyDescent="0.25">
      <c r="A29" s="8">
        <v>29</v>
      </c>
      <c r="B29">
        <f>SUMIF(eyeTrackingData!$A:$A,eyeFn!$A29,eyeTrackingData!C:C)*((7-COUNTIF(eyeTrackingData!$A:$A,eyeFn!$A29))^3)</f>
        <v>747050</v>
      </c>
      <c r="C29">
        <f>SUMIF(eyeTrackingData!$A:$A,eyeFn!$A29,eyeTrackingData!D:D)*((7-COUNTIF(eyeTrackingData!$A:$A,eyeFn!$A29))^3)</f>
        <v>812</v>
      </c>
      <c r="D29">
        <f>SUMIF(eyeTrackingData!$A:$A,eyeFn!$A29,eyeTrackingData!E:E)*((7-COUNTIF(eyeTrackingData!$A:$A,eyeFn!$A29))^3)</f>
        <v>2064.8151216690003</v>
      </c>
      <c r="E29">
        <f>SUMIF(eyeTrackingData!$A:$A,eyeFn!$A29,eyeTrackingData!F:F)*((7-COUNTIF(eyeTrackingData!$A:$A,eyeFn!$A29))^3)</f>
        <v>1012.1672447150002</v>
      </c>
      <c r="F29">
        <f>SUMIF(eyeTrackingData!$A:$A,eyeFn!$A29,eyeTrackingData!G:G)*((7-COUNTIF(eyeTrackingData!$A:$A,eyeFn!$A29))^3)</f>
        <v>3774.1630816799998</v>
      </c>
      <c r="G29">
        <f>SUMIF(eyeTrackingData!$A:$A,eyeFn!$A29,eyeTrackingData!H:H)*((7-COUNTIF(eyeTrackingData!$A:$A,eyeFn!$A29))^3)</f>
        <v>5.7813562950029995</v>
      </c>
      <c r="H29">
        <f>VLOOKUP(A29,Levels!A:B,2,0)</f>
        <v>8</v>
      </c>
      <c r="I29">
        <f>VLOOKUP(A29,Levels!A:C,3,0)</f>
        <v>4</v>
      </c>
      <c r="J29" s="10">
        <v>0.68906027864857666</v>
      </c>
      <c r="K29" s="10">
        <v>0.36079211442572162</v>
      </c>
      <c r="L29" s="10">
        <v>0.2679390649503699</v>
      </c>
    </row>
    <row r="30" spans="1:12" x14ac:dyDescent="0.25">
      <c r="A30" s="8">
        <v>30</v>
      </c>
      <c r="B30">
        <f>SUMIF(eyeTrackingData!$A:$A,eyeFn!$A30,eyeTrackingData!C:C)*((7-COUNTIF(eyeTrackingData!$A:$A,eyeFn!$A30))^3)</f>
        <v>710746</v>
      </c>
      <c r="C30">
        <f>SUMIF(eyeTrackingData!$A:$A,eyeFn!$A30,eyeTrackingData!D:D)*((7-COUNTIF(eyeTrackingData!$A:$A,eyeFn!$A30))^3)</f>
        <v>1162</v>
      </c>
      <c r="D30">
        <f>SUMIF(eyeTrackingData!$A:$A,eyeFn!$A30,eyeTrackingData!E:E)*((7-COUNTIF(eyeTrackingData!$A:$A,eyeFn!$A30))^3)</f>
        <v>2345.391384944</v>
      </c>
      <c r="E30">
        <f>SUMIF(eyeTrackingData!$A:$A,eyeFn!$A30,eyeTrackingData!F:F)*((7-COUNTIF(eyeTrackingData!$A:$A,eyeFn!$A30))^3)</f>
        <v>813.77836645000002</v>
      </c>
      <c r="F30">
        <f>SUMIF(eyeTrackingData!$A:$A,eyeFn!$A30,eyeTrackingData!G:G)*((7-COUNTIF(eyeTrackingData!$A:$A,eyeFn!$A30))^3)</f>
        <v>1258.179672949</v>
      </c>
      <c r="G30">
        <f>SUMIF(eyeTrackingData!$A:$A,eyeFn!$A30,eyeTrackingData!H:H)*((7-COUNTIF(eyeTrackingData!$A:$A,eyeFn!$A30))^3)</f>
        <v>9.3802893404100001</v>
      </c>
      <c r="H30">
        <f>VLOOKUP(A30,Levels!A:B,2,0)</f>
        <v>9</v>
      </c>
      <c r="I30">
        <f>VLOOKUP(A30,Levels!A:C,3,0)</f>
        <v>5</v>
      </c>
      <c r="J30" s="10">
        <v>0.37969004629937064</v>
      </c>
      <c r="K30" s="10">
        <v>1.1723080378669246</v>
      </c>
      <c r="L30" s="10">
        <v>3.8439822211186858E-2</v>
      </c>
    </row>
    <row r="31" spans="1:12" x14ac:dyDescent="0.25">
      <c r="A31" s="8">
        <v>31</v>
      </c>
      <c r="B31">
        <f>SUMIF(eyeTrackingData!$A:$A,eyeFn!$A31,eyeTrackingData!C:C)*((7-COUNTIF(eyeTrackingData!$A:$A,eyeFn!$A31))^3)</f>
        <v>1234935</v>
      </c>
      <c r="C31">
        <f>SUMIF(eyeTrackingData!$A:$A,eyeFn!$A31,eyeTrackingData!D:D)*((7-COUNTIF(eyeTrackingData!$A:$A,eyeFn!$A31))^3)</f>
        <v>230</v>
      </c>
      <c r="D31">
        <f>SUMIF(eyeTrackingData!$A:$A,eyeFn!$A31,eyeTrackingData!E:E)*((7-COUNTIF(eyeTrackingData!$A:$A,eyeFn!$A31))^3)</f>
        <v>5335.7234016830007</v>
      </c>
      <c r="E31">
        <f>SUMIF(eyeTrackingData!$A:$A,eyeFn!$A31,eyeTrackingData!F:F)*((7-COUNTIF(eyeTrackingData!$A:$A,eyeFn!$A31))^3)</f>
        <v>2264.7841145920002</v>
      </c>
      <c r="F31">
        <f>SUMIF(eyeTrackingData!$A:$A,eyeFn!$A31,eyeTrackingData!G:G)*((7-COUNTIF(eyeTrackingData!$A:$A,eyeFn!$A31))^3)</f>
        <v>33642.520494899996</v>
      </c>
      <c r="G31">
        <f>SUMIF(eyeTrackingData!$A:$A,eyeFn!$A31,eyeTrackingData!H:H)*((7-COUNTIF(eyeTrackingData!$A:$A,eyeFn!$A31))^3)</f>
        <v>4.429402137136</v>
      </c>
      <c r="H31">
        <f>VLOOKUP(A31,Levels!A:B,2,0)</f>
        <v>9</v>
      </c>
      <c r="I31">
        <f>VLOOKUP(A31,Levels!A:C,3,0)</f>
        <v>5</v>
      </c>
      <c r="J31" s="10">
        <v>-1.3367104482514089</v>
      </c>
      <c r="K31" s="10">
        <v>-2.4910889802816993</v>
      </c>
      <c r="L31" s="10">
        <v>1.1399804930753537</v>
      </c>
    </row>
    <row r="32" spans="1:12" x14ac:dyDescent="0.25">
      <c r="A32" s="8">
        <v>32</v>
      </c>
      <c r="B32">
        <f>SUMIF(eyeTrackingData!$A:$A,eyeFn!$A32,eyeTrackingData!C:C)*((7-COUNTIF(eyeTrackingData!$A:$A,eyeFn!$A32))^3)</f>
        <v>580244</v>
      </c>
      <c r="C32">
        <f>SUMIF(eyeTrackingData!$A:$A,eyeFn!$A32,eyeTrackingData!D:D)*((7-COUNTIF(eyeTrackingData!$A:$A,eyeFn!$A32))^3)</f>
        <v>1126</v>
      </c>
      <c r="D32">
        <f>SUMIF(eyeTrackingData!$A:$A,eyeFn!$A32,eyeTrackingData!E:E)*((7-COUNTIF(eyeTrackingData!$A:$A,eyeFn!$A32))^3)</f>
        <v>1817.6448476529999</v>
      </c>
      <c r="E32">
        <f>SUMIF(eyeTrackingData!$A:$A,eyeFn!$A32,eyeTrackingData!F:F)*((7-COUNTIF(eyeTrackingData!$A:$A,eyeFn!$A32))^3)</f>
        <v>722.22653514680007</v>
      </c>
      <c r="F32">
        <f>SUMIF(eyeTrackingData!$A:$A,eyeFn!$A32,eyeTrackingData!G:G)*((7-COUNTIF(eyeTrackingData!$A:$A,eyeFn!$A32))^3)</f>
        <v>1353.0608323890001</v>
      </c>
      <c r="G32">
        <f>SUMIF(eyeTrackingData!$A:$A,eyeFn!$A32,eyeTrackingData!H:H)*((7-COUNTIF(eyeTrackingData!$A:$A,eyeFn!$A32))^3)</f>
        <v>8.4026925048700001</v>
      </c>
      <c r="H32">
        <f>VLOOKUP(A32,Levels!A:B,2,0)</f>
        <v>9</v>
      </c>
      <c r="I32">
        <f>VLOOKUP(A32,Levels!A:C,3,0)</f>
        <v>5</v>
      </c>
      <c r="J32" s="10">
        <v>0.76017355502610318</v>
      </c>
      <c r="K32" s="10">
        <v>1.0716148545522153</v>
      </c>
      <c r="L32" s="10">
        <v>-6.7831673580360796E-3</v>
      </c>
    </row>
    <row r="33" spans="1:12" x14ac:dyDescent="0.25">
      <c r="A33" s="8">
        <v>33</v>
      </c>
      <c r="B33">
        <f>SUMIF(eyeTrackingData!$A:$A,eyeFn!$A33,eyeTrackingData!C:C)*((7-COUNTIF(eyeTrackingData!$A:$A,eyeFn!$A33))^3)</f>
        <v>399819</v>
      </c>
      <c r="C33">
        <f>SUMIF(eyeTrackingData!$A:$A,eyeFn!$A33,eyeTrackingData!D:D)*((7-COUNTIF(eyeTrackingData!$A:$A,eyeFn!$A33))^3)</f>
        <v>590</v>
      </c>
      <c r="D33">
        <f>SUMIF(eyeTrackingData!$A:$A,eyeFn!$A33,eyeTrackingData!E:E)*((7-COUNTIF(eyeTrackingData!$A:$A,eyeFn!$A33))^3)</f>
        <v>1875.17872818</v>
      </c>
      <c r="E33">
        <f>SUMIF(eyeTrackingData!$A:$A,eyeFn!$A33,eyeTrackingData!F:F)*((7-COUNTIF(eyeTrackingData!$A:$A,eyeFn!$A33))^3)</f>
        <v>1156.2109963570001</v>
      </c>
      <c r="F33">
        <f>SUMIF(eyeTrackingData!$A:$A,eyeFn!$A33,eyeTrackingData!G:G)*((7-COUNTIF(eyeTrackingData!$A:$A,eyeFn!$A33))^3)</f>
        <v>1836.1395815379999</v>
      </c>
      <c r="G33">
        <f>SUMIF(eyeTrackingData!$A:$A,eyeFn!$A33,eyeTrackingData!H:H)*((7-COUNTIF(eyeTrackingData!$A:$A,eyeFn!$A33))^3)</f>
        <v>10.79040201936</v>
      </c>
      <c r="H33">
        <f>VLOOKUP(A33,Levels!A:B,2,0)</f>
        <v>6</v>
      </c>
      <c r="I33">
        <f>VLOOKUP(A33,Levels!A:C,3,0)</f>
        <v>3</v>
      </c>
      <c r="J33" s="10">
        <v>0.79160968494180139</v>
      </c>
      <c r="K33" s="10">
        <v>0.34748086922343402</v>
      </c>
      <c r="L33" s="10">
        <v>-1.022535577580336</v>
      </c>
    </row>
    <row r="34" spans="1:12" x14ac:dyDescent="0.25">
      <c r="A34" s="8">
        <v>34</v>
      </c>
      <c r="B34">
        <f>SUMIF(eyeTrackingData!$A:$A,eyeFn!$A34,eyeTrackingData!C:C)*((7-COUNTIF(eyeTrackingData!$A:$A,eyeFn!$A34))^3)</f>
        <v>461145</v>
      </c>
      <c r="C34">
        <f>SUMIF(eyeTrackingData!$A:$A,eyeFn!$A34,eyeTrackingData!D:D)*((7-COUNTIF(eyeTrackingData!$A:$A,eyeFn!$A34))^3)</f>
        <v>673</v>
      </c>
      <c r="D34">
        <f>SUMIF(eyeTrackingData!$A:$A,eyeFn!$A34,eyeTrackingData!E:E)*((7-COUNTIF(eyeTrackingData!$A:$A,eyeFn!$A34))^3)</f>
        <v>1999.6121648410001</v>
      </c>
      <c r="E34">
        <f>SUMIF(eyeTrackingData!$A:$A,eyeFn!$A34,eyeTrackingData!F:F)*((7-COUNTIF(eyeTrackingData!$A:$A,eyeFn!$A34))^3)</f>
        <v>1405.429317571</v>
      </c>
      <c r="F34">
        <f>SUMIF(eyeTrackingData!$A:$A,eyeFn!$A34,eyeTrackingData!G:G)*((7-COUNTIF(eyeTrackingData!$A:$A,eyeFn!$A34))^3)</f>
        <v>2786.348262598</v>
      </c>
      <c r="G34">
        <f>SUMIF(eyeTrackingData!$A:$A,eyeFn!$A34,eyeTrackingData!H:H)*((7-COUNTIF(eyeTrackingData!$A:$A,eyeFn!$A34))^3)</f>
        <v>7.20632881479</v>
      </c>
      <c r="H34">
        <f>VLOOKUP(A34,Levels!A:B,2,0)</f>
        <v>3</v>
      </c>
      <c r="I34">
        <f>VLOOKUP(A34,Levels!A:C,3,0)</f>
        <v>2</v>
      </c>
      <c r="J34" s="10">
        <v>0.81683051751925373</v>
      </c>
      <c r="K34" s="10">
        <v>0.14742114085303468</v>
      </c>
      <c r="L34" s="10">
        <v>-0.5047974441087717</v>
      </c>
    </row>
    <row r="35" spans="1:12" x14ac:dyDescent="0.25">
      <c r="A35" s="8">
        <v>35</v>
      </c>
      <c r="B35">
        <f>SUMIF(eyeTrackingData!$A:$A,eyeFn!$A35,eyeTrackingData!C:C)*((7-COUNTIF(eyeTrackingData!$A:$A,eyeFn!$A35))^3)</f>
        <v>3922722</v>
      </c>
      <c r="C35">
        <f>SUMIF(eyeTrackingData!$A:$A,eyeFn!$A35,eyeTrackingData!D:D)*((7-COUNTIF(eyeTrackingData!$A:$A,eyeFn!$A35))^3)</f>
        <v>2727</v>
      </c>
      <c r="D35">
        <f>SUMIF(eyeTrackingData!$A:$A,eyeFn!$A35,eyeTrackingData!E:E)*((7-COUNTIF(eyeTrackingData!$A:$A,eyeFn!$A35))^3)</f>
        <v>39091.137096771003</v>
      </c>
      <c r="E35">
        <f>SUMIF(eyeTrackingData!$A:$A,eyeFn!$A35,eyeTrackingData!F:F)*((7-COUNTIF(eyeTrackingData!$A:$A,eyeFn!$A35))^3)</f>
        <v>8690.571802845001</v>
      </c>
      <c r="F35">
        <f>SUMIF(eyeTrackingData!$A:$A,eyeFn!$A35,eyeTrackingData!G:G)*((7-COUNTIF(eyeTrackingData!$A:$A,eyeFn!$A35))^3)</f>
        <v>48689.549073422997</v>
      </c>
      <c r="G35">
        <f>SUMIF(eyeTrackingData!$A:$A,eyeFn!$A35,eyeTrackingData!H:H)*((7-COUNTIF(eyeTrackingData!$A:$A,eyeFn!$A35))^3)</f>
        <v>57.158564912387995</v>
      </c>
      <c r="H35">
        <f>VLOOKUP(A35,Levels!A:B,2,0)</f>
        <v>1</v>
      </c>
      <c r="I35">
        <f>VLOOKUP(A35,Levels!A:C,3,0)</f>
        <v>1</v>
      </c>
      <c r="J35" s="10">
        <v>1.4234371398030046</v>
      </c>
      <c r="K35" s="10">
        <v>-0.6561155173389025</v>
      </c>
      <c r="L35" s="10">
        <v>-0.52297879292481397</v>
      </c>
    </row>
    <row r="36" spans="1:12" x14ac:dyDescent="0.25">
      <c r="A36" s="8">
        <v>37</v>
      </c>
      <c r="B36">
        <f>SUMIF(eyeTrackingData!$A:$A,eyeFn!$A36,eyeTrackingData!C:C)*((7-COUNTIF(eyeTrackingData!$A:$A,eyeFn!$A36))^3)</f>
        <v>1166923</v>
      </c>
      <c r="C36">
        <f>SUMIF(eyeTrackingData!$A:$A,eyeFn!$A36,eyeTrackingData!D:D)*((7-COUNTIF(eyeTrackingData!$A:$A,eyeFn!$A36))^3)</f>
        <v>1730</v>
      </c>
      <c r="D36">
        <f>SUMIF(eyeTrackingData!$A:$A,eyeFn!$A36,eyeTrackingData!E:E)*((7-COUNTIF(eyeTrackingData!$A:$A,eyeFn!$A36))^3)</f>
        <v>2513.3804425489998</v>
      </c>
      <c r="E36">
        <f>SUMIF(eyeTrackingData!$A:$A,eyeFn!$A36,eyeTrackingData!F:F)*((7-COUNTIF(eyeTrackingData!$A:$A,eyeFn!$A36))^3)</f>
        <v>957.82926414159999</v>
      </c>
      <c r="F36">
        <f>SUMIF(eyeTrackingData!$A:$A,eyeFn!$A36,eyeTrackingData!G:G)*((7-COUNTIF(eyeTrackingData!$A:$A,eyeFn!$A36))^3)</f>
        <v>1226.6732945029999</v>
      </c>
      <c r="G36">
        <f>SUMIF(eyeTrackingData!$A:$A,eyeFn!$A36,eyeTrackingData!H:H)*((7-COUNTIF(eyeTrackingData!$A:$A,eyeFn!$A36))^3)</f>
        <v>13.214714830160002</v>
      </c>
      <c r="H36">
        <f>VLOOKUP(A36,Levels!A:B,2,0)</f>
        <v>4</v>
      </c>
      <c r="I36">
        <f>VLOOKUP(A36,Levels!A:C,3,0)</f>
        <v>2</v>
      </c>
      <c r="J36" s="10">
        <v>-0.80299443846126295</v>
      </c>
      <c r="K36" s="10">
        <v>2.2599329553516387</v>
      </c>
      <c r="L36" s="10">
        <v>0.56196730387129057</v>
      </c>
    </row>
    <row r="37" spans="1:12" x14ac:dyDescent="0.25">
      <c r="A37" s="8">
        <v>38</v>
      </c>
      <c r="B37">
        <f>SUMIF(eyeTrackingData!$A:$A,eyeFn!$A37,eyeTrackingData!C:C)*((7-COUNTIF(eyeTrackingData!$A:$A,eyeFn!$A37))^3)</f>
        <v>664850</v>
      </c>
      <c r="C37">
        <f>SUMIF(eyeTrackingData!$A:$A,eyeFn!$A37,eyeTrackingData!D:D)*((7-COUNTIF(eyeTrackingData!$A:$A,eyeFn!$A37))^3)</f>
        <v>806</v>
      </c>
      <c r="D37">
        <f>SUMIF(eyeTrackingData!$A:$A,eyeFn!$A37,eyeTrackingData!E:E)*((7-COUNTIF(eyeTrackingData!$A:$A,eyeFn!$A37))^3)</f>
        <v>2006.5182123089999</v>
      </c>
      <c r="E37">
        <f>SUMIF(eyeTrackingData!$A:$A,eyeFn!$A37,eyeTrackingData!F:F)*((7-COUNTIF(eyeTrackingData!$A:$A,eyeFn!$A37))^3)</f>
        <v>933.20275102199992</v>
      </c>
      <c r="F37">
        <f>SUMIF(eyeTrackingData!$A:$A,eyeFn!$A37,eyeTrackingData!G:G)*((7-COUNTIF(eyeTrackingData!$A:$A,eyeFn!$A37))^3)</f>
        <v>2952.4708536320004</v>
      </c>
      <c r="G37">
        <f>SUMIF(eyeTrackingData!$A:$A,eyeFn!$A37,eyeTrackingData!H:H)*((7-COUNTIF(eyeTrackingData!$A:$A,eyeFn!$A37))^3)</f>
        <v>6.1375138578780009</v>
      </c>
      <c r="H37">
        <f>VLOOKUP(A37,Levels!A:B,2,0)</f>
        <v>6</v>
      </c>
      <c r="I37">
        <f>VLOOKUP(A37,Levels!A:C,3,0)</f>
        <v>3</v>
      </c>
      <c r="J37" s="10">
        <v>0.82231032934420401</v>
      </c>
      <c r="K37" s="10">
        <v>0.41088549655447687</v>
      </c>
      <c r="L37" s="10">
        <v>0.11367697814079894</v>
      </c>
    </row>
    <row r="38" spans="1:12" x14ac:dyDescent="0.25">
      <c r="A38" s="8">
        <v>39</v>
      </c>
      <c r="B38">
        <f>SUMIF(eyeTrackingData!$A:$A,eyeFn!$A38,eyeTrackingData!C:C)*((7-COUNTIF(eyeTrackingData!$A:$A,eyeFn!$A38))^3)</f>
        <v>601298</v>
      </c>
      <c r="C38">
        <f>SUMIF(eyeTrackingData!$A:$A,eyeFn!$A38,eyeTrackingData!D:D)*((7-COUNTIF(eyeTrackingData!$A:$A,eyeFn!$A38))^3)</f>
        <v>428</v>
      </c>
      <c r="D38">
        <f>SUMIF(eyeTrackingData!$A:$A,eyeFn!$A38,eyeTrackingData!E:E)*((7-COUNTIF(eyeTrackingData!$A:$A,eyeFn!$A38))^3)</f>
        <v>1848.9922343770002</v>
      </c>
      <c r="E38">
        <f>SUMIF(eyeTrackingData!$A:$A,eyeFn!$A38,eyeTrackingData!F:F)*((7-COUNTIF(eyeTrackingData!$A:$A,eyeFn!$A38))^3)</f>
        <v>1621.102743057</v>
      </c>
      <c r="F38">
        <f>SUMIF(eyeTrackingData!$A:$A,eyeFn!$A38,eyeTrackingData!G:G)*((7-COUNTIF(eyeTrackingData!$A:$A,eyeFn!$A38))^3)</f>
        <v>8530.9228474909996</v>
      </c>
      <c r="G38">
        <f>SUMIF(eyeTrackingData!$A:$A,eyeFn!$A38,eyeTrackingData!H:H)*((7-COUNTIF(eyeTrackingData!$A:$A,eyeFn!$A38))^3)</f>
        <v>6.0617160164050006</v>
      </c>
      <c r="H38">
        <f>VLOOKUP(A38,Levels!A:B,2,0)</f>
        <v>7</v>
      </c>
      <c r="I38">
        <f>VLOOKUP(A38,Levels!A:C,3,0)</f>
        <v>4</v>
      </c>
      <c r="J38" s="10">
        <v>0.65776903436938017</v>
      </c>
      <c r="K38" s="10">
        <v>-0.54185112199597751</v>
      </c>
      <c r="L38" s="10">
        <v>-0.25648149201267012</v>
      </c>
    </row>
    <row r="39" spans="1:12" x14ac:dyDescent="0.25">
      <c r="A39" s="8">
        <v>40</v>
      </c>
      <c r="B39">
        <f>SUMIF(eyeTrackingData!$A:$A,eyeFn!$A39,eyeTrackingData!C:C)*((7-COUNTIF(eyeTrackingData!$A:$A,eyeFn!$A39))^3)</f>
        <v>537580</v>
      </c>
      <c r="C39">
        <f>SUMIF(eyeTrackingData!$A:$A,eyeFn!$A39,eyeTrackingData!D:D)*((7-COUNTIF(eyeTrackingData!$A:$A,eyeFn!$A39))^3)</f>
        <v>860</v>
      </c>
      <c r="D39">
        <f>SUMIF(eyeTrackingData!$A:$A,eyeFn!$A39,eyeTrackingData!E:E)*((7-COUNTIF(eyeTrackingData!$A:$A,eyeFn!$A39))^3)</f>
        <v>2195.6881131069999</v>
      </c>
      <c r="E39">
        <f>SUMIF(eyeTrackingData!$A:$A,eyeFn!$A39,eyeTrackingData!F:F)*((7-COUNTIF(eyeTrackingData!$A:$A,eyeFn!$A39))^3)</f>
        <v>844.02047239540002</v>
      </c>
      <c r="F39">
        <f>SUMIF(eyeTrackingData!$A:$A,eyeFn!$A39,eyeTrackingData!G:G)*((7-COUNTIF(eyeTrackingData!$A:$A,eyeFn!$A39))^3)</f>
        <v>1551.771585487</v>
      </c>
      <c r="G39">
        <f>SUMIF(eyeTrackingData!$A:$A,eyeFn!$A39,eyeTrackingData!H:H)*((7-COUNTIF(eyeTrackingData!$A:$A,eyeFn!$A39))^3)</f>
        <v>9.1644648275900007</v>
      </c>
      <c r="H39">
        <f>VLOOKUP(A39,Levels!A:B,2,0)</f>
        <v>7</v>
      </c>
      <c r="I39">
        <f>VLOOKUP(A39,Levels!A:C,3,0)</f>
        <v>4</v>
      </c>
      <c r="J39" s="10">
        <v>0.73684591200162797</v>
      </c>
      <c r="K39" s="10">
        <v>0.69792496248312053</v>
      </c>
      <c r="L39" s="10">
        <v>-0.38258018884136219</v>
      </c>
    </row>
    <row r="40" spans="1:12" x14ac:dyDescent="0.25">
      <c r="A40" s="8">
        <v>41</v>
      </c>
      <c r="B40">
        <f>SUMIF(eyeTrackingData!$A:$A,eyeFn!$A40,eyeTrackingData!C:C)*((7-COUNTIF(eyeTrackingData!$A:$A,eyeFn!$A40))^3)</f>
        <v>669876</v>
      </c>
      <c r="C40">
        <f>SUMIF(eyeTrackingData!$A:$A,eyeFn!$A40,eyeTrackingData!D:D)*((7-COUNTIF(eyeTrackingData!$A:$A,eyeFn!$A40))^3)</f>
        <v>576</v>
      </c>
      <c r="D40">
        <f>SUMIF(eyeTrackingData!$A:$A,eyeFn!$A40,eyeTrackingData!E:E)*((7-COUNTIF(eyeTrackingData!$A:$A,eyeFn!$A40))^3)</f>
        <v>2535.536801445</v>
      </c>
      <c r="E40">
        <f>SUMIF(eyeTrackingData!$A:$A,eyeFn!$A40,eyeTrackingData!F:F)*((7-COUNTIF(eyeTrackingData!$A:$A,eyeFn!$A40))^3)</f>
        <v>1088.053855375</v>
      </c>
      <c r="F40">
        <f>SUMIF(eyeTrackingData!$A:$A,eyeFn!$A40,eyeTrackingData!G:G)*((7-COUNTIF(eyeTrackingData!$A:$A,eyeFn!$A40))^3)</f>
        <v>6190.4219500500003</v>
      </c>
      <c r="G40">
        <f>SUMIF(eyeTrackingData!$A:$A,eyeFn!$A40,eyeTrackingData!H:H)*((7-COUNTIF(eyeTrackingData!$A:$A,eyeFn!$A40))^3)</f>
        <v>5.5334155315199993</v>
      </c>
      <c r="H40">
        <f>VLOOKUP(A40,Levels!A:B,2,0)</f>
        <v>7</v>
      </c>
      <c r="I40">
        <f>VLOOKUP(A40,Levels!A:C,3,0)</f>
        <v>4</v>
      </c>
      <c r="J40" s="10">
        <v>0.72859485341981156</v>
      </c>
      <c r="K40" s="10">
        <v>-0.17391990730615542</v>
      </c>
      <c r="L40" s="10">
        <v>6.6840303599539685E-2</v>
      </c>
    </row>
    <row r="41" spans="1:12" x14ac:dyDescent="0.25">
      <c r="A41" s="8">
        <v>42</v>
      </c>
      <c r="B41">
        <f>SUMIF(eyeTrackingData!$A:$A,eyeFn!$A41,eyeTrackingData!C:C)*((7-COUNTIF(eyeTrackingData!$A:$A,eyeFn!$A41))^3)</f>
        <v>863826</v>
      </c>
      <c r="C41">
        <f>SUMIF(eyeTrackingData!$A:$A,eyeFn!$A41,eyeTrackingData!D:D)*((7-COUNTIF(eyeTrackingData!$A:$A,eyeFn!$A41))^3)</f>
        <v>1555</v>
      </c>
      <c r="D41">
        <f>SUMIF(eyeTrackingData!$A:$A,eyeFn!$A41,eyeTrackingData!E:E)*((7-COUNTIF(eyeTrackingData!$A:$A,eyeFn!$A41))^3)</f>
        <v>1862.3621970439999</v>
      </c>
      <c r="E41">
        <f>SUMIF(eyeTrackingData!$A:$A,eyeFn!$A41,eyeTrackingData!F:F)*((7-COUNTIF(eyeTrackingData!$A:$A,eyeFn!$A41))^3)</f>
        <v>788.17268678100004</v>
      </c>
      <c r="F41">
        <f>SUMIF(eyeTrackingData!$A:$A,eyeFn!$A41,eyeTrackingData!G:G)*((7-COUNTIF(eyeTrackingData!$A:$A,eyeFn!$A41))^3)</f>
        <v>1366.7421916419999</v>
      </c>
      <c r="G41">
        <f>SUMIF(eyeTrackingData!$A:$A,eyeFn!$A41,eyeTrackingData!H:H)*((7-COUNTIF(eyeTrackingData!$A:$A,eyeFn!$A41))^3)</f>
        <v>9.4884637020600007</v>
      </c>
      <c r="H41">
        <f>VLOOKUP(A41,Levels!A:B,2,0)</f>
        <v>8</v>
      </c>
      <c r="I41">
        <f>VLOOKUP(A41,Levels!A:C,3,0)</f>
        <v>4</v>
      </c>
      <c r="J41" s="10">
        <v>0.11734322322631718</v>
      </c>
      <c r="K41" s="10">
        <v>1.7735740254100378</v>
      </c>
      <c r="L41" s="10">
        <v>0.53501306798707549</v>
      </c>
    </row>
    <row r="42" spans="1:12" x14ac:dyDescent="0.25">
      <c r="A42" s="8">
        <v>43</v>
      </c>
      <c r="B42">
        <f>SUMIF(eyeTrackingData!$A:$A,eyeFn!$A42,eyeTrackingData!C:C)*((7-COUNTIF(eyeTrackingData!$A:$A,eyeFn!$A42))^3)</f>
        <v>351728</v>
      </c>
      <c r="C42">
        <f>SUMIF(eyeTrackingData!$A:$A,eyeFn!$A42,eyeTrackingData!D:D)*((7-COUNTIF(eyeTrackingData!$A:$A,eyeFn!$A42))^3)</f>
        <v>287</v>
      </c>
      <c r="D42">
        <f>SUMIF(eyeTrackingData!$A:$A,eyeFn!$A42,eyeTrackingData!E:E)*((7-COUNTIF(eyeTrackingData!$A:$A,eyeFn!$A42))^3)</f>
        <v>1868.6038149979997</v>
      </c>
      <c r="E42">
        <f>SUMIF(eyeTrackingData!$A:$A,eyeFn!$A42,eyeTrackingData!F:F)*((7-COUNTIF(eyeTrackingData!$A:$A,eyeFn!$A42))^3)</f>
        <v>1515.1803324050002</v>
      </c>
      <c r="F42">
        <f>SUMIF(eyeTrackingData!$A:$A,eyeFn!$A42,eyeTrackingData!G:G)*((7-COUNTIF(eyeTrackingData!$A:$A,eyeFn!$A42))^3)</f>
        <v>4733.701128015</v>
      </c>
      <c r="G42">
        <f>SUMIF(eyeTrackingData!$A:$A,eyeFn!$A42,eyeTrackingData!H:H)*((7-COUNTIF(eyeTrackingData!$A:$A,eyeFn!$A42))^3)</f>
        <v>8.0898535908619991</v>
      </c>
      <c r="H42">
        <f>VLOOKUP(A42,Levels!A:B,2,0)</f>
        <v>3</v>
      </c>
      <c r="I42">
        <f>VLOOKUP(A42,Levels!A:C,3,0)</f>
        <v>2</v>
      </c>
      <c r="J42" s="10">
        <v>0.97224914364810766</v>
      </c>
      <c r="K42" s="10">
        <v>-0.4557911242335107</v>
      </c>
      <c r="L42" s="10">
        <v>-1.0063045953353771</v>
      </c>
    </row>
    <row r="43" spans="1:12" x14ac:dyDescent="0.25">
      <c r="A43" s="8">
        <v>44</v>
      </c>
      <c r="B43">
        <f>SUMIF(eyeTrackingData!$A:$A,eyeFn!$A43,eyeTrackingData!C:C)*((7-COUNTIF(eyeTrackingData!$A:$A,eyeFn!$A43))^3)</f>
        <v>474166</v>
      </c>
      <c r="C43">
        <f>SUMIF(eyeTrackingData!$A:$A,eyeFn!$A43,eyeTrackingData!D:D)*((7-COUNTIF(eyeTrackingData!$A:$A,eyeFn!$A43))^3)</f>
        <v>445</v>
      </c>
      <c r="D43">
        <f>SUMIF(eyeTrackingData!$A:$A,eyeFn!$A43,eyeTrackingData!E:E)*((7-COUNTIF(eyeTrackingData!$A:$A,eyeFn!$A43))^3)</f>
        <v>2177.4292841369997</v>
      </c>
      <c r="E43">
        <f>SUMIF(eyeTrackingData!$A:$A,eyeFn!$A43,eyeTrackingData!F:F)*((7-COUNTIF(eyeTrackingData!$A:$A,eyeFn!$A43))^3)</f>
        <v>1201.7997935519998</v>
      </c>
      <c r="F43">
        <f>SUMIF(eyeTrackingData!$A:$A,eyeFn!$A43,eyeTrackingData!G:G)*((7-COUNTIF(eyeTrackingData!$A:$A,eyeFn!$A43))^3)</f>
        <v>5884.2988246189998</v>
      </c>
      <c r="G43">
        <f>SUMIF(eyeTrackingData!$A:$A,eyeFn!$A43,eyeTrackingData!H:H)*((7-COUNTIF(eyeTrackingData!$A:$A,eyeFn!$A43))^3)</f>
        <v>4.9773249885839999</v>
      </c>
      <c r="H43">
        <f>VLOOKUP(A43,Levels!A:B,2,0)</f>
        <v>6</v>
      </c>
      <c r="I43">
        <f>VLOOKUP(A43,Levels!A:C,3,0)</f>
        <v>3</v>
      </c>
      <c r="J43" s="10">
        <v>1.0760067590711933</v>
      </c>
      <c r="K43" s="10">
        <v>-0.42488811521822739</v>
      </c>
      <c r="L43" s="10">
        <v>-0.25285057331859195</v>
      </c>
    </row>
    <row r="44" spans="1:12" x14ac:dyDescent="0.25">
      <c r="A44" s="8">
        <v>45</v>
      </c>
      <c r="B44">
        <f>SUMIF(eyeTrackingData!$A:$A,eyeFn!$A44,eyeTrackingData!C:C)*((7-COUNTIF(eyeTrackingData!$A:$A,eyeFn!$A44))^3)</f>
        <v>599696</v>
      </c>
      <c r="C44">
        <f>SUMIF(eyeTrackingData!$A:$A,eyeFn!$A44,eyeTrackingData!D:D)*((7-COUNTIF(eyeTrackingData!$A:$A,eyeFn!$A44))^3)</f>
        <v>267</v>
      </c>
      <c r="D44">
        <f>SUMIF(eyeTrackingData!$A:$A,eyeFn!$A44,eyeTrackingData!E:E)*((7-COUNTIF(eyeTrackingData!$A:$A,eyeFn!$A44))^3)</f>
        <v>2561.3327063440001</v>
      </c>
      <c r="E44">
        <f>SUMIF(eyeTrackingData!$A:$A,eyeFn!$A44,eyeTrackingData!F:F)*((7-COUNTIF(eyeTrackingData!$A:$A,eyeFn!$A44))^3)</f>
        <v>2437.5561911690002</v>
      </c>
      <c r="F44">
        <f>SUMIF(eyeTrackingData!$A:$A,eyeFn!$A44,eyeTrackingData!G:G)*((7-COUNTIF(eyeTrackingData!$A:$A,eyeFn!$A44))^3)</f>
        <v>12277.01179052</v>
      </c>
      <c r="G44">
        <f>SUMIF(eyeTrackingData!$A:$A,eyeFn!$A44,eyeTrackingData!H:H)*((7-COUNTIF(eyeTrackingData!$A:$A,eyeFn!$A44))^3)</f>
        <v>6.4933249369139991</v>
      </c>
      <c r="H44">
        <f>VLOOKUP(A44,Levels!A:B,2,0)</f>
        <v>5</v>
      </c>
      <c r="I44">
        <f>VLOOKUP(A44,Levels!A:C,3,0)</f>
        <v>3</v>
      </c>
      <c r="J44" s="10">
        <v>0.10891142418903896</v>
      </c>
      <c r="K44" s="10">
        <v>-1.1508652012518015</v>
      </c>
      <c r="L44" s="10">
        <v>-0.54679523249936823</v>
      </c>
    </row>
    <row r="45" spans="1:12" x14ac:dyDescent="0.25">
      <c r="A45" s="8">
        <v>46</v>
      </c>
      <c r="B45">
        <f>SUMIF(eyeTrackingData!$A:$A,eyeFn!$A45,eyeTrackingData!C:C)*((7-COUNTIF(eyeTrackingData!$A:$A,eyeFn!$A45))^3)</f>
        <v>17770320</v>
      </c>
      <c r="C45">
        <f>SUMIF(eyeTrackingData!$A:$A,eyeFn!$A45,eyeTrackingData!D:D)*((7-COUNTIF(eyeTrackingData!$A:$A,eyeFn!$A45))^3)</f>
        <v>12528</v>
      </c>
      <c r="D45">
        <f>SUMIF(eyeTrackingData!$A:$A,eyeFn!$A45,eyeTrackingData!E:E)*((7-COUNTIF(eyeTrackingData!$A:$A,eyeFn!$A45))^3)</f>
        <v>103117.65517238399</v>
      </c>
      <c r="E45">
        <f>SUMIF(eyeTrackingData!$A:$A,eyeFn!$A45,eyeTrackingData!F:F)*((7-COUNTIF(eyeTrackingData!$A:$A,eyeFn!$A45))^3)</f>
        <v>48023.615559456004</v>
      </c>
      <c r="F45">
        <f>SUMIF(eyeTrackingData!$A:$A,eyeFn!$A45,eyeTrackingData!G:G)*((7-COUNTIF(eyeTrackingData!$A:$A,eyeFn!$A45))^3)</f>
        <v>178169.14285711199</v>
      </c>
      <c r="G45">
        <f>SUMIF(eyeTrackingData!$A:$A,eyeFn!$A45,eyeTrackingData!H:H)*((7-COUNTIF(eyeTrackingData!$A:$A,eyeFn!$A45))^3)</f>
        <v>236.76353719847998</v>
      </c>
      <c r="H45">
        <f>VLOOKUP(A45,Levels!A:B,2,0)</f>
        <v>1</v>
      </c>
      <c r="I45">
        <f>VLOOKUP(A45,Levels!A:C,3,0)</f>
        <v>1</v>
      </c>
      <c r="J45" s="10">
        <v>-11.675871692517301</v>
      </c>
      <c r="K45" s="10">
        <v>0.8338931825308411</v>
      </c>
      <c r="L45" s="10">
        <v>-1.173966480962604</v>
      </c>
    </row>
    <row r="46" spans="1:12" x14ac:dyDescent="0.25">
      <c r="A46" s="8">
        <v>47</v>
      </c>
      <c r="B46">
        <f>SUMIF(eyeTrackingData!$A:$A,eyeFn!$A46,eyeTrackingData!C:C)*((7-COUNTIF(eyeTrackingData!$A:$A,eyeFn!$A46))^3)</f>
        <v>5158656</v>
      </c>
      <c r="C46">
        <f>SUMIF(eyeTrackingData!$A:$A,eyeFn!$A46,eyeTrackingData!D:D)*((7-COUNTIF(eyeTrackingData!$A:$A,eyeFn!$A46))^3)</f>
        <v>4800</v>
      </c>
      <c r="D46">
        <f>SUMIF(eyeTrackingData!$A:$A,eyeFn!$A46,eyeTrackingData!E:E)*((7-COUNTIF(eyeTrackingData!$A:$A,eyeFn!$A46))^3)</f>
        <v>59681.777777791998</v>
      </c>
      <c r="E46">
        <f>SUMIF(eyeTrackingData!$A:$A,eyeFn!$A46,eyeTrackingData!F:F)*((7-COUNTIF(eyeTrackingData!$A:$A,eyeFn!$A46))^3)</f>
        <v>42623.795011135997</v>
      </c>
      <c r="F46">
        <f>SUMIF(eyeTrackingData!$A:$A,eyeFn!$A46,eyeTrackingData!G:G)*((7-COUNTIF(eyeTrackingData!$A:$A,eyeFn!$A46))^3)</f>
        <v>125245.88912275201</v>
      </c>
      <c r="G46">
        <f>SUMIF(eyeTrackingData!$A:$A,eyeFn!$A46,eyeTrackingData!H:H)*((7-COUNTIF(eyeTrackingData!$A:$A,eyeFn!$A46))^3)</f>
        <v>205.55172767872</v>
      </c>
      <c r="H46">
        <f>VLOOKUP(A46,Levels!A:B,2,0)</f>
        <v>1</v>
      </c>
      <c r="I46">
        <f>VLOOKUP(A46,Levels!A:C,3,0)</f>
        <v>1</v>
      </c>
      <c r="J46" s="10">
        <v>-0.31896111831289697</v>
      </c>
      <c r="K46" s="10">
        <v>-0.70817598453706687</v>
      </c>
      <c r="L46" s="10">
        <v>-1.831456898806924</v>
      </c>
    </row>
    <row r="47" spans="1:12" x14ac:dyDescent="0.25">
      <c r="A47" s="8">
        <v>48</v>
      </c>
      <c r="B47">
        <f>SUMIF(eyeTrackingData!$A:$A,eyeFn!$A47,eyeTrackingData!C:C)*((7-COUNTIF(eyeTrackingData!$A:$A,eyeFn!$A47))^3)</f>
        <v>1146465</v>
      </c>
      <c r="C47">
        <f>SUMIF(eyeTrackingData!$A:$A,eyeFn!$A47,eyeTrackingData!D:D)*((7-COUNTIF(eyeTrackingData!$A:$A,eyeFn!$A47))^3)</f>
        <v>1243</v>
      </c>
      <c r="D47">
        <f>SUMIF(eyeTrackingData!$A:$A,eyeFn!$A47,eyeTrackingData!E:E)*((7-COUNTIF(eyeTrackingData!$A:$A,eyeFn!$A47))^3)</f>
        <v>2092.8102356700001</v>
      </c>
      <c r="E47">
        <f>SUMIF(eyeTrackingData!$A:$A,eyeFn!$A47,eyeTrackingData!F:F)*((7-COUNTIF(eyeTrackingData!$A:$A,eyeFn!$A47))^3)</f>
        <v>1267.8675282449999</v>
      </c>
      <c r="F47">
        <f>SUMIF(eyeTrackingData!$A:$A,eyeFn!$A47,eyeTrackingData!G:G)*((7-COUNTIF(eyeTrackingData!$A:$A,eyeFn!$A47))^3)</f>
        <v>2794.5034924510001</v>
      </c>
      <c r="G47">
        <f>SUMIF(eyeTrackingData!$A:$A,eyeFn!$A47,eyeTrackingData!H:H)*((7-COUNTIF(eyeTrackingData!$A:$A,eyeFn!$A47))^3)</f>
        <v>8.2554078208659991</v>
      </c>
      <c r="H47">
        <f>VLOOKUP(A47,Levels!A:B,2,0)</f>
        <v>3</v>
      </c>
      <c r="I47">
        <f>VLOOKUP(A47,Levels!A:C,3,0)</f>
        <v>2</v>
      </c>
      <c r="J47" s="10">
        <v>-0.26196567843655522</v>
      </c>
      <c r="K47" s="10">
        <v>1.2137418176664987</v>
      </c>
      <c r="L47" s="10">
        <v>0.71673154953715923</v>
      </c>
    </row>
    <row r="48" spans="1:12" x14ac:dyDescent="0.25">
      <c r="A48" s="8">
        <v>49</v>
      </c>
      <c r="B48">
        <f>SUMIF(eyeTrackingData!$A:$A,eyeFn!$A48,eyeTrackingData!C:C)*((7-COUNTIF(eyeTrackingData!$A:$A,eyeFn!$A48))^3)</f>
        <v>239078</v>
      </c>
      <c r="C48">
        <f>SUMIF(eyeTrackingData!$A:$A,eyeFn!$A48,eyeTrackingData!D:D)*((7-COUNTIF(eyeTrackingData!$A:$A,eyeFn!$A48))^3)</f>
        <v>418</v>
      </c>
      <c r="D48">
        <f>SUMIF(eyeTrackingData!$A:$A,eyeFn!$A48,eyeTrackingData!E:E)*((7-COUNTIF(eyeTrackingData!$A:$A,eyeFn!$A48))^3)</f>
        <v>2102.5056474399998</v>
      </c>
      <c r="E48">
        <f>SUMIF(eyeTrackingData!$A:$A,eyeFn!$A48,eyeTrackingData!F:F)*((7-COUNTIF(eyeTrackingData!$A:$A,eyeFn!$A48))^3)</f>
        <v>1121.093071904</v>
      </c>
      <c r="F48">
        <f>SUMIF(eyeTrackingData!$A:$A,eyeFn!$A48,eyeTrackingData!G:G)*((7-COUNTIF(eyeTrackingData!$A:$A,eyeFn!$A48))^3)</f>
        <v>1294.2088227643001</v>
      </c>
      <c r="G48">
        <f>SUMIF(eyeTrackingData!$A:$A,eyeFn!$A48,eyeTrackingData!H:H)*((7-COUNTIF(eyeTrackingData!$A:$A,eyeFn!$A48))^3)</f>
        <v>14.64194919256</v>
      </c>
      <c r="H48">
        <f>VLOOKUP(A48,Levels!A:B,2,0)</f>
        <v>1</v>
      </c>
      <c r="I48">
        <f>VLOOKUP(A48,Levels!A:C,3,0)</f>
        <v>1</v>
      </c>
      <c r="J48" s="10">
        <v>0.72728266890359838</v>
      </c>
      <c r="K48" s="10">
        <v>0.32061973898565932</v>
      </c>
      <c r="L48" s="10">
        <v>-1.8164806339322888</v>
      </c>
    </row>
    <row r="49" spans="1:12" x14ac:dyDescent="0.25">
      <c r="A49" s="8">
        <v>50</v>
      </c>
      <c r="B49">
        <f>SUMIF(eyeTrackingData!$A:$A,eyeFn!$A49,eyeTrackingData!C:C)*((7-COUNTIF(eyeTrackingData!$A:$A,eyeFn!$A49))^3)</f>
        <v>985225</v>
      </c>
      <c r="C49">
        <f>SUMIF(eyeTrackingData!$A:$A,eyeFn!$A49,eyeTrackingData!D:D)*((7-COUNTIF(eyeTrackingData!$A:$A,eyeFn!$A49))^3)</f>
        <v>1690</v>
      </c>
      <c r="D49">
        <f>SUMIF(eyeTrackingData!$A:$A,eyeFn!$A49,eyeTrackingData!E:E)*((7-COUNTIF(eyeTrackingData!$A:$A,eyeFn!$A49))^3)</f>
        <v>1975.4166218700002</v>
      </c>
      <c r="E49">
        <f>SUMIF(eyeTrackingData!$A:$A,eyeFn!$A49,eyeTrackingData!F:F)*((7-COUNTIF(eyeTrackingData!$A:$A,eyeFn!$A49))^3)</f>
        <v>874.87157467400004</v>
      </c>
      <c r="F49">
        <f>SUMIF(eyeTrackingData!$A:$A,eyeFn!$A49,eyeTrackingData!G:G)*((7-COUNTIF(eyeTrackingData!$A:$A,eyeFn!$A49))^3)</f>
        <v>1578.3348690390001</v>
      </c>
      <c r="G49">
        <f>SUMIF(eyeTrackingData!$A:$A,eyeFn!$A49,eyeTrackingData!H:H)*((7-COUNTIF(eyeTrackingData!$A:$A,eyeFn!$A49))^3)</f>
        <v>9.3467841637800007</v>
      </c>
      <c r="H49">
        <f>VLOOKUP(A49,Levels!A:B,2,0)</f>
        <v>5</v>
      </c>
      <c r="I49">
        <f>VLOOKUP(A49,Levels!A:C,3,0)</f>
        <v>3</v>
      </c>
      <c r="J49" s="10">
        <v>-0.13547090076135851</v>
      </c>
      <c r="K49" s="10">
        <v>1.9449721480055571</v>
      </c>
      <c r="L49" s="10">
        <v>0.79000520183170908</v>
      </c>
    </row>
    <row r="50" spans="1:12" x14ac:dyDescent="0.25">
      <c r="A50" s="8">
        <v>51</v>
      </c>
      <c r="B50">
        <f>SUMIF(eyeTrackingData!$A:$A,eyeFn!$A50,eyeTrackingData!C:C)*((7-COUNTIF(eyeTrackingData!$A:$A,eyeFn!$A50))^3)</f>
        <v>445348</v>
      </c>
      <c r="C50">
        <f>SUMIF(eyeTrackingData!$A:$A,eyeFn!$A50,eyeTrackingData!D:D)*((7-COUNTIF(eyeTrackingData!$A:$A,eyeFn!$A50))^3)</f>
        <v>242</v>
      </c>
      <c r="D50">
        <f>SUMIF(eyeTrackingData!$A:$A,eyeFn!$A50,eyeTrackingData!E:E)*((7-COUNTIF(eyeTrackingData!$A:$A,eyeFn!$A50))^3)</f>
        <v>2432.0907193919998</v>
      </c>
      <c r="E50">
        <f>SUMIF(eyeTrackingData!$A:$A,eyeFn!$A50,eyeTrackingData!F:F)*((7-COUNTIF(eyeTrackingData!$A:$A,eyeFn!$A50))^3)</f>
        <v>1230.9982869369999</v>
      </c>
      <c r="F50">
        <f>SUMIF(eyeTrackingData!$A:$A,eyeFn!$A50,eyeTrackingData!G:G)*((7-COUNTIF(eyeTrackingData!$A:$A,eyeFn!$A50))^3)</f>
        <v>9535.3783452700009</v>
      </c>
      <c r="G50">
        <f>SUMIF(eyeTrackingData!$A:$A,eyeFn!$A50,eyeTrackingData!H:H)*((7-COUNTIF(eyeTrackingData!$A:$A,eyeFn!$A50))^3)</f>
        <v>3.5864354410670001</v>
      </c>
      <c r="H50">
        <f>VLOOKUP(A50,Levels!A:B,2,0)</f>
        <v>10</v>
      </c>
      <c r="I50">
        <f>VLOOKUP(A50,Levels!A:C,3,0)</f>
        <v>5</v>
      </c>
      <c r="J50" s="10">
        <v>1.1710251047679545</v>
      </c>
      <c r="K50" s="10">
        <v>-1.013452474836585</v>
      </c>
      <c r="L50" s="10">
        <v>-0.18053876589842788</v>
      </c>
    </row>
    <row r="51" spans="1:12" x14ac:dyDescent="0.25">
      <c r="A51" s="8">
        <v>52</v>
      </c>
      <c r="B51">
        <f>SUMIF(eyeTrackingData!$A:$A,eyeFn!$A51,eyeTrackingData!C:C)*((7-COUNTIF(eyeTrackingData!$A:$A,eyeFn!$A51))^3)</f>
        <v>363378</v>
      </c>
      <c r="C51">
        <f>SUMIF(eyeTrackingData!$A:$A,eyeFn!$A51,eyeTrackingData!D:D)*((7-COUNTIF(eyeTrackingData!$A:$A,eyeFn!$A51))^3)</f>
        <v>126</v>
      </c>
      <c r="D51">
        <f>SUMIF(eyeTrackingData!$A:$A,eyeFn!$A51,eyeTrackingData!E:E)*((7-COUNTIF(eyeTrackingData!$A:$A,eyeFn!$A51))^3)</f>
        <v>3819.5899694589998</v>
      </c>
      <c r="E51">
        <f>SUMIF(eyeTrackingData!$A:$A,eyeFn!$A51,eyeTrackingData!F:F)*((7-COUNTIF(eyeTrackingData!$A:$A,eyeFn!$A51))^3)</f>
        <v>1774.7985370887</v>
      </c>
      <c r="F51">
        <f>SUMIF(eyeTrackingData!$A:$A,eyeFn!$A51,eyeTrackingData!G:G)*((7-COUNTIF(eyeTrackingData!$A:$A,eyeFn!$A51))^3)</f>
        <v>16553.798268402999</v>
      </c>
      <c r="G51">
        <f>SUMIF(eyeTrackingData!$A:$A,eyeFn!$A51,eyeTrackingData!H:H)*((7-COUNTIF(eyeTrackingData!$A:$A,eyeFn!$A51))^3)</f>
        <v>3.8184142963120005</v>
      </c>
      <c r="H51">
        <f>VLOOKUP(A51,Levels!A:B,2,0)</f>
        <v>5</v>
      </c>
      <c r="I51">
        <f>VLOOKUP(A51,Levels!A:C,3,0)</f>
        <v>3</v>
      </c>
      <c r="J51" s="10">
        <v>0.64025656627192995</v>
      </c>
      <c r="K51" s="10">
        <v>-1.7938923828391169</v>
      </c>
      <c r="L51" s="10">
        <v>-0.35280847645787844</v>
      </c>
    </row>
    <row r="52" spans="1:12" x14ac:dyDescent="0.25">
      <c r="A52" s="8">
        <v>53</v>
      </c>
      <c r="B52">
        <f>SUMIF(eyeTrackingData!$A:$A,eyeFn!$A52,eyeTrackingData!C:C)*((7-COUNTIF(eyeTrackingData!$A:$A,eyeFn!$A52))^3)</f>
        <v>1068931</v>
      </c>
      <c r="C52">
        <f>SUMIF(eyeTrackingData!$A:$A,eyeFn!$A52,eyeTrackingData!D:D)*((7-COUNTIF(eyeTrackingData!$A:$A,eyeFn!$A52))^3)</f>
        <v>1628</v>
      </c>
      <c r="D52">
        <f>SUMIF(eyeTrackingData!$A:$A,eyeFn!$A52,eyeTrackingData!E:E)*((7-COUNTIF(eyeTrackingData!$A:$A,eyeFn!$A52))^3)</f>
        <v>2199.0950782949999</v>
      </c>
      <c r="E52">
        <f>SUMIF(eyeTrackingData!$A:$A,eyeFn!$A52,eyeTrackingData!F:F)*((7-COUNTIF(eyeTrackingData!$A:$A,eyeFn!$A52))^3)</f>
        <v>817.80521027899999</v>
      </c>
      <c r="F52">
        <f>SUMIF(eyeTrackingData!$A:$A,eyeFn!$A52,eyeTrackingData!G:G)*((7-COUNTIF(eyeTrackingData!$A:$A,eyeFn!$A52))^3)</f>
        <v>1742.447449149</v>
      </c>
      <c r="G52">
        <f>SUMIF(eyeTrackingData!$A:$A,eyeFn!$A52,eyeTrackingData!H:H)*((7-COUNTIF(eyeTrackingData!$A:$A,eyeFn!$A52))^3)</f>
        <v>8.159793153019999</v>
      </c>
      <c r="H52">
        <f>VLOOKUP(A52,Levels!A:B,2,0)</f>
        <v>6</v>
      </c>
      <c r="I52">
        <f>VLOOKUP(A52,Levels!A:C,3,0)</f>
        <v>3</v>
      </c>
      <c r="J52" s="10">
        <v>-0.12570620974094859</v>
      </c>
      <c r="K52" s="10">
        <v>1.8100625351460031</v>
      </c>
      <c r="L52" s="10">
        <v>1.0060156586087234</v>
      </c>
    </row>
    <row r="53" spans="1:12" x14ac:dyDescent="0.25">
      <c r="A53" s="8">
        <v>54</v>
      </c>
      <c r="B53">
        <f>SUMIF(eyeTrackingData!$A:$A,eyeFn!$A53,eyeTrackingData!C:C)*((7-COUNTIF(eyeTrackingData!$A:$A,eyeFn!$A53))^3)</f>
        <v>960784</v>
      </c>
      <c r="C53">
        <f>SUMIF(eyeTrackingData!$A:$A,eyeFn!$A53,eyeTrackingData!D:D)*((7-COUNTIF(eyeTrackingData!$A:$A,eyeFn!$A53))^3)</f>
        <v>918</v>
      </c>
      <c r="D53">
        <f>SUMIF(eyeTrackingData!$A:$A,eyeFn!$A53,eyeTrackingData!E:E)*((7-COUNTIF(eyeTrackingData!$A:$A,eyeFn!$A53))^3)</f>
        <v>2779.5406111139996</v>
      </c>
      <c r="E53">
        <f>SUMIF(eyeTrackingData!$A:$A,eyeFn!$A53,eyeTrackingData!F:F)*((7-COUNTIF(eyeTrackingData!$A:$A,eyeFn!$A53))^3)</f>
        <v>911.6593679993</v>
      </c>
      <c r="F53">
        <f>SUMIF(eyeTrackingData!$A:$A,eyeFn!$A53,eyeTrackingData!G:G)*((7-COUNTIF(eyeTrackingData!$A:$A,eyeFn!$A53))^3)</f>
        <v>3489.632855028</v>
      </c>
      <c r="G53">
        <f>SUMIF(eyeTrackingData!$A:$A,eyeFn!$A53,eyeTrackingData!H:H)*((7-COUNTIF(eyeTrackingData!$A:$A,eyeFn!$A53))^3)</f>
        <v>5.5875943318310002</v>
      </c>
      <c r="H53">
        <f>VLOOKUP(A53,Levels!A:B,2,0)</f>
        <v>2</v>
      </c>
      <c r="I53">
        <f>VLOOKUP(A53,Levels!A:C,3,0)</f>
        <v>1</v>
      </c>
      <c r="J53" s="10">
        <v>0.33540789939361954</v>
      </c>
      <c r="K53" s="10">
        <v>0.54520110320522441</v>
      </c>
      <c r="L53" s="10">
        <v>0.65226591324447591</v>
      </c>
    </row>
    <row r="54" spans="1:12" x14ac:dyDescent="0.25">
      <c r="A54"/>
    </row>
    <row r="55" spans="1:12" x14ac:dyDescent="0.25">
      <c r="A55"/>
    </row>
    <row r="56" spans="1:12" x14ac:dyDescent="0.25">
      <c r="A56"/>
    </row>
    <row r="57" spans="1:12" x14ac:dyDescent="0.25">
      <c r="A57"/>
    </row>
    <row r="58" spans="1:12" x14ac:dyDescent="0.25">
      <c r="A58"/>
    </row>
    <row r="59" spans="1:12" x14ac:dyDescent="0.25">
      <c r="A59"/>
    </row>
    <row r="60" spans="1:12" x14ac:dyDescent="0.25">
      <c r="A60"/>
    </row>
    <row r="61" spans="1:12" x14ac:dyDescent="0.25">
      <c r="A61"/>
    </row>
    <row r="62" spans="1:12" x14ac:dyDescent="0.25">
      <c r="A62"/>
    </row>
    <row r="63" spans="1:12" x14ac:dyDescent="0.25">
      <c r="A63"/>
    </row>
    <row r="64" spans="1:12" x14ac:dyDescent="0.25">
      <c r="A64"/>
    </row>
    <row r="65" spans="1:1" x14ac:dyDescent="0.25">
      <c r="A65"/>
    </row>
    <row r="66" spans="1:1" x14ac:dyDescent="0.25">
      <c r="A66"/>
    </row>
    <row r="67" spans="1:1" x14ac:dyDescent="0.25">
      <c r="A67"/>
    </row>
    <row r="68" spans="1:1" x14ac:dyDescent="0.25">
      <c r="A68"/>
    </row>
    <row r="69" spans="1:1" x14ac:dyDescent="0.25">
      <c r="A69"/>
    </row>
    <row r="70" spans="1:1" x14ac:dyDescent="0.25">
      <c r="A70"/>
    </row>
    <row r="71" spans="1:1" x14ac:dyDescent="0.25">
      <c r="A71"/>
    </row>
    <row r="72" spans="1:1" x14ac:dyDescent="0.25">
      <c r="A72"/>
    </row>
    <row r="73" spans="1:1" x14ac:dyDescent="0.25">
      <c r="A73"/>
    </row>
    <row r="74" spans="1:1" x14ac:dyDescent="0.25">
      <c r="A74"/>
    </row>
    <row r="75" spans="1:1" x14ac:dyDescent="0.25">
      <c r="A75"/>
    </row>
    <row r="76" spans="1:1" x14ac:dyDescent="0.25">
      <c r="A76"/>
    </row>
    <row r="77" spans="1:1" x14ac:dyDescent="0.25">
      <c r="A77"/>
    </row>
    <row r="78" spans="1:1" x14ac:dyDescent="0.25">
      <c r="A78"/>
    </row>
    <row r="79" spans="1:1" x14ac:dyDescent="0.25">
      <c r="A79"/>
    </row>
    <row r="80" spans="1:1" x14ac:dyDescent="0.25">
      <c r="A80"/>
    </row>
    <row r="81" spans="1:1" x14ac:dyDescent="0.25">
      <c r="A81"/>
    </row>
    <row r="82" spans="1:1" x14ac:dyDescent="0.25">
      <c r="A82"/>
    </row>
    <row r="83" spans="1:1" x14ac:dyDescent="0.25">
      <c r="A83"/>
    </row>
    <row r="84" spans="1:1" x14ac:dyDescent="0.25">
      <c r="A84"/>
    </row>
    <row r="85" spans="1:1" x14ac:dyDescent="0.25">
      <c r="A85"/>
    </row>
    <row r="86" spans="1:1" x14ac:dyDescent="0.25">
      <c r="A86"/>
    </row>
    <row r="87" spans="1:1" x14ac:dyDescent="0.25">
      <c r="A87"/>
    </row>
    <row r="88" spans="1:1" x14ac:dyDescent="0.25">
      <c r="A88"/>
    </row>
    <row r="89" spans="1:1" x14ac:dyDescent="0.25">
      <c r="A89"/>
    </row>
    <row r="90" spans="1:1" x14ac:dyDescent="0.25">
      <c r="A90"/>
    </row>
    <row r="91" spans="1:1" x14ac:dyDescent="0.25">
      <c r="A91"/>
    </row>
    <row r="92" spans="1:1" x14ac:dyDescent="0.25">
      <c r="A92"/>
    </row>
    <row r="93" spans="1:1" x14ac:dyDescent="0.25">
      <c r="A93"/>
    </row>
    <row r="94" spans="1:1" x14ac:dyDescent="0.25">
      <c r="A94"/>
    </row>
    <row r="95" spans="1:1" x14ac:dyDescent="0.25">
      <c r="A95"/>
    </row>
    <row r="96" spans="1:1" x14ac:dyDescent="0.25">
      <c r="A96"/>
    </row>
    <row r="97" spans="1:1" x14ac:dyDescent="0.25">
      <c r="A97"/>
    </row>
    <row r="98" spans="1:1" x14ac:dyDescent="0.25">
      <c r="A98"/>
    </row>
    <row r="99" spans="1:1" x14ac:dyDescent="0.25">
      <c r="A99"/>
    </row>
    <row r="100" spans="1:1" x14ac:dyDescent="0.25">
      <c r="A100"/>
    </row>
    <row r="101" spans="1:1" x14ac:dyDescent="0.25">
      <c r="A101"/>
    </row>
    <row r="102" spans="1:1" x14ac:dyDescent="0.25">
      <c r="A102"/>
    </row>
    <row r="103" spans="1:1" x14ac:dyDescent="0.25">
      <c r="A103"/>
    </row>
    <row r="104" spans="1:1" x14ac:dyDescent="0.25">
      <c r="A104"/>
    </row>
    <row r="105" spans="1:1" x14ac:dyDescent="0.25">
      <c r="A105"/>
    </row>
    <row r="106" spans="1:1" x14ac:dyDescent="0.25">
      <c r="A106"/>
    </row>
    <row r="107" spans="1:1" x14ac:dyDescent="0.25">
      <c r="A107"/>
    </row>
    <row r="108" spans="1:1" x14ac:dyDescent="0.25">
      <c r="A108"/>
    </row>
    <row r="109" spans="1:1" x14ac:dyDescent="0.25">
      <c r="A109"/>
    </row>
    <row r="110" spans="1:1" x14ac:dyDescent="0.25">
      <c r="A110"/>
    </row>
    <row r="111" spans="1:1" x14ac:dyDescent="0.25">
      <c r="A111"/>
    </row>
    <row r="112" spans="1:1" x14ac:dyDescent="0.25">
      <c r="A112"/>
    </row>
    <row r="113" spans="1:1" x14ac:dyDescent="0.25">
      <c r="A113"/>
    </row>
    <row r="114" spans="1:1" x14ac:dyDescent="0.25">
      <c r="A114"/>
    </row>
    <row r="115" spans="1:1" x14ac:dyDescent="0.25">
      <c r="A115"/>
    </row>
    <row r="116" spans="1:1" x14ac:dyDescent="0.25">
      <c r="A116"/>
    </row>
    <row r="117" spans="1:1" x14ac:dyDescent="0.25">
      <c r="A117"/>
    </row>
    <row r="118" spans="1:1" x14ac:dyDescent="0.25">
      <c r="A118"/>
    </row>
    <row r="119" spans="1:1" x14ac:dyDescent="0.25">
      <c r="A119"/>
    </row>
    <row r="120" spans="1:1" x14ac:dyDescent="0.25">
      <c r="A120"/>
    </row>
    <row r="121" spans="1:1" x14ac:dyDescent="0.25">
      <c r="A121"/>
    </row>
    <row r="122" spans="1:1" x14ac:dyDescent="0.25">
      <c r="A122"/>
    </row>
    <row r="123" spans="1:1" x14ac:dyDescent="0.25">
      <c r="A123"/>
    </row>
    <row r="124" spans="1:1" x14ac:dyDescent="0.25">
      <c r="A124"/>
    </row>
    <row r="125" spans="1:1" x14ac:dyDescent="0.25">
      <c r="A125"/>
    </row>
    <row r="126" spans="1:1" x14ac:dyDescent="0.25">
      <c r="A126"/>
    </row>
    <row r="127" spans="1:1" x14ac:dyDescent="0.25">
      <c r="A127"/>
    </row>
    <row r="128" spans="1:1" x14ac:dyDescent="0.25">
      <c r="A128"/>
    </row>
    <row r="129" spans="1:1" x14ac:dyDescent="0.25">
      <c r="A129"/>
    </row>
    <row r="130" spans="1:1" x14ac:dyDescent="0.25">
      <c r="A130"/>
    </row>
    <row r="131" spans="1:1" x14ac:dyDescent="0.25">
      <c r="A131"/>
    </row>
    <row r="132" spans="1:1" x14ac:dyDescent="0.25">
      <c r="A132"/>
    </row>
    <row r="133" spans="1:1" x14ac:dyDescent="0.25">
      <c r="A133"/>
    </row>
    <row r="134" spans="1:1" x14ac:dyDescent="0.25">
      <c r="A134"/>
    </row>
    <row r="135" spans="1:1" x14ac:dyDescent="0.25">
      <c r="A135"/>
    </row>
    <row r="136" spans="1:1" x14ac:dyDescent="0.25">
      <c r="A136"/>
    </row>
    <row r="137" spans="1:1" x14ac:dyDescent="0.25">
      <c r="A137"/>
    </row>
    <row r="138" spans="1:1" x14ac:dyDescent="0.25">
      <c r="A138"/>
    </row>
    <row r="139" spans="1:1" x14ac:dyDescent="0.25">
      <c r="A139"/>
    </row>
    <row r="140" spans="1:1" x14ac:dyDescent="0.25">
      <c r="A140"/>
    </row>
    <row r="141" spans="1:1" x14ac:dyDescent="0.25">
      <c r="A141"/>
    </row>
    <row r="142" spans="1:1" x14ac:dyDescent="0.25">
      <c r="A142"/>
    </row>
    <row r="143" spans="1:1" x14ac:dyDescent="0.25">
      <c r="A143"/>
    </row>
    <row r="144" spans="1:1" x14ac:dyDescent="0.25">
      <c r="A144"/>
    </row>
    <row r="145" spans="1:1" x14ac:dyDescent="0.25">
      <c r="A145"/>
    </row>
    <row r="146" spans="1:1" x14ac:dyDescent="0.25">
      <c r="A146"/>
    </row>
    <row r="147" spans="1:1" x14ac:dyDescent="0.25">
      <c r="A147"/>
    </row>
    <row r="148" spans="1:1" x14ac:dyDescent="0.25">
      <c r="A148"/>
    </row>
    <row r="149" spans="1:1" x14ac:dyDescent="0.25">
      <c r="A149"/>
    </row>
    <row r="150" spans="1:1" x14ac:dyDescent="0.25">
      <c r="A150"/>
    </row>
    <row r="151" spans="1:1" x14ac:dyDescent="0.25">
      <c r="A151"/>
    </row>
    <row r="152" spans="1:1" x14ac:dyDescent="0.25">
      <c r="A152"/>
    </row>
    <row r="153" spans="1:1" x14ac:dyDescent="0.25">
      <c r="A153"/>
    </row>
    <row r="154" spans="1:1" x14ac:dyDescent="0.25">
      <c r="A154"/>
    </row>
    <row r="155" spans="1:1" x14ac:dyDescent="0.25">
      <c r="A155"/>
    </row>
    <row r="156" spans="1:1" x14ac:dyDescent="0.25">
      <c r="A156"/>
    </row>
    <row r="157" spans="1:1" x14ac:dyDescent="0.25">
      <c r="A157"/>
    </row>
    <row r="158" spans="1:1" x14ac:dyDescent="0.25">
      <c r="A158"/>
    </row>
    <row r="159" spans="1:1" x14ac:dyDescent="0.25">
      <c r="A159"/>
    </row>
    <row r="160" spans="1:1" x14ac:dyDescent="0.25">
      <c r="A160"/>
    </row>
    <row r="161" spans="1:1" x14ac:dyDescent="0.25">
      <c r="A161"/>
    </row>
    <row r="162" spans="1:1" x14ac:dyDescent="0.25">
      <c r="A162"/>
    </row>
    <row r="163" spans="1:1" x14ac:dyDescent="0.25">
      <c r="A163"/>
    </row>
    <row r="164" spans="1:1" x14ac:dyDescent="0.25">
      <c r="A164"/>
    </row>
    <row r="165" spans="1:1" x14ac:dyDescent="0.25">
      <c r="A165"/>
    </row>
    <row r="166" spans="1:1" x14ac:dyDescent="0.25">
      <c r="A166"/>
    </row>
    <row r="167" spans="1:1" x14ac:dyDescent="0.25">
      <c r="A167"/>
    </row>
    <row r="168" spans="1:1" x14ac:dyDescent="0.25">
      <c r="A168"/>
    </row>
    <row r="169" spans="1:1" x14ac:dyDescent="0.25">
      <c r="A169"/>
    </row>
    <row r="170" spans="1:1" x14ac:dyDescent="0.25">
      <c r="A170"/>
    </row>
    <row r="171" spans="1:1" x14ac:dyDescent="0.25">
      <c r="A171"/>
    </row>
    <row r="172" spans="1:1" x14ac:dyDescent="0.25">
      <c r="A172"/>
    </row>
    <row r="173" spans="1:1" x14ac:dyDescent="0.25">
      <c r="A173"/>
    </row>
    <row r="174" spans="1:1" x14ac:dyDescent="0.25">
      <c r="A174"/>
    </row>
    <row r="175" spans="1:1" x14ac:dyDescent="0.25">
      <c r="A175"/>
    </row>
    <row r="176" spans="1:1" x14ac:dyDescent="0.25">
      <c r="A176"/>
    </row>
    <row r="177" spans="1:1" x14ac:dyDescent="0.25">
      <c r="A177"/>
    </row>
    <row r="178" spans="1:1" x14ac:dyDescent="0.25">
      <c r="A178"/>
    </row>
    <row r="179" spans="1:1" x14ac:dyDescent="0.25">
      <c r="A179"/>
    </row>
    <row r="180" spans="1:1" x14ac:dyDescent="0.25">
      <c r="A180"/>
    </row>
    <row r="181" spans="1:1" x14ac:dyDescent="0.25">
      <c r="A181"/>
    </row>
    <row r="182" spans="1:1" x14ac:dyDescent="0.25">
      <c r="A182"/>
    </row>
    <row r="183" spans="1:1" x14ac:dyDescent="0.25">
      <c r="A183"/>
    </row>
    <row r="184" spans="1:1" x14ac:dyDescent="0.25">
      <c r="A184"/>
    </row>
    <row r="185" spans="1:1" x14ac:dyDescent="0.25">
      <c r="A185"/>
    </row>
    <row r="186" spans="1:1" x14ac:dyDescent="0.25">
      <c r="A186"/>
    </row>
    <row r="187" spans="1:1" x14ac:dyDescent="0.25">
      <c r="A187"/>
    </row>
    <row r="188" spans="1:1" x14ac:dyDescent="0.25">
      <c r="A188"/>
    </row>
    <row r="189" spans="1:1" x14ac:dyDescent="0.25">
      <c r="A189"/>
    </row>
    <row r="190" spans="1:1" x14ac:dyDescent="0.25">
      <c r="A190"/>
    </row>
    <row r="191" spans="1:1" x14ac:dyDescent="0.25">
      <c r="A191"/>
    </row>
    <row r="192" spans="1:1" x14ac:dyDescent="0.25">
      <c r="A192"/>
    </row>
    <row r="193" spans="1:1" x14ac:dyDescent="0.25">
      <c r="A193"/>
    </row>
    <row r="194" spans="1:1" x14ac:dyDescent="0.25">
      <c r="A194"/>
    </row>
    <row r="195" spans="1:1" x14ac:dyDescent="0.25">
      <c r="A195"/>
    </row>
    <row r="196" spans="1:1" x14ac:dyDescent="0.25">
      <c r="A196"/>
    </row>
    <row r="197" spans="1:1" x14ac:dyDescent="0.25">
      <c r="A197"/>
    </row>
    <row r="198" spans="1:1" x14ac:dyDescent="0.25">
      <c r="A198"/>
    </row>
    <row r="199" spans="1:1" x14ac:dyDescent="0.25">
      <c r="A199"/>
    </row>
    <row r="200" spans="1:1" x14ac:dyDescent="0.25">
      <c r="A200"/>
    </row>
    <row r="201" spans="1:1" x14ac:dyDescent="0.25">
      <c r="A201"/>
    </row>
    <row r="202" spans="1:1" x14ac:dyDescent="0.25">
      <c r="A202"/>
    </row>
    <row r="203" spans="1:1" x14ac:dyDescent="0.25">
      <c r="A203"/>
    </row>
    <row r="204" spans="1:1" x14ac:dyDescent="0.25">
      <c r="A204"/>
    </row>
    <row r="205" spans="1:1" x14ac:dyDescent="0.25">
      <c r="A205"/>
    </row>
    <row r="206" spans="1:1" x14ac:dyDescent="0.25">
      <c r="A206"/>
    </row>
    <row r="207" spans="1:1" x14ac:dyDescent="0.25">
      <c r="A207"/>
    </row>
    <row r="208" spans="1:1" x14ac:dyDescent="0.25">
      <c r="A208"/>
    </row>
    <row r="209" spans="1:1" x14ac:dyDescent="0.25">
      <c r="A209"/>
    </row>
    <row r="210" spans="1:1" x14ac:dyDescent="0.25">
      <c r="A210"/>
    </row>
    <row r="211" spans="1:1" x14ac:dyDescent="0.25">
      <c r="A211"/>
    </row>
    <row r="212" spans="1:1" x14ac:dyDescent="0.25">
      <c r="A212"/>
    </row>
    <row r="213" spans="1:1" x14ac:dyDescent="0.25">
      <c r="A213"/>
    </row>
    <row r="214" spans="1:1" x14ac:dyDescent="0.25">
      <c r="A214"/>
    </row>
    <row r="215" spans="1:1" x14ac:dyDescent="0.25">
      <c r="A215"/>
    </row>
    <row r="216" spans="1:1" x14ac:dyDescent="0.25">
      <c r="A216"/>
    </row>
    <row r="217" spans="1:1" x14ac:dyDescent="0.25">
      <c r="A217"/>
    </row>
    <row r="218" spans="1:1" x14ac:dyDescent="0.25">
      <c r="A218"/>
    </row>
    <row r="219" spans="1:1" x14ac:dyDescent="0.25">
      <c r="A219"/>
    </row>
    <row r="220" spans="1:1" x14ac:dyDescent="0.25">
      <c r="A220"/>
    </row>
    <row r="221" spans="1:1" x14ac:dyDescent="0.25">
      <c r="A221"/>
    </row>
    <row r="222" spans="1:1" x14ac:dyDescent="0.25">
      <c r="A222"/>
    </row>
    <row r="223" spans="1:1" x14ac:dyDescent="0.25">
      <c r="A223"/>
    </row>
    <row r="224" spans="1:1" x14ac:dyDescent="0.25">
      <c r="A224"/>
    </row>
    <row r="225" spans="1:1" x14ac:dyDescent="0.25">
      <c r="A225"/>
    </row>
    <row r="226" spans="1:1" x14ac:dyDescent="0.25">
      <c r="A226"/>
    </row>
    <row r="227" spans="1:1" x14ac:dyDescent="0.25">
      <c r="A227"/>
    </row>
    <row r="228" spans="1:1" x14ac:dyDescent="0.25">
      <c r="A228"/>
    </row>
    <row r="229" spans="1:1" x14ac:dyDescent="0.25">
      <c r="A229"/>
    </row>
    <row r="230" spans="1:1" x14ac:dyDescent="0.25">
      <c r="A230"/>
    </row>
    <row r="231" spans="1:1" x14ac:dyDescent="0.25">
      <c r="A231"/>
    </row>
    <row r="232" spans="1:1" x14ac:dyDescent="0.25">
      <c r="A232"/>
    </row>
    <row r="233" spans="1:1" x14ac:dyDescent="0.25">
      <c r="A233"/>
    </row>
    <row r="234" spans="1:1" x14ac:dyDescent="0.25">
      <c r="A234"/>
    </row>
    <row r="235" spans="1:1" x14ac:dyDescent="0.25">
      <c r="A235"/>
    </row>
    <row r="236" spans="1:1" x14ac:dyDescent="0.25">
      <c r="A236"/>
    </row>
    <row r="237" spans="1:1" x14ac:dyDescent="0.25">
      <c r="A237"/>
    </row>
    <row r="238" spans="1:1" x14ac:dyDescent="0.25">
      <c r="A238"/>
    </row>
    <row r="239" spans="1:1" x14ac:dyDescent="0.25">
      <c r="A239"/>
    </row>
    <row r="240" spans="1:1" x14ac:dyDescent="0.25">
      <c r="A240"/>
    </row>
    <row r="241" spans="1:1" x14ac:dyDescent="0.25">
      <c r="A241"/>
    </row>
    <row r="242" spans="1:1" x14ac:dyDescent="0.25">
      <c r="A242"/>
    </row>
    <row r="243" spans="1:1" x14ac:dyDescent="0.25">
      <c r="A243"/>
    </row>
    <row r="244" spans="1:1" x14ac:dyDescent="0.25">
      <c r="A244"/>
    </row>
    <row r="245" spans="1:1" x14ac:dyDescent="0.25">
      <c r="A245"/>
    </row>
    <row r="246" spans="1:1" x14ac:dyDescent="0.25">
      <c r="A246"/>
    </row>
    <row r="247" spans="1:1" x14ac:dyDescent="0.25">
      <c r="A247"/>
    </row>
    <row r="248" spans="1:1" x14ac:dyDescent="0.25">
      <c r="A248"/>
    </row>
    <row r="249" spans="1:1" x14ac:dyDescent="0.25">
      <c r="A249"/>
    </row>
    <row r="250" spans="1:1" x14ac:dyDescent="0.25">
      <c r="A250"/>
    </row>
    <row r="251" spans="1:1" x14ac:dyDescent="0.25">
      <c r="A251"/>
    </row>
    <row r="252" spans="1:1" x14ac:dyDescent="0.25">
      <c r="A252"/>
    </row>
    <row r="253" spans="1:1" x14ac:dyDescent="0.25">
      <c r="A253"/>
    </row>
    <row r="254" spans="1:1" x14ac:dyDescent="0.25">
      <c r="A254"/>
    </row>
    <row r="255" spans="1:1" x14ac:dyDescent="0.25">
      <c r="A255"/>
    </row>
    <row r="256" spans="1:1" x14ac:dyDescent="0.25">
      <c r="A256"/>
    </row>
    <row r="257" spans="1:1" x14ac:dyDescent="0.25">
      <c r="A257"/>
    </row>
    <row r="258" spans="1:1" x14ac:dyDescent="0.25">
      <c r="A258"/>
    </row>
    <row r="259" spans="1:1" x14ac:dyDescent="0.25">
      <c r="A259"/>
    </row>
    <row r="260" spans="1:1" x14ac:dyDescent="0.25">
      <c r="A260"/>
    </row>
    <row r="261" spans="1:1" x14ac:dyDescent="0.25">
      <c r="A261"/>
    </row>
    <row r="262" spans="1:1" x14ac:dyDescent="0.25">
      <c r="A262"/>
    </row>
    <row r="263" spans="1:1" x14ac:dyDescent="0.25">
      <c r="A263"/>
    </row>
    <row r="264" spans="1:1" x14ac:dyDescent="0.25">
      <c r="A264"/>
    </row>
    <row r="265" spans="1:1" x14ac:dyDescent="0.25">
      <c r="A265"/>
    </row>
    <row r="266" spans="1:1" x14ac:dyDescent="0.25">
      <c r="A266"/>
    </row>
    <row r="267" spans="1:1" x14ac:dyDescent="0.25">
      <c r="A267"/>
    </row>
    <row r="268" spans="1:1" x14ac:dyDescent="0.25">
      <c r="A268"/>
    </row>
    <row r="269" spans="1:1" x14ac:dyDescent="0.25">
      <c r="A269"/>
    </row>
    <row r="270" spans="1:1" x14ac:dyDescent="0.25">
      <c r="A270"/>
    </row>
    <row r="271" spans="1:1" x14ac:dyDescent="0.25">
      <c r="A271"/>
    </row>
    <row r="272" spans="1:1" x14ac:dyDescent="0.25">
      <c r="A272"/>
    </row>
    <row r="273" spans="1:1" x14ac:dyDescent="0.25">
      <c r="A273"/>
    </row>
    <row r="274" spans="1:1" x14ac:dyDescent="0.25">
      <c r="A274"/>
    </row>
    <row r="275" spans="1:1" x14ac:dyDescent="0.25">
      <c r="A275"/>
    </row>
    <row r="276" spans="1:1" x14ac:dyDescent="0.25">
      <c r="A276"/>
    </row>
    <row r="277" spans="1:1" x14ac:dyDescent="0.25">
      <c r="A277"/>
    </row>
    <row r="278" spans="1:1" x14ac:dyDescent="0.25">
      <c r="A278"/>
    </row>
    <row r="279" spans="1:1" x14ac:dyDescent="0.25">
      <c r="A279"/>
    </row>
    <row r="280" spans="1:1" x14ac:dyDescent="0.25">
      <c r="A280"/>
    </row>
    <row r="281" spans="1:1" x14ac:dyDescent="0.25">
      <c r="A281"/>
    </row>
    <row r="282" spans="1:1" x14ac:dyDescent="0.25">
      <c r="A282"/>
    </row>
    <row r="283" spans="1:1" x14ac:dyDescent="0.25">
      <c r="A283"/>
    </row>
    <row r="284" spans="1:1" x14ac:dyDescent="0.25">
      <c r="A284"/>
    </row>
    <row r="285" spans="1:1" x14ac:dyDescent="0.25">
      <c r="A285"/>
    </row>
    <row r="286" spans="1:1" x14ac:dyDescent="0.25">
      <c r="A286"/>
    </row>
    <row r="287" spans="1:1" x14ac:dyDescent="0.25">
      <c r="A287"/>
    </row>
    <row r="288" spans="1:1" x14ac:dyDescent="0.25">
      <c r="A288"/>
    </row>
    <row r="289" spans="1:1" x14ac:dyDescent="0.25">
      <c r="A289"/>
    </row>
    <row r="290" spans="1:1" x14ac:dyDescent="0.25">
      <c r="A290"/>
    </row>
    <row r="291" spans="1:1" x14ac:dyDescent="0.25">
      <c r="A291"/>
    </row>
    <row r="292" spans="1:1" x14ac:dyDescent="0.25">
      <c r="A292"/>
    </row>
    <row r="293" spans="1:1" x14ac:dyDescent="0.25">
      <c r="A293"/>
    </row>
    <row r="294" spans="1:1" x14ac:dyDescent="0.25">
      <c r="A294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B47"/>
  <sheetViews>
    <sheetView showGridLines="0" workbookViewId="0"/>
  </sheetViews>
  <sheetFormatPr defaultRowHeight="15" x14ac:dyDescent="0.25"/>
  <cols>
    <col min="16" max="16" width="13.28515625" bestFit="1" customWidth="1"/>
    <col min="52" max="52" width="8.140625" customWidth="1"/>
    <col min="53" max="53" width="13.28515625" bestFit="1" customWidth="1"/>
    <col min="54" max="54" width="10.42578125" bestFit="1" customWidth="1"/>
    <col min="55" max="55" width="43.7109375" bestFit="1" customWidth="1"/>
    <col min="56" max="56" width="26" bestFit="1" customWidth="1"/>
    <col min="57" max="57" width="6.42578125" customWidth="1"/>
    <col min="58" max="58" width="22.42578125" bestFit="1" customWidth="1"/>
    <col min="78" max="78" width="12" bestFit="1" customWidth="1"/>
    <col min="79" max="80" width="12.7109375" bestFit="1" customWidth="1"/>
  </cols>
  <sheetData>
    <row r="1" spans="2:80" ht="18.75" x14ac:dyDescent="0.3">
      <c r="B1" s="9" t="s">
        <v>273</v>
      </c>
      <c r="N1" t="s">
        <v>294</v>
      </c>
      <c r="BZ1" s="12" t="s">
        <v>88</v>
      </c>
      <c r="CA1" s="12" t="s">
        <v>89</v>
      </c>
      <c r="CB1" s="12" t="s">
        <v>90</v>
      </c>
    </row>
    <row r="2" spans="2:80" x14ac:dyDescent="0.25">
      <c r="BZ2">
        <v>0</v>
      </c>
      <c r="CA2">
        <v>-95.382309121429316</v>
      </c>
      <c r="CB2">
        <v>-95.382309121429316</v>
      </c>
    </row>
    <row r="3" spans="2:80" ht="15.75" x14ac:dyDescent="0.25">
      <c r="B3" s="30" t="s">
        <v>11</v>
      </c>
      <c r="C3" s="31"/>
      <c r="D3" s="31"/>
      <c r="E3" s="31"/>
      <c r="F3" s="31"/>
      <c r="G3" s="31"/>
      <c r="H3" s="31"/>
      <c r="I3" s="31"/>
      <c r="J3" s="31"/>
      <c r="K3" s="31"/>
      <c r="L3" s="31"/>
      <c r="M3" s="32"/>
      <c r="P3" s="30" t="s">
        <v>12</v>
      </c>
      <c r="Q3" s="31"/>
      <c r="R3" s="31"/>
      <c r="S3" s="32"/>
      <c r="AZ3" s="12" t="s">
        <v>85</v>
      </c>
      <c r="BA3" s="12" t="s">
        <v>274</v>
      </c>
      <c r="BB3" s="12" t="s">
        <v>275</v>
      </c>
      <c r="BC3" s="12" t="s">
        <v>276</v>
      </c>
      <c r="BD3" s="12" t="s">
        <v>277</v>
      </c>
      <c r="BE3" s="12" t="s">
        <v>86</v>
      </c>
      <c r="BF3" s="12" t="s">
        <v>87</v>
      </c>
      <c r="BZ3">
        <v>0.96396055796165747</v>
      </c>
      <c r="CA3">
        <v>-76.103097962196159</v>
      </c>
      <c r="CB3">
        <v>-94.394017107800252</v>
      </c>
    </row>
    <row r="4" spans="2:80" x14ac:dyDescent="0.25">
      <c r="B4" s="33" t="s">
        <v>96</v>
      </c>
      <c r="C4" s="34"/>
      <c r="D4" s="33" t="s">
        <v>278</v>
      </c>
      <c r="E4" s="34"/>
      <c r="F4" s="33" t="s">
        <v>100</v>
      </c>
      <c r="G4" s="34"/>
      <c r="H4" s="33" t="s">
        <v>101</v>
      </c>
      <c r="I4" s="34"/>
      <c r="J4" s="33" t="s">
        <v>279</v>
      </c>
      <c r="K4" s="34"/>
      <c r="L4" s="33" t="s">
        <v>188</v>
      </c>
      <c r="M4" s="34"/>
      <c r="P4" s="12" t="s">
        <v>206</v>
      </c>
      <c r="Q4" s="12" t="s">
        <v>207</v>
      </c>
      <c r="R4" s="12" t="s">
        <v>208</v>
      </c>
      <c r="S4" s="12" t="s">
        <v>16</v>
      </c>
      <c r="AZ4" s="16">
        <v>1</v>
      </c>
      <c r="BA4" s="16">
        <v>5.8855903020490858</v>
      </c>
      <c r="BB4" s="16">
        <v>7</v>
      </c>
      <c r="BC4" s="16">
        <v>7</v>
      </c>
      <c r="BD4" s="16">
        <v>5.5714285714285712</v>
      </c>
      <c r="BE4">
        <v>1</v>
      </c>
      <c r="BF4">
        <v>1.4358974358974359</v>
      </c>
      <c r="BZ4">
        <v>1.0111113784347872</v>
      </c>
      <c r="CA4">
        <v>-75.655165167701412</v>
      </c>
      <c r="CB4">
        <v>-94.345676147244589</v>
      </c>
    </row>
    <row r="5" spans="2:80" x14ac:dyDescent="0.25">
      <c r="P5" s="10">
        <v>5</v>
      </c>
      <c r="Q5" s="10">
        <v>5</v>
      </c>
      <c r="R5" s="10">
        <v>5</v>
      </c>
      <c r="S5" s="10">
        <v>15</v>
      </c>
      <c r="AZ5" s="16">
        <v>2</v>
      </c>
      <c r="BA5" s="16">
        <v>5.885335010087414</v>
      </c>
      <c r="BB5" s="16">
        <v>9</v>
      </c>
      <c r="BC5" s="16">
        <v>16</v>
      </c>
      <c r="BD5" s="16">
        <v>11.142857142857142</v>
      </c>
      <c r="BE5">
        <v>2</v>
      </c>
      <c r="BF5">
        <v>1.0769230769230769</v>
      </c>
      <c r="BZ5">
        <v>4.0410056411917186</v>
      </c>
      <c r="CA5">
        <v>-57.475799591159834</v>
      </c>
      <c r="CB5">
        <v>-91.239303923514782</v>
      </c>
    </row>
    <row r="6" spans="2:80" x14ac:dyDescent="0.25">
      <c r="AZ6" s="17">
        <v>3</v>
      </c>
      <c r="BA6" s="17">
        <v>5.88127799375245</v>
      </c>
      <c r="BB6" s="17">
        <v>6</v>
      </c>
      <c r="BC6" s="17">
        <v>22</v>
      </c>
      <c r="BD6" s="17">
        <v>16.714285714285715</v>
      </c>
      <c r="BE6">
        <v>3</v>
      </c>
      <c r="BF6">
        <v>0.89743589743589747</v>
      </c>
      <c r="BZ6">
        <v>7.9013895719091298</v>
      </c>
      <c r="CA6">
        <v>-41.069167885610838</v>
      </c>
      <c r="CB6">
        <v>-87.281479532507149</v>
      </c>
    </row>
    <row r="7" spans="2:80" x14ac:dyDescent="0.25">
      <c r="AZ7" s="17">
        <v>4</v>
      </c>
      <c r="BA7" s="17">
        <v>5.8723979248462221</v>
      </c>
      <c r="BB7" s="17">
        <v>6</v>
      </c>
      <c r="BC7" s="17">
        <v>28</v>
      </c>
      <c r="BD7" s="17">
        <v>22.285714285714285</v>
      </c>
      <c r="BE7">
        <v>4</v>
      </c>
      <c r="BF7">
        <v>0.71794871794871795</v>
      </c>
      <c r="BZ7">
        <v>7.9300683675997572</v>
      </c>
      <c r="CA7">
        <v>-40.977395739400833</v>
      </c>
      <c r="CB7">
        <v>-87.252076851549461</v>
      </c>
    </row>
    <row r="8" spans="2:80" x14ac:dyDescent="0.25">
      <c r="AZ8" s="16">
        <v>5</v>
      </c>
      <c r="BA8" s="16">
        <v>5.8706395600804226</v>
      </c>
      <c r="BB8" s="16">
        <v>6</v>
      </c>
      <c r="BC8" s="16">
        <v>34</v>
      </c>
      <c r="BD8" s="16">
        <v>27.857142857142854</v>
      </c>
      <c r="BE8">
        <v>5</v>
      </c>
      <c r="BF8">
        <v>0.80769230769230771</v>
      </c>
      <c r="BZ8">
        <v>13.918603921730018</v>
      </c>
      <c r="CA8">
        <v>-26.00605685407518</v>
      </c>
      <c r="CB8">
        <v>-81.112383881128139</v>
      </c>
    </row>
    <row r="9" spans="2:80" x14ac:dyDescent="0.25">
      <c r="AZ9" s="16">
        <v>6</v>
      </c>
      <c r="BA9" s="16">
        <v>5.8704951769203557</v>
      </c>
      <c r="BB9" s="16">
        <v>4</v>
      </c>
      <c r="BC9" s="16">
        <v>38</v>
      </c>
      <c r="BD9" s="16">
        <v>33.428571428571423</v>
      </c>
      <c r="BE9">
        <v>6</v>
      </c>
      <c r="BF9">
        <v>1.4358974358974359</v>
      </c>
      <c r="BZ9">
        <v>13.963556865774706</v>
      </c>
      <c r="CA9">
        <v>-25.916150965985803</v>
      </c>
      <c r="CB9">
        <v>-81.066296273889918</v>
      </c>
    </row>
    <row r="10" spans="2:80" x14ac:dyDescent="0.25">
      <c r="AZ10" s="17">
        <v>7</v>
      </c>
      <c r="BA10" s="17">
        <v>5.8700729631803696</v>
      </c>
      <c r="BB10" s="17">
        <v>6</v>
      </c>
      <c r="BC10" s="17">
        <v>44</v>
      </c>
      <c r="BD10" s="17">
        <v>38.999999999999993</v>
      </c>
      <c r="BE10">
        <v>7</v>
      </c>
      <c r="BF10">
        <v>1.0769230769230769</v>
      </c>
      <c r="BZ10">
        <v>14.014474584018238</v>
      </c>
      <c r="CA10">
        <v>-25.833409673840062</v>
      </c>
      <c r="CB10">
        <v>-81.014093334800052</v>
      </c>
    </row>
    <row r="11" spans="2:80" x14ac:dyDescent="0.25">
      <c r="AZ11" s="17">
        <v>8</v>
      </c>
      <c r="BA11" s="17">
        <v>5.8691313240885838</v>
      </c>
      <c r="BB11" s="17">
        <v>2</v>
      </c>
      <c r="BC11" s="17">
        <v>46</v>
      </c>
      <c r="BD11" s="17">
        <v>44.571428571428562</v>
      </c>
      <c r="BE11">
        <v>8</v>
      </c>
      <c r="BF11">
        <v>1.3461538461538463</v>
      </c>
      <c r="BZ11">
        <v>22.767924993723728</v>
      </c>
      <c r="CA11">
        <v>-14.162142460899412</v>
      </c>
      <c r="CB11">
        <v>-72.039695928019398</v>
      </c>
    </row>
    <row r="12" spans="2:80" x14ac:dyDescent="0.25">
      <c r="AZ12" s="16">
        <v>9</v>
      </c>
      <c r="BA12" s="16">
        <v>5.8666701587605203</v>
      </c>
      <c r="BB12" s="16">
        <v>5</v>
      </c>
      <c r="BC12" s="16">
        <v>51</v>
      </c>
      <c r="BD12" s="16">
        <v>50.142857142857132</v>
      </c>
      <c r="BE12">
        <v>9</v>
      </c>
      <c r="BF12">
        <v>1.1666666666666667</v>
      </c>
      <c r="BZ12">
        <v>22.856725682786006</v>
      </c>
      <c r="CA12">
        <v>-14.064461702930906</v>
      </c>
      <c r="CB12">
        <v>-71.948653809044544</v>
      </c>
    </row>
    <row r="13" spans="2:80" x14ac:dyDescent="0.25">
      <c r="AZ13" s="16">
        <v>10</v>
      </c>
      <c r="BA13" s="16">
        <v>5.8647594177822304</v>
      </c>
      <c r="BB13" s="16">
        <v>4</v>
      </c>
      <c r="BC13" s="16">
        <v>55</v>
      </c>
      <c r="BD13" s="16">
        <v>55.714285714285701</v>
      </c>
      <c r="BE13">
        <v>10</v>
      </c>
      <c r="BF13">
        <v>0.44871794871794873</v>
      </c>
      <c r="BZ13">
        <v>22.876067695209802</v>
      </c>
      <c r="CA13">
        <v>-14.046878055272913</v>
      </c>
      <c r="CB13">
        <v>-71.928823582332399</v>
      </c>
    </row>
    <row r="14" spans="2:80" x14ac:dyDescent="0.25">
      <c r="AZ14" s="17">
        <v>11</v>
      </c>
      <c r="BA14" s="17">
        <v>5.8611108254033981</v>
      </c>
      <c r="BB14" s="17">
        <v>6</v>
      </c>
      <c r="BC14" s="17">
        <v>61</v>
      </c>
      <c r="BD14" s="17">
        <v>61.28571428571427</v>
      </c>
      <c r="BZ14">
        <v>22.882866858010438</v>
      </c>
      <c r="CA14">
        <v>-14.041778683172435</v>
      </c>
      <c r="CB14">
        <v>-71.92185280096615</v>
      </c>
    </row>
    <row r="15" spans="2:80" x14ac:dyDescent="0.25">
      <c r="AZ15" s="17">
        <v>12</v>
      </c>
      <c r="BA15" s="17">
        <v>5.8608854944916677</v>
      </c>
      <c r="BB15" s="17">
        <v>10</v>
      </c>
      <c r="BC15" s="17">
        <v>71</v>
      </c>
      <c r="BD15" s="17">
        <v>66.857142857142847</v>
      </c>
      <c r="BZ15">
        <v>22.999374649111068</v>
      </c>
      <c r="CA15">
        <v>-13.970081580956663</v>
      </c>
      <c r="CB15">
        <v>-71.802404221333603</v>
      </c>
    </row>
    <row r="16" spans="2:80" x14ac:dyDescent="0.25">
      <c r="AZ16" s="16">
        <v>13</v>
      </c>
      <c r="BA16" s="16">
        <v>5.8602483096112792</v>
      </c>
      <c r="BB16" s="16">
        <v>5</v>
      </c>
      <c r="BC16" s="16">
        <v>76</v>
      </c>
      <c r="BD16" s="16">
        <v>72.428571428571416</v>
      </c>
      <c r="BZ16">
        <v>23.046268682323085</v>
      </c>
      <c r="CA16">
        <v>-13.946634564350653</v>
      </c>
      <c r="CB16">
        <v>-71.754326529640196</v>
      </c>
    </row>
    <row r="17" spans="52:80" x14ac:dyDescent="0.25">
      <c r="AZ17" s="16">
        <v>14</v>
      </c>
      <c r="BA17" s="16">
        <v>5.8578415081495017</v>
      </c>
      <c r="BB17" s="16">
        <v>7</v>
      </c>
      <c r="BC17" s="16">
        <v>83</v>
      </c>
      <c r="BD17" s="16">
        <v>77.999999999999986</v>
      </c>
      <c r="BZ17">
        <v>37.628832925624891</v>
      </c>
      <c r="CA17">
        <v>-8.113608867029928</v>
      </c>
      <c r="CB17">
        <v>-56.803681857660692</v>
      </c>
    </row>
    <row r="18" spans="52:80" x14ac:dyDescent="0.25">
      <c r="AZ18" s="17">
        <v>15</v>
      </c>
      <c r="BA18" s="17">
        <v>5.8577612516025397</v>
      </c>
      <c r="BB18" s="17">
        <v>6</v>
      </c>
      <c r="BC18" s="17">
        <v>89</v>
      </c>
      <c r="BD18" s="17">
        <v>83.571428571428555</v>
      </c>
      <c r="BZ18">
        <v>38.072813628018238</v>
      </c>
      <c r="CA18">
        <v>-7.974864897532008</v>
      </c>
      <c r="CB18">
        <v>-56.348494579761486</v>
      </c>
    </row>
    <row r="19" spans="52:80" x14ac:dyDescent="0.25">
      <c r="AZ19" s="17">
        <v>16</v>
      </c>
      <c r="BA19" s="17">
        <v>5.8568520309831698</v>
      </c>
      <c r="BB19" s="17">
        <v>9</v>
      </c>
      <c r="BC19" s="17">
        <v>98</v>
      </c>
      <c r="BD19" s="17">
        <v>89.142857142857125</v>
      </c>
      <c r="BZ19">
        <v>55.1478330749961</v>
      </c>
      <c r="CA19">
        <v>-3.9572132629489847</v>
      </c>
      <c r="CB19">
        <v>-38.842482313354736</v>
      </c>
    </row>
    <row r="20" spans="52:80" x14ac:dyDescent="0.25">
      <c r="AZ20" s="16">
        <v>17</v>
      </c>
      <c r="BA20" s="16">
        <v>5.8538835948308376</v>
      </c>
      <c r="BB20" s="16">
        <v>5</v>
      </c>
      <c r="BC20" s="16">
        <v>103</v>
      </c>
      <c r="BD20" s="16">
        <v>94.714285714285694</v>
      </c>
      <c r="BZ20">
        <v>72.573517684490056</v>
      </c>
      <c r="CA20">
        <v>-1.0529324946999905</v>
      </c>
      <c r="CB20">
        <v>-20.976953698783888</v>
      </c>
    </row>
    <row r="21" spans="52:80" x14ac:dyDescent="0.25">
      <c r="AZ21" s="16">
        <v>18</v>
      </c>
      <c r="BA21" s="16">
        <v>5.8534285995037454</v>
      </c>
      <c r="BB21" s="16">
        <v>8</v>
      </c>
      <c r="BC21" s="16">
        <v>111</v>
      </c>
      <c r="BD21" s="16">
        <v>100.28571428571426</v>
      </c>
      <c r="BZ21">
        <v>73.114694287470698</v>
      </c>
      <c r="CA21">
        <v>-0.99596653649150202</v>
      </c>
      <c r="CB21">
        <v>-20.422117185742721</v>
      </c>
    </row>
    <row r="22" spans="52:80" x14ac:dyDescent="0.25">
      <c r="AZ22" s="17">
        <v>19</v>
      </c>
      <c r="BA22" s="17">
        <v>5.845555913852019</v>
      </c>
      <c r="BB22" s="17">
        <v>2</v>
      </c>
      <c r="BC22" s="17">
        <v>113</v>
      </c>
      <c r="BD22" s="17">
        <v>105.85714285714283</v>
      </c>
      <c r="BZ22">
        <v>93.034025017300735</v>
      </c>
      <c r="CA22">
        <v>0</v>
      </c>
      <c r="CB22">
        <v>0</v>
      </c>
    </row>
    <row r="23" spans="52:80" x14ac:dyDescent="0.25">
      <c r="AZ23" s="17">
        <v>20</v>
      </c>
      <c r="BA23" s="17">
        <v>5.8355911595997085</v>
      </c>
      <c r="BB23" s="17">
        <v>3</v>
      </c>
      <c r="BC23" s="17">
        <v>116</v>
      </c>
      <c r="BD23" s="17">
        <v>111.4285714285714</v>
      </c>
    </row>
    <row r="24" spans="52:80" x14ac:dyDescent="0.25">
      <c r="AZ24">
        <v>21</v>
      </c>
      <c r="BA24">
        <v>5.8330918820502422</v>
      </c>
      <c r="BB24">
        <v>1</v>
      </c>
      <c r="BC24">
        <v>117</v>
      </c>
      <c r="BD24">
        <v>116.99999999999997</v>
      </c>
    </row>
    <row r="37" spans="9:13" x14ac:dyDescent="0.25">
      <c r="I37" s="12" t="s">
        <v>91</v>
      </c>
      <c r="J37" s="12" t="s">
        <v>92</v>
      </c>
      <c r="K37" s="12" t="s">
        <v>93</v>
      </c>
      <c r="L37" s="12" t="s">
        <v>94</v>
      </c>
      <c r="M37" s="12" t="s">
        <v>95</v>
      </c>
    </row>
    <row r="38" spans="9:13" x14ac:dyDescent="0.25">
      <c r="I38" s="11">
        <v>1</v>
      </c>
      <c r="J38" s="10">
        <v>8</v>
      </c>
      <c r="K38" s="10">
        <v>1.4142135623730951</v>
      </c>
      <c r="L38" s="10">
        <v>7</v>
      </c>
      <c r="M38" s="10">
        <v>9</v>
      </c>
    </row>
    <row r="39" spans="9:13" x14ac:dyDescent="0.25">
      <c r="I39" s="11">
        <v>2</v>
      </c>
      <c r="J39" s="10">
        <v>6</v>
      </c>
      <c r="K39" s="10">
        <v>0</v>
      </c>
      <c r="L39" s="10">
        <v>6</v>
      </c>
      <c r="M39" s="10">
        <v>6</v>
      </c>
    </row>
    <row r="40" spans="9:13" x14ac:dyDescent="0.25">
      <c r="I40" s="11">
        <v>3</v>
      </c>
      <c r="J40" s="10">
        <v>5</v>
      </c>
      <c r="K40" s="10">
        <v>1.4142135623730951</v>
      </c>
      <c r="L40" s="10">
        <v>4</v>
      </c>
      <c r="M40" s="10">
        <v>6</v>
      </c>
    </row>
    <row r="41" spans="9:13" x14ac:dyDescent="0.25">
      <c r="I41" s="11">
        <v>4</v>
      </c>
      <c r="J41" s="10">
        <v>4</v>
      </c>
      <c r="K41" s="10">
        <v>2.8284271247461903</v>
      </c>
      <c r="L41" s="10">
        <v>2</v>
      </c>
      <c r="M41" s="10">
        <v>6</v>
      </c>
    </row>
    <row r="42" spans="9:13" x14ac:dyDescent="0.25">
      <c r="I42" s="11">
        <v>5</v>
      </c>
      <c r="J42" s="10">
        <v>4.5</v>
      </c>
      <c r="K42" s="10">
        <v>0.70710678118654757</v>
      </c>
      <c r="L42" s="10">
        <v>4</v>
      </c>
      <c r="M42" s="10">
        <v>5</v>
      </c>
    </row>
    <row r="43" spans="9:13" x14ac:dyDescent="0.25">
      <c r="I43" s="11">
        <v>6</v>
      </c>
      <c r="J43" s="10">
        <v>8</v>
      </c>
      <c r="K43" s="10">
        <v>2.8284271247461903</v>
      </c>
      <c r="L43" s="10">
        <v>6</v>
      </c>
      <c r="M43" s="10">
        <v>10</v>
      </c>
    </row>
    <row r="44" spans="9:13" x14ac:dyDescent="0.25">
      <c r="I44" s="11">
        <v>7</v>
      </c>
      <c r="J44" s="10">
        <v>6</v>
      </c>
      <c r="K44" s="10">
        <v>1.4142135623730951</v>
      </c>
      <c r="L44" s="10">
        <v>5</v>
      </c>
      <c r="M44" s="10">
        <v>7</v>
      </c>
    </row>
    <row r="45" spans="9:13" x14ac:dyDescent="0.25">
      <c r="I45" s="11">
        <v>8</v>
      </c>
      <c r="J45" s="10">
        <v>7.5</v>
      </c>
      <c r="K45" s="10">
        <v>2.1213203435596424</v>
      </c>
      <c r="L45" s="10">
        <v>6</v>
      </c>
      <c r="M45" s="10">
        <v>9</v>
      </c>
    </row>
    <row r="46" spans="9:13" x14ac:dyDescent="0.25">
      <c r="I46" s="11">
        <v>9</v>
      </c>
      <c r="J46" s="10">
        <v>6.5</v>
      </c>
      <c r="K46" s="10">
        <v>2.1213203435596424</v>
      </c>
      <c r="L46" s="10">
        <v>5</v>
      </c>
      <c r="M46" s="10">
        <v>8</v>
      </c>
    </row>
    <row r="47" spans="9:13" x14ac:dyDescent="0.25">
      <c r="I47" s="11">
        <v>10</v>
      </c>
      <c r="J47" s="10">
        <v>2.5</v>
      </c>
      <c r="K47" s="10">
        <v>0.70710678118654757</v>
      </c>
      <c r="L47" s="10">
        <v>2</v>
      </c>
      <c r="M47" s="10">
        <v>3</v>
      </c>
    </row>
  </sheetData>
  <mergeCells count="8">
    <mergeCell ref="B3:M3"/>
    <mergeCell ref="P3:S3"/>
    <mergeCell ref="B4:C4"/>
    <mergeCell ref="D4:E4"/>
    <mergeCell ref="F4:G4"/>
    <mergeCell ref="H4:I4"/>
    <mergeCell ref="J4:K4"/>
    <mergeCell ref="L4:M4"/>
  </mergeCells>
  <hyperlinks>
    <hyperlink ref="B4" location="'NNP_Output1'!$B$10:$B$10" display="Inputs"/>
    <hyperlink ref="D4" location="'NNP_Output1'!$B$47:$B$47" display="Weights"/>
    <hyperlink ref="F4" location="'NNP_Output1'!$B$68:$B$68" display="Train. Score - Summary"/>
    <hyperlink ref="H4" location="'NNP_Output1'!$B$74:$B$74" display="Valid. Score - Summary"/>
    <hyperlink ref="J4" location="'NNP_TrainLog1'!$B$10:$B$10" display="Training Log"/>
    <hyperlink ref="L4" location="'NNP_ValidationLiftChart1'!$B$10:$B$10" display="Validation Lift Chart"/>
  </hyperlinks>
  <pageMargins left="0.7" right="0.7" top="0.75" bottom="0.75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showGridLines="0" workbookViewId="0"/>
  </sheetViews>
  <sheetFormatPr defaultRowHeight="15" x14ac:dyDescent="0.25"/>
  <cols>
    <col min="1" max="1" width="40.140625" bestFit="1" customWidth="1"/>
    <col min="2" max="2" width="28.28515625" bestFit="1" customWidth="1"/>
  </cols>
  <sheetData>
    <row r="1" spans="1:14" x14ac:dyDescent="0.25">
      <c r="M1" t="s">
        <v>294</v>
      </c>
    </row>
    <row r="2" spans="1:14" x14ac:dyDescent="0.25">
      <c r="A2" s="11" t="s">
        <v>50</v>
      </c>
      <c r="B2" s="10" t="s">
        <v>251</v>
      </c>
      <c r="K2" s="10">
        <v>-0.17327504912604408</v>
      </c>
      <c r="L2" s="10">
        <v>0.46096355334047556</v>
      </c>
      <c r="M2" s="10">
        <v>-0.9865408734229677</v>
      </c>
      <c r="N2" s="10">
        <v>0.63482013022526795</v>
      </c>
    </row>
    <row r="3" spans="1:14" x14ac:dyDescent="0.25">
      <c r="A3" s="11" t="s">
        <v>163</v>
      </c>
      <c r="B3" s="10">
        <v>3</v>
      </c>
    </row>
    <row r="4" spans="1:14" x14ac:dyDescent="0.25">
      <c r="A4" s="11" t="s">
        <v>67</v>
      </c>
      <c r="B4" s="10" t="s">
        <v>252</v>
      </c>
      <c r="D4" s="10">
        <v>1</v>
      </c>
      <c r="E4" s="10">
        <v>2</v>
      </c>
      <c r="F4" s="10">
        <v>3</v>
      </c>
      <c r="G4" s="10" t="s">
        <v>145</v>
      </c>
    </row>
    <row r="5" spans="1:14" x14ac:dyDescent="0.25">
      <c r="A5" s="11" t="s">
        <v>69</v>
      </c>
      <c r="B5" s="10" t="s">
        <v>253</v>
      </c>
      <c r="D5" s="10">
        <v>9</v>
      </c>
      <c r="E5" s="10">
        <v>10</v>
      </c>
      <c r="F5" s="10">
        <v>11</v>
      </c>
      <c r="G5" s="10">
        <v>7</v>
      </c>
      <c r="K5" s="10">
        <v>0.45484386184353182</v>
      </c>
      <c r="L5" s="10">
        <v>0.41596316770507502</v>
      </c>
    </row>
    <row r="6" spans="1:14" x14ac:dyDescent="0.25">
      <c r="A6" s="11" t="s">
        <v>68</v>
      </c>
      <c r="B6" s="10" t="s">
        <v>254</v>
      </c>
      <c r="D6" s="10" t="s">
        <v>165</v>
      </c>
      <c r="E6" s="10" t="s">
        <v>165</v>
      </c>
      <c r="F6" s="10" t="s">
        <v>165</v>
      </c>
      <c r="G6" s="10" t="s">
        <v>81</v>
      </c>
      <c r="K6" s="10">
        <v>-0.26667316303426175</v>
      </c>
      <c r="L6" s="10">
        <v>0.55353579060889513</v>
      </c>
    </row>
    <row r="7" spans="1:14" x14ac:dyDescent="0.25">
      <c r="A7" s="11" t="s">
        <v>255</v>
      </c>
      <c r="B7" s="10" t="s">
        <v>256</v>
      </c>
      <c r="D7" s="10" t="s">
        <v>257</v>
      </c>
      <c r="E7" s="10" t="s">
        <v>257</v>
      </c>
      <c r="F7" s="10" t="s">
        <v>257</v>
      </c>
      <c r="G7" s="10"/>
    </row>
    <row r="8" spans="1:14" x14ac:dyDescent="0.25">
      <c r="A8" s="11" t="s">
        <v>258</v>
      </c>
      <c r="B8" s="10">
        <v>2</v>
      </c>
      <c r="D8" s="10"/>
      <c r="E8" s="10"/>
      <c r="F8" s="10"/>
      <c r="G8" s="10"/>
    </row>
    <row r="9" spans="1:14" x14ac:dyDescent="0.25">
      <c r="A9" s="11" t="s">
        <v>259</v>
      </c>
      <c r="B9" s="10" t="s">
        <v>295</v>
      </c>
      <c r="D9" s="10">
        <v>1</v>
      </c>
      <c r="E9" s="10">
        <v>2</v>
      </c>
      <c r="F9" s="10"/>
      <c r="G9" s="10"/>
      <c r="K9" s="10">
        <v>-0.10976812702674382</v>
      </c>
      <c r="L9" s="10">
        <v>1.006704383752282</v>
      </c>
      <c r="M9" s="10">
        <v>-0.37446542549554029</v>
      </c>
    </row>
    <row r="10" spans="1:14" x14ac:dyDescent="0.25">
      <c r="A10" s="11" t="s">
        <v>261</v>
      </c>
      <c r="B10" s="10" t="s">
        <v>262</v>
      </c>
      <c r="D10" s="10">
        <v>-11.675871692517301</v>
      </c>
      <c r="E10" s="10">
        <v>-3.8333093134806928</v>
      </c>
      <c r="F10" s="10">
        <v>-1.8164806339322888</v>
      </c>
    </row>
    <row r="11" spans="1:14" x14ac:dyDescent="0.25">
      <c r="A11" s="11" t="s">
        <v>263</v>
      </c>
      <c r="B11" s="10" t="s">
        <v>262</v>
      </c>
      <c r="D11" s="10">
        <v>1.4234371398030046</v>
      </c>
      <c r="E11" s="10">
        <v>2.2599329553516387</v>
      </c>
      <c r="F11" s="10">
        <v>0.71673154953715923</v>
      </c>
    </row>
    <row r="12" spans="1:14" x14ac:dyDescent="0.25">
      <c r="A12" s="11" t="s">
        <v>264</v>
      </c>
      <c r="B12" s="10" t="s">
        <v>265</v>
      </c>
      <c r="D12" s="10">
        <v>1</v>
      </c>
      <c r="E12" s="10">
        <v>10</v>
      </c>
      <c r="F12" s="10">
        <v>0.01</v>
      </c>
    </row>
    <row r="13" spans="1:14" x14ac:dyDescent="0.25">
      <c r="A13" s="11"/>
      <c r="B13" s="10" t="s">
        <v>296</v>
      </c>
    </row>
    <row r="14" spans="1:14" x14ac:dyDescent="0.25">
      <c r="A14" s="11"/>
      <c r="B14" s="10" t="s">
        <v>297</v>
      </c>
    </row>
    <row r="15" spans="1:14" x14ac:dyDescent="0.25">
      <c r="A15" s="11" t="s">
        <v>71</v>
      </c>
      <c r="B15" s="10" t="b">
        <v>0</v>
      </c>
    </row>
    <row r="16" spans="1:14" x14ac:dyDescent="0.25">
      <c r="A16" s="11" t="s">
        <v>267</v>
      </c>
      <c r="B16" s="10" t="s">
        <v>268</v>
      </c>
    </row>
    <row r="17" spans="1:2" x14ac:dyDescent="0.25">
      <c r="A17" s="11" t="s">
        <v>269</v>
      </c>
      <c r="B17" s="10" t="s">
        <v>270</v>
      </c>
    </row>
    <row r="18" spans="1:2" x14ac:dyDescent="0.25">
      <c r="A18" s="11" t="s">
        <v>271</v>
      </c>
      <c r="B18" s="10" t="s">
        <v>272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70"/>
  <sheetViews>
    <sheetView showGridLines="0" workbookViewId="0"/>
  </sheetViews>
  <sheetFormatPr defaultRowHeight="15" x14ac:dyDescent="0.25"/>
  <cols>
    <col min="3" max="3" width="14.140625" bestFit="1" customWidth="1"/>
    <col min="16" max="16" width="13.28515625" bestFit="1" customWidth="1"/>
  </cols>
  <sheetData>
    <row r="1" spans="2:19" ht="18.75" x14ac:dyDescent="0.3">
      <c r="B1" s="9" t="s">
        <v>204</v>
      </c>
      <c r="N1" t="s">
        <v>250</v>
      </c>
    </row>
    <row r="3" spans="2:19" ht="15.75" x14ac:dyDescent="0.25">
      <c r="B3" s="30" t="s">
        <v>11</v>
      </c>
      <c r="C3" s="31"/>
      <c r="D3" s="31"/>
      <c r="E3" s="31"/>
      <c r="F3" s="31"/>
      <c r="G3" s="31"/>
      <c r="H3" s="31"/>
      <c r="I3" s="31"/>
      <c r="J3" s="31"/>
      <c r="K3" s="31"/>
      <c r="L3" s="31"/>
      <c r="M3" s="32"/>
      <c r="P3" s="30" t="s">
        <v>12</v>
      </c>
      <c r="Q3" s="31"/>
      <c r="R3" s="31"/>
      <c r="S3" s="32"/>
    </row>
    <row r="4" spans="2:19" x14ac:dyDescent="0.25">
      <c r="B4" s="33" t="s">
        <v>96</v>
      </c>
      <c r="C4" s="34"/>
      <c r="D4" s="33" t="s">
        <v>278</v>
      </c>
      <c r="E4" s="34"/>
      <c r="F4" s="33" t="s">
        <v>100</v>
      </c>
      <c r="G4" s="34"/>
      <c r="H4" s="33" t="s">
        <v>101</v>
      </c>
      <c r="I4" s="34"/>
      <c r="J4" s="33" t="s">
        <v>279</v>
      </c>
      <c r="K4" s="34"/>
      <c r="L4" s="33" t="s">
        <v>188</v>
      </c>
      <c r="M4" s="34"/>
      <c r="P4" s="12" t="s">
        <v>206</v>
      </c>
      <c r="Q4" s="12" t="s">
        <v>207</v>
      </c>
      <c r="R4" s="12" t="s">
        <v>208</v>
      </c>
      <c r="S4" s="12" t="s">
        <v>16</v>
      </c>
    </row>
    <row r="5" spans="2:19" x14ac:dyDescent="0.25">
      <c r="P5" s="10">
        <v>0</v>
      </c>
      <c r="Q5" s="10">
        <v>5</v>
      </c>
      <c r="R5" s="10">
        <v>5</v>
      </c>
      <c r="S5" s="10">
        <v>10</v>
      </c>
    </row>
    <row r="10" spans="2:19" ht="18.75" x14ac:dyDescent="0.3">
      <c r="B10" s="20" t="s">
        <v>96</v>
      </c>
    </row>
    <row r="12" spans="2:19" ht="15.75" x14ac:dyDescent="0.25">
      <c r="C12" s="30" t="s">
        <v>118</v>
      </c>
      <c r="D12" s="31"/>
      <c r="E12" s="31"/>
      <c r="F12" s="31"/>
      <c r="G12" s="31"/>
      <c r="H12" s="31"/>
      <c r="I12" s="31"/>
      <c r="J12" s="31"/>
      <c r="K12" s="32"/>
    </row>
    <row r="13" spans="2:19" x14ac:dyDescent="0.25">
      <c r="C13" s="37" t="s">
        <v>27</v>
      </c>
      <c r="D13" s="39"/>
      <c r="E13" s="39"/>
      <c r="F13" s="38"/>
      <c r="G13" s="40" t="s">
        <v>31</v>
      </c>
      <c r="H13" s="41"/>
      <c r="I13" s="41"/>
      <c r="J13" s="41"/>
      <c r="K13" s="42"/>
    </row>
    <row r="14" spans="2:19" x14ac:dyDescent="0.25">
      <c r="C14" s="37" t="s">
        <v>28</v>
      </c>
      <c r="D14" s="39"/>
      <c r="E14" s="39"/>
      <c r="F14" s="38"/>
      <c r="G14" s="40" t="s">
        <v>191</v>
      </c>
      <c r="H14" s="41"/>
      <c r="I14" s="41"/>
      <c r="J14" s="41"/>
      <c r="K14" s="42"/>
    </row>
    <row r="15" spans="2:19" x14ac:dyDescent="0.25">
      <c r="C15" s="37" t="s">
        <v>119</v>
      </c>
      <c r="D15" s="39"/>
      <c r="E15" s="39"/>
      <c r="F15" s="38"/>
      <c r="G15" s="40" t="s">
        <v>120</v>
      </c>
      <c r="H15" s="41"/>
      <c r="I15" s="41"/>
      <c r="J15" s="41"/>
      <c r="K15" s="42"/>
    </row>
    <row r="16" spans="2:19" x14ac:dyDescent="0.25">
      <c r="C16" s="37" t="s">
        <v>121</v>
      </c>
      <c r="D16" s="39"/>
      <c r="E16" s="39"/>
      <c r="F16" s="38"/>
      <c r="G16" s="40" t="b">
        <v>0</v>
      </c>
      <c r="H16" s="41"/>
      <c r="I16" s="41"/>
      <c r="J16" s="41"/>
      <c r="K16" s="42"/>
    </row>
    <row r="17" spans="3:11" x14ac:dyDescent="0.25">
      <c r="C17" s="37" t="s">
        <v>122</v>
      </c>
      <c r="D17" s="39"/>
      <c r="E17" s="39"/>
      <c r="F17" s="38"/>
      <c r="G17" s="40">
        <v>31</v>
      </c>
      <c r="H17" s="41"/>
      <c r="I17" s="41"/>
      <c r="J17" s="41"/>
      <c r="K17" s="42"/>
    </row>
    <row r="18" spans="3:11" x14ac:dyDescent="0.25">
      <c r="C18" s="37" t="s">
        <v>123</v>
      </c>
      <c r="D18" s="39"/>
      <c r="E18" s="39"/>
      <c r="F18" s="38"/>
      <c r="G18" s="40">
        <v>21</v>
      </c>
      <c r="H18" s="41"/>
      <c r="I18" s="41"/>
      <c r="J18" s="41"/>
      <c r="K18" s="42"/>
    </row>
    <row r="20" spans="3:11" ht="15.75" x14ac:dyDescent="0.25">
      <c r="C20" s="30" t="s">
        <v>124</v>
      </c>
      <c r="D20" s="31"/>
      <c r="E20" s="31"/>
      <c r="F20" s="31"/>
      <c r="G20" s="32"/>
    </row>
    <row r="21" spans="3:11" x14ac:dyDescent="0.25">
      <c r="C21" s="37" t="s">
        <v>125</v>
      </c>
      <c r="D21" s="38"/>
      <c r="E21" s="40">
        <v>3</v>
      </c>
      <c r="F21" s="41"/>
      <c r="G21" s="42"/>
    </row>
    <row r="22" spans="3:11" x14ac:dyDescent="0.25">
      <c r="C22" s="37" t="s">
        <v>126</v>
      </c>
      <c r="D22" s="38"/>
      <c r="E22" s="10">
        <v>1</v>
      </c>
      <c r="F22" s="10">
        <v>2</v>
      </c>
      <c r="G22" s="10">
        <v>3</v>
      </c>
    </row>
    <row r="23" spans="3:11" x14ac:dyDescent="0.25">
      <c r="C23" s="37" t="s">
        <v>127</v>
      </c>
      <c r="D23" s="38"/>
      <c r="E23" s="35" t="s">
        <v>145</v>
      </c>
      <c r="F23" s="36"/>
      <c r="G23" s="34"/>
    </row>
    <row r="25" spans="3:11" ht="15.75" x14ac:dyDescent="0.25">
      <c r="C25" s="30" t="s">
        <v>39</v>
      </c>
      <c r="D25" s="31"/>
      <c r="E25" s="31"/>
      <c r="F25" s="31"/>
      <c r="G25" s="31"/>
      <c r="H25" s="31"/>
      <c r="I25" s="31"/>
      <c r="J25" s="32"/>
    </row>
    <row r="26" spans="3:11" x14ac:dyDescent="0.25">
      <c r="C26" s="37" t="s">
        <v>128</v>
      </c>
      <c r="D26" s="39"/>
      <c r="E26" s="39"/>
      <c r="F26" s="38"/>
      <c r="G26" s="40" t="s">
        <v>129</v>
      </c>
      <c r="H26" s="41"/>
      <c r="I26" s="41"/>
      <c r="J26" s="42"/>
    </row>
    <row r="27" spans="3:11" x14ac:dyDescent="0.25">
      <c r="C27" s="37" t="s">
        <v>209</v>
      </c>
      <c r="D27" s="39"/>
      <c r="E27" s="39"/>
      <c r="F27" s="38"/>
      <c r="G27" s="40" t="s">
        <v>283</v>
      </c>
      <c r="H27" s="41"/>
      <c r="I27" s="41"/>
      <c r="J27" s="42"/>
    </row>
    <row r="28" spans="3:11" x14ac:dyDescent="0.25">
      <c r="C28" s="37" t="s">
        <v>211</v>
      </c>
      <c r="D28" s="39"/>
      <c r="E28" s="39"/>
      <c r="F28" s="38"/>
      <c r="G28" s="40">
        <v>12345</v>
      </c>
      <c r="H28" s="41"/>
      <c r="I28" s="41"/>
      <c r="J28" s="42"/>
    </row>
    <row r="29" spans="3:11" x14ac:dyDescent="0.25">
      <c r="C29" s="37" t="s">
        <v>258</v>
      </c>
      <c r="D29" s="39"/>
      <c r="E29" s="39"/>
      <c r="F29" s="38"/>
      <c r="G29" s="40">
        <v>1</v>
      </c>
      <c r="H29" s="41"/>
      <c r="I29" s="41"/>
      <c r="J29" s="42"/>
    </row>
    <row r="30" spans="3:11" x14ac:dyDescent="0.25">
      <c r="C30" s="37" t="s">
        <v>284</v>
      </c>
      <c r="D30" s="39"/>
      <c r="E30" s="39"/>
      <c r="F30" s="38"/>
      <c r="G30" s="40">
        <v>1</v>
      </c>
      <c r="H30" s="41"/>
      <c r="I30" s="41"/>
      <c r="J30" s="42"/>
    </row>
    <row r="31" spans="3:11" x14ac:dyDescent="0.25">
      <c r="C31" s="37" t="s">
        <v>215</v>
      </c>
      <c r="D31" s="39"/>
      <c r="E31" s="39"/>
      <c r="F31" s="38"/>
      <c r="G31" s="40">
        <v>30</v>
      </c>
      <c r="H31" s="41"/>
      <c r="I31" s="41"/>
      <c r="J31" s="42"/>
    </row>
    <row r="32" spans="3:11" x14ac:dyDescent="0.25">
      <c r="C32" s="37" t="s">
        <v>216</v>
      </c>
      <c r="D32" s="39"/>
      <c r="E32" s="39"/>
      <c r="F32" s="38"/>
      <c r="G32" s="40">
        <v>0.1</v>
      </c>
      <c r="H32" s="41"/>
      <c r="I32" s="41"/>
      <c r="J32" s="42"/>
    </row>
    <row r="33" spans="2:10" x14ac:dyDescent="0.25">
      <c r="C33" s="37" t="s">
        <v>217</v>
      </c>
      <c r="D33" s="39"/>
      <c r="E33" s="39"/>
      <c r="F33" s="38"/>
      <c r="G33" s="40">
        <v>0.6</v>
      </c>
      <c r="H33" s="41"/>
      <c r="I33" s="41"/>
      <c r="J33" s="42"/>
    </row>
    <row r="34" spans="2:10" x14ac:dyDescent="0.25">
      <c r="C34" s="37" t="s">
        <v>218</v>
      </c>
      <c r="D34" s="39"/>
      <c r="E34" s="39"/>
      <c r="F34" s="38"/>
      <c r="G34" s="40">
        <v>0.01</v>
      </c>
      <c r="H34" s="41"/>
      <c r="I34" s="41"/>
      <c r="J34" s="42"/>
    </row>
    <row r="35" spans="2:10" x14ac:dyDescent="0.25">
      <c r="C35" s="37" t="s">
        <v>219</v>
      </c>
      <c r="D35" s="39"/>
      <c r="E35" s="39"/>
      <c r="F35" s="38"/>
      <c r="G35" s="40">
        <v>0</v>
      </c>
      <c r="H35" s="41"/>
      <c r="I35" s="41"/>
      <c r="J35" s="42"/>
    </row>
    <row r="36" spans="2:10" x14ac:dyDescent="0.25">
      <c r="C36" s="37" t="s">
        <v>220</v>
      </c>
      <c r="D36" s="39"/>
      <c r="E36" s="39"/>
      <c r="F36" s="38"/>
      <c r="G36" s="40" t="s">
        <v>221</v>
      </c>
      <c r="H36" s="41"/>
      <c r="I36" s="41"/>
      <c r="J36" s="42"/>
    </row>
    <row r="37" spans="2:10" x14ac:dyDescent="0.25">
      <c r="C37" s="37" t="s">
        <v>222</v>
      </c>
      <c r="D37" s="39"/>
      <c r="E37" s="39"/>
      <c r="F37" s="38"/>
      <c r="G37" s="40" t="s">
        <v>223</v>
      </c>
      <c r="H37" s="41"/>
      <c r="I37" s="41"/>
      <c r="J37" s="42"/>
    </row>
    <row r="38" spans="2:10" x14ac:dyDescent="0.25">
      <c r="C38" s="37" t="s">
        <v>224</v>
      </c>
      <c r="D38" s="39"/>
      <c r="E38" s="39"/>
      <c r="F38" s="38"/>
      <c r="G38" s="40" t="s">
        <v>223</v>
      </c>
      <c r="H38" s="41"/>
      <c r="I38" s="41"/>
      <c r="J38" s="42"/>
    </row>
    <row r="40" spans="2:10" ht="15.75" x14ac:dyDescent="0.25">
      <c r="C40" s="30" t="s">
        <v>137</v>
      </c>
      <c r="D40" s="31"/>
      <c r="E40" s="31"/>
      <c r="F40" s="31"/>
      <c r="G40" s="32"/>
    </row>
    <row r="41" spans="2:10" x14ac:dyDescent="0.25">
      <c r="C41" s="35" t="s">
        <v>138</v>
      </c>
      <c r="D41" s="36"/>
      <c r="E41" s="36"/>
      <c r="F41" s="36"/>
      <c r="G41" s="34"/>
    </row>
    <row r="42" spans="2:10" x14ac:dyDescent="0.25">
      <c r="C42" s="35" t="s">
        <v>139</v>
      </c>
      <c r="D42" s="36"/>
      <c r="E42" s="36"/>
      <c r="F42" s="36"/>
      <c r="G42" s="34"/>
    </row>
    <row r="43" spans="2:10" x14ac:dyDescent="0.25">
      <c r="C43" s="35" t="s">
        <v>141</v>
      </c>
      <c r="D43" s="36"/>
      <c r="E43" s="36"/>
      <c r="F43" s="36"/>
      <c r="G43" s="34"/>
    </row>
    <row r="46" spans="2:10" ht="18.75" x14ac:dyDescent="0.3">
      <c r="B46" s="20" t="s">
        <v>285</v>
      </c>
    </row>
    <row r="48" spans="2:10" x14ac:dyDescent="0.25">
      <c r="D48" s="48" t="s">
        <v>286</v>
      </c>
      <c r="E48" s="48"/>
      <c r="F48" s="48"/>
      <c r="G48" s="48"/>
    </row>
    <row r="49" spans="2:7" x14ac:dyDescent="0.25">
      <c r="C49" s="28" t="s">
        <v>287</v>
      </c>
      <c r="D49" s="12">
        <v>1</v>
      </c>
      <c r="E49" s="12">
        <v>2</v>
      </c>
      <c r="F49" s="12">
        <v>3</v>
      </c>
      <c r="G49" s="12" t="s">
        <v>288</v>
      </c>
    </row>
    <row r="50" spans="2:7" x14ac:dyDescent="0.25">
      <c r="C50" s="12" t="s">
        <v>289</v>
      </c>
      <c r="D50" s="10">
        <v>-0.22402976446716127</v>
      </c>
      <c r="E50" s="10">
        <v>0.41736791862281375</v>
      </c>
      <c r="F50" s="10">
        <v>-0.99107963732730686</v>
      </c>
      <c r="G50" s="10">
        <v>0.54868311693506178</v>
      </c>
    </row>
    <row r="53" spans="2:7" x14ac:dyDescent="0.25">
      <c r="D53" s="48" t="s">
        <v>287</v>
      </c>
      <c r="E53" s="48"/>
    </row>
    <row r="54" spans="2:7" x14ac:dyDescent="0.25">
      <c r="C54" s="28" t="s">
        <v>290</v>
      </c>
      <c r="D54" s="12" t="s">
        <v>289</v>
      </c>
      <c r="E54" s="12" t="s">
        <v>288</v>
      </c>
    </row>
    <row r="55" spans="2:7" x14ac:dyDescent="0.25">
      <c r="C55" s="12" t="s">
        <v>291</v>
      </c>
      <c r="D55" s="10">
        <v>-4.1777277388124319E-2</v>
      </c>
      <c r="E55" s="10">
        <v>-1.7604786485261245E-2</v>
      </c>
    </row>
    <row r="61" spans="2:7" ht="18.75" x14ac:dyDescent="0.3">
      <c r="B61" s="20" t="s">
        <v>292</v>
      </c>
    </row>
    <row r="63" spans="2:7" ht="26.25" x14ac:dyDescent="0.25">
      <c r="C63" s="21" t="s">
        <v>157</v>
      </c>
      <c r="D63" s="12" t="s">
        <v>158</v>
      </c>
      <c r="E63" s="21" t="s">
        <v>159</v>
      </c>
    </row>
    <row r="64" spans="2:7" x14ac:dyDescent="0.25">
      <c r="C64" s="10">
        <v>207.70367372766802</v>
      </c>
      <c r="D64" s="10">
        <v>2.5884587126983751</v>
      </c>
      <c r="E64" s="10">
        <v>0.10238726270176164</v>
      </c>
    </row>
    <row r="67" spans="2:5" ht="18.75" x14ac:dyDescent="0.3">
      <c r="B67" s="20" t="s">
        <v>293</v>
      </c>
    </row>
    <row r="69" spans="2:5" ht="26.25" x14ac:dyDescent="0.25">
      <c r="C69" s="21" t="s">
        <v>157</v>
      </c>
      <c r="D69" s="12" t="s">
        <v>158</v>
      </c>
      <c r="E69" s="21" t="s">
        <v>159</v>
      </c>
    </row>
    <row r="70" spans="2:5" x14ac:dyDescent="0.25">
      <c r="C70" s="10">
        <v>113.26565097514457</v>
      </c>
      <c r="D70" s="10">
        <v>2.3224130613195917</v>
      </c>
      <c r="E70" s="10">
        <v>0.68059770789482321</v>
      </c>
    </row>
  </sheetData>
  <mergeCells count="60">
    <mergeCell ref="C12:K12"/>
    <mergeCell ref="C13:F13"/>
    <mergeCell ref="C14:F14"/>
    <mergeCell ref="C15:F15"/>
    <mergeCell ref="C16:F16"/>
    <mergeCell ref="C18:F18"/>
    <mergeCell ref="G13:K13"/>
    <mergeCell ref="G14:K14"/>
    <mergeCell ref="G15:K15"/>
    <mergeCell ref="G16:K16"/>
    <mergeCell ref="G17:K17"/>
    <mergeCell ref="G18:K18"/>
    <mergeCell ref="C17:F17"/>
    <mergeCell ref="C20:G20"/>
    <mergeCell ref="C21:D21"/>
    <mergeCell ref="C22:D22"/>
    <mergeCell ref="C23:D23"/>
    <mergeCell ref="E21:G21"/>
    <mergeCell ref="E23:G23"/>
    <mergeCell ref="C36:F36"/>
    <mergeCell ref="C25:J25"/>
    <mergeCell ref="C26:F26"/>
    <mergeCell ref="C27:F27"/>
    <mergeCell ref="C28:F28"/>
    <mergeCell ref="C29:F29"/>
    <mergeCell ref="C30:F30"/>
    <mergeCell ref="C40:G40"/>
    <mergeCell ref="C37:F37"/>
    <mergeCell ref="C38:F38"/>
    <mergeCell ref="G26:J26"/>
    <mergeCell ref="G27:J27"/>
    <mergeCell ref="G28:J28"/>
    <mergeCell ref="G29:J29"/>
    <mergeCell ref="G30:J30"/>
    <mergeCell ref="G31:J31"/>
    <mergeCell ref="G32:J32"/>
    <mergeCell ref="G33:J33"/>
    <mergeCell ref="C31:F31"/>
    <mergeCell ref="C32:F32"/>
    <mergeCell ref="C33:F33"/>
    <mergeCell ref="C34:F34"/>
    <mergeCell ref="C35:F35"/>
    <mergeCell ref="G34:J34"/>
    <mergeCell ref="G35:J35"/>
    <mergeCell ref="G36:J36"/>
    <mergeCell ref="G37:J37"/>
    <mergeCell ref="G38:J38"/>
    <mergeCell ref="C41:G41"/>
    <mergeCell ref="C42:G42"/>
    <mergeCell ref="C43:G43"/>
    <mergeCell ref="D48:G48"/>
    <mergeCell ref="D53:E53"/>
    <mergeCell ref="H4:I4"/>
    <mergeCell ref="J4:K4"/>
    <mergeCell ref="L4:M4"/>
    <mergeCell ref="B3:M3"/>
    <mergeCell ref="P3:S3"/>
    <mergeCell ref="B4:C4"/>
    <mergeCell ref="D4:E4"/>
    <mergeCell ref="F4:G4"/>
  </mergeCells>
  <hyperlinks>
    <hyperlink ref="B4" location="'NNP_Output'!$B$10:$B$10" display="Inputs"/>
    <hyperlink ref="D4" location="'NNP_Output'!$B$46:$B$46" display="Weights"/>
    <hyperlink ref="F4" location="'NNP_Output'!$B$61:$B$61" display="Train. Score - Summary"/>
    <hyperlink ref="H4" location="'NNP_Output'!$B$67:$B$67" display="Valid. Score - Summary"/>
    <hyperlink ref="J4" location="'NNP_TrainLog'!$B$10:$B$10" display="Training Log"/>
    <hyperlink ref="L4" location="'NNP_ValidationLiftChart'!$B$10:$B$10" display="Validation Lift Chart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42"/>
  <sheetViews>
    <sheetView showGridLines="0" workbookViewId="0"/>
  </sheetViews>
  <sheetFormatPr defaultRowHeight="15" x14ac:dyDescent="0.25"/>
  <cols>
    <col min="16" max="16" width="13.28515625" bestFit="1" customWidth="1"/>
  </cols>
  <sheetData>
    <row r="1" spans="2:19" ht="18.75" x14ac:dyDescent="0.3">
      <c r="B1" s="9" t="s">
        <v>280</v>
      </c>
      <c r="N1" t="s">
        <v>250</v>
      </c>
    </row>
    <row r="3" spans="2:19" ht="15.75" x14ac:dyDescent="0.25">
      <c r="B3" s="30" t="s">
        <v>11</v>
      </c>
      <c r="C3" s="31"/>
      <c r="D3" s="31"/>
      <c r="E3" s="31"/>
      <c r="F3" s="31"/>
      <c r="G3" s="31"/>
      <c r="H3" s="31"/>
      <c r="I3" s="31"/>
      <c r="J3" s="31"/>
      <c r="K3" s="31"/>
      <c r="L3" s="31"/>
      <c r="M3" s="32"/>
      <c r="P3" s="30" t="s">
        <v>12</v>
      </c>
      <c r="Q3" s="31"/>
      <c r="R3" s="31"/>
      <c r="S3" s="32"/>
    </row>
    <row r="4" spans="2:19" x14ac:dyDescent="0.25">
      <c r="B4" s="33" t="s">
        <v>96</v>
      </c>
      <c r="C4" s="34"/>
      <c r="D4" s="33" t="s">
        <v>278</v>
      </c>
      <c r="E4" s="34"/>
      <c r="F4" s="33" t="s">
        <v>100</v>
      </c>
      <c r="G4" s="34"/>
      <c r="H4" s="33" t="s">
        <v>101</v>
      </c>
      <c r="I4" s="34"/>
      <c r="J4" s="33" t="s">
        <v>279</v>
      </c>
      <c r="K4" s="34"/>
      <c r="L4" s="33" t="s">
        <v>188</v>
      </c>
      <c r="M4" s="34"/>
      <c r="P4" s="12" t="s">
        <v>206</v>
      </c>
      <c r="Q4" s="12" t="s">
        <v>207</v>
      </c>
      <c r="R4" s="12" t="s">
        <v>208</v>
      </c>
      <c r="S4" s="12" t="s">
        <v>16</v>
      </c>
    </row>
    <row r="5" spans="2:19" x14ac:dyDescent="0.25">
      <c r="P5" s="10">
        <v>0</v>
      </c>
      <c r="Q5" s="10">
        <v>5</v>
      </c>
      <c r="R5" s="10">
        <v>5</v>
      </c>
      <c r="S5" s="10">
        <v>10</v>
      </c>
    </row>
    <row r="10" spans="2:19" x14ac:dyDescent="0.25">
      <c r="B10" s="23" t="s">
        <v>279</v>
      </c>
    </row>
    <row r="12" spans="2:19" x14ac:dyDescent="0.25">
      <c r="C12" s="12" t="s">
        <v>281</v>
      </c>
      <c r="D12" s="12" t="s">
        <v>282</v>
      </c>
    </row>
    <row r="13" spans="2:19" x14ac:dyDescent="0.25">
      <c r="C13" s="10">
        <v>1</v>
      </c>
      <c r="D13" s="10">
        <v>151.56716539252619</v>
      </c>
    </row>
    <row r="14" spans="2:19" x14ac:dyDescent="0.25">
      <c r="C14" s="10">
        <v>2</v>
      </c>
      <c r="D14" s="10">
        <v>122.88180109483507</v>
      </c>
    </row>
    <row r="15" spans="2:19" x14ac:dyDescent="0.25">
      <c r="C15" s="10">
        <v>3</v>
      </c>
      <c r="D15" s="10">
        <v>111.34480222603644</v>
      </c>
    </row>
    <row r="16" spans="2:19" x14ac:dyDescent="0.25">
      <c r="C16" s="10">
        <v>4</v>
      </c>
      <c r="D16" s="10">
        <v>107.2687959465692</v>
      </c>
    </row>
    <row r="17" spans="3:4" x14ac:dyDescent="0.25">
      <c r="C17" s="10">
        <v>5</v>
      </c>
      <c r="D17" s="10">
        <v>107.0504163105729</v>
      </c>
    </row>
    <row r="18" spans="3:4" x14ac:dyDescent="0.25">
      <c r="C18" s="10">
        <v>6</v>
      </c>
      <c r="D18" s="10">
        <v>106.8930035213164</v>
      </c>
    </row>
    <row r="19" spans="3:4" x14ac:dyDescent="0.25">
      <c r="C19" s="10">
        <v>7</v>
      </c>
      <c r="D19" s="10">
        <v>106.87171661406789</v>
      </c>
    </row>
    <row r="20" spans="3:4" x14ac:dyDescent="0.25">
      <c r="C20" s="10">
        <v>8</v>
      </c>
      <c r="D20" s="10">
        <v>106.8853291201012</v>
      </c>
    </row>
    <row r="21" spans="3:4" x14ac:dyDescent="0.25">
      <c r="C21" s="10">
        <v>9</v>
      </c>
      <c r="D21" s="10">
        <v>106.89767638399363</v>
      </c>
    </row>
    <row r="22" spans="3:4" x14ac:dyDescent="0.25">
      <c r="C22" s="10">
        <v>10</v>
      </c>
      <c r="D22" s="10">
        <v>106.89856470834528</v>
      </c>
    </row>
    <row r="23" spans="3:4" x14ac:dyDescent="0.25">
      <c r="C23" s="10">
        <v>11</v>
      </c>
      <c r="D23" s="10">
        <v>106.88728170827363</v>
      </c>
    </row>
    <row r="24" spans="3:4" x14ac:dyDescent="0.25">
      <c r="C24" s="10">
        <v>12</v>
      </c>
      <c r="D24" s="10">
        <v>106.86600050210686</v>
      </c>
    </row>
    <row r="25" spans="3:4" x14ac:dyDescent="0.25">
      <c r="C25" s="10">
        <v>13</v>
      </c>
      <c r="D25" s="10">
        <v>106.83731471197466</v>
      </c>
    </row>
    <row r="26" spans="3:4" x14ac:dyDescent="0.25">
      <c r="C26" s="10">
        <v>14</v>
      </c>
      <c r="D26" s="10">
        <v>106.80344157934761</v>
      </c>
    </row>
    <row r="27" spans="3:4" x14ac:dyDescent="0.25">
      <c r="C27" s="10">
        <v>15</v>
      </c>
      <c r="D27" s="10">
        <v>106.76606124515274</v>
      </c>
    </row>
    <row r="28" spans="3:4" x14ac:dyDescent="0.25">
      <c r="C28" s="10">
        <v>16</v>
      </c>
      <c r="D28" s="10">
        <v>106.72637168016941</v>
      </c>
    </row>
    <row r="29" spans="3:4" x14ac:dyDescent="0.25">
      <c r="C29" s="10">
        <v>17</v>
      </c>
      <c r="D29" s="10">
        <v>106.68519606128069</v>
      </c>
    </row>
    <row r="30" spans="3:4" x14ac:dyDescent="0.25">
      <c r="C30" s="10">
        <v>18</v>
      </c>
      <c r="D30" s="10">
        <v>106.64308512301984</v>
      </c>
    </row>
    <row r="31" spans="3:4" x14ac:dyDescent="0.25">
      <c r="C31" s="10">
        <v>19</v>
      </c>
      <c r="D31" s="10">
        <v>106.60039867734531</v>
      </c>
    </row>
    <row r="32" spans="3:4" x14ac:dyDescent="0.25">
      <c r="C32" s="10">
        <v>20</v>
      </c>
      <c r="D32" s="10">
        <v>106.55736562902779</v>
      </c>
    </row>
    <row r="33" spans="3:4" x14ac:dyDescent="0.25">
      <c r="C33" s="10">
        <v>21</v>
      </c>
      <c r="D33" s="10">
        <v>106.51412635631597</v>
      </c>
    </row>
    <row r="34" spans="3:4" x14ac:dyDescent="0.25">
      <c r="C34" s="10">
        <v>22</v>
      </c>
      <c r="D34" s="10">
        <v>106.47076192090648</v>
      </c>
    </row>
    <row r="35" spans="3:4" x14ac:dyDescent="0.25">
      <c r="C35" s="10">
        <v>23</v>
      </c>
      <c r="D35" s="10">
        <v>106.42731390107852</v>
      </c>
    </row>
    <row r="36" spans="3:4" x14ac:dyDescent="0.25">
      <c r="C36" s="10">
        <v>24</v>
      </c>
      <c r="D36" s="10">
        <v>106.38379772911065</v>
      </c>
    </row>
    <row r="37" spans="3:4" x14ac:dyDescent="0.25">
      <c r="C37" s="10">
        <v>25</v>
      </c>
      <c r="D37" s="10">
        <v>106.34021160297507</v>
      </c>
    </row>
    <row r="38" spans="3:4" x14ac:dyDescent="0.25">
      <c r="C38" s="10">
        <v>26</v>
      </c>
      <c r="D38" s="10">
        <v>106.29654241411933</v>
      </c>
    </row>
    <row r="39" spans="3:4" x14ac:dyDescent="0.25">
      <c r="C39" s="10">
        <v>27</v>
      </c>
      <c r="D39" s="10">
        <v>106.25276967710809</v>
      </c>
    </row>
    <row r="40" spans="3:4" x14ac:dyDescent="0.25">
      <c r="C40" s="10">
        <v>28</v>
      </c>
      <c r="D40" s="10">
        <v>106.20886812732417</v>
      </c>
    </row>
    <row r="41" spans="3:4" x14ac:dyDescent="0.25">
      <c r="C41" s="10">
        <v>29</v>
      </c>
      <c r="D41" s="10">
        <v>106.16480943362693</v>
      </c>
    </row>
    <row r="42" spans="3:4" x14ac:dyDescent="0.25">
      <c r="C42" s="10">
        <v>30</v>
      </c>
      <c r="D42" s="10">
        <v>106.12056332430461</v>
      </c>
    </row>
  </sheetData>
  <mergeCells count="8">
    <mergeCell ref="B3:M3"/>
    <mergeCell ref="P3:S3"/>
    <mergeCell ref="B4:C4"/>
    <mergeCell ref="D4:E4"/>
    <mergeCell ref="F4:G4"/>
    <mergeCell ref="H4:I4"/>
    <mergeCell ref="J4:K4"/>
    <mergeCell ref="L4:M4"/>
  </mergeCells>
  <hyperlinks>
    <hyperlink ref="B4" location="'NNP_Output'!$B$10:$B$10" display="Inputs"/>
    <hyperlink ref="D4" location="'NNP_Output'!$B$46:$B$46" display="Weights"/>
    <hyperlink ref="F4" location="'NNP_Output'!$B$61:$B$61" display="Train. Score - Summary"/>
    <hyperlink ref="H4" location="'NNP_Output'!$B$67:$B$67" display="Valid. Score - Summary"/>
    <hyperlink ref="J4" location="'NNP_TrainLog'!$B$10:$B$10" display="Training Log"/>
    <hyperlink ref="L4" location="'NNP_ValidationLiftChart'!$B$10:$B$10" display="Validation Lift Chart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B47"/>
  <sheetViews>
    <sheetView showGridLines="0" workbookViewId="0">
      <selection activeCell="Q31" sqref="Q31"/>
    </sheetView>
  </sheetViews>
  <sheetFormatPr defaultRowHeight="15" x14ac:dyDescent="0.25"/>
  <cols>
    <col min="16" max="16" width="13.28515625" bestFit="1" customWidth="1"/>
    <col min="52" max="52" width="8.140625" customWidth="1"/>
    <col min="53" max="53" width="13.28515625" bestFit="1" customWidth="1"/>
    <col min="54" max="54" width="10.42578125" bestFit="1" customWidth="1"/>
    <col min="55" max="55" width="43.7109375" bestFit="1" customWidth="1"/>
    <col min="56" max="56" width="26" bestFit="1" customWidth="1"/>
    <col min="57" max="57" width="6.42578125" customWidth="1"/>
    <col min="58" max="58" width="22.42578125" bestFit="1" customWidth="1"/>
    <col min="78" max="78" width="12" bestFit="1" customWidth="1"/>
    <col min="79" max="80" width="12.7109375" bestFit="1" customWidth="1"/>
  </cols>
  <sheetData>
    <row r="1" spans="2:80" ht="18.75" x14ac:dyDescent="0.3">
      <c r="B1" s="9" t="s">
        <v>273</v>
      </c>
      <c r="N1" t="s">
        <v>250</v>
      </c>
      <c r="BZ1" s="12" t="s">
        <v>88</v>
      </c>
      <c r="CA1" s="12" t="s">
        <v>89</v>
      </c>
      <c r="CB1" s="12" t="s">
        <v>90</v>
      </c>
    </row>
    <row r="2" spans="2:80" x14ac:dyDescent="0.25">
      <c r="BZ2">
        <v>0</v>
      </c>
      <c r="CA2">
        <v>-106.66784823440634</v>
      </c>
      <c r="CB2">
        <v>-106.66784823440634</v>
      </c>
    </row>
    <row r="3" spans="2:80" ht="15.75" x14ac:dyDescent="0.25">
      <c r="B3" s="30" t="s">
        <v>11</v>
      </c>
      <c r="C3" s="31"/>
      <c r="D3" s="31"/>
      <c r="E3" s="31"/>
      <c r="F3" s="31"/>
      <c r="G3" s="31"/>
      <c r="H3" s="31"/>
      <c r="I3" s="31"/>
      <c r="J3" s="31"/>
      <c r="K3" s="31"/>
      <c r="L3" s="31"/>
      <c r="M3" s="32"/>
      <c r="P3" s="30" t="s">
        <v>12</v>
      </c>
      <c r="Q3" s="31"/>
      <c r="R3" s="31"/>
      <c r="S3" s="32"/>
      <c r="AZ3" s="12" t="s">
        <v>85</v>
      </c>
      <c r="BA3" s="12" t="s">
        <v>274</v>
      </c>
      <c r="BB3" s="12" t="s">
        <v>275</v>
      </c>
      <c r="BC3" s="12" t="s">
        <v>276</v>
      </c>
      <c r="BD3" s="12" t="s">
        <v>277</v>
      </c>
      <c r="BE3" s="12" t="s">
        <v>86</v>
      </c>
      <c r="BF3" s="12" t="s">
        <v>87</v>
      </c>
      <c r="BZ3">
        <v>1.9807855553562108</v>
      </c>
      <c r="CA3">
        <v>-67.052137127282109</v>
      </c>
      <c r="CB3">
        <v>-103.21117249478218</v>
      </c>
    </row>
    <row r="4" spans="2:80" x14ac:dyDescent="0.25">
      <c r="B4" s="33" t="s">
        <v>96</v>
      </c>
      <c r="C4" s="34"/>
      <c r="D4" s="33" t="s">
        <v>278</v>
      </c>
      <c r="E4" s="34"/>
      <c r="F4" s="33" t="s">
        <v>100</v>
      </c>
      <c r="G4" s="34"/>
      <c r="H4" s="33" t="s">
        <v>101</v>
      </c>
      <c r="I4" s="34"/>
      <c r="J4" s="33" t="s">
        <v>279</v>
      </c>
      <c r="K4" s="34"/>
      <c r="L4" s="33" t="s">
        <v>188</v>
      </c>
      <c r="M4" s="34"/>
      <c r="P4" s="12" t="s">
        <v>206</v>
      </c>
      <c r="Q4" s="12" t="s">
        <v>207</v>
      </c>
      <c r="R4" s="12" t="s">
        <v>208</v>
      </c>
      <c r="S4" s="12" t="s">
        <v>16</v>
      </c>
      <c r="AZ4" s="16">
        <v>1</v>
      </c>
      <c r="BA4" s="16">
        <v>5.4272203432216504</v>
      </c>
      <c r="BB4" s="16">
        <v>7</v>
      </c>
      <c r="BC4" s="16">
        <v>7</v>
      </c>
      <c r="BD4" s="16">
        <v>6.0952380952380949</v>
      </c>
      <c r="BE4">
        <v>1</v>
      </c>
      <c r="BF4">
        <v>1.3125</v>
      </c>
      <c r="BZ4">
        <v>2.0140568237456531</v>
      </c>
      <c r="CA4">
        <v>-66.736060077582408</v>
      </c>
      <c r="CB4">
        <v>-103.15311068897118</v>
      </c>
    </row>
    <row r="5" spans="2:80" x14ac:dyDescent="0.25">
      <c r="P5" s="10">
        <v>0</v>
      </c>
      <c r="Q5" s="10">
        <v>5</v>
      </c>
      <c r="R5" s="10">
        <v>5</v>
      </c>
      <c r="S5" s="10">
        <v>10</v>
      </c>
      <c r="AZ5" s="16">
        <v>2</v>
      </c>
      <c r="BA5" s="16">
        <v>5.4271098033256537</v>
      </c>
      <c r="BB5" s="16">
        <v>9</v>
      </c>
      <c r="BC5" s="16">
        <v>16</v>
      </c>
      <c r="BD5" s="16">
        <v>12.19047619047619</v>
      </c>
      <c r="BE5">
        <v>2</v>
      </c>
      <c r="BF5">
        <v>0.90234375</v>
      </c>
      <c r="BZ5">
        <v>4.9688865480700706</v>
      </c>
      <c r="CA5">
        <v>-49.007081731635907</v>
      </c>
      <c r="CB5">
        <v>-97.996627093271826</v>
      </c>
    </row>
    <row r="6" spans="2:80" x14ac:dyDescent="0.25">
      <c r="AZ6" s="17">
        <v>3</v>
      </c>
      <c r="BA6" s="17">
        <v>5.4213901714258101</v>
      </c>
      <c r="BB6" s="17">
        <v>5</v>
      </c>
      <c r="BC6" s="17">
        <v>21</v>
      </c>
      <c r="BD6" s="17">
        <v>18.285714285714285</v>
      </c>
      <c r="BE6">
        <v>3</v>
      </c>
      <c r="BF6">
        <v>1.1484375</v>
      </c>
      <c r="BZ6">
        <v>4.9757774319215295</v>
      </c>
      <c r="CA6">
        <v>-48.977795475267214</v>
      </c>
      <c r="CB6">
        <v>-97.984601787973375</v>
      </c>
    </row>
    <row r="7" spans="2:80" x14ac:dyDescent="0.25">
      <c r="AZ7" s="17">
        <v>4</v>
      </c>
      <c r="BA7" s="17">
        <v>5.4195270196134011</v>
      </c>
      <c r="BB7" s="17">
        <v>6</v>
      </c>
      <c r="BC7" s="17">
        <v>27</v>
      </c>
      <c r="BD7" s="17">
        <v>24.38095238095238</v>
      </c>
      <c r="BE7">
        <v>4</v>
      </c>
      <c r="BF7">
        <v>0.984375</v>
      </c>
      <c r="BZ7">
        <v>9.9425089980197168</v>
      </c>
      <c r="CA7">
        <v>-33.084254463753012</v>
      </c>
      <c r="CB7">
        <v>-89.317141313348884</v>
      </c>
    </row>
    <row r="8" spans="2:80" x14ac:dyDescent="0.25">
      <c r="AZ8" s="16">
        <v>5</v>
      </c>
      <c r="BA8" s="16">
        <v>5.4192210398378222</v>
      </c>
      <c r="BB8" s="16">
        <v>6</v>
      </c>
      <c r="BC8" s="16">
        <v>33</v>
      </c>
      <c r="BD8" s="16">
        <v>30.476190476190474</v>
      </c>
      <c r="BE8">
        <v>5</v>
      </c>
      <c r="BF8">
        <v>0.984375</v>
      </c>
      <c r="BZ8">
        <v>9.9785863577201077</v>
      </c>
      <c r="CA8">
        <v>-32.994061064502034</v>
      </c>
      <c r="CB8">
        <v>-89.254182587863014</v>
      </c>
    </row>
    <row r="9" spans="2:80" x14ac:dyDescent="0.25">
      <c r="AZ9" s="16">
        <v>6</v>
      </c>
      <c r="BA9" s="16">
        <v>5.4180958212296542</v>
      </c>
      <c r="BB9" s="16">
        <v>8</v>
      </c>
      <c r="BC9" s="16">
        <v>41</v>
      </c>
      <c r="BD9" s="16">
        <v>36.571428571428569</v>
      </c>
      <c r="BE9">
        <v>6</v>
      </c>
      <c r="BF9">
        <v>0.984375</v>
      </c>
      <c r="BZ9">
        <v>10.010198982030063</v>
      </c>
      <c r="CA9">
        <v>-32.930835815882119</v>
      </c>
      <c r="CB9">
        <v>-89.199015287585311</v>
      </c>
    </row>
    <row r="10" spans="2:80" x14ac:dyDescent="0.25">
      <c r="AZ10" s="17">
        <v>7</v>
      </c>
      <c r="BA10" s="17">
        <v>5.4180380812445055</v>
      </c>
      <c r="BB10" s="17">
        <v>3</v>
      </c>
      <c r="BC10" s="17">
        <v>44</v>
      </c>
      <c r="BD10" s="17">
        <v>42.666666666666664</v>
      </c>
      <c r="BE10">
        <v>7</v>
      </c>
      <c r="BF10">
        <v>0.8203125</v>
      </c>
      <c r="BZ10">
        <v>17.940872336765054</v>
      </c>
      <c r="CA10">
        <v>-20.043491614437762</v>
      </c>
      <c r="CB10">
        <v>-75.359169722240267</v>
      </c>
    </row>
    <row r="11" spans="2:80" x14ac:dyDescent="0.25">
      <c r="AZ11" s="17">
        <v>8</v>
      </c>
      <c r="BA11" s="17">
        <v>5.4169922283356371</v>
      </c>
      <c r="BB11" s="17">
        <v>9</v>
      </c>
      <c r="BC11" s="17">
        <v>53</v>
      </c>
      <c r="BD11" s="17">
        <v>48.761904761904759</v>
      </c>
      <c r="BE11">
        <v>8</v>
      </c>
      <c r="BF11">
        <v>1.1484375</v>
      </c>
      <c r="BZ11">
        <v>17.943626154745267</v>
      </c>
      <c r="CA11">
        <v>-20.039819857130816</v>
      </c>
      <c r="CB11">
        <v>-75.354364024936075</v>
      </c>
    </row>
    <row r="12" spans="2:80" x14ac:dyDescent="0.25">
      <c r="AZ12" s="16">
        <v>9</v>
      </c>
      <c r="BA12" s="16">
        <v>5.4164592056083123</v>
      </c>
      <c r="BB12" s="16">
        <v>4</v>
      </c>
      <c r="BC12" s="16">
        <v>57</v>
      </c>
      <c r="BD12" s="16">
        <v>54.857142857142854</v>
      </c>
      <c r="BE12">
        <v>9</v>
      </c>
      <c r="BF12">
        <v>1.39453125</v>
      </c>
      <c r="BZ12">
        <v>17.996494117868341</v>
      </c>
      <c r="CA12">
        <v>-19.981665097695434</v>
      </c>
      <c r="CB12">
        <v>-75.262103959207764</v>
      </c>
    </row>
    <row r="13" spans="2:80" x14ac:dyDescent="0.25">
      <c r="AZ13" s="16">
        <v>10</v>
      </c>
      <c r="BA13" s="16">
        <v>5.415702257984055</v>
      </c>
      <c r="BB13" s="16">
        <v>8</v>
      </c>
      <c r="BC13" s="16">
        <v>65</v>
      </c>
      <c r="BD13" s="16">
        <v>60.952380952380949</v>
      </c>
      <c r="BE13">
        <v>10</v>
      </c>
      <c r="BF13">
        <v>0.73828125</v>
      </c>
      <c r="BZ13">
        <v>18.092735292132467</v>
      </c>
      <c r="CA13">
        <v>-19.894173121091679</v>
      </c>
      <c r="CB13">
        <v>-75.094153152351282</v>
      </c>
    </row>
    <row r="14" spans="2:80" x14ac:dyDescent="0.25">
      <c r="AZ14" s="17">
        <v>11</v>
      </c>
      <c r="BA14" s="17">
        <v>5.4153772781424117</v>
      </c>
      <c r="BB14" s="17">
        <v>5</v>
      </c>
      <c r="BC14" s="17">
        <v>70</v>
      </c>
      <c r="BD14" s="17">
        <v>67.047619047619037</v>
      </c>
      <c r="BZ14">
        <v>29.828311723854341</v>
      </c>
      <c r="CA14">
        <v>-11.092490797300279</v>
      </c>
      <c r="CB14">
        <v>-54.614358036547877</v>
      </c>
    </row>
    <row r="15" spans="2:80" x14ac:dyDescent="0.25">
      <c r="AZ15" s="17">
        <v>12</v>
      </c>
      <c r="BA15" s="17">
        <v>5.415264792860671</v>
      </c>
      <c r="BB15" s="17">
        <v>7</v>
      </c>
      <c r="BC15" s="17">
        <v>77</v>
      </c>
      <c r="BD15" s="17">
        <v>73.142857142857139</v>
      </c>
      <c r="BZ15">
        <v>29.983733878547071</v>
      </c>
      <c r="CA15">
        <v>-10.99684639441244</v>
      </c>
      <c r="CB15">
        <v>-54.343130295577275</v>
      </c>
    </row>
    <row r="16" spans="2:80" x14ac:dyDescent="0.25">
      <c r="AZ16" s="16">
        <v>13</v>
      </c>
      <c r="BA16" s="16">
        <v>5.4147364846454478</v>
      </c>
      <c r="BB16" s="16">
        <v>4</v>
      </c>
      <c r="BC16" s="16">
        <v>81</v>
      </c>
      <c r="BD16" s="16">
        <v>79.238095238095241</v>
      </c>
      <c r="BZ16">
        <v>43.944099481381308</v>
      </c>
      <c r="CA16">
        <v>-4.0166635929953252</v>
      </c>
      <c r="CB16">
        <v>-29.980847884383806</v>
      </c>
    </row>
    <row r="17" spans="52:80" x14ac:dyDescent="0.25">
      <c r="AZ17" s="16">
        <v>14</v>
      </c>
      <c r="BA17" s="16">
        <v>5.4139342435255147</v>
      </c>
      <c r="BB17" s="16">
        <v>6</v>
      </c>
      <c r="BC17" s="16">
        <v>87</v>
      </c>
      <c r="BD17" s="16">
        <v>85.333333333333343</v>
      </c>
      <c r="BZ17">
        <v>43.980002930065289</v>
      </c>
      <c r="CA17">
        <v>-4.0023022135217303</v>
      </c>
      <c r="CB17">
        <v>-29.918192651615598</v>
      </c>
    </row>
    <row r="18" spans="52:80" x14ac:dyDescent="0.25">
      <c r="AZ18" s="17">
        <v>15</v>
      </c>
      <c r="BA18" s="17">
        <v>5.4125938944124883</v>
      </c>
      <c r="BB18" s="17">
        <v>9</v>
      </c>
      <c r="BC18" s="17">
        <v>96</v>
      </c>
      <c r="BD18" s="17">
        <v>91.428571428571445</v>
      </c>
      <c r="BZ18">
        <v>44.058735820317729</v>
      </c>
      <c r="CA18">
        <v>-3.9776981853178413</v>
      </c>
      <c r="CB18">
        <v>-29.780795611885495</v>
      </c>
    </row>
    <row r="19" spans="52:80" x14ac:dyDescent="0.25">
      <c r="AZ19" s="17">
        <v>16</v>
      </c>
      <c r="BA19" s="17">
        <v>5.4108611889552751</v>
      </c>
      <c r="BB19" s="17">
        <v>5</v>
      </c>
      <c r="BC19" s="17">
        <v>101</v>
      </c>
      <c r="BD19" s="17">
        <v>97.523809523809547</v>
      </c>
      <c r="BZ19">
        <v>60.781153853617333</v>
      </c>
      <c r="CA19">
        <v>-4.3011589247347715E-2</v>
      </c>
      <c r="CB19">
        <v>-0.59844592882492975</v>
      </c>
    </row>
    <row r="20" spans="52:80" x14ac:dyDescent="0.25">
      <c r="AZ20" s="16">
        <v>17</v>
      </c>
      <c r="BA20" s="16">
        <v>5.4107814523432776</v>
      </c>
      <c r="BB20" s="16">
        <v>8</v>
      </c>
      <c r="BC20" s="16">
        <v>109</v>
      </c>
      <c r="BD20" s="16">
        <v>103.61904761904765</v>
      </c>
      <c r="BZ20">
        <v>60.963270203437631</v>
      </c>
      <c r="CA20">
        <v>-1.26588642772969E-2</v>
      </c>
      <c r="CB20">
        <v>-0.28063405539397479</v>
      </c>
    </row>
    <row r="21" spans="52:80" x14ac:dyDescent="0.25">
      <c r="AZ21" s="16">
        <v>18</v>
      </c>
      <c r="BA21" s="16">
        <v>5.4087316979814881</v>
      </c>
      <c r="BB21" s="16">
        <v>9</v>
      </c>
      <c r="BC21" s="16">
        <v>118</v>
      </c>
      <c r="BD21" s="16">
        <v>109.71428571428575</v>
      </c>
      <c r="BZ21">
        <v>61.046838547977465</v>
      </c>
      <c r="CA21">
        <v>-3.8621964309992762E-3</v>
      </c>
      <c r="CB21">
        <v>-0.13479864762341265</v>
      </c>
    </row>
    <row r="22" spans="52:80" x14ac:dyDescent="0.25">
      <c r="AZ22" s="17">
        <v>19</v>
      </c>
      <c r="BA22" s="17">
        <v>5.4051850458651396</v>
      </c>
      <c r="BB22" s="17">
        <v>6</v>
      </c>
      <c r="BC22" s="17">
        <v>124</v>
      </c>
      <c r="BD22" s="17">
        <v>115.80952380952385</v>
      </c>
      <c r="BZ22">
        <v>61.124082476597465</v>
      </c>
      <c r="CA22">
        <v>0</v>
      </c>
      <c r="CB22">
        <v>0</v>
      </c>
    </row>
    <row r="23" spans="52:80" x14ac:dyDescent="0.25">
      <c r="AZ23" s="17">
        <v>20</v>
      </c>
      <c r="BA23" s="17">
        <v>5.4014024470497848</v>
      </c>
      <c r="BB23" s="17">
        <v>3</v>
      </c>
      <c r="BC23" s="17">
        <v>127</v>
      </c>
      <c r="BD23" s="17">
        <v>121.90476190476195</v>
      </c>
    </row>
    <row r="24" spans="52:80" x14ac:dyDescent="0.25">
      <c r="AZ24">
        <v>21</v>
      </c>
      <c r="BA24">
        <v>5.3988236366007163</v>
      </c>
      <c r="BB24">
        <v>1</v>
      </c>
      <c r="BC24">
        <v>128</v>
      </c>
      <c r="BD24">
        <v>128.00000000000006</v>
      </c>
    </row>
    <row r="37" spans="9:13" x14ac:dyDescent="0.25">
      <c r="I37" s="12" t="s">
        <v>91</v>
      </c>
      <c r="J37" s="12" t="s">
        <v>92</v>
      </c>
      <c r="K37" s="12" t="s">
        <v>93</v>
      </c>
      <c r="L37" s="12" t="s">
        <v>94</v>
      </c>
      <c r="M37" s="12" t="s">
        <v>95</v>
      </c>
    </row>
    <row r="38" spans="9:13" x14ac:dyDescent="0.25">
      <c r="I38" s="11">
        <v>1</v>
      </c>
      <c r="J38" s="10">
        <v>8</v>
      </c>
      <c r="K38" s="10">
        <v>1.4142135623730951</v>
      </c>
      <c r="L38" s="10">
        <v>7</v>
      </c>
      <c r="M38" s="10">
        <v>9</v>
      </c>
    </row>
    <row r="39" spans="9:13" x14ac:dyDescent="0.25">
      <c r="I39" s="11">
        <v>2</v>
      </c>
      <c r="J39" s="10">
        <v>5.5</v>
      </c>
      <c r="K39" s="10">
        <v>0.70710678118654757</v>
      </c>
      <c r="L39" s="10">
        <v>5</v>
      </c>
      <c r="M39" s="10">
        <v>6</v>
      </c>
    </row>
    <row r="40" spans="9:13" x14ac:dyDescent="0.25">
      <c r="I40" s="11">
        <v>3</v>
      </c>
      <c r="J40" s="10">
        <v>7</v>
      </c>
      <c r="K40" s="10">
        <v>1.4142135623730951</v>
      </c>
      <c r="L40" s="10">
        <v>6</v>
      </c>
      <c r="M40" s="10">
        <v>8</v>
      </c>
    </row>
    <row r="41" spans="9:13" x14ac:dyDescent="0.25">
      <c r="I41" s="11">
        <v>4</v>
      </c>
      <c r="J41" s="10">
        <v>6</v>
      </c>
      <c r="K41" s="10">
        <v>4.2426406871192848</v>
      </c>
      <c r="L41" s="10">
        <v>3</v>
      </c>
      <c r="M41" s="10">
        <v>9</v>
      </c>
    </row>
    <row r="42" spans="9:13" x14ac:dyDescent="0.25">
      <c r="I42" s="11">
        <v>5</v>
      </c>
      <c r="J42" s="10">
        <v>6</v>
      </c>
      <c r="K42" s="10">
        <v>2.8284271247461903</v>
      </c>
      <c r="L42" s="10">
        <v>4</v>
      </c>
      <c r="M42" s="10">
        <v>8</v>
      </c>
    </row>
    <row r="43" spans="9:13" x14ac:dyDescent="0.25">
      <c r="I43" s="11">
        <v>6</v>
      </c>
      <c r="J43" s="10">
        <v>6</v>
      </c>
      <c r="K43" s="10">
        <v>1.4142135623730951</v>
      </c>
      <c r="L43" s="10">
        <v>5</v>
      </c>
      <c r="M43" s="10">
        <v>7</v>
      </c>
    </row>
    <row r="44" spans="9:13" x14ac:dyDescent="0.25">
      <c r="I44" s="11">
        <v>7</v>
      </c>
      <c r="J44" s="10">
        <v>5</v>
      </c>
      <c r="K44" s="10">
        <v>1.4142135623730951</v>
      </c>
      <c r="L44" s="10">
        <v>4</v>
      </c>
      <c r="M44" s="10">
        <v>6</v>
      </c>
    </row>
    <row r="45" spans="9:13" x14ac:dyDescent="0.25">
      <c r="I45" s="11">
        <v>8</v>
      </c>
      <c r="J45" s="10">
        <v>7</v>
      </c>
      <c r="K45" s="10">
        <v>2.8284271247461903</v>
      </c>
      <c r="L45" s="10">
        <v>5</v>
      </c>
      <c r="M45" s="10">
        <v>9</v>
      </c>
    </row>
    <row r="46" spans="9:13" x14ac:dyDescent="0.25">
      <c r="I46" s="11">
        <v>9</v>
      </c>
      <c r="J46" s="10">
        <v>8.5</v>
      </c>
      <c r="K46" s="10">
        <v>0.70710678118654757</v>
      </c>
      <c r="L46" s="10">
        <v>8</v>
      </c>
      <c r="M46" s="10">
        <v>9</v>
      </c>
    </row>
    <row r="47" spans="9:13" x14ac:dyDescent="0.25">
      <c r="I47" s="11">
        <v>10</v>
      </c>
      <c r="J47" s="10">
        <v>4.5</v>
      </c>
      <c r="K47" s="10">
        <v>2.1213203435596424</v>
      </c>
      <c r="L47" s="10">
        <v>3</v>
      </c>
      <c r="M47" s="10">
        <v>6</v>
      </c>
    </row>
  </sheetData>
  <mergeCells count="8">
    <mergeCell ref="B3:M3"/>
    <mergeCell ref="P3:S3"/>
    <mergeCell ref="B4:C4"/>
    <mergeCell ref="D4:E4"/>
    <mergeCell ref="F4:G4"/>
    <mergeCell ref="H4:I4"/>
    <mergeCell ref="J4:K4"/>
    <mergeCell ref="L4:M4"/>
  </mergeCells>
  <hyperlinks>
    <hyperlink ref="B4" location="'NNP_Output'!$B$10:$B$10" display="Inputs"/>
    <hyperlink ref="D4" location="'NNP_Output'!$B$46:$B$46" display="Weights"/>
    <hyperlink ref="F4" location="'NNP_Output'!$B$61:$B$61" display="Train. Score - Summary"/>
    <hyperlink ref="H4" location="'NNP_Output'!$B$67:$B$67" display="Valid. Score - Summary"/>
    <hyperlink ref="J4" location="'NNP_TrainLog'!$B$10:$B$10" display="Training Log"/>
    <hyperlink ref="L4" location="'NNP_ValidationLiftChart'!$B$10:$B$10" display="Validation Lift Chart"/>
  </hyperlinks>
  <pageMargins left="0.7" right="0.7" top="0.75" bottom="0.75" header="0.3" footer="0.3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showGridLines="0" workbookViewId="0"/>
  </sheetViews>
  <sheetFormatPr defaultRowHeight="15" x14ac:dyDescent="0.25"/>
  <cols>
    <col min="1" max="1" width="40.140625" bestFit="1" customWidth="1"/>
    <col min="2" max="2" width="28.28515625" bestFit="1" customWidth="1"/>
  </cols>
  <sheetData>
    <row r="1" spans="1:14" x14ac:dyDescent="0.25">
      <c r="M1" t="s">
        <v>250</v>
      </c>
    </row>
    <row r="2" spans="1:14" x14ac:dyDescent="0.25">
      <c r="A2" s="11" t="s">
        <v>50</v>
      </c>
      <c r="B2" s="10" t="s">
        <v>251</v>
      </c>
      <c r="K2" s="10">
        <v>-0.22402976446716127</v>
      </c>
      <c r="L2" s="10">
        <v>0.41736791862281375</v>
      </c>
      <c r="M2" s="10">
        <v>-0.99107963732730686</v>
      </c>
      <c r="N2" s="10">
        <v>0.54868311693506178</v>
      </c>
    </row>
    <row r="3" spans="1:14" x14ac:dyDescent="0.25">
      <c r="A3" s="11" t="s">
        <v>163</v>
      </c>
      <c r="B3" s="10">
        <v>3</v>
      </c>
    </row>
    <row r="4" spans="1:14" x14ac:dyDescent="0.25">
      <c r="A4" s="11" t="s">
        <v>67</v>
      </c>
      <c r="B4" s="10" t="s">
        <v>252</v>
      </c>
      <c r="D4" s="10">
        <v>1</v>
      </c>
      <c r="E4" s="10">
        <v>2</v>
      </c>
      <c r="F4" s="10">
        <v>3</v>
      </c>
      <c r="G4" s="10" t="s">
        <v>145</v>
      </c>
    </row>
    <row r="5" spans="1:14" x14ac:dyDescent="0.25">
      <c r="A5" s="11" t="s">
        <v>69</v>
      </c>
      <c r="B5" s="10" t="s">
        <v>253</v>
      </c>
      <c r="D5" s="10">
        <v>9</v>
      </c>
      <c r="E5" s="10">
        <v>10</v>
      </c>
      <c r="F5" s="10">
        <v>11</v>
      </c>
      <c r="G5" s="10">
        <v>7</v>
      </c>
      <c r="K5" s="10">
        <v>-4.1777277388124319E-2</v>
      </c>
      <c r="L5" s="10">
        <v>-1.7604786485261245E-2</v>
      </c>
    </row>
    <row r="6" spans="1:14" x14ac:dyDescent="0.25">
      <c r="A6" s="11" t="s">
        <v>68</v>
      </c>
      <c r="B6" s="10" t="s">
        <v>254</v>
      </c>
      <c r="D6" s="10" t="s">
        <v>165</v>
      </c>
      <c r="E6" s="10" t="s">
        <v>165</v>
      </c>
      <c r="F6" s="10" t="s">
        <v>165</v>
      </c>
      <c r="G6" s="10" t="s">
        <v>81</v>
      </c>
    </row>
    <row r="7" spans="1:14" x14ac:dyDescent="0.25">
      <c r="A7" s="11" t="s">
        <v>255</v>
      </c>
      <c r="B7" s="10" t="s">
        <v>256</v>
      </c>
      <c r="D7" s="10" t="s">
        <v>257</v>
      </c>
      <c r="E7" s="10" t="s">
        <v>257</v>
      </c>
      <c r="F7" s="10" t="s">
        <v>257</v>
      </c>
      <c r="G7" s="10"/>
    </row>
    <row r="8" spans="1:14" x14ac:dyDescent="0.25">
      <c r="A8" s="11" t="s">
        <v>258</v>
      </c>
      <c r="B8" s="10">
        <v>1</v>
      </c>
      <c r="D8" s="10"/>
      <c r="E8" s="10"/>
      <c r="F8" s="10"/>
      <c r="G8" s="10"/>
    </row>
    <row r="9" spans="1:14" x14ac:dyDescent="0.25">
      <c r="A9" s="11" t="s">
        <v>259</v>
      </c>
      <c r="B9" s="10" t="s">
        <v>260</v>
      </c>
      <c r="D9" s="10">
        <v>1</v>
      </c>
      <c r="E9" s="10"/>
      <c r="F9" s="10"/>
      <c r="G9" s="10"/>
    </row>
    <row r="10" spans="1:14" x14ac:dyDescent="0.25">
      <c r="A10" s="11" t="s">
        <v>261</v>
      </c>
      <c r="B10" s="10" t="s">
        <v>262</v>
      </c>
      <c r="D10" s="10">
        <v>-11.675871692517301</v>
      </c>
      <c r="E10" s="10">
        <v>-3.8333093134806928</v>
      </c>
      <c r="F10" s="10">
        <v>-1.831456898806924</v>
      </c>
    </row>
    <row r="11" spans="1:14" x14ac:dyDescent="0.25">
      <c r="A11" s="11" t="s">
        <v>263</v>
      </c>
      <c r="B11" s="10" t="s">
        <v>262</v>
      </c>
      <c r="D11" s="10">
        <v>1.4234371398030046</v>
      </c>
      <c r="E11" s="10">
        <v>1.9449721480055571</v>
      </c>
      <c r="F11" s="10">
        <v>0.90200396627372459</v>
      </c>
    </row>
    <row r="12" spans="1:14" x14ac:dyDescent="0.25">
      <c r="A12" s="11" t="s">
        <v>264</v>
      </c>
      <c r="B12" s="10" t="s">
        <v>265</v>
      </c>
      <c r="D12" s="10">
        <v>1</v>
      </c>
      <c r="E12" s="10">
        <v>10</v>
      </c>
      <c r="F12" s="10">
        <v>0.01</v>
      </c>
    </row>
    <row r="13" spans="1:14" x14ac:dyDescent="0.25">
      <c r="A13" s="11"/>
      <c r="B13" s="10" t="s">
        <v>266</v>
      </c>
    </row>
    <row r="14" spans="1:14" x14ac:dyDescent="0.25">
      <c r="A14" s="11" t="s">
        <v>71</v>
      </c>
      <c r="B14" s="10" t="b">
        <v>0</v>
      </c>
    </row>
    <row r="15" spans="1:14" x14ac:dyDescent="0.25">
      <c r="A15" s="11" t="s">
        <v>267</v>
      </c>
      <c r="B15" s="10" t="s">
        <v>268</v>
      </c>
    </row>
    <row r="16" spans="1:14" x14ac:dyDescent="0.25">
      <c r="A16" s="11" t="s">
        <v>269</v>
      </c>
      <c r="B16" s="10" t="s">
        <v>270</v>
      </c>
    </row>
    <row r="17" spans="1:2" x14ac:dyDescent="0.25">
      <c r="A17" s="11" t="s">
        <v>271</v>
      </c>
      <c r="B17" s="10" t="s">
        <v>272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48"/>
  <sheetViews>
    <sheetView showGridLines="0" topLeftCell="A16" workbookViewId="0">
      <selection activeCell="B43" sqref="B43"/>
    </sheetView>
  </sheetViews>
  <sheetFormatPr defaultRowHeight="15" x14ac:dyDescent="0.25"/>
  <cols>
    <col min="3" max="3" width="8.140625" customWidth="1"/>
    <col min="4" max="4" width="7.85546875" customWidth="1"/>
    <col min="5" max="6" width="8.85546875" customWidth="1"/>
    <col min="7" max="7" width="7.5703125" customWidth="1"/>
    <col min="8" max="8" width="9.28515625" customWidth="1"/>
    <col min="9" max="9" width="7.42578125" customWidth="1"/>
    <col min="10" max="10" width="13.28515625" customWidth="1"/>
    <col min="11" max="11" width="9.5703125" customWidth="1"/>
    <col min="12" max="12" width="7.7109375" customWidth="1"/>
  </cols>
  <sheetData>
    <row r="1" spans="2:14" ht="18.75" x14ac:dyDescent="0.3">
      <c r="B1" s="9" t="s">
        <v>204</v>
      </c>
      <c r="N1" t="s">
        <v>249</v>
      </c>
    </row>
    <row r="3" spans="2:14" ht="15.75" x14ac:dyDescent="0.25">
      <c r="B3" s="30" t="s">
        <v>11</v>
      </c>
      <c r="C3" s="31"/>
      <c r="D3" s="31"/>
      <c r="E3" s="32"/>
      <c r="J3" s="30" t="s">
        <v>12</v>
      </c>
      <c r="K3" s="31"/>
      <c r="L3" s="31"/>
      <c r="M3" s="32"/>
    </row>
    <row r="4" spans="2:14" x14ac:dyDescent="0.25">
      <c r="B4" s="33" t="s">
        <v>96</v>
      </c>
      <c r="C4" s="34"/>
      <c r="D4" s="33" t="s">
        <v>180</v>
      </c>
      <c r="E4" s="34"/>
      <c r="J4" s="12" t="s">
        <v>206</v>
      </c>
      <c r="K4" s="12" t="s">
        <v>207</v>
      </c>
      <c r="L4" s="12" t="s">
        <v>208</v>
      </c>
      <c r="M4" s="12" t="s">
        <v>16</v>
      </c>
    </row>
    <row r="5" spans="2:14" x14ac:dyDescent="0.25">
      <c r="J5" s="10">
        <v>5</v>
      </c>
      <c r="K5" s="10">
        <v>52886451</v>
      </c>
      <c r="L5" s="10">
        <v>6</v>
      </c>
      <c r="M5" s="10">
        <v>52886462</v>
      </c>
    </row>
    <row r="8" spans="2:14" ht="18.75" x14ac:dyDescent="0.3">
      <c r="B8" s="20" t="s">
        <v>96</v>
      </c>
    </row>
    <row r="10" spans="2:14" ht="15.75" x14ac:dyDescent="0.25">
      <c r="C10" s="30" t="s">
        <v>118</v>
      </c>
      <c r="D10" s="31"/>
      <c r="E10" s="31"/>
      <c r="F10" s="31"/>
      <c r="G10" s="31"/>
      <c r="H10" s="31"/>
      <c r="I10" s="31"/>
      <c r="J10" s="31"/>
      <c r="K10" s="32"/>
    </row>
    <row r="11" spans="2:14" x14ac:dyDescent="0.25">
      <c r="C11" s="37" t="s">
        <v>27</v>
      </c>
      <c r="D11" s="39"/>
      <c r="E11" s="39"/>
      <c r="F11" s="38"/>
      <c r="G11" s="40" t="s">
        <v>31</v>
      </c>
      <c r="H11" s="41"/>
      <c r="I11" s="41"/>
      <c r="J11" s="41"/>
      <c r="K11" s="42"/>
    </row>
    <row r="12" spans="2:14" x14ac:dyDescent="0.25">
      <c r="C12" s="37" t="s">
        <v>28</v>
      </c>
      <c r="D12" s="39"/>
      <c r="E12" s="39"/>
      <c r="F12" s="38"/>
      <c r="G12" s="40" t="s">
        <v>191</v>
      </c>
      <c r="H12" s="41"/>
      <c r="I12" s="41"/>
      <c r="J12" s="41"/>
      <c r="K12" s="42"/>
    </row>
    <row r="13" spans="2:14" x14ac:dyDescent="0.25">
      <c r="C13" s="37" t="s">
        <v>119</v>
      </c>
      <c r="D13" s="39"/>
      <c r="E13" s="39"/>
      <c r="F13" s="38"/>
      <c r="G13" s="40" t="s">
        <v>120</v>
      </c>
      <c r="H13" s="41"/>
      <c r="I13" s="41"/>
      <c r="J13" s="41"/>
      <c r="K13" s="42"/>
    </row>
    <row r="14" spans="2:14" x14ac:dyDescent="0.25">
      <c r="C14" s="37" t="s">
        <v>121</v>
      </c>
      <c r="D14" s="39"/>
      <c r="E14" s="39"/>
      <c r="F14" s="38"/>
      <c r="G14" s="40" t="b">
        <v>0</v>
      </c>
      <c r="H14" s="41"/>
      <c r="I14" s="41"/>
      <c r="J14" s="41"/>
      <c r="K14" s="42"/>
    </row>
    <row r="15" spans="2:14" x14ac:dyDescent="0.25">
      <c r="C15" s="37" t="s">
        <v>122</v>
      </c>
      <c r="D15" s="39"/>
      <c r="E15" s="39"/>
      <c r="F15" s="38"/>
      <c r="G15" s="40">
        <v>31</v>
      </c>
      <c r="H15" s="41"/>
      <c r="I15" s="41"/>
      <c r="J15" s="41"/>
      <c r="K15" s="42"/>
    </row>
    <row r="16" spans="2:14" x14ac:dyDescent="0.25">
      <c r="C16" s="37" t="s">
        <v>123</v>
      </c>
      <c r="D16" s="39"/>
      <c r="E16" s="39"/>
      <c r="F16" s="38"/>
      <c r="G16" s="40">
        <v>21</v>
      </c>
      <c r="H16" s="41"/>
      <c r="I16" s="41"/>
      <c r="J16" s="41"/>
      <c r="K16" s="42"/>
    </row>
    <row r="18" spans="3:10" ht="15.75" x14ac:dyDescent="0.25">
      <c r="C18" s="30" t="s">
        <v>124</v>
      </c>
      <c r="D18" s="31"/>
      <c r="E18" s="31"/>
      <c r="F18" s="31"/>
      <c r="G18" s="32"/>
    </row>
    <row r="19" spans="3:10" x14ac:dyDescent="0.25">
      <c r="C19" s="37" t="s">
        <v>125</v>
      </c>
      <c r="D19" s="38"/>
      <c r="E19" s="40">
        <v>3</v>
      </c>
      <c r="F19" s="41"/>
      <c r="G19" s="42"/>
    </row>
    <row r="20" spans="3:10" x14ac:dyDescent="0.25">
      <c r="C20" s="37" t="s">
        <v>126</v>
      </c>
      <c r="D20" s="38"/>
      <c r="E20" s="10">
        <v>1</v>
      </c>
      <c r="F20" s="10">
        <v>2</v>
      </c>
      <c r="G20" s="10">
        <v>3</v>
      </c>
    </row>
    <row r="21" spans="3:10" x14ac:dyDescent="0.25">
      <c r="C21" s="37" t="s">
        <v>127</v>
      </c>
      <c r="D21" s="38"/>
      <c r="E21" s="35" t="s">
        <v>145</v>
      </c>
      <c r="F21" s="36"/>
      <c r="G21" s="34"/>
    </row>
    <row r="23" spans="3:10" ht="15.75" x14ac:dyDescent="0.25">
      <c r="C23" s="30" t="s">
        <v>39</v>
      </c>
      <c r="D23" s="31"/>
      <c r="E23" s="31"/>
      <c r="F23" s="31"/>
      <c r="G23" s="31"/>
      <c r="H23" s="31"/>
      <c r="I23" s="31"/>
      <c r="J23" s="32"/>
    </row>
    <row r="24" spans="3:10" x14ac:dyDescent="0.25">
      <c r="C24" s="37" t="s">
        <v>128</v>
      </c>
      <c r="D24" s="39"/>
      <c r="E24" s="39"/>
      <c r="F24" s="38"/>
      <c r="G24" s="40" t="s">
        <v>129</v>
      </c>
      <c r="H24" s="41"/>
      <c r="I24" s="41"/>
      <c r="J24" s="42"/>
    </row>
    <row r="25" spans="3:10" x14ac:dyDescent="0.25">
      <c r="C25" s="37" t="s">
        <v>209</v>
      </c>
      <c r="D25" s="39"/>
      <c r="E25" s="39"/>
      <c r="F25" s="38"/>
      <c r="G25" s="40" t="s">
        <v>210</v>
      </c>
      <c r="H25" s="41"/>
      <c r="I25" s="41"/>
      <c r="J25" s="42"/>
    </row>
    <row r="26" spans="3:10" x14ac:dyDescent="0.25">
      <c r="C26" s="37" t="s">
        <v>211</v>
      </c>
      <c r="D26" s="39"/>
      <c r="E26" s="39"/>
      <c r="F26" s="38"/>
      <c r="G26" s="40">
        <v>12345</v>
      </c>
      <c r="H26" s="41"/>
      <c r="I26" s="41"/>
      <c r="J26" s="42"/>
    </row>
    <row r="27" spans="3:10" x14ac:dyDescent="0.25">
      <c r="C27" s="37" t="s">
        <v>212</v>
      </c>
      <c r="D27" s="39"/>
      <c r="E27" s="39"/>
      <c r="F27" s="38"/>
      <c r="G27" s="40">
        <v>2</v>
      </c>
      <c r="H27" s="41"/>
      <c r="I27" s="41"/>
      <c r="J27" s="42"/>
    </row>
    <row r="28" spans="3:10" x14ac:dyDescent="0.25">
      <c r="C28" s="37" t="s">
        <v>213</v>
      </c>
      <c r="D28" s="39"/>
      <c r="E28" s="39"/>
      <c r="F28" s="38"/>
      <c r="G28" s="40">
        <v>2</v>
      </c>
      <c r="H28" s="41"/>
      <c r="I28" s="41"/>
      <c r="J28" s="42"/>
    </row>
    <row r="29" spans="3:10" x14ac:dyDescent="0.25">
      <c r="C29" s="37" t="s">
        <v>214</v>
      </c>
      <c r="D29" s="39"/>
      <c r="E29" s="39"/>
      <c r="F29" s="38"/>
      <c r="G29" s="40">
        <v>2</v>
      </c>
      <c r="H29" s="41"/>
      <c r="I29" s="41"/>
      <c r="J29" s="42"/>
    </row>
    <row r="30" spans="3:10" x14ac:dyDescent="0.25">
      <c r="C30" s="37" t="s">
        <v>215</v>
      </c>
      <c r="D30" s="39"/>
      <c r="E30" s="39"/>
      <c r="F30" s="38"/>
      <c r="G30" s="40">
        <v>30</v>
      </c>
      <c r="H30" s="41"/>
      <c r="I30" s="41"/>
      <c r="J30" s="42"/>
    </row>
    <row r="31" spans="3:10" x14ac:dyDescent="0.25">
      <c r="C31" s="37" t="s">
        <v>216</v>
      </c>
      <c r="D31" s="39"/>
      <c r="E31" s="39"/>
      <c r="F31" s="38"/>
      <c r="G31" s="40">
        <v>0.1</v>
      </c>
      <c r="H31" s="41"/>
      <c r="I31" s="41"/>
      <c r="J31" s="42"/>
    </row>
    <row r="32" spans="3:10" x14ac:dyDescent="0.25">
      <c r="C32" s="37" t="s">
        <v>217</v>
      </c>
      <c r="D32" s="39"/>
      <c r="E32" s="39"/>
      <c r="F32" s="38"/>
      <c r="G32" s="40">
        <v>0.6</v>
      </c>
      <c r="H32" s="41"/>
      <c r="I32" s="41"/>
      <c r="J32" s="42"/>
    </row>
    <row r="33" spans="2:12" x14ac:dyDescent="0.25">
      <c r="C33" s="37" t="s">
        <v>218</v>
      </c>
      <c r="D33" s="39"/>
      <c r="E33" s="39"/>
      <c r="F33" s="38"/>
      <c r="G33" s="40">
        <v>0.01</v>
      </c>
      <c r="H33" s="41"/>
      <c r="I33" s="41"/>
      <c r="J33" s="42"/>
    </row>
    <row r="34" spans="2:12" x14ac:dyDescent="0.25">
      <c r="C34" s="37" t="s">
        <v>219</v>
      </c>
      <c r="D34" s="39"/>
      <c r="E34" s="39"/>
      <c r="F34" s="38"/>
      <c r="G34" s="40">
        <v>0</v>
      </c>
      <c r="H34" s="41"/>
      <c r="I34" s="41"/>
      <c r="J34" s="42"/>
    </row>
    <row r="35" spans="2:12" x14ac:dyDescent="0.25">
      <c r="C35" s="37" t="s">
        <v>220</v>
      </c>
      <c r="D35" s="39"/>
      <c r="E35" s="39"/>
      <c r="F35" s="38"/>
      <c r="G35" s="40" t="s">
        <v>221</v>
      </c>
      <c r="H35" s="41"/>
      <c r="I35" s="41"/>
      <c r="J35" s="42"/>
    </row>
    <row r="36" spans="2:12" x14ac:dyDescent="0.25">
      <c r="C36" s="37" t="s">
        <v>222</v>
      </c>
      <c r="D36" s="39"/>
      <c r="E36" s="39"/>
      <c r="F36" s="38"/>
      <c r="G36" s="40" t="s">
        <v>223</v>
      </c>
      <c r="H36" s="41"/>
      <c r="I36" s="41"/>
      <c r="J36" s="42"/>
    </row>
    <row r="37" spans="2:12" x14ac:dyDescent="0.25">
      <c r="C37" s="37" t="s">
        <v>224</v>
      </c>
      <c r="D37" s="39"/>
      <c r="E37" s="39"/>
      <c r="F37" s="38"/>
      <c r="G37" s="40" t="s">
        <v>223</v>
      </c>
      <c r="H37" s="41"/>
      <c r="I37" s="41"/>
      <c r="J37" s="42"/>
    </row>
    <row r="39" spans="2:12" ht="18.75" x14ac:dyDescent="0.3">
      <c r="B39" s="20" t="s">
        <v>180</v>
      </c>
    </row>
    <row r="41" spans="2:12" x14ac:dyDescent="0.25">
      <c r="G41" s="49" t="s">
        <v>225</v>
      </c>
      <c r="H41" s="50"/>
      <c r="I41" s="51"/>
      <c r="J41" s="49" t="s">
        <v>226</v>
      </c>
      <c r="K41" s="50"/>
      <c r="L41" s="51"/>
    </row>
    <row r="42" spans="2:12" ht="26.25" x14ac:dyDescent="0.25">
      <c r="C42" s="24" t="s">
        <v>227</v>
      </c>
      <c r="D42" s="25" t="s">
        <v>228</v>
      </c>
      <c r="E42" s="25" t="s">
        <v>229</v>
      </c>
      <c r="F42" s="25" t="s">
        <v>230</v>
      </c>
      <c r="G42" s="24" t="s">
        <v>231</v>
      </c>
      <c r="H42" s="24" t="s">
        <v>232</v>
      </c>
      <c r="I42" s="24" t="s">
        <v>233</v>
      </c>
      <c r="J42" s="24" t="s">
        <v>234</v>
      </c>
      <c r="K42" s="24" t="s">
        <v>235</v>
      </c>
      <c r="L42" s="24" t="s">
        <v>236</v>
      </c>
    </row>
    <row r="43" spans="2:12" x14ac:dyDescent="0.25">
      <c r="B43" s="26" t="s">
        <v>237</v>
      </c>
      <c r="C43" s="27" t="s">
        <v>243</v>
      </c>
      <c r="D43">
        <v>1</v>
      </c>
      <c r="E43">
        <v>1</v>
      </c>
      <c r="G43">
        <v>207.12</v>
      </c>
      <c r="H43">
        <v>2.58</v>
      </c>
      <c r="I43">
        <v>0.06</v>
      </c>
      <c r="J43">
        <v>103.12</v>
      </c>
      <c r="K43">
        <v>2.2200000000000002</v>
      </c>
      <c r="L43">
        <v>-7.0000000000000007E-2</v>
      </c>
    </row>
    <row r="44" spans="2:12" x14ac:dyDescent="0.25">
      <c r="B44" s="26" t="s">
        <v>238</v>
      </c>
      <c r="C44" s="27" t="s">
        <v>244</v>
      </c>
      <c r="D44">
        <v>1</v>
      </c>
      <c r="E44">
        <v>2</v>
      </c>
      <c r="G44">
        <v>189.22</v>
      </c>
      <c r="H44">
        <v>2.4700000000000002</v>
      </c>
      <c r="I44">
        <v>-0.01</v>
      </c>
      <c r="J44">
        <v>97.95</v>
      </c>
      <c r="K44">
        <v>2.16</v>
      </c>
      <c r="L44">
        <v>-0.13</v>
      </c>
    </row>
    <row r="45" spans="2:12" x14ac:dyDescent="0.25">
      <c r="B45" s="26" t="s">
        <v>239</v>
      </c>
      <c r="C45" s="27" t="s">
        <v>245</v>
      </c>
      <c r="D45">
        <v>2</v>
      </c>
      <c r="E45">
        <v>1</v>
      </c>
      <c r="F45">
        <v>1</v>
      </c>
      <c r="G45">
        <v>209.7</v>
      </c>
      <c r="H45">
        <v>2.6</v>
      </c>
      <c r="I45">
        <v>7.0000000000000007E-2</v>
      </c>
      <c r="J45">
        <v>104.22</v>
      </c>
      <c r="K45">
        <v>2.23</v>
      </c>
      <c r="L45">
        <v>-7.0000000000000007E-2</v>
      </c>
    </row>
    <row r="46" spans="2:12" x14ac:dyDescent="0.25">
      <c r="B46" s="26" t="s">
        <v>240</v>
      </c>
      <c r="C46" s="27" t="s">
        <v>246</v>
      </c>
      <c r="D46">
        <v>2</v>
      </c>
      <c r="E46">
        <v>1</v>
      </c>
      <c r="F46">
        <v>2</v>
      </c>
      <c r="G46">
        <v>208.81</v>
      </c>
      <c r="H46">
        <v>2.6</v>
      </c>
      <c r="I46">
        <v>0.03</v>
      </c>
      <c r="J46">
        <v>104.02</v>
      </c>
      <c r="K46">
        <v>2.23</v>
      </c>
      <c r="L46">
        <v>-0.11</v>
      </c>
    </row>
    <row r="47" spans="2:12" x14ac:dyDescent="0.25">
      <c r="B47" s="26" t="s">
        <v>241</v>
      </c>
      <c r="C47" s="27" t="s">
        <v>247</v>
      </c>
      <c r="D47">
        <v>2</v>
      </c>
      <c r="E47">
        <v>2</v>
      </c>
      <c r="F47">
        <v>1</v>
      </c>
      <c r="G47">
        <v>211.03</v>
      </c>
      <c r="H47">
        <v>2.61</v>
      </c>
      <c r="I47">
        <v>0.05</v>
      </c>
      <c r="J47">
        <v>104.78</v>
      </c>
      <c r="K47">
        <v>2.23</v>
      </c>
      <c r="L47">
        <v>-0.09</v>
      </c>
    </row>
    <row r="48" spans="2:12" x14ac:dyDescent="0.25">
      <c r="B48" s="26" t="s">
        <v>242</v>
      </c>
      <c r="C48" s="27" t="s">
        <v>248</v>
      </c>
      <c r="D48">
        <v>2</v>
      </c>
      <c r="E48">
        <v>2</v>
      </c>
      <c r="F48">
        <v>2</v>
      </c>
      <c r="G48">
        <v>211.05</v>
      </c>
      <c r="H48">
        <v>2.61</v>
      </c>
      <c r="I48">
        <v>0.08</v>
      </c>
      <c r="J48">
        <v>104.7</v>
      </c>
      <c r="K48">
        <v>2.23</v>
      </c>
      <c r="L48">
        <v>-0.06</v>
      </c>
    </row>
  </sheetData>
  <mergeCells count="54">
    <mergeCell ref="C10:K10"/>
    <mergeCell ref="C11:F11"/>
    <mergeCell ref="C12:F12"/>
    <mergeCell ref="C13:F13"/>
    <mergeCell ref="C14:F14"/>
    <mergeCell ref="C16:F16"/>
    <mergeCell ref="G11:K11"/>
    <mergeCell ref="G12:K12"/>
    <mergeCell ref="G13:K13"/>
    <mergeCell ref="G14:K14"/>
    <mergeCell ref="G15:K15"/>
    <mergeCell ref="G16:K16"/>
    <mergeCell ref="C15:F15"/>
    <mergeCell ref="C26:F26"/>
    <mergeCell ref="C27:F27"/>
    <mergeCell ref="C28:F28"/>
    <mergeCell ref="C18:G18"/>
    <mergeCell ref="C19:D19"/>
    <mergeCell ref="C20:D20"/>
    <mergeCell ref="C21:D21"/>
    <mergeCell ref="E19:G19"/>
    <mergeCell ref="E21:G21"/>
    <mergeCell ref="B3:E3"/>
    <mergeCell ref="J3:M3"/>
    <mergeCell ref="G31:J31"/>
    <mergeCell ref="G32:J32"/>
    <mergeCell ref="G33:J33"/>
    <mergeCell ref="G24:J24"/>
    <mergeCell ref="G25:J25"/>
    <mergeCell ref="G26:J26"/>
    <mergeCell ref="G27:J27"/>
    <mergeCell ref="G28:J28"/>
    <mergeCell ref="G29:J29"/>
    <mergeCell ref="G30:J30"/>
    <mergeCell ref="C29:F29"/>
    <mergeCell ref="C30:F30"/>
    <mergeCell ref="C31:F31"/>
    <mergeCell ref="C32:F32"/>
    <mergeCell ref="G37:J37"/>
    <mergeCell ref="G41:I41"/>
    <mergeCell ref="J41:L41"/>
    <mergeCell ref="B4:C4"/>
    <mergeCell ref="D4:E4"/>
    <mergeCell ref="G34:J34"/>
    <mergeCell ref="G35:J35"/>
    <mergeCell ref="G36:J36"/>
    <mergeCell ref="C35:F35"/>
    <mergeCell ref="C36:F36"/>
    <mergeCell ref="C37:F37"/>
    <mergeCell ref="C33:F33"/>
    <mergeCell ref="C34:F34"/>
    <mergeCell ref="C23:J23"/>
    <mergeCell ref="C24:F24"/>
    <mergeCell ref="C25:F25"/>
  </mergeCells>
  <hyperlinks>
    <hyperlink ref="C43" location="B43:B43" tooltip="702" display="Net 1"/>
    <hyperlink ref="C44" location="B44:B44" tooltip="702" display="Net 2"/>
    <hyperlink ref="C45" location="B45:B45" tooltip="702" display="Net 3"/>
    <hyperlink ref="C46" location="B46:B46" tooltip="702" display="Net 4"/>
    <hyperlink ref="C47" location="B47:B47" tooltip="702" display="Net 5"/>
    <hyperlink ref="C48" location="B48:B48" tooltip="702" display="Net 6"/>
    <hyperlink ref="B4" location="'NNPAuto_Output1'!$B$8:$B$8" display="Inputs"/>
    <hyperlink ref="D4" location="'NNPAuto_Output1'!$B$39:$B$39" display="Error Report"/>
  </hyperlinks>
  <pageMargins left="0.7" right="0.7" top="0.75" bottom="0.75" header="0.3" footer="0.3"/>
  <tableParts count="1">
    <tablePart r:id="rId1"/>
  </tableParts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48"/>
  <sheetViews>
    <sheetView showGridLines="0" topLeftCell="A16" workbookViewId="0">
      <selection activeCell="B46" sqref="B46"/>
    </sheetView>
  </sheetViews>
  <sheetFormatPr defaultRowHeight="15" x14ac:dyDescent="0.25"/>
  <cols>
    <col min="3" max="3" width="8.140625" customWidth="1"/>
    <col min="4" max="4" width="7.85546875" customWidth="1"/>
    <col min="5" max="6" width="8.85546875" customWidth="1"/>
    <col min="7" max="7" width="7.5703125" customWidth="1"/>
    <col min="8" max="8" width="9.28515625" customWidth="1"/>
    <col min="9" max="9" width="7.42578125" customWidth="1"/>
    <col min="10" max="10" width="13.28515625" customWidth="1"/>
    <col min="11" max="11" width="9.5703125" customWidth="1"/>
    <col min="12" max="12" width="7.7109375" customWidth="1"/>
  </cols>
  <sheetData>
    <row r="1" spans="2:14" ht="18.75" x14ac:dyDescent="0.3">
      <c r="B1" s="9" t="s">
        <v>204</v>
      </c>
      <c r="N1" t="s">
        <v>205</v>
      </c>
    </row>
    <row r="3" spans="2:14" ht="15.75" x14ac:dyDescent="0.25">
      <c r="B3" s="30" t="s">
        <v>11</v>
      </c>
      <c r="C3" s="31"/>
      <c r="D3" s="31"/>
      <c r="E3" s="32"/>
      <c r="J3" s="30" t="s">
        <v>12</v>
      </c>
      <c r="K3" s="31"/>
      <c r="L3" s="31"/>
      <c r="M3" s="32"/>
    </row>
    <row r="4" spans="2:14" x14ac:dyDescent="0.25">
      <c r="B4" s="33" t="s">
        <v>96</v>
      </c>
      <c r="C4" s="34"/>
      <c r="D4" s="33" t="s">
        <v>180</v>
      </c>
      <c r="E4" s="34"/>
      <c r="J4" s="12" t="s">
        <v>206</v>
      </c>
      <c r="K4" s="12" t="s">
        <v>207</v>
      </c>
      <c r="L4" s="12" t="s">
        <v>208</v>
      </c>
      <c r="M4" s="12" t="s">
        <v>16</v>
      </c>
    </row>
    <row r="5" spans="2:14" x14ac:dyDescent="0.25">
      <c r="J5" s="10">
        <v>2</v>
      </c>
      <c r="K5" s="10">
        <v>52410614</v>
      </c>
      <c r="L5" s="10">
        <v>5</v>
      </c>
      <c r="M5" s="10">
        <v>52410621</v>
      </c>
    </row>
    <row r="8" spans="2:14" ht="18.75" x14ac:dyDescent="0.3">
      <c r="B8" s="20" t="s">
        <v>96</v>
      </c>
    </row>
    <row r="10" spans="2:14" ht="15.75" x14ac:dyDescent="0.25">
      <c r="C10" s="30" t="s">
        <v>118</v>
      </c>
      <c r="D10" s="31"/>
      <c r="E10" s="31"/>
      <c r="F10" s="31"/>
      <c r="G10" s="31"/>
      <c r="H10" s="31"/>
      <c r="I10" s="31"/>
      <c r="J10" s="31"/>
      <c r="K10" s="32"/>
    </row>
    <row r="11" spans="2:14" x14ac:dyDescent="0.25">
      <c r="C11" s="37" t="s">
        <v>27</v>
      </c>
      <c r="D11" s="39"/>
      <c r="E11" s="39"/>
      <c r="F11" s="38"/>
      <c r="G11" s="40" t="s">
        <v>31</v>
      </c>
      <c r="H11" s="41"/>
      <c r="I11" s="41"/>
      <c r="J11" s="41"/>
      <c r="K11" s="42"/>
    </row>
    <row r="12" spans="2:14" x14ac:dyDescent="0.25">
      <c r="C12" s="37" t="s">
        <v>28</v>
      </c>
      <c r="D12" s="39"/>
      <c r="E12" s="39"/>
      <c r="F12" s="38"/>
      <c r="G12" s="40" t="s">
        <v>191</v>
      </c>
      <c r="H12" s="41"/>
      <c r="I12" s="41"/>
      <c r="J12" s="41"/>
      <c r="K12" s="42"/>
    </row>
    <row r="13" spans="2:14" x14ac:dyDescent="0.25">
      <c r="C13" s="37" t="s">
        <v>119</v>
      </c>
      <c r="D13" s="39"/>
      <c r="E13" s="39"/>
      <c r="F13" s="38"/>
      <c r="G13" s="40" t="s">
        <v>120</v>
      </c>
      <c r="H13" s="41"/>
      <c r="I13" s="41"/>
      <c r="J13" s="41"/>
      <c r="K13" s="42"/>
    </row>
    <row r="14" spans="2:14" x14ac:dyDescent="0.25">
      <c r="C14" s="37" t="s">
        <v>121</v>
      </c>
      <c r="D14" s="39"/>
      <c r="E14" s="39"/>
      <c r="F14" s="38"/>
      <c r="G14" s="40" t="b">
        <v>0</v>
      </c>
      <c r="H14" s="41"/>
      <c r="I14" s="41"/>
      <c r="J14" s="41"/>
      <c r="K14" s="42"/>
    </row>
    <row r="15" spans="2:14" x14ac:dyDescent="0.25">
      <c r="C15" s="37" t="s">
        <v>122</v>
      </c>
      <c r="D15" s="39"/>
      <c r="E15" s="39"/>
      <c r="F15" s="38"/>
      <c r="G15" s="40">
        <v>31</v>
      </c>
      <c r="H15" s="41"/>
      <c r="I15" s="41"/>
      <c r="J15" s="41"/>
      <c r="K15" s="42"/>
    </row>
    <row r="16" spans="2:14" x14ac:dyDescent="0.25">
      <c r="C16" s="37" t="s">
        <v>123</v>
      </c>
      <c r="D16" s="39"/>
      <c r="E16" s="39"/>
      <c r="F16" s="38"/>
      <c r="G16" s="40">
        <v>21</v>
      </c>
      <c r="H16" s="41"/>
      <c r="I16" s="41"/>
      <c r="J16" s="41"/>
      <c r="K16" s="42"/>
    </row>
    <row r="18" spans="3:10" ht="15.75" x14ac:dyDescent="0.25">
      <c r="C18" s="30" t="s">
        <v>124</v>
      </c>
      <c r="D18" s="31"/>
      <c r="E18" s="31"/>
      <c r="F18" s="31"/>
      <c r="G18" s="32"/>
    </row>
    <row r="19" spans="3:10" x14ac:dyDescent="0.25">
      <c r="C19" s="37" t="s">
        <v>125</v>
      </c>
      <c r="D19" s="38"/>
      <c r="E19" s="40">
        <v>3</v>
      </c>
      <c r="F19" s="41"/>
      <c r="G19" s="42"/>
    </row>
    <row r="20" spans="3:10" x14ac:dyDescent="0.25">
      <c r="C20" s="37" t="s">
        <v>126</v>
      </c>
      <c r="D20" s="38"/>
      <c r="E20" s="10">
        <v>1</v>
      </c>
      <c r="F20" s="10">
        <v>2</v>
      </c>
      <c r="G20" s="10">
        <v>3</v>
      </c>
    </row>
    <row r="21" spans="3:10" x14ac:dyDescent="0.25">
      <c r="C21" s="37" t="s">
        <v>127</v>
      </c>
      <c r="D21" s="38"/>
      <c r="E21" s="35" t="s">
        <v>145</v>
      </c>
      <c r="F21" s="36"/>
      <c r="G21" s="34"/>
    </row>
    <row r="23" spans="3:10" ht="15.75" x14ac:dyDescent="0.25">
      <c r="C23" s="30" t="s">
        <v>39</v>
      </c>
      <c r="D23" s="31"/>
      <c r="E23" s="31"/>
      <c r="F23" s="31"/>
      <c r="G23" s="31"/>
      <c r="H23" s="31"/>
      <c r="I23" s="31"/>
      <c r="J23" s="32"/>
    </row>
    <row r="24" spans="3:10" x14ac:dyDescent="0.25">
      <c r="C24" s="37" t="s">
        <v>128</v>
      </c>
      <c r="D24" s="39"/>
      <c r="E24" s="39"/>
      <c r="F24" s="38"/>
      <c r="G24" s="40" t="s">
        <v>129</v>
      </c>
      <c r="H24" s="41"/>
      <c r="I24" s="41"/>
      <c r="J24" s="42"/>
    </row>
    <row r="25" spans="3:10" x14ac:dyDescent="0.25">
      <c r="C25" s="37" t="s">
        <v>209</v>
      </c>
      <c r="D25" s="39"/>
      <c r="E25" s="39"/>
      <c r="F25" s="38"/>
      <c r="G25" s="40" t="s">
        <v>210</v>
      </c>
      <c r="H25" s="41"/>
      <c r="I25" s="41"/>
      <c r="J25" s="42"/>
    </row>
    <row r="26" spans="3:10" x14ac:dyDescent="0.25">
      <c r="C26" s="37" t="s">
        <v>211</v>
      </c>
      <c r="D26" s="39"/>
      <c r="E26" s="39"/>
      <c r="F26" s="38"/>
      <c r="G26" s="40">
        <v>12345</v>
      </c>
      <c r="H26" s="41"/>
      <c r="I26" s="41"/>
      <c r="J26" s="42"/>
    </row>
    <row r="27" spans="3:10" x14ac:dyDescent="0.25">
      <c r="C27" s="37" t="s">
        <v>212</v>
      </c>
      <c r="D27" s="39"/>
      <c r="E27" s="39"/>
      <c r="F27" s="38"/>
      <c r="G27" s="40">
        <v>2</v>
      </c>
      <c r="H27" s="41"/>
      <c r="I27" s="41"/>
      <c r="J27" s="42"/>
    </row>
    <row r="28" spans="3:10" x14ac:dyDescent="0.25">
      <c r="C28" s="37" t="s">
        <v>213</v>
      </c>
      <c r="D28" s="39"/>
      <c r="E28" s="39"/>
      <c r="F28" s="38"/>
      <c r="G28" s="40">
        <v>2</v>
      </c>
      <c r="H28" s="41"/>
      <c r="I28" s="41"/>
      <c r="J28" s="42"/>
    </row>
    <row r="29" spans="3:10" x14ac:dyDescent="0.25">
      <c r="C29" s="37" t="s">
        <v>214</v>
      </c>
      <c r="D29" s="39"/>
      <c r="E29" s="39"/>
      <c r="F29" s="38"/>
      <c r="G29" s="40">
        <v>2</v>
      </c>
      <c r="H29" s="41"/>
      <c r="I29" s="41"/>
      <c r="J29" s="42"/>
    </row>
    <row r="30" spans="3:10" x14ac:dyDescent="0.25">
      <c r="C30" s="37" t="s">
        <v>215</v>
      </c>
      <c r="D30" s="39"/>
      <c r="E30" s="39"/>
      <c r="F30" s="38"/>
      <c r="G30" s="40">
        <v>30</v>
      </c>
      <c r="H30" s="41"/>
      <c r="I30" s="41"/>
      <c r="J30" s="42"/>
    </row>
    <row r="31" spans="3:10" x14ac:dyDescent="0.25">
      <c r="C31" s="37" t="s">
        <v>216</v>
      </c>
      <c r="D31" s="39"/>
      <c r="E31" s="39"/>
      <c r="F31" s="38"/>
      <c r="G31" s="40">
        <v>0.1</v>
      </c>
      <c r="H31" s="41"/>
      <c r="I31" s="41"/>
      <c r="J31" s="42"/>
    </row>
    <row r="32" spans="3:10" x14ac:dyDescent="0.25">
      <c r="C32" s="37" t="s">
        <v>217</v>
      </c>
      <c r="D32" s="39"/>
      <c r="E32" s="39"/>
      <c r="F32" s="38"/>
      <c r="G32" s="40">
        <v>0.6</v>
      </c>
      <c r="H32" s="41"/>
      <c r="I32" s="41"/>
      <c r="J32" s="42"/>
    </row>
    <row r="33" spans="2:12" x14ac:dyDescent="0.25">
      <c r="C33" s="37" t="s">
        <v>218</v>
      </c>
      <c r="D33" s="39"/>
      <c r="E33" s="39"/>
      <c r="F33" s="38"/>
      <c r="G33" s="40">
        <v>0.01</v>
      </c>
      <c r="H33" s="41"/>
      <c r="I33" s="41"/>
      <c r="J33" s="42"/>
    </row>
    <row r="34" spans="2:12" x14ac:dyDescent="0.25">
      <c r="C34" s="37" t="s">
        <v>219</v>
      </c>
      <c r="D34" s="39"/>
      <c r="E34" s="39"/>
      <c r="F34" s="38"/>
      <c r="G34" s="40">
        <v>0</v>
      </c>
      <c r="H34" s="41"/>
      <c r="I34" s="41"/>
      <c r="J34" s="42"/>
    </row>
    <row r="35" spans="2:12" x14ac:dyDescent="0.25">
      <c r="C35" s="37" t="s">
        <v>220</v>
      </c>
      <c r="D35" s="39"/>
      <c r="E35" s="39"/>
      <c r="F35" s="38"/>
      <c r="G35" s="40" t="s">
        <v>221</v>
      </c>
      <c r="H35" s="41"/>
      <c r="I35" s="41"/>
      <c r="J35" s="42"/>
    </row>
    <row r="36" spans="2:12" x14ac:dyDescent="0.25">
      <c r="C36" s="37" t="s">
        <v>222</v>
      </c>
      <c r="D36" s="39"/>
      <c r="E36" s="39"/>
      <c r="F36" s="38"/>
      <c r="G36" s="40" t="s">
        <v>223</v>
      </c>
      <c r="H36" s="41"/>
      <c r="I36" s="41"/>
      <c r="J36" s="42"/>
    </row>
    <row r="37" spans="2:12" x14ac:dyDescent="0.25">
      <c r="C37" s="37" t="s">
        <v>224</v>
      </c>
      <c r="D37" s="39"/>
      <c r="E37" s="39"/>
      <c r="F37" s="38"/>
      <c r="G37" s="40" t="s">
        <v>223</v>
      </c>
      <c r="H37" s="41"/>
      <c r="I37" s="41"/>
      <c r="J37" s="42"/>
    </row>
    <row r="39" spans="2:12" ht="18.75" x14ac:dyDescent="0.3">
      <c r="B39" s="20" t="s">
        <v>180</v>
      </c>
    </row>
    <row r="41" spans="2:12" x14ac:dyDescent="0.25">
      <c r="G41" s="49" t="s">
        <v>225</v>
      </c>
      <c r="H41" s="50"/>
      <c r="I41" s="51"/>
      <c r="J41" s="49" t="s">
        <v>226</v>
      </c>
      <c r="K41" s="50"/>
      <c r="L41" s="51"/>
    </row>
    <row r="42" spans="2:12" ht="26.25" x14ac:dyDescent="0.25">
      <c r="C42" s="24" t="s">
        <v>227</v>
      </c>
      <c r="D42" s="25" t="s">
        <v>228</v>
      </c>
      <c r="E42" s="25" t="s">
        <v>229</v>
      </c>
      <c r="F42" s="25" t="s">
        <v>230</v>
      </c>
      <c r="G42" s="24" t="s">
        <v>231</v>
      </c>
      <c r="H42" s="24" t="s">
        <v>232</v>
      </c>
      <c r="I42" s="24" t="s">
        <v>233</v>
      </c>
      <c r="J42" s="24" t="s">
        <v>234</v>
      </c>
      <c r="K42" s="24" t="s">
        <v>235</v>
      </c>
      <c r="L42" s="24" t="s">
        <v>236</v>
      </c>
    </row>
    <row r="43" spans="2:12" x14ac:dyDescent="0.25">
      <c r="B43" s="26" t="s">
        <v>237</v>
      </c>
      <c r="C43" s="27" t="s">
        <v>243</v>
      </c>
      <c r="D43">
        <v>1</v>
      </c>
      <c r="E43">
        <v>1</v>
      </c>
      <c r="G43">
        <v>152.46</v>
      </c>
      <c r="H43">
        <v>2.2200000000000002</v>
      </c>
      <c r="I43">
        <v>0.01</v>
      </c>
      <c r="J43">
        <v>188.17</v>
      </c>
      <c r="K43">
        <v>2.99</v>
      </c>
      <c r="L43">
        <v>-1.37</v>
      </c>
    </row>
    <row r="44" spans="2:12" x14ac:dyDescent="0.25">
      <c r="B44" s="26" t="s">
        <v>238</v>
      </c>
      <c r="C44" s="27" t="s">
        <v>244</v>
      </c>
      <c r="D44">
        <v>1</v>
      </c>
      <c r="E44">
        <v>2</v>
      </c>
      <c r="G44">
        <v>153.88</v>
      </c>
      <c r="H44">
        <v>2.23</v>
      </c>
      <c r="I44">
        <v>0.05</v>
      </c>
      <c r="J44">
        <v>166.83</v>
      </c>
      <c r="K44">
        <v>2.82</v>
      </c>
      <c r="L44">
        <v>-1.23</v>
      </c>
    </row>
    <row r="45" spans="2:12" x14ac:dyDescent="0.25">
      <c r="B45" s="26" t="s">
        <v>239</v>
      </c>
      <c r="C45" s="27" t="s">
        <v>245</v>
      </c>
      <c r="D45">
        <v>2</v>
      </c>
      <c r="E45">
        <v>1</v>
      </c>
      <c r="F45">
        <v>1</v>
      </c>
      <c r="G45">
        <v>152.4</v>
      </c>
      <c r="H45">
        <v>2.2200000000000002</v>
      </c>
      <c r="I45">
        <v>0.01</v>
      </c>
      <c r="J45">
        <v>176.33</v>
      </c>
      <c r="K45">
        <v>2.9</v>
      </c>
      <c r="L45">
        <v>-1.32</v>
      </c>
    </row>
    <row r="46" spans="2:12" x14ac:dyDescent="0.25">
      <c r="B46" s="26" t="s">
        <v>240</v>
      </c>
      <c r="C46" s="27" t="s">
        <v>246</v>
      </c>
      <c r="D46">
        <v>2</v>
      </c>
      <c r="E46">
        <v>1</v>
      </c>
      <c r="F46">
        <v>2</v>
      </c>
      <c r="G46">
        <v>152.41999999999999</v>
      </c>
      <c r="H46">
        <v>2.2200000000000002</v>
      </c>
      <c r="I46">
        <v>0.03</v>
      </c>
      <c r="J46">
        <v>175.26</v>
      </c>
      <c r="K46">
        <v>2.89</v>
      </c>
      <c r="L46">
        <v>-1.3</v>
      </c>
    </row>
    <row r="47" spans="2:12" x14ac:dyDescent="0.25">
      <c r="B47" s="26" t="s">
        <v>241</v>
      </c>
      <c r="C47" s="27" t="s">
        <v>247</v>
      </c>
      <c r="D47">
        <v>2</v>
      </c>
      <c r="E47">
        <v>2</v>
      </c>
      <c r="F47">
        <v>1</v>
      </c>
      <c r="G47">
        <v>152.32</v>
      </c>
      <c r="H47">
        <v>2.2200000000000002</v>
      </c>
      <c r="I47">
        <v>0.01</v>
      </c>
      <c r="J47">
        <v>179.16</v>
      </c>
      <c r="K47">
        <v>2.92</v>
      </c>
      <c r="L47">
        <v>-1.34</v>
      </c>
    </row>
    <row r="48" spans="2:12" x14ac:dyDescent="0.25">
      <c r="B48" s="26" t="s">
        <v>242</v>
      </c>
      <c r="C48" s="27" t="s">
        <v>248</v>
      </c>
      <c r="D48">
        <v>2</v>
      </c>
      <c r="E48">
        <v>2</v>
      </c>
      <c r="F48">
        <v>2</v>
      </c>
      <c r="G48">
        <v>152.37</v>
      </c>
      <c r="H48">
        <v>2.2200000000000002</v>
      </c>
      <c r="I48">
        <v>0.01</v>
      </c>
      <c r="J48">
        <v>177.92</v>
      </c>
      <c r="K48">
        <v>2.91</v>
      </c>
      <c r="L48">
        <v>-1.33</v>
      </c>
    </row>
  </sheetData>
  <mergeCells count="54">
    <mergeCell ref="C10:K10"/>
    <mergeCell ref="C11:F11"/>
    <mergeCell ref="C12:F12"/>
    <mergeCell ref="C13:F13"/>
    <mergeCell ref="C14:F14"/>
    <mergeCell ref="C16:F16"/>
    <mergeCell ref="G11:K11"/>
    <mergeCell ref="G12:K12"/>
    <mergeCell ref="G13:K13"/>
    <mergeCell ref="G14:K14"/>
    <mergeCell ref="G15:K15"/>
    <mergeCell ref="G16:K16"/>
    <mergeCell ref="C15:F15"/>
    <mergeCell ref="C26:F26"/>
    <mergeCell ref="C27:F27"/>
    <mergeCell ref="C28:F28"/>
    <mergeCell ref="C18:G18"/>
    <mergeCell ref="C19:D19"/>
    <mergeCell ref="C20:D20"/>
    <mergeCell ref="C21:D21"/>
    <mergeCell ref="E19:G19"/>
    <mergeCell ref="E21:G21"/>
    <mergeCell ref="B3:E3"/>
    <mergeCell ref="J3:M3"/>
    <mergeCell ref="G31:J31"/>
    <mergeCell ref="G32:J32"/>
    <mergeCell ref="G33:J33"/>
    <mergeCell ref="G24:J24"/>
    <mergeCell ref="G25:J25"/>
    <mergeCell ref="G26:J26"/>
    <mergeCell ref="G27:J27"/>
    <mergeCell ref="G28:J28"/>
    <mergeCell ref="G29:J29"/>
    <mergeCell ref="G30:J30"/>
    <mergeCell ref="C29:F29"/>
    <mergeCell ref="C30:F30"/>
    <mergeCell ref="C31:F31"/>
    <mergeCell ref="C32:F32"/>
    <mergeCell ref="G37:J37"/>
    <mergeCell ref="G41:I41"/>
    <mergeCell ref="J41:L41"/>
    <mergeCell ref="B4:C4"/>
    <mergeCell ref="D4:E4"/>
    <mergeCell ref="G34:J34"/>
    <mergeCell ref="G35:J35"/>
    <mergeCell ref="G36:J36"/>
    <mergeCell ref="C35:F35"/>
    <mergeCell ref="C36:F36"/>
    <mergeCell ref="C37:F37"/>
    <mergeCell ref="C33:F33"/>
    <mergeCell ref="C34:F34"/>
    <mergeCell ref="C23:J23"/>
    <mergeCell ref="C24:F24"/>
    <mergeCell ref="C25:F25"/>
  </mergeCells>
  <hyperlinks>
    <hyperlink ref="C43" location="B43:B43" tooltip="702" display="Net 1"/>
    <hyperlink ref="C44" location="B44:B44" tooltip="702" display="Net 2"/>
    <hyperlink ref="C45" location="B45:B45" tooltip="702" display="Net 3"/>
    <hyperlink ref="C46" location="B46:B46" tooltip="702" display="Net 4"/>
    <hyperlink ref="C47" location="B47:B47" tooltip="702" display="Net 5"/>
    <hyperlink ref="C48" location="B48:B48" tooltip="702" display="Net 6"/>
    <hyperlink ref="B4" location="'NNPAuto_Output'!$B$8:$B$8" display="Inputs"/>
    <hyperlink ref="D4" location="'NNPAuto_Output'!$B$39:$B$39" display="Error Report"/>
  </hyperlinks>
  <pageMargins left="0.7" right="0.7" top="0.75" bottom="0.75" header="0.3" footer="0.3"/>
  <tableParts count="1">
    <tablePart r:id="rId1"/>
  </tableParts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55"/>
  <sheetViews>
    <sheetView showGridLines="0" workbookViewId="0"/>
  </sheetViews>
  <sheetFormatPr defaultRowHeight="15" x14ac:dyDescent="0.25"/>
  <cols>
    <col min="14" max="14" width="11.140625" bestFit="1" customWidth="1"/>
  </cols>
  <sheetData>
    <row r="2" spans="2:17" ht="18.75" x14ac:dyDescent="0.3">
      <c r="B2" s="9" t="s">
        <v>201</v>
      </c>
      <c r="N2" t="s">
        <v>194</v>
      </c>
    </row>
    <row r="4" spans="2:17" ht="15.75" x14ac:dyDescent="0.25">
      <c r="B4" s="30" t="s">
        <v>11</v>
      </c>
      <c r="C4" s="31"/>
      <c r="D4" s="31"/>
      <c r="E4" s="31"/>
      <c r="F4" s="31"/>
      <c r="G4" s="31"/>
      <c r="H4" s="31"/>
      <c r="I4" s="31"/>
      <c r="J4" s="31"/>
      <c r="K4" s="32"/>
      <c r="N4" s="30" t="s">
        <v>12</v>
      </c>
      <c r="O4" s="31"/>
      <c r="P4" s="31"/>
      <c r="Q4" s="32"/>
    </row>
    <row r="5" spans="2:17" x14ac:dyDescent="0.25">
      <c r="B5" s="33" t="s">
        <v>96</v>
      </c>
      <c r="C5" s="34"/>
      <c r="D5" s="33" t="s">
        <v>181</v>
      </c>
      <c r="E5" s="34"/>
      <c r="F5" s="33" t="s">
        <v>100</v>
      </c>
      <c r="G5" s="34"/>
      <c r="H5" s="33" t="s">
        <v>101</v>
      </c>
      <c r="I5" s="34"/>
      <c r="J5" s="33" t="s">
        <v>187</v>
      </c>
      <c r="K5" s="34"/>
      <c r="N5" s="12" t="s">
        <v>13</v>
      </c>
      <c r="O5" s="12" t="s">
        <v>14</v>
      </c>
      <c r="P5" s="12" t="s">
        <v>15</v>
      </c>
      <c r="Q5" s="12" t="s">
        <v>16</v>
      </c>
    </row>
    <row r="6" spans="2:17" x14ac:dyDescent="0.25">
      <c r="N6" s="10">
        <v>2</v>
      </c>
      <c r="O6" s="10">
        <v>3</v>
      </c>
      <c r="P6" s="10">
        <v>4</v>
      </c>
      <c r="Q6" s="10">
        <v>9</v>
      </c>
    </row>
    <row r="12" spans="2:17" ht="18.75" x14ac:dyDescent="0.3">
      <c r="B12" s="20" t="s">
        <v>96</v>
      </c>
    </row>
    <row r="14" spans="2:17" ht="15.75" x14ac:dyDescent="0.25">
      <c r="C14" s="30" t="s">
        <v>118</v>
      </c>
      <c r="D14" s="31"/>
      <c r="E14" s="31"/>
      <c r="F14" s="31"/>
      <c r="G14" s="31"/>
      <c r="H14" s="31"/>
      <c r="I14" s="31"/>
      <c r="J14" s="31"/>
      <c r="K14" s="32"/>
    </row>
    <row r="15" spans="2:17" x14ac:dyDescent="0.25">
      <c r="C15" s="37" t="s">
        <v>27</v>
      </c>
      <c r="D15" s="39"/>
      <c r="E15" s="39"/>
      <c r="F15" s="38"/>
      <c r="G15" s="40" t="s">
        <v>31</v>
      </c>
      <c r="H15" s="41"/>
      <c r="I15" s="41"/>
      <c r="J15" s="41"/>
      <c r="K15" s="42"/>
    </row>
    <row r="16" spans="2:17" x14ac:dyDescent="0.25">
      <c r="C16" s="37" t="s">
        <v>28</v>
      </c>
      <c r="D16" s="39"/>
      <c r="E16" s="39"/>
      <c r="F16" s="38"/>
      <c r="G16" s="40" t="s">
        <v>191</v>
      </c>
      <c r="H16" s="41"/>
      <c r="I16" s="41"/>
      <c r="J16" s="41"/>
      <c r="K16" s="42"/>
    </row>
    <row r="17" spans="3:11" x14ac:dyDescent="0.25">
      <c r="C17" s="37" t="s">
        <v>119</v>
      </c>
      <c r="D17" s="39"/>
      <c r="E17" s="39"/>
      <c r="F17" s="38"/>
      <c r="G17" s="40" t="s">
        <v>120</v>
      </c>
      <c r="H17" s="41"/>
      <c r="I17" s="41"/>
      <c r="J17" s="41"/>
      <c r="K17" s="42"/>
    </row>
    <row r="18" spans="3:11" x14ac:dyDescent="0.25">
      <c r="C18" s="37" t="s">
        <v>121</v>
      </c>
      <c r="D18" s="39"/>
      <c r="E18" s="39"/>
      <c r="F18" s="38"/>
      <c r="G18" s="40" t="b">
        <v>0</v>
      </c>
      <c r="H18" s="41"/>
      <c r="I18" s="41"/>
      <c r="J18" s="41"/>
      <c r="K18" s="42"/>
    </row>
    <row r="19" spans="3:11" x14ac:dyDescent="0.25">
      <c r="C19" s="37" t="s">
        <v>122</v>
      </c>
      <c r="D19" s="39"/>
      <c r="E19" s="39"/>
      <c r="F19" s="38"/>
      <c r="G19" s="40">
        <v>31</v>
      </c>
      <c r="H19" s="41"/>
      <c r="I19" s="41"/>
      <c r="J19" s="41"/>
      <c r="K19" s="42"/>
    </row>
    <row r="20" spans="3:11" x14ac:dyDescent="0.25">
      <c r="C20" s="37" t="s">
        <v>123</v>
      </c>
      <c r="D20" s="39"/>
      <c r="E20" s="39"/>
      <c r="F20" s="38"/>
      <c r="G20" s="40">
        <v>21</v>
      </c>
      <c r="H20" s="41"/>
      <c r="I20" s="41"/>
      <c r="J20" s="41"/>
      <c r="K20" s="42"/>
    </row>
    <row r="22" spans="3:11" ht="15.75" x14ac:dyDescent="0.25">
      <c r="C22" s="30" t="s">
        <v>124</v>
      </c>
      <c r="D22" s="31"/>
      <c r="E22" s="31"/>
      <c r="F22" s="31"/>
      <c r="G22" s="32"/>
    </row>
    <row r="23" spans="3:11" x14ac:dyDescent="0.25">
      <c r="C23" s="37" t="s">
        <v>125</v>
      </c>
      <c r="D23" s="38"/>
      <c r="E23" s="40">
        <v>3</v>
      </c>
      <c r="F23" s="41"/>
      <c r="G23" s="42"/>
    </row>
    <row r="24" spans="3:11" x14ac:dyDescent="0.25">
      <c r="C24" s="37" t="s">
        <v>126</v>
      </c>
      <c r="D24" s="38"/>
      <c r="E24" s="10">
        <v>1</v>
      </c>
      <c r="F24" s="10">
        <v>2</v>
      </c>
      <c r="G24" s="10">
        <v>3</v>
      </c>
    </row>
    <row r="25" spans="3:11" x14ac:dyDescent="0.25">
      <c r="C25" s="37" t="s">
        <v>127</v>
      </c>
      <c r="D25" s="38"/>
      <c r="E25" s="35" t="s">
        <v>190</v>
      </c>
      <c r="F25" s="36"/>
      <c r="G25" s="34"/>
    </row>
    <row r="27" spans="3:11" ht="15.75" x14ac:dyDescent="0.25">
      <c r="C27" s="30" t="s">
        <v>39</v>
      </c>
      <c r="D27" s="31"/>
      <c r="E27" s="31"/>
      <c r="F27" s="31"/>
      <c r="G27" s="31"/>
      <c r="H27" s="31"/>
      <c r="I27" s="32"/>
    </row>
    <row r="28" spans="3:11" x14ac:dyDescent="0.25">
      <c r="C28" s="37" t="s">
        <v>173</v>
      </c>
      <c r="D28" s="39"/>
      <c r="E28" s="38"/>
      <c r="F28" s="35" t="s">
        <v>129</v>
      </c>
      <c r="G28" s="36"/>
      <c r="H28" s="36"/>
      <c r="I28" s="34"/>
    </row>
    <row r="29" spans="3:11" x14ac:dyDescent="0.25">
      <c r="C29" s="37" t="s">
        <v>174</v>
      </c>
      <c r="D29" s="39"/>
      <c r="E29" s="38"/>
      <c r="F29" s="40">
        <v>1</v>
      </c>
      <c r="G29" s="41"/>
      <c r="H29" s="41"/>
      <c r="I29" s="42"/>
    </row>
    <row r="30" spans="3:11" x14ac:dyDescent="0.25">
      <c r="C30" s="37" t="s">
        <v>175</v>
      </c>
      <c r="D30" s="39"/>
      <c r="E30" s="38"/>
      <c r="F30" s="35" t="s">
        <v>176</v>
      </c>
      <c r="G30" s="36"/>
      <c r="H30" s="36"/>
      <c r="I30" s="34"/>
    </row>
    <row r="32" spans="3:11" ht="15.75" x14ac:dyDescent="0.25">
      <c r="C32" s="30" t="s">
        <v>137</v>
      </c>
      <c r="D32" s="31"/>
      <c r="E32" s="31"/>
      <c r="F32" s="31"/>
      <c r="G32" s="32"/>
    </row>
    <row r="33" spans="2:7" x14ac:dyDescent="0.25">
      <c r="C33" s="35" t="s">
        <v>138</v>
      </c>
      <c r="D33" s="36"/>
      <c r="E33" s="36"/>
      <c r="F33" s="36"/>
      <c r="G33" s="34"/>
    </row>
    <row r="34" spans="2:7" x14ac:dyDescent="0.25">
      <c r="C34" s="35" t="s">
        <v>186</v>
      </c>
      <c r="D34" s="36"/>
      <c r="E34" s="36"/>
      <c r="F34" s="36"/>
      <c r="G34" s="34"/>
    </row>
    <row r="35" spans="2:7" x14ac:dyDescent="0.25">
      <c r="C35" s="35" t="s">
        <v>139</v>
      </c>
      <c r="D35" s="36"/>
      <c r="E35" s="36"/>
      <c r="F35" s="36"/>
      <c r="G35" s="34"/>
    </row>
    <row r="38" spans="2:7" ht="18.75" x14ac:dyDescent="0.3">
      <c r="B38" s="20" t="s">
        <v>177</v>
      </c>
    </row>
    <row r="40" spans="2:7" ht="26.25" x14ac:dyDescent="0.25">
      <c r="C40" s="12" t="s">
        <v>178</v>
      </c>
      <c r="D40" s="21" t="s">
        <v>202</v>
      </c>
      <c r="E40" s="21" t="s">
        <v>203</v>
      </c>
    </row>
    <row r="41" spans="2:7" x14ac:dyDescent="0.25">
      <c r="C41" s="10">
        <v>1</v>
      </c>
      <c r="D41" s="10">
        <v>0</v>
      </c>
      <c r="E41" s="10">
        <v>1.1751393027860062</v>
      </c>
    </row>
    <row r="44" spans="2:7" ht="18.75" x14ac:dyDescent="0.3">
      <c r="B44" s="20" t="s">
        <v>179</v>
      </c>
    </row>
    <row r="46" spans="2:7" ht="51" x14ac:dyDescent="0.25">
      <c r="C46" s="18" t="s">
        <v>157</v>
      </c>
      <c r="D46" s="19" t="s">
        <v>158</v>
      </c>
      <c r="E46" s="18" t="s">
        <v>159</v>
      </c>
    </row>
    <row r="47" spans="2:7" x14ac:dyDescent="0.25">
      <c r="C47" s="10">
        <v>0</v>
      </c>
      <c r="D47" s="10">
        <v>0</v>
      </c>
      <c r="E47" s="10">
        <v>0</v>
      </c>
    </row>
    <row r="52" spans="2:5" ht="18.75" x14ac:dyDescent="0.3">
      <c r="B52" s="20" t="s">
        <v>189</v>
      </c>
    </row>
    <row r="54" spans="2:5" ht="51" x14ac:dyDescent="0.25">
      <c r="C54" s="18" t="s">
        <v>157</v>
      </c>
      <c r="D54" s="19" t="s">
        <v>158</v>
      </c>
      <c r="E54" s="18" t="s">
        <v>159</v>
      </c>
    </row>
    <row r="55" spans="2:5" x14ac:dyDescent="0.25">
      <c r="C55" s="10">
        <v>29</v>
      </c>
      <c r="D55" s="10">
        <v>1.1751393027860062</v>
      </c>
      <c r="E55" s="10">
        <v>-0.23809523809523808</v>
      </c>
    </row>
  </sheetData>
  <mergeCells count="37">
    <mergeCell ref="C15:F15"/>
    <mergeCell ref="C16:F16"/>
    <mergeCell ref="C17:F17"/>
    <mergeCell ref="C18:F18"/>
    <mergeCell ref="C19:F19"/>
    <mergeCell ref="C33:G33"/>
    <mergeCell ref="C34:G34"/>
    <mergeCell ref="C35:G35"/>
    <mergeCell ref="B5:C5"/>
    <mergeCell ref="D5:E5"/>
    <mergeCell ref="F5:G5"/>
    <mergeCell ref="C27:I27"/>
    <mergeCell ref="C28:E28"/>
    <mergeCell ref="C29:E29"/>
    <mergeCell ref="C30:E30"/>
    <mergeCell ref="F28:I28"/>
    <mergeCell ref="F29:I29"/>
    <mergeCell ref="F30:I30"/>
    <mergeCell ref="C22:G22"/>
    <mergeCell ref="C23:D23"/>
    <mergeCell ref="C24:D24"/>
    <mergeCell ref="H5:I5"/>
    <mergeCell ref="J5:K5"/>
    <mergeCell ref="B4:K4"/>
    <mergeCell ref="N4:Q4"/>
    <mergeCell ref="C32:G32"/>
    <mergeCell ref="C25:D25"/>
    <mergeCell ref="E23:G23"/>
    <mergeCell ref="E25:G25"/>
    <mergeCell ref="C20:F20"/>
    <mergeCell ref="G15:K15"/>
    <mergeCell ref="G16:K16"/>
    <mergeCell ref="G17:K17"/>
    <mergeCell ref="G18:K18"/>
    <mergeCell ref="G19:K19"/>
    <mergeCell ref="G20:K20"/>
    <mergeCell ref="C14:K14"/>
  </mergeCells>
  <hyperlinks>
    <hyperlink ref="B5" location="'KNNP_Output'!$B$12:$B$12" display="Inputs"/>
    <hyperlink ref="D5" location="'KNNP_Output'!$B$38:$B$38" display="Valid. Error Log"/>
    <hyperlink ref="F5" location="'KNNP_Output'!$B$44:$B$44" display="Train. Score - Summary"/>
    <hyperlink ref="H5" location="'KNNP_Output'!$B$52:$B$52" display="Valid. Score - Summary"/>
    <hyperlink ref="J5" location="'KNNP_TrainingLiftChart'!$B$12:$B$12" display="Training Lift Chart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B49"/>
  <sheetViews>
    <sheetView showGridLines="0" workbookViewId="0"/>
  </sheetViews>
  <sheetFormatPr defaultRowHeight="15" x14ac:dyDescent="0.25"/>
  <cols>
    <col min="14" max="14" width="11.140625" bestFit="1" customWidth="1"/>
    <col min="52" max="52" width="8.140625" customWidth="1"/>
    <col min="53" max="53" width="15.140625" bestFit="1" customWidth="1"/>
    <col min="54" max="54" width="12.28515625" bestFit="1" customWidth="1"/>
    <col min="55" max="55" width="45.5703125" bestFit="1" customWidth="1"/>
    <col min="56" max="56" width="27.85546875" bestFit="1" customWidth="1"/>
    <col min="57" max="57" width="6.42578125" customWidth="1"/>
    <col min="58" max="58" width="22.42578125" bestFit="1" customWidth="1"/>
    <col min="78" max="78" width="2" customWidth="1"/>
    <col min="79" max="80" width="3" customWidth="1"/>
  </cols>
  <sheetData>
    <row r="1" spans="2:80" x14ac:dyDescent="0.25">
      <c r="BZ1" s="12" t="s">
        <v>88</v>
      </c>
      <c r="CA1" s="12" t="s">
        <v>89</v>
      </c>
      <c r="CB1" s="12" t="s">
        <v>90</v>
      </c>
    </row>
    <row r="2" spans="2:80" ht="18.75" x14ac:dyDescent="0.3">
      <c r="B2" s="9" t="s">
        <v>196</v>
      </c>
      <c r="N2" t="s">
        <v>194</v>
      </c>
      <c r="BZ2">
        <v>0</v>
      </c>
      <c r="CA2">
        <v>0</v>
      </c>
      <c r="CB2">
        <v>0</v>
      </c>
    </row>
    <row r="3" spans="2:80" x14ac:dyDescent="0.25">
      <c r="AZ3" s="12" t="s">
        <v>85</v>
      </c>
      <c r="BA3" s="12" t="s">
        <v>197</v>
      </c>
      <c r="BB3" s="12" t="s">
        <v>198</v>
      </c>
      <c r="BC3" s="12" t="s">
        <v>199</v>
      </c>
      <c r="BD3" s="12" t="s">
        <v>200</v>
      </c>
      <c r="BE3" s="12" t="s">
        <v>86</v>
      </c>
      <c r="BF3" s="12" t="s">
        <v>87</v>
      </c>
      <c r="BZ3">
        <v>0</v>
      </c>
      <c r="CA3">
        <v>0</v>
      </c>
      <c r="CB3">
        <v>0</v>
      </c>
    </row>
    <row r="4" spans="2:80" ht="15.75" x14ac:dyDescent="0.25">
      <c r="B4" s="30" t="s">
        <v>11</v>
      </c>
      <c r="C4" s="31"/>
      <c r="D4" s="31"/>
      <c r="E4" s="31"/>
      <c r="F4" s="31"/>
      <c r="G4" s="31"/>
      <c r="H4" s="31"/>
      <c r="I4" s="31"/>
      <c r="J4" s="31"/>
      <c r="K4" s="32"/>
      <c r="N4" s="30" t="s">
        <v>12</v>
      </c>
      <c r="O4" s="31"/>
      <c r="P4" s="31"/>
      <c r="Q4" s="32"/>
      <c r="AZ4" s="16">
        <v>1</v>
      </c>
      <c r="BA4" s="16">
        <v>5</v>
      </c>
      <c r="BB4" s="16">
        <v>5</v>
      </c>
      <c r="BC4" s="16">
        <v>5</v>
      </c>
      <c r="BD4" s="16">
        <v>3.225806451612903</v>
      </c>
      <c r="BE4">
        <v>1</v>
      </c>
      <c r="BF4">
        <v>1.55</v>
      </c>
      <c r="BZ4">
        <v>0</v>
      </c>
      <c r="CA4">
        <v>0</v>
      </c>
      <c r="CB4">
        <v>0</v>
      </c>
    </row>
    <row r="5" spans="2:80" x14ac:dyDescent="0.25">
      <c r="B5" s="33" t="s">
        <v>96</v>
      </c>
      <c r="C5" s="34"/>
      <c r="D5" s="33" t="s">
        <v>181</v>
      </c>
      <c r="E5" s="34"/>
      <c r="F5" s="33" t="s">
        <v>100</v>
      </c>
      <c r="G5" s="34"/>
      <c r="H5" s="33" t="s">
        <v>101</v>
      </c>
      <c r="I5" s="34"/>
      <c r="J5" s="33" t="s">
        <v>187</v>
      </c>
      <c r="K5" s="34"/>
      <c r="N5" s="12" t="s">
        <v>13</v>
      </c>
      <c r="O5" s="12" t="s">
        <v>14</v>
      </c>
      <c r="P5" s="12" t="s">
        <v>15</v>
      </c>
      <c r="Q5" s="12" t="s">
        <v>16</v>
      </c>
      <c r="AZ5" s="16">
        <v>2</v>
      </c>
      <c r="BA5" s="16">
        <v>5</v>
      </c>
      <c r="BB5" s="16">
        <v>5</v>
      </c>
      <c r="BC5" s="16">
        <v>10</v>
      </c>
      <c r="BD5" s="16">
        <v>6.4516129032258061</v>
      </c>
      <c r="BE5">
        <v>2</v>
      </c>
      <c r="BF5">
        <v>1.4466666666666668</v>
      </c>
      <c r="BZ5">
        <v>0</v>
      </c>
      <c r="CA5">
        <v>0</v>
      </c>
      <c r="CB5">
        <v>0</v>
      </c>
    </row>
    <row r="6" spans="2:80" x14ac:dyDescent="0.25">
      <c r="N6" s="10">
        <v>2</v>
      </c>
      <c r="O6" s="10">
        <v>3</v>
      </c>
      <c r="P6" s="10">
        <v>4</v>
      </c>
      <c r="Q6" s="10">
        <v>9</v>
      </c>
      <c r="AZ6" s="16">
        <v>3</v>
      </c>
      <c r="BA6" s="16">
        <v>5</v>
      </c>
      <c r="BB6" s="16">
        <v>5</v>
      </c>
      <c r="BC6" s="16">
        <v>15</v>
      </c>
      <c r="BD6" s="16">
        <v>9.6774193548387082</v>
      </c>
      <c r="BE6">
        <v>3</v>
      </c>
      <c r="BF6">
        <v>1.24</v>
      </c>
      <c r="BZ6">
        <v>0</v>
      </c>
      <c r="CA6">
        <v>0</v>
      </c>
      <c r="CB6">
        <v>0</v>
      </c>
    </row>
    <row r="7" spans="2:80" x14ac:dyDescent="0.25">
      <c r="AZ7" s="17">
        <v>4</v>
      </c>
      <c r="BA7" s="17">
        <v>5</v>
      </c>
      <c r="BB7" s="17">
        <v>5</v>
      </c>
      <c r="BC7" s="17">
        <v>20</v>
      </c>
      <c r="BD7" s="17">
        <v>12.903225806451612</v>
      </c>
      <c r="BE7">
        <v>4</v>
      </c>
      <c r="BF7">
        <v>1.24</v>
      </c>
      <c r="BZ7">
        <v>0</v>
      </c>
      <c r="CA7">
        <v>0</v>
      </c>
      <c r="CB7">
        <v>0</v>
      </c>
    </row>
    <row r="8" spans="2:80" x14ac:dyDescent="0.25">
      <c r="AZ8" s="17">
        <v>5</v>
      </c>
      <c r="BA8" s="17">
        <v>5</v>
      </c>
      <c r="BB8" s="17">
        <v>5</v>
      </c>
      <c r="BC8" s="17">
        <v>25</v>
      </c>
      <c r="BD8" s="17">
        <v>16.129032258064516</v>
      </c>
      <c r="BE8">
        <v>5</v>
      </c>
      <c r="BF8">
        <v>1.0333333333333334</v>
      </c>
      <c r="BZ8">
        <v>0</v>
      </c>
      <c r="CA8">
        <v>0</v>
      </c>
      <c r="CB8">
        <v>0</v>
      </c>
    </row>
    <row r="9" spans="2:80" x14ac:dyDescent="0.25">
      <c r="AZ9" s="17">
        <v>6</v>
      </c>
      <c r="BA9" s="17">
        <v>4</v>
      </c>
      <c r="BB9" s="17">
        <v>4</v>
      </c>
      <c r="BC9" s="17">
        <v>29</v>
      </c>
      <c r="BD9" s="17">
        <v>19.35483870967742</v>
      </c>
      <c r="BE9">
        <v>6</v>
      </c>
      <c r="BF9">
        <v>0.93</v>
      </c>
      <c r="BZ9">
        <v>0</v>
      </c>
      <c r="CA9">
        <v>0</v>
      </c>
      <c r="CB9">
        <v>0</v>
      </c>
    </row>
    <row r="10" spans="2:80" x14ac:dyDescent="0.25">
      <c r="AZ10" s="16">
        <v>7</v>
      </c>
      <c r="BA10" s="16">
        <v>4</v>
      </c>
      <c r="BB10" s="16">
        <v>4</v>
      </c>
      <c r="BC10" s="16">
        <v>33</v>
      </c>
      <c r="BD10" s="16">
        <v>22.580645161290324</v>
      </c>
      <c r="BE10">
        <v>7</v>
      </c>
      <c r="BF10">
        <v>0.93</v>
      </c>
      <c r="BZ10">
        <v>0</v>
      </c>
      <c r="CA10">
        <v>0</v>
      </c>
      <c r="CB10">
        <v>0</v>
      </c>
    </row>
    <row r="11" spans="2:80" x14ac:dyDescent="0.25">
      <c r="AZ11" s="16">
        <v>8</v>
      </c>
      <c r="BA11" s="16">
        <v>4</v>
      </c>
      <c r="BB11" s="16">
        <v>4</v>
      </c>
      <c r="BC11" s="16">
        <v>37</v>
      </c>
      <c r="BD11" s="16">
        <v>25.806451612903228</v>
      </c>
      <c r="BE11">
        <v>8</v>
      </c>
      <c r="BF11">
        <v>0.93</v>
      </c>
      <c r="BZ11">
        <v>0</v>
      </c>
      <c r="CA11">
        <v>0</v>
      </c>
      <c r="CB11">
        <v>0</v>
      </c>
    </row>
    <row r="12" spans="2:80" x14ac:dyDescent="0.25">
      <c r="AZ12" s="16">
        <v>9</v>
      </c>
      <c r="BA12" s="16">
        <v>4</v>
      </c>
      <c r="BB12" s="16">
        <v>4</v>
      </c>
      <c r="BC12" s="16">
        <v>41</v>
      </c>
      <c r="BD12" s="16">
        <v>29.032258064516132</v>
      </c>
      <c r="BE12">
        <v>9</v>
      </c>
      <c r="BF12">
        <v>0.62</v>
      </c>
      <c r="BZ12">
        <v>0</v>
      </c>
      <c r="CA12">
        <v>0</v>
      </c>
      <c r="CB12">
        <v>0</v>
      </c>
    </row>
    <row r="13" spans="2:80" x14ac:dyDescent="0.25">
      <c r="AZ13" s="17">
        <v>10</v>
      </c>
      <c r="BA13" s="17">
        <v>4</v>
      </c>
      <c r="BB13" s="17">
        <v>4</v>
      </c>
      <c r="BC13" s="17">
        <v>45</v>
      </c>
      <c r="BD13" s="17">
        <v>32.258064516129032</v>
      </c>
      <c r="BE13">
        <v>10</v>
      </c>
      <c r="BF13">
        <v>0.31</v>
      </c>
      <c r="BZ13">
        <v>0</v>
      </c>
      <c r="CA13">
        <v>0</v>
      </c>
      <c r="CB13">
        <v>0</v>
      </c>
    </row>
    <row r="14" spans="2:80" x14ac:dyDescent="0.25">
      <c r="AZ14" s="17">
        <v>11</v>
      </c>
      <c r="BA14" s="17">
        <v>4</v>
      </c>
      <c r="BB14" s="17">
        <v>4</v>
      </c>
      <c r="BC14" s="17">
        <v>49</v>
      </c>
      <c r="BD14" s="17">
        <v>35.483870967741936</v>
      </c>
      <c r="BZ14">
        <v>0</v>
      </c>
      <c r="CA14">
        <v>0</v>
      </c>
      <c r="CB14">
        <v>0</v>
      </c>
    </row>
    <row r="15" spans="2:80" x14ac:dyDescent="0.25">
      <c r="AZ15" s="17">
        <v>12</v>
      </c>
      <c r="BA15" s="17">
        <v>4</v>
      </c>
      <c r="BB15" s="17">
        <v>4</v>
      </c>
      <c r="BC15" s="17">
        <v>53</v>
      </c>
      <c r="BD15" s="17">
        <v>38.70967741935484</v>
      </c>
      <c r="BZ15">
        <v>0</v>
      </c>
      <c r="CA15">
        <v>0</v>
      </c>
      <c r="CB15">
        <v>0</v>
      </c>
    </row>
    <row r="16" spans="2:80" x14ac:dyDescent="0.25">
      <c r="AZ16" s="16">
        <v>13</v>
      </c>
      <c r="BA16" s="16">
        <v>4</v>
      </c>
      <c r="BB16" s="16">
        <v>4</v>
      </c>
      <c r="BC16" s="16">
        <v>57</v>
      </c>
      <c r="BD16" s="16">
        <v>41.935483870967744</v>
      </c>
      <c r="BZ16">
        <v>0</v>
      </c>
      <c r="CA16">
        <v>0</v>
      </c>
      <c r="CB16">
        <v>0</v>
      </c>
    </row>
    <row r="17" spans="52:80" x14ac:dyDescent="0.25">
      <c r="AZ17" s="16">
        <v>14</v>
      </c>
      <c r="BA17" s="16">
        <v>3</v>
      </c>
      <c r="BB17" s="16">
        <v>3</v>
      </c>
      <c r="BC17" s="16">
        <v>60</v>
      </c>
      <c r="BD17" s="16">
        <v>45.161290322580648</v>
      </c>
      <c r="BZ17">
        <v>0</v>
      </c>
      <c r="CA17">
        <v>0</v>
      </c>
      <c r="CB17">
        <v>0</v>
      </c>
    </row>
    <row r="18" spans="52:80" x14ac:dyDescent="0.25">
      <c r="AZ18" s="16">
        <v>15</v>
      </c>
      <c r="BA18" s="16">
        <v>3</v>
      </c>
      <c r="BB18" s="16">
        <v>3</v>
      </c>
      <c r="BC18" s="16">
        <v>63</v>
      </c>
      <c r="BD18" s="16">
        <v>48.387096774193552</v>
      </c>
      <c r="BZ18">
        <v>0</v>
      </c>
      <c r="CA18">
        <v>0</v>
      </c>
      <c r="CB18">
        <v>0</v>
      </c>
    </row>
    <row r="19" spans="52:80" x14ac:dyDescent="0.25">
      <c r="AZ19" s="17">
        <v>16</v>
      </c>
      <c r="BA19" s="17">
        <v>3</v>
      </c>
      <c r="BB19" s="17">
        <v>3</v>
      </c>
      <c r="BC19" s="17">
        <v>66</v>
      </c>
      <c r="BD19" s="17">
        <v>51.612903225806456</v>
      </c>
      <c r="BZ19">
        <v>0</v>
      </c>
      <c r="CA19">
        <v>0</v>
      </c>
      <c r="CB19">
        <v>0</v>
      </c>
    </row>
    <row r="20" spans="52:80" x14ac:dyDescent="0.25">
      <c r="AZ20" s="17">
        <v>17</v>
      </c>
      <c r="BA20" s="17">
        <v>3</v>
      </c>
      <c r="BB20" s="17">
        <v>3</v>
      </c>
      <c r="BC20" s="17">
        <v>69</v>
      </c>
      <c r="BD20" s="17">
        <v>54.838709677419359</v>
      </c>
      <c r="BZ20">
        <v>0</v>
      </c>
      <c r="CA20">
        <v>0</v>
      </c>
      <c r="CB20">
        <v>0</v>
      </c>
    </row>
    <row r="21" spans="52:80" x14ac:dyDescent="0.25">
      <c r="AZ21" s="17">
        <v>18</v>
      </c>
      <c r="BA21" s="17">
        <v>3</v>
      </c>
      <c r="BB21" s="17">
        <v>3</v>
      </c>
      <c r="BC21" s="17">
        <v>72</v>
      </c>
      <c r="BD21" s="17">
        <v>58.064516129032263</v>
      </c>
      <c r="BZ21">
        <v>0</v>
      </c>
      <c r="CA21">
        <v>0</v>
      </c>
      <c r="CB21">
        <v>0</v>
      </c>
    </row>
    <row r="22" spans="52:80" x14ac:dyDescent="0.25">
      <c r="AZ22" s="16">
        <v>19</v>
      </c>
      <c r="BA22" s="16">
        <v>3</v>
      </c>
      <c r="BB22" s="16">
        <v>3</v>
      </c>
      <c r="BC22" s="16">
        <v>75</v>
      </c>
      <c r="BD22" s="16">
        <v>61.290322580645167</v>
      </c>
      <c r="BZ22">
        <v>0</v>
      </c>
      <c r="CA22">
        <v>0</v>
      </c>
      <c r="CB22">
        <v>0</v>
      </c>
    </row>
    <row r="23" spans="52:80" x14ac:dyDescent="0.25">
      <c r="AZ23" s="16">
        <v>20</v>
      </c>
      <c r="BA23" s="16">
        <v>3</v>
      </c>
      <c r="BB23" s="16">
        <v>3</v>
      </c>
      <c r="BC23" s="16">
        <v>78</v>
      </c>
      <c r="BD23" s="16">
        <v>64.516129032258064</v>
      </c>
      <c r="BZ23">
        <v>0</v>
      </c>
      <c r="CA23">
        <v>0</v>
      </c>
      <c r="CB23">
        <v>0</v>
      </c>
    </row>
    <row r="24" spans="52:80" x14ac:dyDescent="0.25">
      <c r="AZ24" s="16">
        <v>21</v>
      </c>
      <c r="BA24" s="16">
        <v>3</v>
      </c>
      <c r="BB24" s="16">
        <v>3</v>
      </c>
      <c r="BC24" s="16">
        <v>81</v>
      </c>
      <c r="BD24" s="16">
        <v>67.741935483870961</v>
      </c>
      <c r="BZ24">
        <v>0</v>
      </c>
      <c r="CA24">
        <v>0</v>
      </c>
      <c r="CB24">
        <v>0</v>
      </c>
    </row>
    <row r="25" spans="52:80" x14ac:dyDescent="0.25">
      <c r="AZ25" s="17">
        <v>22</v>
      </c>
      <c r="BA25" s="17">
        <v>3</v>
      </c>
      <c r="BB25" s="17">
        <v>3</v>
      </c>
      <c r="BC25" s="17">
        <v>84</v>
      </c>
      <c r="BD25" s="17">
        <v>70.967741935483858</v>
      </c>
      <c r="BZ25">
        <v>0</v>
      </c>
      <c r="CA25">
        <v>0</v>
      </c>
      <c r="CB25">
        <v>0</v>
      </c>
    </row>
    <row r="26" spans="52:80" x14ac:dyDescent="0.25">
      <c r="AZ26" s="17">
        <v>23</v>
      </c>
      <c r="BA26" s="17">
        <v>3</v>
      </c>
      <c r="BB26" s="17">
        <v>3</v>
      </c>
      <c r="BC26" s="17">
        <v>87</v>
      </c>
      <c r="BD26" s="17">
        <v>74.193548387096754</v>
      </c>
      <c r="BZ26">
        <v>0</v>
      </c>
      <c r="CA26">
        <v>0</v>
      </c>
      <c r="CB26">
        <v>0</v>
      </c>
    </row>
    <row r="27" spans="52:80" x14ac:dyDescent="0.25">
      <c r="AZ27" s="17">
        <v>24</v>
      </c>
      <c r="BA27" s="17">
        <v>3</v>
      </c>
      <c r="BB27" s="17">
        <v>3</v>
      </c>
      <c r="BC27" s="17">
        <v>90</v>
      </c>
      <c r="BD27" s="17">
        <v>77.419354838709651</v>
      </c>
      <c r="BZ27">
        <v>0</v>
      </c>
      <c r="CA27">
        <v>0</v>
      </c>
      <c r="CB27">
        <v>0</v>
      </c>
    </row>
    <row r="28" spans="52:80" x14ac:dyDescent="0.25">
      <c r="AZ28" s="16">
        <v>25</v>
      </c>
      <c r="BA28" s="16">
        <v>2</v>
      </c>
      <c r="BB28" s="16">
        <v>2</v>
      </c>
      <c r="BC28" s="16">
        <v>92</v>
      </c>
      <c r="BD28" s="16">
        <v>80.645161290322548</v>
      </c>
      <c r="BZ28">
        <v>0</v>
      </c>
      <c r="CA28">
        <v>0</v>
      </c>
      <c r="CB28">
        <v>0</v>
      </c>
    </row>
    <row r="29" spans="52:80" x14ac:dyDescent="0.25">
      <c r="AZ29" s="16">
        <v>26</v>
      </c>
      <c r="BA29" s="16">
        <v>2</v>
      </c>
      <c r="BB29" s="16">
        <v>2</v>
      </c>
      <c r="BC29" s="16">
        <v>94</v>
      </c>
      <c r="BD29" s="16">
        <v>83.870967741935445</v>
      </c>
      <c r="BZ29">
        <v>0</v>
      </c>
      <c r="CA29">
        <v>0</v>
      </c>
      <c r="CB29">
        <v>0</v>
      </c>
    </row>
    <row r="30" spans="52:80" x14ac:dyDescent="0.25">
      <c r="AZ30" s="16">
        <v>27</v>
      </c>
      <c r="BA30" s="16">
        <v>2</v>
      </c>
      <c r="BB30" s="16">
        <v>2</v>
      </c>
      <c r="BC30" s="16">
        <v>96</v>
      </c>
      <c r="BD30" s="16">
        <v>87.096774193548342</v>
      </c>
      <c r="BZ30">
        <v>0</v>
      </c>
      <c r="CA30">
        <v>0</v>
      </c>
      <c r="CB30">
        <v>0</v>
      </c>
    </row>
    <row r="31" spans="52:80" x14ac:dyDescent="0.25">
      <c r="AZ31" s="17">
        <v>28</v>
      </c>
      <c r="BA31" s="17">
        <v>1</v>
      </c>
      <c r="BB31" s="17">
        <v>1</v>
      </c>
      <c r="BC31" s="17">
        <v>97</v>
      </c>
      <c r="BD31" s="17">
        <v>90.322580645161239</v>
      </c>
      <c r="BZ31">
        <v>0</v>
      </c>
      <c r="CA31">
        <v>0</v>
      </c>
      <c r="CB31">
        <v>0</v>
      </c>
    </row>
    <row r="32" spans="52:80" x14ac:dyDescent="0.25">
      <c r="AZ32" s="17">
        <v>29</v>
      </c>
      <c r="BA32" s="17">
        <v>1</v>
      </c>
      <c r="BB32" s="17">
        <v>1</v>
      </c>
      <c r="BC32" s="17">
        <v>98</v>
      </c>
      <c r="BD32" s="17">
        <v>93.548387096774135</v>
      </c>
      <c r="BZ32">
        <v>0</v>
      </c>
      <c r="CA32">
        <v>0</v>
      </c>
      <c r="CB32">
        <v>0</v>
      </c>
    </row>
    <row r="33" spans="9:56" x14ac:dyDescent="0.25">
      <c r="AZ33" s="17">
        <v>30</v>
      </c>
      <c r="BA33" s="17">
        <v>1</v>
      </c>
      <c r="BB33" s="17">
        <v>1</v>
      </c>
      <c r="BC33" s="17">
        <v>99</v>
      </c>
      <c r="BD33" s="17">
        <v>96.774193548387032</v>
      </c>
    </row>
    <row r="34" spans="9:56" x14ac:dyDescent="0.25">
      <c r="AZ34">
        <v>31</v>
      </c>
      <c r="BA34">
        <v>1</v>
      </c>
      <c r="BB34">
        <v>1</v>
      </c>
      <c r="BC34">
        <v>100</v>
      </c>
      <c r="BD34">
        <v>99.999999999999929</v>
      </c>
    </row>
    <row r="39" spans="9:56" x14ac:dyDescent="0.25">
      <c r="I39" s="12" t="s">
        <v>91</v>
      </c>
      <c r="J39" s="12" t="s">
        <v>92</v>
      </c>
      <c r="K39" s="12" t="s">
        <v>93</v>
      </c>
      <c r="L39" s="12" t="s">
        <v>94</v>
      </c>
      <c r="M39" s="12" t="s">
        <v>95</v>
      </c>
    </row>
    <row r="40" spans="9:56" x14ac:dyDescent="0.25">
      <c r="I40" s="11">
        <v>1</v>
      </c>
      <c r="J40" s="10">
        <v>5</v>
      </c>
      <c r="K40" s="10">
        <v>0</v>
      </c>
      <c r="L40" s="10">
        <v>5</v>
      </c>
      <c r="M40" s="10">
        <v>5</v>
      </c>
    </row>
    <row r="41" spans="9:56" x14ac:dyDescent="0.25">
      <c r="I41" s="11">
        <v>2</v>
      </c>
      <c r="J41" s="10">
        <v>4.666666666666667</v>
      </c>
      <c r="K41" s="10">
        <v>0.57735026918962573</v>
      </c>
      <c r="L41" s="10">
        <v>4</v>
      </c>
      <c r="M41" s="10">
        <v>5</v>
      </c>
    </row>
    <row r="42" spans="9:56" x14ac:dyDescent="0.25">
      <c r="I42" s="11">
        <v>3</v>
      </c>
      <c r="J42" s="10">
        <v>4</v>
      </c>
      <c r="K42" s="10">
        <v>0</v>
      </c>
      <c r="L42" s="10">
        <v>4</v>
      </c>
      <c r="M42" s="10">
        <v>4</v>
      </c>
    </row>
    <row r="43" spans="9:56" x14ac:dyDescent="0.25">
      <c r="I43" s="11">
        <v>4</v>
      </c>
      <c r="J43" s="10">
        <v>4</v>
      </c>
      <c r="K43" s="10">
        <v>0</v>
      </c>
      <c r="L43" s="10">
        <v>4</v>
      </c>
      <c r="M43" s="10">
        <v>4</v>
      </c>
    </row>
    <row r="44" spans="9:56" x14ac:dyDescent="0.25">
      <c r="I44" s="11">
        <v>5</v>
      </c>
      <c r="J44" s="10">
        <v>3.3333333333333335</v>
      </c>
      <c r="K44" s="10">
        <v>0.57735026918962584</v>
      </c>
      <c r="L44" s="10">
        <v>3</v>
      </c>
      <c r="M44" s="10">
        <v>4</v>
      </c>
    </row>
    <row r="45" spans="9:56" x14ac:dyDescent="0.25">
      <c r="I45" s="11">
        <v>6</v>
      </c>
      <c r="J45" s="10">
        <v>3</v>
      </c>
      <c r="K45" s="10">
        <v>0</v>
      </c>
      <c r="L45" s="10">
        <v>3</v>
      </c>
      <c r="M45" s="10">
        <v>3</v>
      </c>
    </row>
    <row r="46" spans="9:56" x14ac:dyDescent="0.25">
      <c r="I46" s="11">
        <v>7</v>
      </c>
      <c r="J46" s="10">
        <v>3</v>
      </c>
      <c r="K46" s="10">
        <v>0</v>
      </c>
      <c r="L46" s="10">
        <v>3</v>
      </c>
      <c r="M46" s="10">
        <v>3</v>
      </c>
    </row>
    <row r="47" spans="9:56" x14ac:dyDescent="0.25">
      <c r="I47" s="11">
        <v>8</v>
      </c>
      <c r="J47" s="10">
        <v>3</v>
      </c>
      <c r="K47" s="10">
        <v>0</v>
      </c>
      <c r="L47" s="10">
        <v>3</v>
      </c>
      <c r="M47" s="10">
        <v>3</v>
      </c>
    </row>
    <row r="48" spans="9:56" x14ac:dyDescent="0.25">
      <c r="I48" s="11">
        <v>9</v>
      </c>
      <c r="J48" s="10">
        <v>2</v>
      </c>
      <c r="K48" s="10">
        <v>0</v>
      </c>
      <c r="L48" s="10">
        <v>2</v>
      </c>
      <c r="M48" s="10">
        <v>2</v>
      </c>
    </row>
    <row r="49" spans="9:13" x14ac:dyDescent="0.25">
      <c r="I49" s="11">
        <v>10</v>
      </c>
      <c r="J49" s="10">
        <v>1</v>
      </c>
      <c r="K49" s="10">
        <v>0</v>
      </c>
      <c r="L49" s="10">
        <v>1</v>
      </c>
      <c r="M49" s="10">
        <v>1</v>
      </c>
    </row>
  </sheetData>
  <mergeCells count="7">
    <mergeCell ref="N4:Q4"/>
    <mergeCell ref="B5:C5"/>
    <mergeCell ref="D5:E5"/>
    <mergeCell ref="F5:G5"/>
    <mergeCell ref="H5:I5"/>
    <mergeCell ref="J5:K5"/>
    <mergeCell ref="B4:K4"/>
  </mergeCells>
  <hyperlinks>
    <hyperlink ref="B5" location="'KNNP_Output'!$B$12:$B$12" display="Inputs"/>
    <hyperlink ref="D5" location="'KNNP_Output'!$B$38:$B$38" display="Valid. Error Log"/>
    <hyperlink ref="F5" location="'KNNP_Output'!$B$44:$B$44" display="Train. Score - Summary"/>
    <hyperlink ref="H5" location="'KNNP_Output'!$B$52:$B$52" display="Valid. Score - Summary"/>
    <hyperlink ref="J5" location="'KNNP_TrainingLiftChart'!$B$12:$B$12" display="Training Lift Chart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112"/>
  <sheetViews>
    <sheetView showGridLines="0" workbookViewId="0"/>
  </sheetViews>
  <sheetFormatPr defaultRowHeight="15" x14ac:dyDescent="0.25"/>
  <cols>
    <col min="3" max="4" width="9.28515625" bestFit="1" customWidth="1"/>
    <col min="5" max="5" width="12" bestFit="1" customWidth="1"/>
    <col min="16" max="16" width="11.140625" bestFit="1" customWidth="1"/>
  </cols>
  <sheetData>
    <row r="2" spans="2:19" ht="18.75" x14ac:dyDescent="0.3">
      <c r="B2" s="9" t="s">
        <v>117</v>
      </c>
      <c r="N2" t="s">
        <v>401</v>
      </c>
    </row>
    <row r="4" spans="2:19" ht="15.75" x14ac:dyDescent="0.25">
      <c r="B4" s="30" t="s">
        <v>11</v>
      </c>
      <c r="C4" s="31"/>
      <c r="D4" s="31"/>
      <c r="E4" s="31"/>
      <c r="F4" s="31"/>
      <c r="G4" s="31"/>
      <c r="H4" s="31"/>
      <c r="I4" s="31"/>
      <c r="J4" s="31"/>
      <c r="K4" s="31"/>
      <c r="L4" s="31"/>
      <c r="M4" s="32"/>
      <c r="P4" s="30" t="s">
        <v>12</v>
      </c>
      <c r="Q4" s="31"/>
      <c r="R4" s="31"/>
      <c r="S4" s="32"/>
    </row>
    <row r="5" spans="2:19" x14ac:dyDescent="0.25">
      <c r="B5" s="33" t="s">
        <v>184</v>
      </c>
      <c r="C5" s="34"/>
      <c r="D5" s="33" t="s">
        <v>398</v>
      </c>
      <c r="E5" s="34"/>
      <c r="F5" s="33" t="s">
        <v>96</v>
      </c>
      <c r="G5" s="34"/>
      <c r="H5" s="33" t="s">
        <v>97</v>
      </c>
      <c r="I5" s="34"/>
      <c r="J5" s="33" t="s">
        <v>98</v>
      </c>
      <c r="K5" s="34"/>
      <c r="L5" s="33" t="s">
        <v>99</v>
      </c>
      <c r="M5" s="34"/>
      <c r="P5" s="12" t="s">
        <v>13</v>
      </c>
      <c r="Q5" s="12" t="s">
        <v>14</v>
      </c>
      <c r="R5" s="12" t="s">
        <v>15</v>
      </c>
      <c r="S5" s="12" t="s">
        <v>16</v>
      </c>
    </row>
    <row r="6" spans="2:19" x14ac:dyDescent="0.25">
      <c r="B6" s="33" t="s">
        <v>100</v>
      </c>
      <c r="C6" s="34"/>
      <c r="D6" s="33" t="s">
        <v>101</v>
      </c>
      <c r="E6" s="34"/>
      <c r="F6" s="33" t="s">
        <v>102</v>
      </c>
      <c r="G6" s="34"/>
      <c r="H6" s="33" t="s">
        <v>103</v>
      </c>
      <c r="I6" s="34"/>
      <c r="J6" s="33" t="s">
        <v>104</v>
      </c>
      <c r="K6" s="34"/>
      <c r="L6" s="35"/>
      <c r="M6" s="34"/>
      <c r="P6" s="10">
        <v>5</v>
      </c>
      <c r="Q6" s="10">
        <v>5</v>
      </c>
      <c r="R6" s="10">
        <v>20</v>
      </c>
      <c r="S6" s="10">
        <v>30</v>
      </c>
    </row>
    <row r="12" spans="2:19" ht="18.75" x14ac:dyDescent="0.3">
      <c r="B12" s="20" t="s">
        <v>96</v>
      </c>
    </row>
    <row r="14" spans="2:19" ht="15.75" x14ac:dyDescent="0.25">
      <c r="C14" s="30" t="s">
        <v>118</v>
      </c>
      <c r="D14" s="31"/>
      <c r="E14" s="31"/>
      <c r="F14" s="31"/>
      <c r="G14" s="31"/>
      <c r="H14" s="31"/>
      <c r="I14" s="31"/>
      <c r="J14" s="31"/>
      <c r="K14" s="32"/>
    </row>
    <row r="15" spans="2:19" x14ac:dyDescent="0.25">
      <c r="C15" s="37" t="s">
        <v>27</v>
      </c>
      <c r="D15" s="39"/>
      <c r="E15" s="39"/>
      <c r="F15" s="38"/>
      <c r="G15" s="40" t="s">
        <v>31</v>
      </c>
      <c r="H15" s="41"/>
      <c r="I15" s="41"/>
      <c r="J15" s="41"/>
      <c r="K15" s="42"/>
    </row>
    <row r="16" spans="2:19" x14ac:dyDescent="0.25">
      <c r="C16" s="37" t="s">
        <v>28</v>
      </c>
      <c r="D16" s="39"/>
      <c r="E16" s="39"/>
      <c r="F16" s="38"/>
      <c r="G16" s="40" t="s">
        <v>191</v>
      </c>
      <c r="H16" s="41"/>
      <c r="I16" s="41"/>
      <c r="J16" s="41"/>
      <c r="K16" s="42"/>
    </row>
    <row r="17" spans="3:11" x14ac:dyDescent="0.25">
      <c r="C17" s="37" t="s">
        <v>119</v>
      </c>
      <c r="D17" s="39"/>
      <c r="E17" s="39"/>
      <c r="F17" s="38"/>
      <c r="G17" s="40" t="s">
        <v>120</v>
      </c>
      <c r="H17" s="41"/>
      <c r="I17" s="41"/>
      <c r="J17" s="41"/>
      <c r="K17" s="42"/>
    </row>
    <row r="18" spans="3:11" x14ac:dyDescent="0.25">
      <c r="C18" s="37" t="s">
        <v>121</v>
      </c>
      <c r="D18" s="39"/>
      <c r="E18" s="39"/>
      <c r="F18" s="38"/>
      <c r="G18" s="40" t="b">
        <v>0</v>
      </c>
      <c r="H18" s="41"/>
      <c r="I18" s="41"/>
      <c r="J18" s="41"/>
      <c r="K18" s="42"/>
    </row>
    <row r="19" spans="3:11" x14ac:dyDescent="0.25">
      <c r="C19" s="37" t="s">
        <v>122</v>
      </c>
      <c r="D19" s="39"/>
      <c r="E19" s="39"/>
      <c r="F19" s="38"/>
      <c r="G19" s="40">
        <v>31</v>
      </c>
      <c r="H19" s="41"/>
      <c r="I19" s="41"/>
      <c r="J19" s="41"/>
      <c r="K19" s="42"/>
    </row>
    <row r="20" spans="3:11" x14ac:dyDescent="0.25">
      <c r="C20" s="37" t="s">
        <v>123</v>
      </c>
      <c r="D20" s="39"/>
      <c r="E20" s="39"/>
      <c r="F20" s="38"/>
      <c r="G20" s="40">
        <v>21</v>
      </c>
      <c r="H20" s="41"/>
      <c r="I20" s="41"/>
      <c r="J20" s="41"/>
      <c r="K20" s="42"/>
    </row>
    <row r="22" spans="3:11" ht="15.75" x14ac:dyDescent="0.25">
      <c r="C22" s="30" t="s">
        <v>124</v>
      </c>
      <c r="D22" s="31"/>
      <c r="E22" s="31"/>
      <c r="F22" s="31"/>
      <c r="G22" s="31"/>
      <c r="H22" s="31"/>
      <c r="I22" s="31"/>
      <c r="J22" s="32"/>
    </row>
    <row r="23" spans="3:11" x14ac:dyDescent="0.25">
      <c r="C23" s="37" t="s">
        <v>125</v>
      </c>
      <c r="D23" s="38"/>
      <c r="E23" s="40">
        <v>6</v>
      </c>
      <c r="F23" s="41"/>
      <c r="G23" s="41"/>
      <c r="H23" s="41"/>
      <c r="I23" s="41"/>
      <c r="J23" s="42"/>
    </row>
    <row r="24" spans="3:11" x14ac:dyDescent="0.25">
      <c r="C24" s="37" t="s">
        <v>126</v>
      </c>
      <c r="D24" s="38"/>
      <c r="E24" s="10" t="s">
        <v>2</v>
      </c>
      <c r="F24" s="10" t="s">
        <v>3</v>
      </c>
      <c r="G24" s="10" t="s">
        <v>4</v>
      </c>
      <c r="H24" s="10" t="s">
        <v>5</v>
      </c>
      <c r="I24" s="10" t="s">
        <v>6</v>
      </c>
      <c r="J24" s="10" t="s">
        <v>7</v>
      </c>
    </row>
    <row r="25" spans="3:11" x14ac:dyDescent="0.25">
      <c r="C25" s="37" t="s">
        <v>127</v>
      </c>
      <c r="D25" s="38"/>
      <c r="E25" s="35" t="s">
        <v>145</v>
      </c>
      <c r="F25" s="36"/>
      <c r="G25" s="36"/>
      <c r="H25" s="36"/>
      <c r="I25" s="36"/>
      <c r="J25" s="34"/>
    </row>
    <row r="27" spans="3:11" ht="15.75" x14ac:dyDescent="0.25">
      <c r="C27" s="30" t="s">
        <v>39</v>
      </c>
      <c r="D27" s="31"/>
      <c r="E27" s="31"/>
      <c r="F27" s="31"/>
      <c r="G27" s="32"/>
    </row>
    <row r="28" spans="3:11" x14ac:dyDescent="0.25">
      <c r="C28" s="37" t="s">
        <v>128</v>
      </c>
      <c r="D28" s="39"/>
      <c r="E28" s="39"/>
      <c r="F28" s="38"/>
      <c r="G28" s="14" t="s">
        <v>129</v>
      </c>
    </row>
    <row r="29" spans="3:11" x14ac:dyDescent="0.25">
      <c r="C29" s="37" t="s">
        <v>130</v>
      </c>
      <c r="D29" s="39"/>
      <c r="E29" s="39"/>
      <c r="F29" s="38"/>
      <c r="G29" s="14">
        <v>3</v>
      </c>
    </row>
    <row r="30" spans="3:11" x14ac:dyDescent="0.25">
      <c r="C30" s="37" t="s">
        <v>131</v>
      </c>
      <c r="D30" s="39"/>
      <c r="E30" s="39"/>
      <c r="F30" s="38"/>
      <c r="G30" s="14">
        <v>7</v>
      </c>
    </row>
    <row r="31" spans="3:11" x14ac:dyDescent="0.25">
      <c r="C31" s="37" t="s">
        <v>132</v>
      </c>
      <c r="D31" s="39"/>
      <c r="E31" s="39"/>
      <c r="F31" s="38"/>
      <c r="G31" s="14" t="s">
        <v>134</v>
      </c>
    </row>
    <row r="32" spans="3:11" x14ac:dyDescent="0.25">
      <c r="C32" s="37" t="s">
        <v>133</v>
      </c>
      <c r="D32" s="39"/>
      <c r="E32" s="39"/>
      <c r="F32" s="38"/>
      <c r="G32" s="14" t="s">
        <v>129</v>
      </c>
    </row>
    <row r="33" spans="2:12" x14ac:dyDescent="0.25">
      <c r="C33" s="37" t="s">
        <v>135</v>
      </c>
      <c r="D33" s="39"/>
      <c r="E33" s="39"/>
      <c r="F33" s="38"/>
      <c r="G33" s="14" t="s">
        <v>134</v>
      </c>
    </row>
    <row r="34" spans="2:12" x14ac:dyDescent="0.25">
      <c r="C34" s="37" t="s">
        <v>136</v>
      </c>
      <c r="D34" s="39"/>
      <c r="E34" s="39"/>
      <c r="F34" s="38"/>
      <c r="G34" s="14" t="s">
        <v>129</v>
      </c>
    </row>
    <row r="36" spans="2:12" ht="15.75" x14ac:dyDescent="0.25">
      <c r="C36" s="30" t="s">
        <v>137</v>
      </c>
      <c r="D36" s="31"/>
      <c r="E36" s="31"/>
      <c r="F36" s="31"/>
      <c r="G36" s="32"/>
    </row>
    <row r="37" spans="2:12" x14ac:dyDescent="0.25">
      <c r="C37" s="35" t="s">
        <v>138</v>
      </c>
      <c r="D37" s="36"/>
      <c r="E37" s="36"/>
      <c r="F37" s="36"/>
      <c r="G37" s="34"/>
    </row>
    <row r="38" spans="2:12" x14ac:dyDescent="0.25">
      <c r="C38" s="35" t="s">
        <v>139</v>
      </c>
      <c r="D38" s="36"/>
      <c r="E38" s="36"/>
      <c r="F38" s="36"/>
      <c r="G38" s="34"/>
    </row>
    <row r="39" spans="2:12" x14ac:dyDescent="0.25">
      <c r="C39" s="35" t="s">
        <v>140</v>
      </c>
      <c r="D39" s="36"/>
      <c r="E39" s="36"/>
      <c r="F39" s="36"/>
      <c r="G39" s="34"/>
    </row>
    <row r="40" spans="2:12" x14ac:dyDescent="0.25">
      <c r="C40" s="35" t="s">
        <v>141</v>
      </c>
      <c r="D40" s="36"/>
      <c r="E40" s="36"/>
      <c r="F40" s="36"/>
      <c r="G40" s="34"/>
    </row>
    <row r="42" spans="2:12" ht="18.75" x14ac:dyDescent="0.3">
      <c r="B42" s="20" t="s">
        <v>142</v>
      </c>
    </row>
    <row r="44" spans="2:12" x14ac:dyDescent="0.25">
      <c r="C44" s="37" t="s">
        <v>143</v>
      </c>
      <c r="D44" s="38"/>
      <c r="E44" s="10">
        <v>14</v>
      </c>
      <c r="H44" s="37" t="s">
        <v>144</v>
      </c>
      <c r="I44" s="38"/>
      <c r="J44" s="10">
        <v>15</v>
      </c>
    </row>
    <row r="46" spans="2:12" x14ac:dyDescent="0.25">
      <c r="C46" s="12" t="s">
        <v>145</v>
      </c>
      <c r="D46" s="12" t="s">
        <v>146</v>
      </c>
      <c r="E46" s="12" t="s">
        <v>147</v>
      </c>
      <c r="F46" s="12" t="s">
        <v>72</v>
      </c>
      <c r="G46" s="12" t="s">
        <v>148</v>
      </c>
      <c r="H46" s="12" t="s">
        <v>149</v>
      </c>
      <c r="I46" s="12" t="s">
        <v>76</v>
      </c>
      <c r="J46" s="12" t="s">
        <v>77</v>
      </c>
      <c r="K46" s="12" t="s">
        <v>150</v>
      </c>
      <c r="L46" s="12" t="s">
        <v>59</v>
      </c>
    </row>
    <row r="47" spans="2:12" x14ac:dyDescent="0.25">
      <c r="C47" s="13">
        <v>0</v>
      </c>
      <c r="D47" s="13">
        <v>0</v>
      </c>
      <c r="E47" s="13" t="s">
        <v>151</v>
      </c>
      <c r="F47" s="13" t="s">
        <v>7</v>
      </c>
      <c r="G47" s="13">
        <v>11.336769639110001</v>
      </c>
      <c r="H47" s="13">
        <v>31</v>
      </c>
      <c r="I47" s="13">
        <v>1</v>
      </c>
      <c r="J47" s="13">
        <v>2</v>
      </c>
      <c r="K47" s="13">
        <v>5.580645161290323</v>
      </c>
      <c r="L47" s="13" t="s">
        <v>152</v>
      </c>
    </row>
    <row r="48" spans="2:12" x14ac:dyDescent="0.25">
      <c r="C48" s="13">
        <v>1</v>
      </c>
      <c r="D48" s="13">
        <v>1</v>
      </c>
      <c r="E48" s="13">
        <v>0</v>
      </c>
      <c r="F48" s="13" t="s">
        <v>2</v>
      </c>
      <c r="G48" s="13">
        <v>357553</v>
      </c>
      <c r="H48" s="13">
        <v>24</v>
      </c>
      <c r="I48" s="13">
        <v>3</v>
      </c>
      <c r="J48" s="13">
        <v>4</v>
      </c>
      <c r="K48" s="13">
        <v>6.375</v>
      </c>
      <c r="L48" s="13" t="s">
        <v>152</v>
      </c>
    </row>
    <row r="49" spans="3:12" x14ac:dyDescent="0.25">
      <c r="C49" s="13">
        <v>1</v>
      </c>
      <c r="D49" s="13">
        <v>2</v>
      </c>
      <c r="E49" s="13">
        <v>0</v>
      </c>
      <c r="F49" s="13" t="s">
        <v>7</v>
      </c>
      <c r="G49" s="13">
        <v>13.928332011360002</v>
      </c>
      <c r="H49" s="13">
        <v>7</v>
      </c>
      <c r="I49" s="13">
        <v>5</v>
      </c>
      <c r="J49" s="13">
        <v>6</v>
      </c>
      <c r="K49" s="13">
        <v>2.8571428571428572</v>
      </c>
      <c r="L49" s="13" t="s">
        <v>152</v>
      </c>
    </row>
    <row r="50" spans="3:12" x14ac:dyDescent="0.25">
      <c r="C50" s="13">
        <v>2</v>
      </c>
      <c r="D50" s="13">
        <v>3</v>
      </c>
      <c r="E50" s="13">
        <v>1</v>
      </c>
      <c r="F50" s="13" t="s">
        <v>151</v>
      </c>
      <c r="G50" s="13" t="s">
        <v>151</v>
      </c>
      <c r="H50" s="13">
        <v>2</v>
      </c>
      <c r="I50" s="13" t="s">
        <v>151</v>
      </c>
      <c r="J50" s="13" t="s">
        <v>151</v>
      </c>
      <c r="K50" s="13">
        <v>2.5</v>
      </c>
      <c r="L50" s="13" t="s">
        <v>153</v>
      </c>
    </row>
    <row r="51" spans="3:12" x14ac:dyDescent="0.25">
      <c r="C51" s="13">
        <v>2</v>
      </c>
      <c r="D51" s="13">
        <v>4</v>
      </c>
      <c r="E51" s="13">
        <v>1</v>
      </c>
      <c r="F51" s="13" t="s">
        <v>5</v>
      </c>
      <c r="G51" s="13">
        <v>1262.9087605424997</v>
      </c>
      <c r="H51" s="13">
        <v>22</v>
      </c>
      <c r="I51" s="13">
        <v>7</v>
      </c>
      <c r="J51" s="13">
        <v>8</v>
      </c>
      <c r="K51" s="13">
        <v>6.7272727272727275</v>
      </c>
      <c r="L51" s="13" t="s">
        <v>152</v>
      </c>
    </row>
    <row r="52" spans="3:12" x14ac:dyDescent="0.25">
      <c r="C52" s="13">
        <v>2</v>
      </c>
      <c r="D52" s="13">
        <v>5</v>
      </c>
      <c r="E52" s="13">
        <v>2</v>
      </c>
      <c r="F52" s="13" t="s">
        <v>151</v>
      </c>
      <c r="G52" s="13" t="s">
        <v>151</v>
      </c>
      <c r="H52" s="13">
        <v>3</v>
      </c>
      <c r="I52" s="13" t="s">
        <v>151</v>
      </c>
      <c r="J52" s="13" t="s">
        <v>151</v>
      </c>
      <c r="K52" s="13">
        <v>4</v>
      </c>
      <c r="L52" s="13" t="s">
        <v>153</v>
      </c>
    </row>
    <row r="53" spans="3:12" x14ac:dyDescent="0.25">
      <c r="C53" s="13">
        <v>2</v>
      </c>
      <c r="D53" s="13">
        <v>6</v>
      </c>
      <c r="E53" s="13">
        <v>2</v>
      </c>
      <c r="F53" s="13" t="s">
        <v>2</v>
      </c>
      <c r="G53" s="13">
        <v>11667268</v>
      </c>
      <c r="H53" s="13">
        <v>4</v>
      </c>
      <c r="I53" s="13">
        <v>9</v>
      </c>
      <c r="J53" s="13">
        <v>10</v>
      </c>
      <c r="K53" s="13">
        <v>2</v>
      </c>
      <c r="L53" s="13" t="s">
        <v>152</v>
      </c>
    </row>
    <row r="54" spans="3:12" x14ac:dyDescent="0.25">
      <c r="C54" s="13">
        <v>3</v>
      </c>
      <c r="D54" s="13">
        <v>7</v>
      </c>
      <c r="E54" s="13">
        <v>4</v>
      </c>
      <c r="F54" s="13" t="s">
        <v>2</v>
      </c>
      <c r="G54" s="13">
        <v>827919.5</v>
      </c>
      <c r="H54" s="13">
        <v>14</v>
      </c>
      <c r="I54" s="13">
        <v>11</v>
      </c>
      <c r="J54" s="13">
        <v>12</v>
      </c>
      <c r="K54" s="13">
        <v>7.2857142857142856</v>
      </c>
      <c r="L54" s="13" t="s">
        <v>152</v>
      </c>
    </row>
    <row r="55" spans="3:12" x14ac:dyDescent="0.25">
      <c r="C55" s="13">
        <v>3</v>
      </c>
      <c r="D55" s="13">
        <v>8</v>
      </c>
      <c r="E55" s="13">
        <v>4</v>
      </c>
      <c r="F55" s="13" t="s">
        <v>6</v>
      </c>
      <c r="G55" s="13">
        <v>5658.6355550444996</v>
      </c>
      <c r="H55" s="13">
        <v>8</v>
      </c>
      <c r="I55" s="13">
        <v>13</v>
      </c>
      <c r="J55" s="13">
        <v>14</v>
      </c>
      <c r="K55" s="13">
        <v>5.75</v>
      </c>
      <c r="L55" s="13" t="s">
        <v>152</v>
      </c>
    </row>
    <row r="56" spans="3:12" x14ac:dyDescent="0.25">
      <c r="C56" s="13">
        <v>3</v>
      </c>
      <c r="D56" s="13">
        <v>9</v>
      </c>
      <c r="E56" s="13">
        <v>6</v>
      </c>
      <c r="F56" s="13" t="s">
        <v>151</v>
      </c>
      <c r="G56" s="13" t="s">
        <v>151</v>
      </c>
      <c r="H56" s="13">
        <v>3</v>
      </c>
      <c r="I56" s="13" t="s">
        <v>151</v>
      </c>
      <c r="J56" s="13" t="s">
        <v>151</v>
      </c>
      <c r="K56" s="13">
        <v>1.3333333333333333</v>
      </c>
      <c r="L56" s="13" t="s">
        <v>153</v>
      </c>
    </row>
    <row r="57" spans="3:12" x14ac:dyDescent="0.25">
      <c r="C57" s="13">
        <v>3</v>
      </c>
      <c r="D57" s="13">
        <v>10</v>
      </c>
      <c r="E57" s="13">
        <v>6</v>
      </c>
      <c r="F57" s="13" t="s">
        <v>151</v>
      </c>
      <c r="G57" s="13" t="s">
        <v>151</v>
      </c>
      <c r="H57" s="13">
        <v>1</v>
      </c>
      <c r="I57" s="13" t="s">
        <v>151</v>
      </c>
      <c r="J57" s="13" t="s">
        <v>151</v>
      </c>
      <c r="K57" s="13">
        <v>4</v>
      </c>
      <c r="L57" s="13" t="s">
        <v>153</v>
      </c>
    </row>
    <row r="58" spans="3:12" x14ac:dyDescent="0.25">
      <c r="C58" s="13">
        <v>4</v>
      </c>
      <c r="D58" s="13">
        <v>11</v>
      </c>
      <c r="E58" s="13">
        <v>7</v>
      </c>
      <c r="F58" s="13" t="s">
        <v>4</v>
      </c>
      <c r="G58" s="13">
        <v>1916.1681299320001</v>
      </c>
      <c r="H58" s="13">
        <v>10</v>
      </c>
      <c r="I58" s="13">
        <v>15</v>
      </c>
      <c r="J58" s="13">
        <v>16</v>
      </c>
      <c r="K58" s="13">
        <v>7.8</v>
      </c>
      <c r="L58" s="13" t="s">
        <v>152</v>
      </c>
    </row>
    <row r="59" spans="3:12" x14ac:dyDescent="0.25">
      <c r="C59" s="13">
        <v>4</v>
      </c>
      <c r="D59" s="13">
        <v>12</v>
      </c>
      <c r="E59" s="13">
        <v>7</v>
      </c>
      <c r="F59" s="13" t="s">
        <v>4</v>
      </c>
      <c r="G59" s="13">
        <v>2063.1846834530002</v>
      </c>
      <c r="H59" s="13">
        <v>4</v>
      </c>
      <c r="I59" s="13">
        <v>17</v>
      </c>
      <c r="J59" s="13">
        <v>18</v>
      </c>
      <c r="K59" s="13">
        <v>6</v>
      </c>
      <c r="L59" s="13" t="s">
        <v>152</v>
      </c>
    </row>
    <row r="60" spans="3:12" x14ac:dyDescent="0.25">
      <c r="C60" s="13">
        <v>4</v>
      </c>
      <c r="D60" s="13">
        <v>13</v>
      </c>
      <c r="E60" s="13">
        <v>8</v>
      </c>
      <c r="F60" s="13" t="s">
        <v>151</v>
      </c>
      <c r="G60" s="13" t="s">
        <v>151</v>
      </c>
      <c r="H60" s="13">
        <v>1</v>
      </c>
      <c r="I60" s="13" t="s">
        <v>151</v>
      </c>
      <c r="J60" s="13" t="s">
        <v>151</v>
      </c>
      <c r="K60" s="13">
        <v>3</v>
      </c>
      <c r="L60" s="13" t="s">
        <v>153</v>
      </c>
    </row>
    <row r="61" spans="3:12" x14ac:dyDescent="0.25">
      <c r="C61" s="13">
        <v>4</v>
      </c>
      <c r="D61" s="13">
        <v>14</v>
      </c>
      <c r="E61" s="13">
        <v>8</v>
      </c>
      <c r="F61" s="13" t="s">
        <v>5</v>
      </c>
      <c r="G61" s="13">
        <v>1745.5752350503499</v>
      </c>
      <c r="H61" s="13">
        <v>7</v>
      </c>
      <c r="I61" s="13">
        <v>19</v>
      </c>
      <c r="J61" s="13">
        <v>20</v>
      </c>
      <c r="K61" s="13">
        <v>6.1428571428571432</v>
      </c>
      <c r="L61" s="13" t="s">
        <v>152</v>
      </c>
    </row>
    <row r="62" spans="3:12" x14ac:dyDescent="0.25">
      <c r="C62" s="13">
        <v>5</v>
      </c>
      <c r="D62" s="13">
        <v>15</v>
      </c>
      <c r="E62" s="13">
        <v>11</v>
      </c>
      <c r="F62" s="13" t="s">
        <v>151</v>
      </c>
      <c r="G62" s="13" t="s">
        <v>151</v>
      </c>
      <c r="H62" s="13">
        <v>2</v>
      </c>
      <c r="I62" s="13" t="s">
        <v>151</v>
      </c>
      <c r="J62" s="13" t="s">
        <v>151</v>
      </c>
      <c r="K62" s="13">
        <v>6</v>
      </c>
      <c r="L62" s="13" t="s">
        <v>153</v>
      </c>
    </row>
    <row r="63" spans="3:12" x14ac:dyDescent="0.25">
      <c r="C63" s="13">
        <v>5</v>
      </c>
      <c r="D63" s="13">
        <v>16</v>
      </c>
      <c r="E63" s="13">
        <v>11</v>
      </c>
      <c r="F63" s="13" t="s">
        <v>5</v>
      </c>
      <c r="G63" s="13">
        <v>1216.3990402444997</v>
      </c>
      <c r="H63" s="13">
        <v>8</v>
      </c>
      <c r="I63" s="13">
        <v>21</v>
      </c>
      <c r="J63" s="13">
        <v>22</v>
      </c>
      <c r="K63" s="13">
        <v>8.25</v>
      </c>
      <c r="L63" s="13" t="s">
        <v>152</v>
      </c>
    </row>
    <row r="64" spans="3:12" x14ac:dyDescent="0.25">
      <c r="C64" s="13">
        <v>5</v>
      </c>
      <c r="D64" s="13">
        <v>17</v>
      </c>
      <c r="E64" s="13">
        <v>12</v>
      </c>
      <c r="F64" s="13" t="s">
        <v>151</v>
      </c>
      <c r="G64" s="13" t="s">
        <v>151</v>
      </c>
      <c r="H64" s="13">
        <v>1</v>
      </c>
      <c r="I64" s="13" t="s">
        <v>151</v>
      </c>
      <c r="J64" s="13" t="s">
        <v>151</v>
      </c>
      <c r="K64" s="13">
        <v>5</v>
      </c>
      <c r="L64" s="13" t="s">
        <v>153</v>
      </c>
    </row>
    <row r="65" spans="2:12" x14ac:dyDescent="0.25">
      <c r="C65" s="13">
        <v>5</v>
      </c>
      <c r="D65" s="13">
        <v>18</v>
      </c>
      <c r="E65" s="13">
        <v>12</v>
      </c>
      <c r="F65" s="13" t="s">
        <v>151</v>
      </c>
      <c r="G65" s="13" t="s">
        <v>151</v>
      </c>
      <c r="H65" s="13">
        <v>3</v>
      </c>
      <c r="I65" s="13" t="s">
        <v>151</v>
      </c>
      <c r="J65" s="13" t="s">
        <v>151</v>
      </c>
      <c r="K65" s="13">
        <v>6.333333333333333</v>
      </c>
      <c r="L65" s="13" t="s">
        <v>153</v>
      </c>
    </row>
    <row r="66" spans="2:12" x14ac:dyDescent="0.25">
      <c r="C66" s="13">
        <v>5</v>
      </c>
      <c r="D66" s="13">
        <v>19</v>
      </c>
      <c r="E66" s="13">
        <v>14</v>
      </c>
      <c r="F66" s="13" t="s">
        <v>151</v>
      </c>
      <c r="G66" s="13" t="s">
        <v>151</v>
      </c>
      <c r="H66" s="13">
        <v>3</v>
      </c>
      <c r="I66" s="13" t="s">
        <v>151</v>
      </c>
      <c r="J66" s="13" t="s">
        <v>151</v>
      </c>
      <c r="K66" s="13">
        <v>7</v>
      </c>
      <c r="L66" s="13" t="s">
        <v>153</v>
      </c>
    </row>
    <row r="67" spans="2:12" x14ac:dyDescent="0.25">
      <c r="C67" s="13">
        <v>5</v>
      </c>
      <c r="D67" s="13">
        <v>20</v>
      </c>
      <c r="E67" s="13">
        <v>14</v>
      </c>
      <c r="F67" s="13" t="s">
        <v>4</v>
      </c>
      <c r="G67" s="13">
        <v>4777.1324311529997</v>
      </c>
      <c r="H67" s="13">
        <v>4</v>
      </c>
      <c r="I67" s="13">
        <v>23</v>
      </c>
      <c r="J67" s="13">
        <v>24</v>
      </c>
      <c r="K67" s="13">
        <v>5.5</v>
      </c>
      <c r="L67" s="13" t="s">
        <v>152</v>
      </c>
    </row>
    <row r="68" spans="2:12" x14ac:dyDescent="0.25">
      <c r="C68" s="13">
        <v>6</v>
      </c>
      <c r="D68" s="13">
        <v>21</v>
      </c>
      <c r="E68" s="13">
        <v>16</v>
      </c>
      <c r="F68" s="13" t="s">
        <v>5</v>
      </c>
      <c r="G68" s="13">
        <v>1050.1105500450001</v>
      </c>
      <c r="H68" s="13">
        <v>7</v>
      </c>
      <c r="I68" s="13">
        <v>25</v>
      </c>
      <c r="J68" s="13">
        <v>26</v>
      </c>
      <c r="K68" s="13">
        <v>8</v>
      </c>
      <c r="L68" s="13" t="s">
        <v>152</v>
      </c>
    </row>
    <row r="69" spans="2:12" x14ac:dyDescent="0.25">
      <c r="C69" s="13">
        <v>6</v>
      </c>
      <c r="D69" s="13">
        <v>22</v>
      </c>
      <c r="E69" s="13">
        <v>16</v>
      </c>
      <c r="F69" s="13" t="s">
        <v>151</v>
      </c>
      <c r="G69" s="13" t="s">
        <v>151</v>
      </c>
      <c r="H69" s="13">
        <v>1</v>
      </c>
      <c r="I69" s="13" t="s">
        <v>151</v>
      </c>
      <c r="J69" s="13" t="s">
        <v>151</v>
      </c>
      <c r="K69" s="13">
        <v>10</v>
      </c>
      <c r="L69" s="13" t="s">
        <v>153</v>
      </c>
    </row>
    <row r="70" spans="2:12" x14ac:dyDescent="0.25">
      <c r="C70" s="13">
        <v>6</v>
      </c>
      <c r="D70" s="13">
        <v>23</v>
      </c>
      <c r="E70" s="13">
        <v>20</v>
      </c>
      <c r="F70" s="13" t="s">
        <v>151</v>
      </c>
      <c r="G70" s="13" t="s">
        <v>151</v>
      </c>
      <c r="H70" s="13">
        <v>2</v>
      </c>
      <c r="I70" s="13" t="s">
        <v>151</v>
      </c>
      <c r="J70" s="13" t="s">
        <v>151</v>
      </c>
      <c r="K70" s="13">
        <v>5</v>
      </c>
      <c r="L70" s="13" t="s">
        <v>153</v>
      </c>
    </row>
    <row r="71" spans="2:12" x14ac:dyDescent="0.25">
      <c r="C71" s="13">
        <v>6</v>
      </c>
      <c r="D71" s="13">
        <v>24</v>
      </c>
      <c r="E71" s="13">
        <v>20</v>
      </c>
      <c r="F71" s="13" t="s">
        <v>151</v>
      </c>
      <c r="G71" s="13" t="s">
        <v>151</v>
      </c>
      <c r="H71" s="13">
        <v>2</v>
      </c>
      <c r="I71" s="13" t="s">
        <v>151</v>
      </c>
      <c r="J71" s="13" t="s">
        <v>151</v>
      </c>
      <c r="K71" s="13">
        <v>6</v>
      </c>
      <c r="L71" s="13" t="s">
        <v>153</v>
      </c>
    </row>
    <row r="72" spans="2:12" x14ac:dyDescent="0.25">
      <c r="C72" s="13">
        <v>7</v>
      </c>
      <c r="D72" s="13">
        <v>25</v>
      </c>
      <c r="E72" s="13">
        <v>21</v>
      </c>
      <c r="F72" s="13" t="s">
        <v>5</v>
      </c>
      <c r="G72" s="13">
        <v>925.5724368205</v>
      </c>
      <c r="H72" s="13">
        <v>5</v>
      </c>
      <c r="I72" s="13">
        <v>27</v>
      </c>
      <c r="J72" s="13">
        <v>28</v>
      </c>
      <c r="K72" s="13">
        <v>8.6</v>
      </c>
      <c r="L72" s="13" t="s">
        <v>152</v>
      </c>
    </row>
    <row r="73" spans="2:12" x14ac:dyDescent="0.25">
      <c r="C73" s="13">
        <v>7</v>
      </c>
      <c r="D73" s="13">
        <v>26</v>
      </c>
      <c r="E73" s="13">
        <v>21</v>
      </c>
      <c r="F73" s="13" t="s">
        <v>151</v>
      </c>
      <c r="G73" s="13" t="s">
        <v>151</v>
      </c>
      <c r="H73" s="13">
        <v>2</v>
      </c>
      <c r="I73" s="13" t="s">
        <v>151</v>
      </c>
      <c r="J73" s="13" t="s">
        <v>151</v>
      </c>
      <c r="K73" s="13">
        <v>6.5</v>
      </c>
      <c r="L73" s="13" t="s">
        <v>153</v>
      </c>
    </row>
    <row r="74" spans="2:12" x14ac:dyDescent="0.25">
      <c r="C74" s="13">
        <v>8</v>
      </c>
      <c r="D74" s="13">
        <v>27</v>
      </c>
      <c r="E74" s="13">
        <v>25</v>
      </c>
      <c r="F74" s="13" t="s">
        <v>151</v>
      </c>
      <c r="G74" s="13" t="s">
        <v>151</v>
      </c>
      <c r="H74" s="13">
        <v>3</v>
      </c>
      <c r="I74" s="13" t="s">
        <v>151</v>
      </c>
      <c r="J74" s="13" t="s">
        <v>151</v>
      </c>
      <c r="K74" s="13">
        <v>9</v>
      </c>
      <c r="L74" s="13" t="s">
        <v>153</v>
      </c>
    </row>
    <row r="75" spans="2:12" x14ac:dyDescent="0.25">
      <c r="C75" s="13">
        <v>8</v>
      </c>
      <c r="D75" s="13">
        <v>28</v>
      </c>
      <c r="E75" s="13">
        <v>25</v>
      </c>
      <c r="F75" s="13" t="s">
        <v>151</v>
      </c>
      <c r="G75" s="13" t="s">
        <v>151</v>
      </c>
      <c r="H75" s="13">
        <v>2</v>
      </c>
      <c r="I75" s="13" t="s">
        <v>151</v>
      </c>
      <c r="J75" s="13" t="s">
        <v>151</v>
      </c>
      <c r="K75" s="13">
        <v>8</v>
      </c>
      <c r="L75" s="13" t="s">
        <v>153</v>
      </c>
    </row>
    <row r="78" spans="2:12" ht="18.75" x14ac:dyDescent="0.3">
      <c r="B78" s="20" t="s">
        <v>154</v>
      </c>
    </row>
    <row r="80" spans="2:12" x14ac:dyDescent="0.25">
      <c r="C80" s="37" t="s">
        <v>143</v>
      </c>
      <c r="D80" s="38"/>
      <c r="E80" s="10">
        <v>1</v>
      </c>
      <c r="H80" s="37" t="s">
        <v>144</v>
      </c>
      <c r="I80" s="38"/>
      <c r="J80" s="10">
        <v>2</v>
      </c>
    </row>
    <row r="82" spans="2:12" x14ac:dyDescent="0.25">
      <c r="C82" s="12" t="s">
        <v>145</v>
      </c>
      <c r="D82" s="12" t="s">
        <v>146</v>
      </c>
      <c r="E82" s="12" t="s">
        <v>147</v>
      </c>
      <c r="F82" s="12" t="s">
        <v>72</v>
      </c>
      <c r="G82" s="12" t="s">
        <v>148</v>
      </c>
      <c r="H82" s="12" t="s">
        <v>149</v>
      </c>
      <c r="I82" s="12" t="s">
        <v>76</v>
      </c>
      <c r="J82" s="12" t="s">
        <v>77</v>
      </c>
      <c r="K82" s="12" t="s">
        <v>150</v>
      </c>
      <c r="L82" s="12" t="s">
        <v>59</v>
      </c>
    </row>
    <row r="83" spans="2:12" x14ac:dyDescent="0.25">
      <c r="C83" s="13">
        <v>0</v>
      </c>
      <c r="D83" s="13">
        <v>0</v>
      </c>
      <c r="E83" s="13" t="s">
        <v>151</v>
      </c>
      <c r="F83" s="13" t="s">
        <v>7</v>
      </c>
      <c r="G83" s="13">
        <v>11.336769639110001</v>
      </c>
      <c r="H83" s="13">
        <v>21</v>
      </c>
      <c r="I83" s="13">
        <v>1</v>
      </c>
      <c r="J83" s="13">
        <v>2</v>
      </c>
      <c r="K83" s="13">
        <v>5.580645161290323</v>
      </c>
      <c r="L83" s="13" t="s">
        <v>152</v>
      </c>
    </row>
    <row r="84" spans="2:12" x14ac:dyDescent="0.25">
      <c r="C84" s="13">
        <v>1</v>
      </c>
      <c r="D84" s="13">
        <v>1</v>
      </c>
      <c r="E84" s="13">
        <v>0</v>
      </c>
      <c r="F84" s="13" t="s">
        <v>151</v>
      </c>
      <c r="G84" s="13" t="s">
        <v>151</v>
      </c>
      <c r="H84" s="13">
        <v>16</v>
      </c>
      <c r="I84" s="13" t="s">
        <v>151</v>
      </c>
      <c r="J84" s="13" t="s">
        <v>151</v>
      </c>
      <c r="K84" s="13">
        <v>6.375</v>
      </c>
      <c r="L84" s="13" t="s">
        <v>153</v>
      </c>
    </row>
    <row r="85" spans="2:12" x14ac:dyDescent="0.25">
      <c r="C85" s="13">
        <v>1</v>
      </c>
      <c r="D85" s="13">
        <v>2</v>
      </c>
      <c r="E85" s="13">
        <v>0</v>
      </c>
      <c r="F85" s="13" t="s">
        <v>151</v>
      </c>
      <c r="G85" s="13" t="s">
        <v>151</v>
      </c>
      <c r="H85" s="13">
        <v>5</v>
      </c>
      <c r="I85" s="13" t="s">
        <v>151</v>
      </c>
      <c r="J85" s="13" t="s">
        <v>151</v>
      </c>
      <c r="K85" s="13">
        <v>2.8571428571428572</v>
      </c>
      <c r="L85" s="13" t="s">
        <v>153</v>
      </c>
    </row>
    <row r="88" spans="2:12" ht="18.75" x14ac:dyDescent="0.3">
      <c r="B88" s="20" t="s">
        <v>155</v>
      </c>
    </row>
    <row r="90" spans="2:12" x14ac:dyDescent="0.25">
      <c r="C90" s="37" t="s">
        <v>143</v>
      </c>
      <c r="D90" s="38"/>
      <c r="E90" s="10">
        <v>4</v>
      </c>
      <c r="H90" s="37" t="s">
        <v>144</v>
      </c>
      <c r="I90" s="38"/>
      <c r="J90" s="10">
        <v>5</v>
      </c>
    </row>
    <row r="92" spans="2:12" x14ac:dyDescent="0.25">
      <c r="C92" s="12" t="s">
        <v>145</v>
      </c>
      <c r="D92" s="12" t="s">
        <v>146</v>
      </c>
      <c r="E92" s="12" t="s">
        <v>147</v>
      </c>
      <c r="F92" s="12" t="s">
        <v>72</v>
      </c>
      <c r="G92" s="12" t="s">
        <v>148</v>
      </c>
      <c r="H92" s="12" t="s">
        <v>149</v>
      </c>
      <c r="I92" s="12" t="s">
        <v>76</v>
      </c>
      <c r="J92" s="12" t="s">
        <v>77</v>
      </c>
      <c r="K92" s="12" t="s">
        <v>150</v>
      </c>
      <c r="L92" s="12" t="s">
        <v>59</v>
      </c>
    </row>
    <row r="93" spans="2:12" x14ac:dyDescent="0.25">
      <c r="C93" s="13">
        <v>0</v>
      </c>
      <c r="D93" s="13">
        <v>0</v>
      </c>
      <c r="E93" s="13" t="s">
        <v>151</v>
      </c>
      <c r="F93" s="13" t="s">
        <v>7</v>
      </c>
      <c r="G93" s="13">
        <v>11.336769639110001</v>
      </c>
      <c r="H93" s="13">
        <v>21</v>
      </c>
      <c r="I93" s="13">
        <v>1</v>
      </c>
      <c r="J93" s="13">
        <v>2</v>
      </c>
      <c r="K93" s="13">
        <v>5.580645161290323</v>
      </c>
      <c r="L93" s="13" t="s">
        <v>152</v>
      </c>
    </row>
    <row r="94" spans="2:12" x14ac:dyDescent="0.25">
      <c r="C94" s="13">
        <v>1</v>
      </c>
      <c r="D94" s="13">
        <v>1</v>
      </c>
      <c r="E94" s="13">
        <v>0</v>
      </c>
      <c r="F94" s="13" t="s">
        <v>2</v>
      </c>
      <c r="G94" s="13">
        <v>357553</v>
      </c>
      <c r="H94" s="13">
        <v>16</v>
      </c>
      <c r="I94" s="13">
        <v>3</v>
      </c>
      <c r="J94" s="13">
        <v>4</v>
      </c>
      <c r="K94" s="13">
        <v>6.375</v>
      </c>
      <c r="L94" s="13" t="s">
        <v>152</v>
      </c>
    </row>
    <row r="95" spans="2:12" x14ac:dyDescent="0.25">
      <c r="C95" s="13">
        <v>1</v>
      </c>
      <c r="D95" s="13">
        <v>2</v>
      </c>
      <c r="E95" s="13">
        <v>0</v>
      </c>
      <c r="F95" s="13" t="s">
        <v>151</v>
      </c>
      <c r="G95" s="13" t="s">
        <v>151</v>
      </c>
      <c r="H95" s="13">
        <v>5</v>
      </c>
      <c r="I95" s="13" t="s">
        <v>151</v>
      </c>
      <c r="J95" s="13" t="s">
        <v>151</v>
      </c>
      <c r="K95" s="13">
        <v>2.8571428571428572</v>
      </c>
      <c r="L95" s="13" t="s">
        <v>153</v>
      </c>
    </row>
    <row r="96" spans="2:12" x14ac:dyDescent="0.25">
      <c r="C96" s="13">
        <v>2</v>
      </c>
      <c r="D96" s="13">
        <v>3</v>
      </c>
      <c r="E96" s="13">
        <v>1</v>
      </c>
      <c r="F96" s="13" t="s">
        <v>151</v>
      </c>
      <c r="G96" s="13" t="s">
        <v>151</v>
      </c>
      <c r="H96" s="13">
        <v>0</v>
      </c>
      <c r="I96" s="13" t="s">
        <v>151</v>
      </c>
      <c r="J96" s="13" t="s">
        <v>151</v>
      </c>
      <c r="K96" s="13">
        <v>2.5</v>
      </c>
      <c r="L96" s="13" t="s">
        <v>153</v>
      </c>
    </row>
    <row r="97" spans="2:12" x14ac:dyDescent="0.25">
      <c r="C97" s="13">
        <v>2</v>
      </c>
      <c r="D97" s="13">
        <v>4</v>
      </c>
      <c r="E97" s="13">
        <v>1</v>
      </c>
      <c r="F97" s="13" t="s">
        <v>5</v>
      </c>
      <c r="G97" s="13">
        <v>1262.9087605424997</v>
      </c>
      <c r="H97" s="13">
        <v>16</v>
      </c>
      <c r="I97" s="13">
        <v>5</v>
      </c>
      <c r="J97" s="13">
        <v>6</v>
      </c>
      <c r="K97" s="13">
        <v>6.7272727272727275</v>
      </c>
      <c r="L97" s="13" t="s">
        <v>152</v>
      </c>
    </row>
    <row r="98" spans="2:12" x14ac:dyDescent="0.25">
      <c r="C98" s="13">
        <v>3</v>
      </c>
      <c r="D98" s="13">
        <v>5</v>
      </c>
      <c r="E98" s="13">
        <v>4</v>
      </c>
      <c r="F98" s="13" t="s">
        <v>2</v>
      </c>
      <c r="G98" s="13">
        <v>827919.5</v>
      </c>
      <c r="H98" s="13">
        <v>10</v>
      </c>
      <c r="I98" s="13">
        <v>7</v>
      </c>
      <c r="J98" s="13">
        <v>8</v>
      </c>
      <c r="K98" s="13">
        <v>7.2857142857142856</v>
      </c>
      <c r="L98" s="13" t="s">
        <v>152</v>
      </c>
    </row>
    <row r="99" spans="2:12" x14ac:dyDescent="0.25">
      <c r="C99" s="13">
        <v>3</v>
      </c>
      <c r="D99" s="13">
        <v>6</v>
      </c>
      <c r="E99" s="13">
        <v>4</v>
      </c>
      <c r="F99" s="13" t="s">
        <v>151</v>
      </c>
      <c r="G99" s="13" t="s">
        <v>151</v>
      </c>
      <c r="H99" s="13">
        <v>6</v>
      </c>
      <c r="I99" s="13" t="s">
        <v>151</v>
      </c>
      <c r="J99" s="13" t="s">
        <v>151</v>
      </c>
      <c r="K99" s="13">
        <v>5.75</v>
      </c>
      <c r="L99" s="13" t="s">
        <v>153</v>
      </c>
    </row>
    <row r="100" spans="2:12" x14ac:dyDescent="0.25">
      <c r="C100" s="13">
        <v>4</v>
      </c>
      <c r="D100" s="13">
        <v>7</v>
      </c>
      <c r="E100" s="13">
        <v>5</v>
      </c>
      <c r="F100" s="13" t="s">
        <v>151</v>
      </c>
      <c r="G100" s="13" t="s">
        <v>151</v>
      </c>
      <c r="H100" s="13">
        <v>7</v>
      </c>
      <c r="I100" s="13" t="s">
        <v>151</v>
      </c>
      <c r="J100" s="13" t="s">
        <v>151</v>
      </c>
      <c r="K100" s="13">
        <v>7.8</v>
      </c>
      <c r="L100" s="13" t="s">
        <v>153</v>
      </c>
    </row>
    <row r="101" spans="2:12" x14ac:dyDescent="0.25">
      <c r="C101" s="13">
        <v>4</v>
      </c>
      <c r="D101" s="13">
        <v>8</v>
      </c>
      <c r="E101" s="13">
        <v>5</v>
      </c>
      <c r="F101" s="13" t="s">
        <v>151</v>
      </c>
      <c r="G101" s="13" t="s">
        <v>151</v>
      </c>
      <c r="H101" s="13">
        <v>3</v>
      </c>
      <c r="I101" s="13" t="s">
        <v>151</v>
      </c>
      <c r="J101" s="13" t="s">
        <v>151</v>
      </c>
      <c r="K101" s="13">
        <v>6</v>
      </c>
      <c r="L101" s="13" t="s">
        <v>153</v>
      </c>
    </row>
    <row r="104" spans="2:12" ht="18.75" x14ac:dyDescent="0.3">
      <c r="B104" s="20" t="s">
        <v>156</v>
      </c>
    </row>
    <row r="106" spans="2:12" ht="51.75" x14ac:dyDescent="0.25">
      <c r="C106" s="21" t="s">
        <v>157</v>
      </c>
      <c r="D106" s="12" t="s">
        <v>158</v>
      </c>
      <c r="E106" s="21" t="s">
        <v>159</v>
      </c>
    </row>
    <row r="107" spans="2:12" x14ac:dyDescent="0.25">
      <c r="C107" s="10">
        <v>6.333333333333333</v>
      </c>
      <c r="D107" s="10">
        <v>0.45199676466631616</v>
      </c>
      <c r="E107" s="10">
        <v>5.0139104337910294E-17</v>
      </c>
    </row>
    <row r="109" spans="2:12" ht="18.75" x14ac:dyDescent="0.3">
      <c r="B109" s="20" t="s">
        <v>160</v>
      </c>
    </row>
    <row r="111" spans="2:12" ht="51.75" x14ac:dyDescent="0.25">
      <c r="C111" s="21" t="s">
        <v>157</v>
      </c>
      <c r="D111" s="12" t="s">
        <v>158</v>
      </c>
      <c r="E111" s="21" t="s">
        <v>159</v>
      </c>
    </row>
    <row r="112" spans="2:12" x14ac:dyDescent="0.25">
      <c r="C112" s="10">
        <v>151.80555555555557</v>
      </c>
      <c r="D112" s="10">
        <v>2.6886494711724658</v>
      </c>
      <c r="E112" s="10">
        <v>0.65873015873015894</v>
      </c>
    </row>
  </sheetData>
  <mergeCells count="52">
    <mergeCell ref="C14:K14"/>
    <mergeCell ref="C15:F15"/>
    <mergeCell ref="C16:F16"/>
    <mergeCell ref="C17:F17"/>
    <mergeCell ref="C18:F18"/>
    <mergeCell ref="C20:F20"/>
    <mergeCell ref="G15:K15"/>
    <mergeCell ref="G16:K16"/>
    <mergeCell ref="G17:K17"/>
    <mergeCell ref="G18:K18"/>
    <mergeCell ref="G19:K19"/>
    <mergeCell ref="G20:K20"/>
    <mergeCell ref="C19:F19"/>
    <mergeCell ref="C32:F32"/>
    <mergeCell ref="C22:J22"/>
    <mergeCell ref="C23:D23"/>
    <mergeCell ref="C24:D24"/>
    <mergeCell ref="C25:D25"/>
    <mergeCell ref="E23:J23"/>
    <mergeCell ref="E25:J25"/>
    <mergeCell ref="C27:G27"/>
    <mergeCell ref="C28:F28"/>
    <mergeCell ref="C29:F29"/>
    <mergeCell ref="C30:F30"/>
    <mergeCell ref="C31:F31"/>
    <mergeCell ref="C90:D90"/>
    <mergeCell ref="H90:I90"/>
    <mergeCell ref="C33:F33"/>
    <mergeCell ref="C34:F34"/>
    <mergeCell ref="C36:G36"/>
    <mergeCell ref="C37:G37"/>
    <mergeCell ref="C38:G38"/>
    <mergeCell ref="C39:G39"/>
    <mergeCell ref="C40:G40"/>
    <mergeCell ref="C44:D44"/>
    <mergeCell ref="H44:I44"/>
    <mergeCell ref="C80:D80"/>
    <mergeCell ref="H80:I80"/>
    <mergeCell ref="B4:M4"/>
    <mergeCell ref="P4:S4"/>
    <mergeCell ref="B6:C6"/>
    <mergeCell ref="D6:E6"/>
    <mergeCell ref="F6:G6"/>
    <mergeCell ref="H6:I6"/>
    <mergeCell ref="J6:K6"/>
    <mergeCell ref="L6:M6"/>
    <mergeCell ref="B5:C5"/>
    <mergeCell ref="D5:E5"/>
    <mergeCell ref="F5:G5"/>
    <mergeCell ref="H5:I5"/>
    <mergeCell ref="J5:K5"/>
    <mergeCell ref="L5:M5"/>
  </mergeCells>
  <hyperlinks>
    <hyperlink ref="B5" location="'RT_FullTree1'!$B$12:$B$12" display="Full-Grown Tree"/>
    <hyperlink ref="D5" location="'RT_MinErrorTree1'!$B$12:$B$12" display="Min-Error Tree"/>
    <hyperlink ref="F5" location="'RT_Output1'!$B$12:$B$12" display="Inputs"/>
    <hyperlink ref="H5" location="'RT_Output1'!$B$42:$B$42" display="Full-Grown Tree Rules"/>
    <hyperlink ref="J5" location="'RT_Output1'!$B$78:$B$78" display="Best Pruned Tree Rules"/>
    <hyperlink ref="L5" location="'RT_Output1'!$B$88:$B$88" display="Min-Error Tree Rules"/>
    <hyperlink ref="B6" location="'RT_Output1'!$B$104:$B$104" display="Train. Score - Summary"/>
    <hyperlink ref="D6" location="'RT_Output1'!$B$109:$B$109" display="Valid. Score - Summary"/>
    <hyperlink ref="F6" location="'RT_PruneLog1'!$B$12:$B$12" display="Prune Log"/>
    <hyperlink ref="H6" location="'RT_ValidationLiftChart1'!$B$12:$B$12" display="RT Valid. Lift Chart"/>
    <hyperlink ref="J6" location="'RT_ValidationScore1'!$B$2:$B$2" display="Valid. Score Detail"/>
  </hyperlink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38"/>
  <sheetViews>
    <sheetView showGridLines="0" workbookViewId="0"/>
  </sheetViews>
  <sheetFormatPr defaultRowHeight="15" x14ac:dyDescent="0.25"/>
  <cols>
    <col min="2" max="2" width="17.28515625" bestFit="1" customWidth="1"/>
    <col min="3" max="3" width="32.140625" bestFit="1" customWidth="1"/>
  </cols>
  <sheetData>
    <row r="2" spans="2:14" x14ac:dyDescent="0.25">
      <c r="N2" t="s">
        <v>194</v>
      </c>
    </row>
    <row r="3" spans="2:14" x14ac:dyDescent="0.25">
      <c r="B3" s="11" t="s">
        <v>50</v>
      </c>
      <c r="C3" s="10" t="s">
        <v>162</v>
      </c>
      <c r="E3" s="11" t="s">
        <v>124</v>
      </c>
      <c r="F3" s="10">
        <v>1</v>
      </c>
      <c r="G3" s="10">
        <v>2</v>
      </c>
      <c r="H3" s="10">
        <v>3</v>
      </c>
      <c r="I3" s="10" t="s">
        <v>190</v>
      </c>
    </row>
    <row r="4" spans="2:14" x14ac:dyDescent="0.25">
      <c r="B4" s="11" t="s">
        <v>163</v>
      </c>
      <c r="C4" s="10">
        <v>4</v>
      </c>
      <c r="E4" s="11" t="s">
        <v>164</v>
      </c>
      <c r="F4" s="10" t="s">
        <v>165</v>
      </c>
      <c r="G4" s="10" t="s">
        <v>165</v>
      </c>
      <c r="H4" s="10" t="s">
        <v>165</v>
      </c>
      <c r="I4" s="10" t="s">
        <v>81</v>
      </c>
    </row>
    <row r="5" spans="2:14" x14ac:dyDescent="0.25">
      <c r="B5" s="11" t="s">
        <v>71</v>
      </c>
      <c r="C5" s="10" t="b">
        <v>0</v>
      </c>
    </row>
    <row r="6" spans="2:14" x14ac:dyDescent="0.25">
      <c r="B6" s="11" t="s">
        <v>166</v>
      </c>
      <c r="C6" s="10">
        <v>1</v>
      </c>
    </row>
    <row r="7" spans="2:14" x14ac:dyDescent="0.25">
      <c r="B7" s="11" t="s">
        <v>167</v>
      </c>
      <c r="C7" s="10">
        <v>1</v>
      </c>
      <c r="F7" s="12">
        <v>1</v>
      </c>
      <c r="G7" s="12">
        <v>2</v>
      </c>
      <c r="H7" s="12">
        <v>3</v>
      </c>
      <c r="I7" s="12" t="s">
        <v>190</v>
      </c>
    </row>
    <row r="8" spans="2:14" x14ac:dyDescent="0.25">
      <c r="B8" s="11" t="s">
        <v>67</v>
      </c>
      <c r="C8" s="10" t="s">
        <v>168</v>
      </c>
      <c r="F8" s="10">
        <v>0.79098059818351985</v>
      </c>
      <c r="G8" s="10">
        <v>0.66619453849822086</v>
      </c>
      <c r="H8" s="10">
        <v>-0.32146386979700986</v>
      </c>
      <c r="I8" s="10">
        <v>4</v>
      </c>
    </row>
    <row r="9" spans="2:14" x14ac:dyDescent="0.25">
      <c r="B9" s="11" t="s">
        <v>68</v>
      </c>
      <c r="C9" s="10" t="s">
        <v>169</v>
      </c>
      <c r="F9" s="10">
        <v>0.56015700356079801</v>
      </c>
      <c r="G9" s="10">
        <v>0.77561228689079209</v>
      </c>
      <c r="H9" s="10">
        <v>0.46711466727013085</v>
      </c>
      <c r="I9" s="10">
        <v>5</v>
      </c>
    </row>
    <row r="10" spans="2:14" x14ac:dyDescent="0.25">
      <c r="B10" s="11" t="s">
        <v>170</v>
      </c>
      <c r="C10" s="10" t="s">
        <v>195</v>
      </c>
      <c r="F10" s="10">
        <v>-0.26313342368304743</v>
      </c>
      <c r="G10" s="10">
        <v>1.7924903925044275</v>
      </c>
      <c r="H10" s="10">
        <v>0.97252851127200302</v>
      </c>
      <c r="I10" s="10">
        <v>3</v>
      </c>
    </row>
    <row r="11" spans="2:14" x14ac:dyDescent="0.25">
      <c r="B11" s="11" t="s">
        <v>171</v>
      </c>
      <c r="C11" s="10">
        <v>4</v>
      </c>
      <c r="F11" s="10">
        <v>0.56204247277911068</v>
      </c>
      <c r="G11" s="10">
        <v>9.9511287299493101E-2</v>
      </c>
      <c r="H11" s="10">
        <v>0.53971405656573557</v>
      </c>
      <c r="I11" s="10">
        <v>4</v>
      </c>
    </row>
    <row r="12" spans="2:14" x14ac:dyDescent="0.25">
      <c r="B12" s="11" t="s">
        <v>172</v>
      </c>
      <c r="C12" s="10">
        <v>0</v>
      </c>
      <c r="F12" s="10">
        <v>1.2801292098054851</v>
      </c>
      <c r="G12" s="10">
        <v>0.11532259661577102</v>
      </c>
      <c r="H12" s="10">
        <v>-1.5558661780942238</v>
      </c>
      <c r="I12" s="10">
        <v>2</v>
      </c>
    </row>
    <row r="13" spans="2:14" x14ac:dyDescent="0.25">
      <c r="F13" s="10">
        <v>0.29858631138051833</v>
      </c>
      <c r="G13" s="10">
        <v>-1.8821410217051766</v>
      </c>
      <c r="H13" s="10">
        <v>8.0377222575364726E-2</v>
      </c>
      <c r="I13" s="10">
        <v>4</v>
      </c>
    </row>
    <row r="14" spans="2:14" x14ac:dyDescent="0.25">
      <c r="F14" s="10">
        <v>9.9172318852005226E-2</v>
      </c>
      <c r="G14" s="10">
        <v>0.99805786341797254</v>
      </c>
      <c r="H14" s="10">
        <v>0.17398952991691788</v>
      </c>
      <c r="I14" s="10">
        <v>3</v>
      </c>
    </row>
    <row r="15" spans="2:14" x14ac:dyDescent="0.25">
      <c r="F15" s="10">
        <v>0.68906027864857666</v>
      </c>
      <c r="G15" s="10">
        <v>0.36079211442572162</v>
      </c>
      <c r="H15" s="10">
        <v>0.2679390649503699</v>
      </c>
      <c r="I15" s="10">
        <v>4</v>
      </c>
    </row>
    <row r="16" spans="2:14" x14ac:dyDescent="0.25">
      <c r="F16" s="10">
        <v>1.4234371398030046</v>
      </c>
      <c r="G16" s="10">
        <v>-0.6561155173389025</v>
      </c>
      <c r="H16" s="10">
        <v>-0.52297879292481397</v>
      </c>
      <c r="I16" s="10">
        <v>1</v>
      </c>
    </row>
    <row r="17" spans="6:9" x14ac:dyDescent="0.25">
      <c r="F17" s="10">
        <v>0.82231032934420401</v>
      </c>
      <c r="G17" s="10">
        <v>0.41088549655447687</v>
      </c>
      <c r="H17" s="10">
        <v>0.11367697814079894</v>
      </c>
      <c r="I17" s="10">
        <v>3</v>
      </c>
    </row>
    <row r="18" spans="6:9" x14ac:dyDescent="0.25">
      <c r="F18" s="10">
        <v>1.0760067590711933</v>
      </c>
      <c r="G18" s="10">
        <v>-0.42488811521822739</v>
      </c>
      <c r="H18" s="10">
        <v>-0.25285057331859195</v>
      </c>
      <c r="I18" s="10">
        <v>3</v>
      </c>
    </row>
    <row r="19" spans="6:9" x14ac:dyDescent="0.25">
      <c r="F19" s="10">
        <v>0.10891142418903896</v>
      </c>
      <c r="G19" s="10">
        <v>-1.1508652012518015</v>
      </c>
      <c r="H19" s="10">
        <v>-0.54679523249936823</v>
      </c>
      <c r="I19" s="10">
        <v>3</v>
      </c>
    </row>
    <row r="20" spans="6:9" x14ac:dyDescent="0.25">
      <c r="F20" s="10">
        <v>0.64025656627192995</v>
      </c>
      <c r="G20" s="10">
        <v>-1.7938923828391169</v>
      </c>
      <c r="H20" s="10">
        <v>-0.35280847645787844</v>
      </c>
      <c r="I20" s="10">
        <v>3</v>
      </c>
    </row>
    <row r="21" spans="6:9" x14ac:dyDescent="0.25">
      <c r="F21" s="10">
        <v>-0.12570620974094859</v>
      </c>
      <c r="G21" s="10">
        <v>1.8100625351460031</v>
      </c>
      <c r="H21" s="10">
        <v>1.0060156586087234</v>
      </c>
      <c r="I21" s="10">
        <v>3</v>
      </c>
    </row>
    <row r="22" spans="6:9" x14ac:dyDescent="0.25">
      <c r="F22" s="10">
        <v>-0.31896111831289697</v>
      </c>
      <c r="G22" s="10">
        <v>-0.70817598453706687</v>
      </c>
      <c r="H22" s="10">
        <v>-1.831456898806924</v>
      </c>
      <c r="I22" s="10">
        <v>1</v>
      </c>
    </row>
    <row r="23" spans="6:9" x14ac:dyDescent="0.25">
      <c r="F23" s="10">
        <v>-1.3352945957362874</v>
      </c>
      <c r="G23" s="10">
        <v>-3.8333093134806928</v>
      </c>
      <c r="H23" s="10">
        <v>0.68690595398045051</v>
      </c>
      <c r="I23" s="10">
        <v>3</v>
      </c>
    </row>
    <row r="24" spans="6:9" x14ac:dyDescent="0.25">
      <c r="F24" s="10">
        <v>0.72859485341981156</v>
      </c>
      <c r="G24" s="10">
        <v>-0.17391990730615542</v>
      </c>
      <c r="H24" s="10">
        <v>6.6840303599539685E-2</v>
      </c>
      <c r="I24" s="10">
        <v>4</v>
      </c>
    </row>
    <row r="25" spans="6:9" x14ac:dyDescent="0.25">
      <c r="F25" s="10">
        <v>7.118946219532446E-2</v>
      </c>
      <c r="G25" s="10">
        <v>-1.8542433107108751</v>
      </c>
      <c r="H25" s="10">
        <v>0.49032558083359928</v>
      </c>
      <c r="I25" s="10">
        <v>3</v>
      </c>
    </row>
    <row r="26" spans="6:9" x14ac:dyDescent="0.25">
      <c r="F26" s="10">
        <v>1.3562926609399613</v>
      </c>
      <c r="G26" s="10">
        <v>-0.29817017205006729</v>
      </c>
      <c r="H26" s="10">
        <v>-0.99132220103842073</v>
      </c>
      <c r="I26" s="10">
        <v>1</v>
      </c>
    </row>
    <row r="27" spans="6:9" x14ac:dyDescent="0.25">
      <c r="F27" s="10">
        <v>-0.26196567843655522</v>
      </c>
      <c r="G27" s="10">
        <v>1.2137418176664987</v>
      </c>
      <c r="H27" s="10">
        <v>0.71673154953715923</v>
      </c>
      <c r="I27" s="10">
        <v>2</v>
      </c>
    </row>
    <row r="28" spans="6:9" x14ac:dyDescent="0.25">
      <c r="F28" s="10">
        <v>0.11734322322631718</v>
      </c>
      <c r="G28" s="10">
        <v>1.7735740254100378</v>
      </c>
      <c r="H28" s="10">
        <v>0.53501306798707549</v>
      </c>
      <c r="I28" s="10">
        <v>4</v>
      </c>
    </row>
    <row r="29" spans="6:9" x14ac:dyDescent="0.25">
      <c r="F29" s="10">
        <v>0.81683051751925373</v>
      </c>
      <c r="G29" s="10">
        <v>0.14742114085303468</v>
      </c>
      <c r="H29" s="10">
        <v>-0.5047974441087717</v>
      </c>
      <c r="I29" s="10">
        <v>2</v>
      </c>
    </row>
    <row r="30" spans="6:9" x14ac:dyDescent="0.25">
      <c r="F30" s="10">
        <v>0.51385500498170644</v>
      </c>
      <c r="G30" s="10">
        <v>0.74566889624756238</v>
      </c>
      <c r="H30" s="10">
        <v>0.27337037737153869</v>
      </c>
      <c r="I30" s="10">
        <v>3</v>
      </c>
    </row>
    <row r="31" spans="6:9" x14ac:dyDescent="0.25">
      <c r="F31" s="10">
        <v>0.3450541635169303</v>
      </c>
      <c r="G31" s="10">
        <v>0.59915887520459288</v>
      </c>
      <c r="H31" s="10">
        <v>-4.3055839331154158E-2</v>
      </c>
      <c r="I31" s="10">
        <v>4</v>
      </c>
    </row>
    <row r="32" spans="6:9" x14ac:dyDescent="0.25">
      <c r="F32" s="10">
        <v>1.1710251047679545</v>
      </c>
      <c r="G32" s="10">
        <v>-1.013452474836585</v>
      </c>
      <c r="H32" s="10">
        <v>-0.18053876589842788</v>
      </c>
      <c r="I32" s="10">
        <v>5</v>
      </c>
    </row>
    <row r="33" spans="6:9" x14ac:dyDescent="0.25">
      <c r="F33" s="10">
        <v>0.37969004629937064</v>
      </c>
      <c r="G33" s="10">
        <v>1.1723080378669246</v>
      </c>
      <c r="H33" s="10">
        <v>3.8439822211186858E-2</v>
      </c>
      <c r="I33" s="10">
        <v>5</v>
      </c>
    </row>
    <row r="34" spans="6:9" x14ac:dyDescent="0.25">
      <c r="F34" s="10">
        <v>-1.3367104482514089</v>
      </c>
      <c r="G34" s="10">
        <v>-2.4910889802816993</v>
      </c>
      <c r="H34" s="10">
        <v>1.1399804930753537</v>
      </c>
      <c r="I34" s="10">
        <v>5</v>
      </c>
    </row>
    <row r="35" spans="6:9" x14ac:dyDescent="0.25">
      <c r="F35" s="10">
        <v>-11.675871692517301</v>
      </c>
      <c r="G35" s="10">
        <v>0.8338931825308411</v>
      </c>
      <c r="H35" s="10">
        <v>-1.173966480962604</v>
      </c>
      <c r="I35" s="10">
        <v>1</v>
      </c>
    </row>
    <row r="36" spans="6:9" x14ac:dyDescent="0.25">
      <c r="F36" s="10">
        <v>0.34916475787025192</v>
      </c>
      <c r="G36" s="10">
        <v>-2.0737006987749784</v>
      </c>
      <c r="H36" s="10">
        <v>0.20991688109512779</v>
      </c>
      <c r="I36" s="10">
        <v>3</v>
      </c>
    </row>
    <row r="37" spans="6:9" x14ac:dyDescent="0.25">
      <c r="F37" s="10">
        <v>-2.1965254470973088</v>
      </c>
      <c r="G37" s="10">
        <v>-3.7966371687004431E-2</v>
      </c>
      <c r="H37" s="10">
        <v>0.161485168606678</v>
      </c>
      <c r="I37" s="10">
        <v>4</v>
      </c>
    </row>
    <row r="38" spans="6:9" x14ac:dyDescent="0.25">
      <c r="F38" s="10">
        <v>0.56737867508820428</v>
      </c>
      <c r="G38" s="10">
        <v>0.4292162798187848</v>
      </c>
      <c r="H38" s="10">
        <v>-0.26543825306685875</v>
      </c>
      <c r="I38" s="10">
        <v>5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24"/>
  <sheetViews>
    <sheetView showGridLines="0" workbookViewId="0"/>
  </sheetViews>
  <sheetFormatPr defaultRowHeight="15" x14ac:dyDescent="0.25"/>
  <cols>
    <col min="12" max="12" width="11.140625" bestFit="1" customWidth="1"/>
  </cols>
  <sheetData>
    <row r="2" spans="2:15" ht="18.75" x14ac:dyDescent="0.3">
      <c r="B2" s="9" t="s">
        <v>9</v>
      </c>
      <c r="N2" t="s">
        <v>192</v>
      </c>
    </row>
    <row r="4" spans="2:15" ht="15.75" x14ac:dyDescent="0.25">
      <c r="B4" s="30" t="s">
        <v>11</v>
      </c>
      <c r="C4" s="31"/>
      <c r="D4" s="31"/>
      <c r="E4" s="31"/>
      <c r="F4" s="31"/>
      <c r="G4" s="31"/>
      <c r="H4" s="31"/>
      <c r="I4" s="32"/>
      <c r="L4" s="30" t="s">
        <v>12</v>
      </c>
      <c r="M4" s="31"/>
      <c r="N4" s="31"/>
      <c r="O4" s="32"/>
    </row>
    <row r="5" spans="2:15" x14ac:dyDescent="0.25">
      <c r="B5" s="33" t="s">
        <v>17</v>
      </c>
      <c r="C5" s="34"/>
      <c r="D5" s="33" t="s">
        <v>19</v>
      </c>
      <c r="E5" s="34"/>
      <c r="F5" s="33" t="s">
        <v>23</v>
      </c>
      <c r="G5" s="34"/>
      <c r="H5" s="33" t="s">
        <v>24</v>
      </c>
      <c r="I5" s="34"/>
      <c r="L5" s="12" t="s">
        <v>13</v>
      </c>
      <c r="M5" s="12" t="s">
        <v>14</v>
      </c>
      <c r="N5" s="12" t="s">
        <v>15</v>
      </c>
      <c r="O5" s="12" t="s">
        <v>16</v>
      </c>
    </row>
    <row r="6" spans="2:15" x14ac:dyDescent="0.25">
      <c r="L6" s="10">
        <v>0</v>
      </c>
      <c r="M6" s="10">
        <v>10</v>
      </c>
      <c r="N6" s="10">
        <v>0</v>
      </c>
      <c r="O6" s="10">
        <v>10</v>
      </c>
    </row>
    <row r="9" spans="2:15" ht="15.75" x14ac:dyDescent="0.25">
      <c r="B9" s="30" t="s">
        <v>24</v>
      </c>
      <c r="C9" s="32"/>
    </row>
    <row r="11" spans="2:15" ht="15.75" x14ac:dyDescent="0.25">
      <c r="B11" s="30" t="s">
        <v>26</v>
      </c>
      <c r="C11" s="31"/>
      <c r="D11" s="31"/>
      <c r="E11" s="32"/>
    </row>
    <row r="12" spans="2:15" x14ac:dyDescent="0.25">
      <c r="B12" s="12"/>
      <c r="C12" s="12" t="s">
        <v>27</v>
      </c>
      <c r="D12" s="12" t="s">
        <v>28</v>
      </c>
      <c r="E12" s="12" t="s">
        <v>29</v>
      </c>
    </row>
    <row r="13" spans="2:15" x14ac:dyDescent="0.25">
      <c r="B13" s="11" t="s">
        <v>30</v>
      </c>
      <c r="C13" s="10" t="s">
        <v>31</v>
      </c>
      <c r="D13" s="10" t="s">
        <v>191</v>
      </c>
      <c r="E13" s="10" t="s">
        <v>193</v>
      </c>
    </row>
    <row r="14" spans="2:15" x14ac:dyDescent="0.25">
      <c r="B14" s="11" t="s">
        <v>34</v>
      </c>
      <c r="C14" s="52">
        <v>52</v>
      </c>
      <c r="D14" s="54"/>
      <c r="E14" s="53"/>
    </row>
    <row r="16" spans="2:15" ht="15.75" x14ac:dyDescent="0.25">
      <c r="B16" s="30" t="s">
        <v>35</v>
      </c>
      <c r="C16" s="31"/>
      <c r="D16" s="31"/>
      <c r="E16" s="31"/>
      <c r="F16" s="31"/>
      <c r="G16" s="31"/>
      <c r="H16" s="32"/>
    </row>
    <row r="17" spans="2:8" x14ac:dyDescent="0.25">
      <c r="B17" s="11" t="s">
        <v>36</v>
      </c>
      <c r="C17" s="40">
        <v>6</v>
      </c>
      <c r="D17" s="41"/>
      <c r="E17" s="41"/>
      <c r="F17" s="41"/>
      <c r="G17" s="41"/>
      <c r="H17" s="42"/>
    </row>
    <row r="18" spans="2:8" x14ac:dyDescent="0.25">
      <c r="B18" s="11" t="s">
        <v>37</v>
      </c>
      <c r="C18" s="10">
        <v>1</v>
      </c>
      <c r="D18" s="10">
        <v>2</v>
      </c>
      <c r="E18" s="10">
        <v>3</v>
      </c>
      <c r="F18" s="10">
        <v>4</v>
      </c>
      <c r="G18" s="10">
        <v>5</v>
      </c>
      <c r="H18" s="10">
        <v>6</v>
      </c>
    </row>
    <row r="19" spans="2:8" x14ac:dyDescent="0.25">
      <c r="B19" s="11" t="s">
        <v>38</v>
      </c>
      <c r="C19" s="10" t="s">
        <v>2</v>
      </c>
      <c r="D19" s="10" t="s">
        <v>3</v>
      </c>
      <c r="E19" s="10" t="s">
        <v>4</v>
      </c>
      <c r="F19" s="10" t="s">
        <v>5</v>
      </c>
      <c r="G19" s="10" t="s">
        <v>6</v>
      </c>
      <c r="H19" s="10" t="s">
        <v>7</v>
      </c>
    </row>
    <row r="21" spans="2:8" ht="15.75" x14ac:dyDescent="0.25">
      <c r="B21" s="30" t="s">
        <v>39</v>
      </c>
      <c r="C21" s="31"/>
      <c r="D21" s="32"/>
    </row>
    <row r="22" spans="2:8" x14ac:dyDescent="0.25">
      <c r="B22" s="11" t="s">
        <v>40</v>
      </c>
      <c r="C22" s="52">
        <v>90</v>
      </c>
      <c r="D22" s="53"/>
    </row>
    <row r="23" spans="2:8" x14ac:dyDescent="0.25">
      <c r="B23" s="11" t="s">
        <v>41</v>
      </c>
      <c r="C23" s="15" t="s">
        <v>42</v>
      </c>
      <c r="D23" s="10" t="s">
        <v>43</v>
      </c>
    </row>
    <row r="24" spans="2:8" x14ac:dyDescent="0.25">
      <c r="B24" s="11" t="s">
        <v>44</v>
      </c>
      <c r="C24" s="15" t="s">
        <v>45</v>
      </c>
      <c r="D24" s="10" t="s">
        <v>46</v>
      </c>
    </row>
  </sheetData>
  <mergeCells count="13">
    <mergeCell ref="L4:O4"/>
    <mergeCell ref="C22:D22"/>
    <mergeCell ref="B5:C5"/>
    <mergeCell ref="D5:E5"/>
    <mergeCell ref="F5:G5"/>
    <mergeCell ref="H5:I5"/>
    <mergeCell ref="B4:I4"/>
    <mergeCell ref="B9:C9"/>
    <mergeCell ref="B11:E11"/>
    <mergeCell ref="C14:E14"/>
    <mergeCell ref="B16:H16"/>
    <mergeCell ref="C17:H17"/>
    <mergeCell ref="B21:D21"/>
  </mergeCells>
  <hyperlinks>
    <hyperlink ref="B5" location="'PCA_Components1'!$B$9:$E$16" display="Principal Components"/>
    <hyperlink ref="D5" location="'PCA_Components1'!$B$19:$E$23" display="Variances"/>
    <hyperlink ref="F5" location="'PCA_Scores1'!$B$9:$E$62" display="Scores"/>
    <hyperlink ref="H5" location="'PCA_Summary1'!$B$9:$C$9" display="Summary"/>
  </hyperlink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62"/>
  <sheetViews>
    <sheetView showGridLines="0" topLeftCell="A26" workbookViewId="0">
      <selection activeCell="C10" sqref="C10:E62"/>
    </sheetView>
  </sheetViews>
  <sheetFormatPr defaultRowHeight="15" x14ac:dyDescent="0.25"/>
  <cols>
    <col min="12" max="12" width="11.140625" bestFit="1" customWidth="1"/>
  </cols>
  <sheetData>
    <row r="2" spans="2:15" ht="18.75" x14ac:dyDescent="0.3">
      <c r="B2" s="9" t="s">
        <v>9</v>
      </c>
      <c r="N2" t="s">
        <v>192</v>
      </c>
    </row>
    <row r="4" spans="2:15" ht="15.75" x14ac:dyDescent="0.25">
      <c r="B4" s="30" t="s">
        <v>11</v>
      </c>
      <c r="C4" s="31"/>
      <c r="D4" s="31"/>
      <c r="E4" s="31"/>
      <c r="F4" s="31"/>
      <c r="G4" s="31"/>
      <c r="H4" s="31"/>
      <c r="I4" s="32"/>
      <c r="L4" s="30" t="s">
        <v>12</v>
      </c>
      <c r="M4" s="31"/>
      <c r="N4" s="31"/>
      <c r="O4" s="32"/>
    </row>
    <row r="5" spans="2:15" x14ac:dyDescent="0.25">
      <c r="B5" s="33" t="s">
        <v>17</v>
      </c>
      <c r="C5" s="34"/>
      <c r="D5" s="33" t="s">
        <v>19</v>
      </c>
      <c r="E5" s="34"/>
      <c r="F5" s="33" t="s">
        <v>23</v>
      </c>
      <c r="G5" s="34"/>
      <c r="H5" s="33" t="s">
        <v>24</v>
      </c>
      <c r="I5" s="34"/>
      <c r="L5" s="12" t="s">
        <v>13</v>
      </c>
      <c r="M5" s="12" t="s">
        <v>14</v>
      </c>
      <c r="N5" s="12" t="s">
        <v>15</v>
      </c>
      <c r="O5" s="12" t="s">
        <v>16</v>
      </c>
    </row>
    <row r="6" spans="2:15" x14ac:dyDescent="0.25">
      <c r="L6" s="10">
        <v>0</v>
      </c>
      <c r="M6" s="10">
        <v>10</v>
      </c>
      <c r="N6" s="10">
        <v>0</v>
      </c>
      <c r="O6" s="10">
        <v>10</v>
      </c>
    </row>
    <row r="9" spans="2:15" ht="15.75" x14ac:dyDescent="0.25">
      <c r="B9" s="30" t="s">
        <v>23</v>
      </c>
      <c r="C9" s="31"/>
      <c r="D9" s="31"/>
      <c r="E9" s="32"/>
    </row>
    <row r="10" spans="2:15" x14ac:dyDescent="0.25">
      <c r="B10" s="11" t="s">
        <v>25</v>
      </c>
      <c r="C10" s="12">
        <v>1</v>
      </c>
      <c r="D10" s="12">
        <v>2</v>
      </c>
      <c r="E10" s="12">
        <v>3</v>
      </c>
    </row>
    <row r="11" spans="2:15" x14ac:dyDescent="0.25">
      <c r="B11" s="11">
        <v>1</v>
      </c>
      <c r="C11" s="10">
        <v>-0.69732969041579218</v>
      </c>
      <c r="D11" s="10">
        <v>1.1917350237257489</v>
      </c>
      <c r="E11" s="10">
        <v>0.5465357790798101</v>
      </c>
    </row>
    <row r="12" spans="2:15" x14ac:dyDescent="0.25">
      <c r="B12" s="11">
        <v>2</v>
      </c>
      <c r="C12" s="10">
        <v>-0.88837702679685848</v>
      </c>
      <c r="D12" s="10">
        <v>-0.53889672911639164</v>
      </c>
      <c r="E12" s="10">
        <v>-0.59272505169654488</v>
      </c>
    </row>
    <row r="13" spans="2:15" x14ac:dyDescent="0.25">
      <c r="B13" s="11">
        <v>3</v>
      </c>
      <c r="C13" s="10">
        <v>0.34916475787025192</v>
      </c>
      <c r="D13" s="10">
        <v>-2.0737006987749784</v>
      </c>
      <c r="E13" s="10">
        <v>0.20991688109512779</v>
      </c>
    </row>
    <row r="14" spans="2:15" x14ac:dyDescent="0.25">
      <c r="B14" s="11">
        <v>4</v>
      </c>
      <c r="C14" s="10">
        <v>0.53940318787566732</v>
      </c>
      <c r="D14" s="10">
        <v>0.77990024385769763</v>
      </c>
      <c r="E14" s="10">
        <v>-2.7778388115760624E-2</v>
      </c>
    </row>
    <row r="15" spans="2:15" x14ac:dyDescent="0.25">
      <c r="B15" s="11">
        <v>5</v>
      </c>
      <c r="C15" s="10">
        <v>0.57611740221171626</v>
      </c>
      <c r="D15" s="10">
        <v>-1.4481279132540354</v>
      </c>
      <c r="E15" s="10">
        <v>0.45739446086502644</v>
      </c>
    </row>
    <row r="16" spans="2:15" x14ac:dyDescent="0.25">
      <c r="B16" s="11">
        <v>6</v>
      </c>
      <c r="C16" s="10">
        <v>0.51385500498170644</v>
      </c>
      <c r="D16" s="10">
        <v>0.74566889624756238</v>
      </c>
      <c r="E16" s="10">
        <v>0.27337037737153869</v>
      </c>
    </row>
    <row r="17" spans="2:5" x14ac:dyDescent="0.25">
      <c r="B17" s="11">
        <v>7</v>
      </c>
      <c r="C17" s="10">
        <v>-2.1965254470973088</v>
      </c>
      <c r="D17" s="10">
        <v>-3.7966371687004431E-2</v>
      </c>
      <c r="E17" s="10">
        <v>0.161485168606678</v>
      </c>
    </row>
    <row r="18" spans="2:5" x14ac:dyDescent="0.25">
      <c r="B18" s="11">
        <v>8</v>
      </c>
      <c r="C18" s="10">
        <v>0.79098059818351985</v>
      </c>
      <c r="D18" s="10">
        <v>0.66619453849822086</v>
      </c>
      <c r="E18" s="10">
        <v>-0.32146386979700986</v>
      </c>
    </row>
    <row r="19" spans="2:5" x14ac:dyDescent="0.25">
      <c r="B19" s="11">
        <v>9</v>
      </c>
      <c r="C19" s="10">
        <v>-0.32951285537332903</v>
      </c>
      <c r="D19" s="10">
        <v>1.2845876489305716</v>
      </c>
      <c r="E19" s="10">
        <v>0.90200396627372459</v>
      </c>
    </row>
    <row r="20" spans="2:5" x14ac:dyDescent="0.25">
      <c r="B20" s="11">
        <v>10</v>
      </c>
      <c r="C20" s="10">
        <v>0.8485465889865883</v>
      </c>
      <c r="D20" s="10">
        <v>0.52846116679039268</v>
      </c>
      <c r="E20" s="10">
        <v>-0.32451716101266814</v>
      </c>
    </row>
    <row r="21" spans="2:5" x14ac:dyDescent="0.25">
      <c r="B21" s="11">
        <v>11</v>
      </c>
      <c r="C21" s="10">
        <v>0.56015700356079801</v>
      </c>
      <c r="D21" s="10">
        <v>0.77561228689079209</v>
      </c>
      <c r="E21" s="10">
        <v>0.46711466727013085</v>
      </c>
    </row>
    <row r="22" spans="2:5" x14ac:dyDescent="0.25">
      <c r="B22" s="11">
        <v>12</v>
      </c>
      <c r="C22" s="10">
        <v>-0.29452453335589346</v>
      </c>
      <c r="D22" s="10">
        <v>1.2206699438818607</v>
      </c>
      <c r="E22" s="10">
        <v>-0.12333449040542166</v>
      </c>
    </row>
    <row r="23" spans="2:5" x14ac:dyDescent="0.25">
      <c r="B23" s="11">
        <v>13</v>
      </c>
      <c r="C23" s="10">
        <v>1.3562926609399613</v>
      </c>
      <c r="D23" s="10">
        <v>-0.29817017205006729</v>
      </c>
      <c r="E23" s="10">
        <v>-0.99132220103842073</v>
      </c>
    </row>
    <row r="24" spans="2:5" x14ac:dyDescent="0.25">
      <c r="B24" s="11">
        <v>14</v>
      </c>
      <c r="C24" s="10">
        <v>-1.0153479470243871</v>
      </c>
      <c r="D24" s="10">
        <v>-1.1100038528097416</v>
      </c>
      <c r="E24" s="10">
        <v>1.4141518117563319</v>
      </c>
    </row>
    <row r="25" spans="2:5" x14ac:dyDescent="0.25">
      <c r="B25" s="11">
        <v>15</v>
      </c>
      <c r="C25" s="10">
        <v>-0.26313342368304743</v>
      </c>
      <c r="D25" s="10">
        <v>1.7924903925044275</v>
      </c>
      <c r="E25" s="10">
        <v>0.97252851127200302</v>
      </c>
    </row>
    <row r="26" spans="2:5" x14ac:dyDescent="0.25">
      <c r="B26" s="11">
        <v>16</v>
      </c>
      <c r="C26" s="10">
        <v>0.56204247277911068</v>
      </c>
      <c r="D26" s="10">
        <v>9.9511287299493101E-2</v>
      </c>
      <c r="E26" s="10">
        <v>0.53971405656573557</v>
      </c>
    </row>
    <row r="27" spans="2:5" x14ac:dyDescent="0.25">
      <c r="B27" s="11">
        <v>17</v>
      </c>
      <c r="C27" s="10">
        <v>-0.81043382637124273</v>
      </c>
      <c r="D27" s="10">
        <v>-3.2033651151379274</v>
      </c>
      <c r="E27" s="10">
        <v>0.72052765451869871</v>
      </c>
    </row>
    <row r="28" spans="2:5" x14ac:dyDescent="0.25">
      <c r="B28" s="11">
        <v>18</v>
      </c>
      <c r="C28" s="10">
        <v>0.60038100774471115</v>
      </c>
      <c r="D28" s="10">
        <v>0.729025210978266</v>
      </c>
      <c r="E28" s="10">
        <v>-0.51432595860309072</v>
      </c>
    </row>
    <row r="29" spans="2:5" x14ac:dyDescent="0.25">
      <c r="B29" s="11">
        <v>19</v>
      </c>
      <c r="C29" s="10">
        <v>0.56737867508820428</v>
      </c>
      <c r="D29" s="10">
        <v>0.4292162798187848</v>
      </c>
      <c r="E29" s="10">
        <v>-0.26543825306685875</v>
      </c>
    </row>
    <row r="30" spans="2:5" x14ac:dyDescent="0.25">
      <c r="B30" s="11">
        <v>20</v>
      </c>
      <c r="C30" s="10">
        <v>1.2801292098054851</v>
      </c>
      <c r="D30" s="10">
        <v>0.11532259661577102</v>
      </c>
      <c r="E30" s="10">
        <v>-1.5558661780942238</v>
      </c>
    </row>
    <row r="31" spans="2:5" x14ac:dyDescent="0.25">
      <c r="B31" s="11">
        <v>21</v>
      </c>
      <c r="C31" s="10">
        <v>0.87920968355130913</v>
      </c>
      <c r="D31" s="10">
        <v>0.82612703192658743</v>
      </c>
      <c r="E31" s="10">
        <v>0.20040359765667135</v>
      </c>
    </row>
    <row r="32" spans="2:5" x14ac:dyDescent="0.25">
      <c r="B32" s="11">
        <v>22</v>
      </c>
      <c r="C32" s="10">
        <v>-1.3352945957362874</v>
      </c>
      <c r="D32" s="10">
        <v>-3.8333093134806928</v>
      </c>
      <c r="E32" s="10">
        <v>0.68690595398045051</v>
      </c>
    </row>
    <row r="33" spans="2:5" x14ac:dyDescent="0.25">
      <c r="B33" s="11">
        <v>23</v>
      </c>
      <c r="C33" s="10">
        <v>0.29858631138051833</v>
      </c>
      <c r="D33" s="10">
        <v>-1.8821410217051766</v>
      </c>
      <c r="E33" s="10">
        <v>8.0377222575364726E-2</v>
      </c>
    </row>
    <row r="34" spans="2:5" x14ac:dyDescent="0.25">
      <c r="B34" s="11">
        <v>24</v>
      </c>
      <c r="C34" s="10">
        <v>7.118946219532446E-2</v>
      </c>
      <c r="D34" s="10">
        <v>-1.8542433107108751</v>
      </c>
      <c r="E34" s="10">
        <v>0.49032558083359928</v>
      </c>
    </row>
    <row r="35" spans="2:5" x14ac:dyDescent="0.25">
      <c r="B35" s="11">
        <v>25</v>
      </c>
      <c r="C35" s="10">
        <v>9.9172318852005226E-2</v>
      </c>
      <c r="D35" s="10">
        <v>0.99805786341797254</v>
      </c>
      <c r="E35" s="10">
        <v>0.17398952991691788</v>
      </c>
    </row>
    <row r="36" spans="2:5" x14ac:dyDescent="0.25">
      <c r="B36" s="11">
        <v>26</v>
      </c>
      <c r="C36" s="10">
        <v>-0.70430481803281264</v>
      </c>
      <c r="D36" s="10">
        <v>-2.0021989602832053</v>
      </c>
      <c r="E36" s="10">
        <v>0.43156513450311401</v>
      </c>
    </row>
    <row r="37" spans="2:5" x14ac:dyDescent="0.25">
      <c r="B37" s="11">
        <v>27</v>
      </c>
      <c r="C37" s="10">
        <v>0.3450541635169303</v>
      </c>
      <c r="D37" s="10">
        <v>0.59915887520459288</v>
      </c>
      <c r="E37" s="10">
        <v>-4.3055839331154158E-2</v>
      </c>
    </row>
    <row r="38" spans="2:5" x14ac:dyDescent="0.25">
      <c r="B38" s="11">
        <v>28</v>
      </c>
      <c r="C38" s="10">
        <v>0.68906027864857666</v>
      </c>
      <c r="D38" s="10">
        <v>0.36079211442572162</v>
      </c>
      <c r="E38" s="10">
        <v>0.2679390649503699</v>
      </c>
    </row>
    <row r="39" spans="2:5" x14ac:dyDescent="0.25">
      <c r="B39" s="11">
        <v>29</v>
      </c>
      <c r="C39" s="10">
        <v>0.37969004629937064</v>
      </c>
      <c r="D39" s="10">
        <v>1.1723080378669246</v>
      </c>
      <c r="E39" s="10">
        <v>3.8439822211186858E-2</v>
      </c>
    </row>
    <row r="40" spans="2:5" x14ac:dyDescent="0.25">
      <c r="B40" s="11">
        <v>30</v>
      </c>
      <c r="C40" s="10">
        <v>-1.3367104482514089</v>
      </c>
      <c r="D40" s="10">
        <v>-2.4910889802816993</v>
      </c>
      <c r="E40" s="10">
        <v>1.1399804930753537</v>
      </c>
    </row>
    <row r="41" spans="2:5" x14ac:dyDescent="0.25">
      <c r="B41" s="11">
        <v>31</v>
      </c>
      <c r="C41" s="10">
        <v>0.76017355502610318</v>
      </c>
      <c r="D41" s="10">
        <v>1.0716148545522153</v>
      </c>
      <c r="E41" s="10">
        <v>-6.7831673580360796E-3</v>
      </c>
    </row>
    <row r="42" spans="2:5" x14ac:dyDescent="0.25">
      <c r="B42" s="11">
        <v>32</v>
      </c>
      <c r="C42" s="10">
        <v>0.79160968494180139</v>
      </c>
      <c r="D42" s="10">
        <v>0.34748086922343402</v>
      </c>
      <c r="E42" s="10">
        <v>-1.022535577580336</v>
      </c>
    </row>
    <row r="43" spans="2:5" x14ac:dyDescent="0.25">
      <c r="B43" s="11">
        <v>33</v>
      </c>
      <c r="C43" s="10">
        <v>0.81683051751925373</v>
      </c>
      <c r="D43" s="10">
        <v>0.14742114085303468</v>
      </c>
      <c r="E43" s="10">
        <v>-0.5047974441087717</v>
      </c>
    </row>
    <row r="44" spans="2:5" x14ac:dyDescent="0.25">
      <c r="B44" s="11">
        <v>34</v>
      </c>
      <c r="C44" s="10">
        <v>1.4234371398030046</v>
      </c>
      <c r="D44" s="10">
        <v>-0.6561155173389025</v>
      </c>
      <c r="E44" s="10">
        <v>-0.52297879292481397</v>
      </c>
    </row>
    <row r="45" spans="2:5" x14ac:dyDescent="0.25">
      <c r="B45" s="11">
        <v>35</v>
      </c>
      <c r="C45" s="10">
        <v>-0.80299443846126295</v>
      </c>
      <c r="D45" s="10">
        <v>2.2599329553516387</v>
      </c>
      <c r="E45" s="10">
        <v>0.56196730387129057</v>
      </c>
    </row>
    <row r="46" spans="2:5" x14ac:dyDescent="0.25">
      <c r="B46" s="11">
        <v>36</v>
      </c>
      <c r="C46" s="10">
        <v>0.82231032934420401</v>
      </c>
      <c r="D46" s="10">
        <v>0.41088549655447687</v>
      </c>
      <c r="E46" s="10">
        <v>0.11367697814079894</v>
      </c>
    </row>
    <row r="47" spans="2:5" x14ac:dyDescent="0.25">
      <c r="B47" s="11">
        <v>37</v>
      </c>
      <c r="C47" s="10">
        <v>0.65776903436938017</v>
      </c>
      <c r="D47" s="10">
        <v>-0.54185112199597751</v>
      </c>
      <c r="E47" s="10">
        <v>-0.25648149201267012</v>
      </c>
    </row>
    <row r="48" spans="2:5" x14ac:dyDescent="0.25">
      <c r="B48" s="11">
        <v>38</v>
      </c>
      <c r="C48" s="10">
        <v>0.73684591200162797</v>
      </c>
      <c r="D48" s="10">
        <v>0.69792496248312053</v>
      </c>
      <c r="E48" s="10">
        <v>-0.38258018884136219</v>
      </c>
    </row>
    <row r="49" spans="2:5" x14ac:dyDescent="0.25">
      <c r="B49" s="11">
        <v>39</v>
      </c>
      <c r="C49" s="10">
        <v>0.72859485341981156</v>
      </c>
      <c r="D49" s="10">
        <v>-0.17391990730615542</v>
      </c>
      <c r="E49" s="10">
        <v>6.6840303599539685E-2</v>
      </c>
    </row>
    <row r="50" spans="2:5" x14ac:dyDescent="0.25">
      <c r="B50" s="11">
        <v>40</v>
      </c>
      <c r="C50" s="10">
        <v>0.11734322322631718</v>
      </c>
      <c r="D50" s="10">
        <v>1.7735740254100378</v>
      </c>
      <c r="E50" s="10">
        <v>0.53501306798707549</v>
      </c>
    </row>
    <row r="51" spans="2:5" x14ac:dyDescent="0.25">
      <c r="B51" s="11">
        <v>41</v>
      </c>
      <c r="C51" s="10">
        <v>0.97224914364810766</v>
      </c>
      <c r="D51" s="10">
        <v>-0.4557911242335107</v>
      </c>
      <c r="E51" s="10">
        <v>-1.0063045953353771</v>
      </c>
    </row>
    <row r="52" spans="2:5" x14ac:dyDescent="0.25">
      <c r="B52" s="11">
        <v>42</v>
      </c>
      <c r="C52" s="10">
        <v>1.0760067590711933</v>
      </c>
      <c r="D52" s="10">
        <v>-0.42488811521822739</v>
      </c>
      <c r="E52" s="10">
        <v>-0.25285057331859195</v>
      </c>
    </row>
    <row r="53" spans="2:5" x14ac:dyDescent="0.25">
      <c r="B53" s="11">
        <v>43</v>
      </c>
      <c r="C53" s="10">
        <v>0.10891142418903896</v>
      </c>
      <c r="D53" s="10">
        <v>-1.1508652012518015</v>
      </c>
      <c r="E53" s="10">
        <v>-0.54679523249936823</v>
      </c>
    </row>
    <row r="54" spans="2:5" x14ac:dyDescent="0.25">
      <c r="B54" s="11">
        <v>44</v>
      </c>
      <c r="C54" s="10">
        <v>-11.675871692517301</v>
      </c>
      <c r="D54" s="10">
        <v>0.8338931825308411</v>
      </c>
      <c r="E54" s="10">
        <v>-1.173966480962604</v>
      </c>
    </row>
    <row r="55" spans="2:5" x14ac:dyDescent="0.25">
      <c r="B55" s="11">
        <v>45</v>
      </c>
      <c r="C55" s="10">
        <v>-0.31896111831289697</v>
      </c>
      <c r="D55" s="10">
        <v>-0.70817598453706687</v>
      </c>
      <c r="E55" s="10">
        <v>-1.831456898806924</v>
      </c>
    </row>
    <row r="56" spans="2:5" x14ac:dyDescent="0.25">
      <c r="B56" s="11">
        <v>46</v>
      </c>
      <c r="C56" s="10">
        <v>-0.26196567843655522</v>
      </c>
      <c r="D56" s="10">
        <v>1.2137418176664987</v>
      </c>
      <c r="E56" s="10">
        <v>0.71673154953715923</v>
      </c>
    </row>
    <row r="57" spans="2:5" x14ac:dyDescent="0.25">
      <c r="B57" s="11">
        <v>47</v>
      </c>
      <c r="C57" s="10">
        <v>0.72728266890359838</v>
      </c>
      <c r="D57" s="10">
        <v>0.32061973898565932</v>
      </c>
      <c r="E57" s="10">
        <v>-1.8164806339322888</v>
      </c>
    </row>
    <row r="58" spans="2:5" x14ac:dyDescent="0.25">
      <c r="B58" s="11">
        <v>48</v>
      </c>
      <c r="C58" s="10">
        <v>-0.13547090076135851</v>
      </c>
      <c r="D58" s="10">
        <v>1.9449721480055571</v>
      </c>
      <c r="E58" s="10">
        <v>0.79000520183170908</v>
      </c>
    </row>
    <row r="59" spans="2:5" x14ac:dyDescent="0.25">
      <c r="B59" s="11">
        <v>49</v>
      </c>
      <c r="C59" s="10">
        <v>1.1710251047679545</v>
      </c>
      <c r="D59" s="10">
        <v>-1.013452474836585</v>
      </c>
      <c r="E59" s="10">
        <v>-0.18053876589842788</v>
      </c>
    </row>
    <row r="60" spans="2:5" x14ac:dyDescent="0.25">
      <c r="B60" s="11">
        <v>50</v>
      </c>
      <c r="C60" s="10">
        <v>0.64025656627192995</v>
      </c>
      <c r="D60" s="10">
        <v>-1.7938923828391169</v>
      </c>
      <c r="E60" s="10">
        <v>-0.35280847645787844</v>
      </c>
    </row>
    <row r="61" spans="2:5" x14ac:dyDescent="0.25">
      <c r="B61" s="11">
        <v>51</v>
      </c>
      <c r="C61" s="10">
        <v>-0.12570620974094859</v>
      </c>
      <c r="D61" s="10">
        <v>1.8100625351460031</v>
      </c>
      <c r="E61" s="10">
        <v>1.0060156586087234</v>
      </c>
    </row>
    <row r="62" spans="2:5" x14ac:dyDescent="0.25">
      <c r="B62" s="11">
        <v>52</v>
      </c>
      <c r="C62" s="10">
        <v>0.33540789939361954</v>
      </c>
      <c r="D62" s="10">
        <v>0.54520110320522441</v>
      </c>
      <c r="E62" s="10">
        <v>0.65226591324447591</v>
      </c>
    </row>
  </sheetData>
  <mergeCells count="7">
    <mergeCell ref="L4:O4"/>
    <mergeCell ref="B9:E9"/>
    <mergeCell ref="B5:C5"/>
    <mergeCell ref="D5:E5"/>
    <mergeCell ref="F5:G5"/>
    <mergeCell ref="H5:I5"/>
    <mergeCell ref="B4:I4"/>
  </mergeCells>
  <hyperlinks>
    <hyperlink ref="B5" location="'PCA_Components1'!$B$9:$E$16" display="Principal Components"/>
    <hyperlink ref="D5" location="'PCA_Components1'!$B$19:$E$23" display="Variances"/>
    <hyperlink ref="F5" location="'PCA_Scores1'!$B$9:$E$62" display="Scores"/>
    <hyperlink ref="H5" location="'PCA_Summary1'!$B$9:$C$9" display="Summary"/>
  </hyperlink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23"/>
  <sheetViews>
    <sheetView showGridLines="0" workbookViewId="0"/>
  </sheetViews>
  <sheetFormatPr defaultRowHeight="15" x14ac:dyDescent="0.25"/>
  <cols>
    <col min="12" max="12" width="11.140625" bestFit="1" customWidth="1"/>
  </cols>
  <sheetData>
    <row r="2" spans="2:15" ht="18.75" x14ac:dyDescent="0.3">
      <c r="B2" s="9" t="s">
        <v>9</v>
      </c>
      <c r="N2" t="s">
        <v>192</v>
      </c>
    </row>
    <row r="4" spans="2:15" ht="15.75" x14ac:dyDescent="0.25">
      <c r="B4" s="30" t="s">
        <v>11</v>
      </c>
      <c r="C4" s="31"/>
      <c r="D4" s="31"/>
      <c r="E4" s="31"/>
      <c r="F4" s="31"/>
      <c r="G4" s="31"/>
      <c r="H4" s="31"/>
      <c r="I4" s="32"/>
      <c r="L4" s="30" t="s">
        <v>12</v>
      </c>
      <c r="M4" s="31"/>
      <c r="N4" s="31"/>
      <c r="O4" s="32"/>
    </row>
    <row r="5" spans="2:15" x14ac:dyDescent="0.25">
      <c r="B5" s="33" t="s">
        <v>17</v>
      </c>
      <c r="C5" s="34"/>
      <c r="D5" s="33" t="s">
        <v>19</v>
      </c>
      <c r="E5" s="34"/>
      <c r="F5" s="33" t="s">
        <v>23</v>
      </c>
      <c r="G5" s="34"/>
      <c r="H5" s="33" t="s">
        <v>24</v>
      </c>
      <c r="I5" s="34"/>
      <c r="L5" s="12" t="s">
        <v>13</v>
      </c>
      <c r="M5" s="12" t="s">
        <v>14</v>
      </c>
      <c r="N5" s="12" t="s">
        <v>15</v>
      </c>
      <c r="O5" s="12" t="s">
        <v>16</v>
      </c>
    </row>
    <row r="6" spans="2:15" x14ac:dyDescent="0.25">
      <c r="L6" s="10">
        <v>0</v>
      </c>
      <c r="M6" s="10">
        <v>10</v>
      </c>
      <c r="N6" s="10">
        <v>0</v>
      </c>
      <c r="O6" s="10">
        <v>10</v>
      </c>
    </row>
    <row r="9" spans="2:15" ht="15.75" x14ac:dyDescent="0.25">
      <c r="B9" s="30" t="s">
        <v>17</v>
      </c>
      <c r="C9" s="31"/>
      <c r="D9" s="31"/>
      <c r="E9" s="32"/>
    </row>
    <row r="10" spans="2:15" x14ac:dyDescent="0.25">
      <c r="B10" s="11" t="s">
        <v>18</v>
      </c>
      <c r="C10" s="12">
        <v>1</v>
      </c>
      <c r="D10" s="12">
        <v>2</v>
      </c>
      <c r="E10" s="12">
        <v>3</v>
      </c>
    </row>
    <row r="11" spans="2:15" x14ac:dyDescent="0.25">
      <c r="B11" s="11" t="s">
        <v>2</v>
      </c>
      <c r="C11" s="10">
        <v>-0.48297313432132971</v>
      </c>
      <c r="D11" s="10">
        <v>0.15761542432667713</v>
      </c>
      <c r="E11" s="10">
        <v>0.53982639269103161</v>
      </c>
    </row>
    <row r="12" spans="2:15" x14ac:dyDescent="0.25">
      <c r="B12" s="11" t="s">
        <v>3</v>
      </c>
      <c r="C12" s="10">
        <v>-0.2225149305769808</v>
      </c>
      <c r="D12" s="10">
        <v>0.63849354293851945</v>
      </c>
      <c r="E12" s="10">
        <v>0.37622992713515646</v>
      </c>
    </row>
    <row r="13" spans="2:15" x14ac:dyDescent="0.25">
      <c r="B13" s="11" t="s">
        <v>4</v>
      </c>
      <c r="C13" s="10">
        <v>-0.48120249866480735</v>
      </c>
      <c r="D13" s="10">
        <v>-0.2047960652918861</v>
      </c>
      <c r="E13" s="10">
        <v>-3.9142958336517694E-2</v>
      </c>
    </row>
    <row r="14" spans="2:15" x14ac:dyDescent="0.25">
      <c r="B14" s="11" t="s">
        <v>5</v>
      </c>
      <c r="C14" s="10">
        <v>-0.49784303794593909</v>
      </c>
      <c r="D14" s="10">
        <v>-0.2115001403156006</v>
      </c>
      <c r="E14" s="10">
        <v>-0.29393843275323539</v>
      </c>
    </row>
    <row r="15" spans="2:15" x14ac:dyDescent="0.25">
      <c r="B15" s="11" t="s">
        <v>6</v>
      </c>
      <c r="C15" s="10">
        <v>-0.24029706510785251</v>
      </c>
      <c r="D15" s="10">
        <v>-0.61734318811099897</v>
      </c>
      <c r="E15" s="10">
        <v>0.32921724366154187</v>
      </c>
    </row>
    <row r="16" spans="2:15" x14ac:dyDescent="0.25">
      <c r="B16" s="11" t="s">
        <v>7</v>
      </c>
      <c r="C16" s="10">
        <v>-0.42435579711158578</v>
      </c>
      <c r="D16" s="10">
        <v>0.31574835553099767</v>
      </c>
      <c r="E16" s="10">
        <v>-0.60886988817086163</v>
      </c>
    </row>
    <row r="19" spans="2:5" ht="15.75" x14ac:dyDescent="0.25">
      <c r="B19" s="30" t="s">
        <v>19</v>
      </c>
      <c r="C19" s="31"/>
      <c r="D19" s="31"/>
      <c r="E19" s="32"/>
    </row>
    <row r="20" spans="2:5" x14ac:dyDescent="0.25">
      <c r="B20" s="12"/>
      <c r="C20" s="12">
        <v>1</v>
      </c>
      <c r="D20" s="12">
        <v>2</v>
      </c>
      <c r="E20" s="12">
        <v>3</v>
      </c>
    </row>
    <row r="21" spans="2:5" x14ac:dyDescent="0.25">
      <c r="B21" s="11" t="s">
        <v>20</v>
      </c>
      <c r="C21" s="10">
        <v>3.3075581136390078</v>
      </c>
      <c r="D21" s="10">
        <v>1.7989323475945407</v>
      </c>
      <c r="E21" s="10">
        <v>0.52256242797904184</v>
      </c>
    </row>
    <row r="22" spans="2:5" x14ac:dyDescent="0.25">
      <c r="B22" s="11" t="s">
        <v>21</v>
      </c>
      <c r="C22" s="10">
        <v>58.758696689056677</v>
      </c>
      <c r="D22" s="10">
        <v>31.957993342751855</v>
      </c>
      <c r="E22" s="10">
        <v>9.2833099681914604</v>
      </c>
    </row>
    <row r="23" spans="2:5" x14ac:dyDescent="0.25">
      <c r="B23" s="11" t="s">
        <v>22</v>
      </c>
      <c r="C23" s="10">
        <v>55.125968560650115</v>
      </c>
      <c r="D23" s="10">
        <v>85.108174353892466</v>
      </c>
      <c r="E23" s="10">
        <v>93.817548153543157</v>
      </c>
    </row>
  </sheetData>
  <mergeCells count="8">
    <mergeCell ref="B4:I4"/>
    <mergeCell ref="L4:O4"/>
    <mergeCell ref="B9:E9"/>
    <mergeCell ref="B19:E19"/>
    <mergeCell ref="B5:C5"/>
    <mergeCell ref="D5:E5"/>
    <mergeCell ref="F5:G5"/>
    <mergeCell ref="H5:I5"/>
  </mergeCells>
  <hyperlinks>
    <hyperlink ref="B5" location="'PCA_Components1'!$B$9:$E$16" display="Principal Components"/>
    <hyperlink ref="D5" location="'PCA_Components1'!$B$19:$E$23" display="Variances"/>
    <hyperlink ref="F5" location="'PCA_Scores1'!$B$9:$E$62" display="Scores"/>
    <hyperlink ref="H5" location="'PCA_Summary1'!$B$9:$C$9" display="Summary"/>
  </hyperlink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2"/>
  <sheetViews>
    <sheetView workbookViewId="0">
      <selection activeCell="C3" sqref="C3"/>
    </sheetView>
  </sheetViews>
  <sheetFormatPr defaultRowHeight="15" x14ac:dyDescent="0.25"/>
  <cols>
    <col min="1" max="1" width="7.85546875" style="8" bestFit="1" customWidth="1"/>
    <col min="2" max="2" width="11.7109375" style="4" customWidth="1"/>
    <col min="3" max="3" width="12.28515625" bestFit="1" customWidth="1"/>
    <col min="4" max="4" width="14" bestFit="1" customWidth="1"/>
    <col min="5" max="5" width="16.42578125" bestFit="1" customWidth="1"/>
    <col min="6" max="6" width="14.5703125" bestFit="1" customWidth="1"/>
    <col min="7" max="7" width="16.28515625" bestFit="1" customWidth="1"/>
    <col min="8" max="8" width="12.7109375" bestFit="1" customWidth="1"/>
  </cols>
  <sheetData>
    <row r="1" spans="1:13" ht="27" thickBot="1" x14ac:dyDescent="0.3">
      <c r="A1" s="5" t="s">
        <v>0</v>
      </c>
      <c r="B1" s="1" t="s">
        <v>8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12" t="s">
        <v>47</v>
      </c>
      <c r="J1" s="12" t="s">
        <v>48</v>
      </c>
      <c r="K1" s="12" t="s">
        <v>49</v>
      </c>
      <c r="L1" s="22" t="s">
        <v>161</v>
      </c>
      <c r="M1" s="22" t="s">
        <v>185</v>
      </c>
    </row>
    <row r="2" spans="1:13" ht="15.75" thickBot="1" x14ac:dyDescent="0.3">
      <c r="A2" s="6">
        <v>1</v>
      </c>
      <c r="B2" s="2">
        <v>4</v>
      </c>
      <c r="C2">
        <f>SUMIFS(eyeTrackingData!C:C,eyeTrackingData!$A:$A,AmazingGrace!$A2,eyeTrackingData!$B:$B,0)</f>
        <v>95725</v>
      </c>
      <c r="D2">
        <f>SUMIFS(eyeTrackingData!D:D,eyeTrackingData!$A:$A,AmazingGrace!$A2,eyeTrackingData!$B:$B,0)</f>
        <v>94</v>
      </c>
      <c r="E2">
        <f>SUMIFS(eyeTrackingData!E:E,eyeTrackingData!$A:$A,AmazingGrace!$A2,eyeTrackingData!$B:$B,0)</f>
        <v>413.47872340399999</v>
      </c>
      <c r="F2">
        <f>SUMIFS(eyeTrackingData!F:F,eyeTrackingData!$A:$A,AmazingGrace!$A2,eyeTrackingData!$B:$B,0)</f>
        <v>195.02465891899999</v>
      </c>
      <c r="G2">
        <f>SUMIFS(eyeTrackingData!G:G,eyeTrackingData!$A:$A,AmazingGrace!$A2,eyeTrackingData!$B:$B,0)</f>
        <v>602.81981982000002</v>
      </c>
      <c r="H2">
        <f>SUMIFS(eyeTrackingData!H:H,eyeTrackingData!$A:$A,AmazingGrace!$A2,eyeTrackingData!$B:$B,0)</f>
        <v>1.37221720658</v>
      </c>
      <c r="I2" s="10">
        <v>-1.1710933599919118</v>
      </c>
      <c r="J2" s="10">
        <v>1.1047254886101723</v>
      </c>
      <c r="K2" s="10">
        <v>0.3400302841189573</v>
      </c>
      <c r="L2">
        <f>EVEN(B2)/2</f>
        <v>2</v>
      </c>
      <c r="M2">
        <f>IF(L2=1,1,0)</f>
        <v>0</v>
      </c>
    </row>
    <row r="3" spans="1:13" ht="15.75" thickBot="1" x14ac:dyDescent="0.3">
      <c r="A3" s="6">
        <v>2</v>
      </c>
      <c r="B3" s="2">
        <v>2</v>
      </c>
      <c r="C3">
        <f>SUMIFS(eyeTrackingData!C:C,eyeTrackingData!$A:$A,AmazingGrace!$A3,eyeTrackingData!$B:$B,0)</f>
        <v>58188</v>
      </c>
      <c r="D3">
        <f>SUMIFS(eyeTrackingData!D:D,eyeTrackingData!$A:$A,AmazingGrace!$A3,eyeTrackingData!$B:$B,0)</f>
        <v>96</v>
      </c>
      <c r="E3">
        <f>SUMIFS(eyeTrackingData!E:E,eyeTrackingData!$A:$A,AmazingGrace!$A3,eyeTrackingData!$B:$B,0)</f>
        <v>426.11458333299998</v>
      </c>
      <c r="F3">
        <f>SUMIFS(eyeTrackingData!F:F,eyeTrackingData!$A:$A,AmazingGrace!$A3,eyeTrackingData!$B:$B,0)</f>
        <v>143.311007085</v>
      </c>
      <c r="G3">
        <f>SUMIFS(eyeTrackingData!G:G,eyeTrackingData!$A:$A,AmazingGrace!$A3,eyeTrackingData!$B:$B,0)</f>
        <v>295.31390134499998</v>
      </c>
      <c r="H3">
        <f>SUMIFS(eyeTrackingData!H:H,eyeTrackingData!$A:$A,AmazingGrace!$A3,eyeTrackingData!$B:$B,0)</f>
        <v>1.17823118748</v>
      </c>
      <c r="I3" s="10">
        <v>-1.1019234951235319</v>
      </c>
      <c r="J3" s="10">
        <v>-4.259257220203426E-2</v>
      </c>
      <c r="K3" s="10">
        <v>0.77644023859588929</v>
      </c>
      <c r="L3">
        <f t="shared" ref="L3:L52" si="0">EVEN(B3)/2</f>
        <v>1</v>
      </c>
      <c r="M3">
        <f t="shared" ref="M3:M52" si="1">IF(L3=1,1,0)</f>
        <v>1</v>
      </c>
    </row>
    <row r="4" spans="1:13" ht="15.75" thickBot="1" x14ac:dyDescent="0.3">
      <c r="A4" s="6">
        <v>3</v>
      </c>
      <c r="B4" s="2">
        <v>5</v>
      </c>
      <c r="C4">
        <f>SUMIFS(eyeTrackingData!C:C,eyeTrackingData!$A:$A,AmazingGrace!$A4,eyeTrackingData!$B:$B,0)</f>
        <v>68113</v>
      </c>
      <c r="D4">
        <f>SUMIFS(eyeTrackingData!D:D,eyeTrackingData!$A:$A,AmazingGrace!$A4,eyeTrackingData!$B:$B,0)</f>
        <v>14</v>
      </c>
      <c r="E4">
        <f>SUMIFS(eyeTrackingData!E:E,eyeTrackingData!$A:$A,AmazingGrace!$A4,eyeTrackingData!$B:$B,0)</f>
        <v>665.64285714300001</v>
      </c>
      <c r="F4">
        <f>SUMIFS(eyeTrackingData!F:F,eyeTrackingData!$A:$A,AmazingGrace!$A4,eyeTrackingData!$B:$B,0)</f>
        <v>259.72695769199998</v>
      </c>
      <c r="G4">
        <f>SUMIFS(eyeTrackingData!G:G,eyeTrackingData!$A:$A,AmazingGrace!$A4,eyeTrackingData!$B:$B,0)</f>
        <v>4543.0769230799997</v>
      </c>
      <c r="H4">
        <f>SUMIFS(eyeTrackingData!H:H,eyeTrackingData!$A:$A,AmazingGrace!$A4,eyeTrackingData!$B:$B,0)</f>
        <v>0.84314197692299997</v>
      </c>
      <c r="I4" s="10">
        <v>1.6776007461632441</v>
      </c>
      <c r="J4" s="10">
        <v>0.35928529511468038</v>
      </c>
      <c r="K4" s="10">
        <v>0.42549351688912745</v>
      </c>
      <c r="L4">
        <f t="shared" si="0"/>
        <v>3</v>
      </c>
      <c r="M4">
        <f t="shared" si="1"/>
        <v>0</v>
      </c>
    </row>
    <row r="5" spans="1:13" ht="15.75" thickBot="1" x14ac:dyDescent="0.3">
      <c r="A5" s="6">
        <v>4</v>
      </c>
      <c r="B5" s="2">
        <v>10</v>
      </c>
      <c r="C5">
        <f>SUMIFS(eyeTrackingData!C:C,eyeTrackingData!$A:$A,AmazingGrace!$A5,eyeTrackingData!$B:$B,0)</f>
        <v>99854</v>
      </c>
      <c r="D5">
        <f>SUMIFS(eyeTrackingData!D:D,eyeTrackingData!$A:$A,AmazingGrace!$A5,eyeTrackingData!$B:$B,0)</f>
        <v>128</v>
      </c>
      <c r="E5">
        <f>SUMIFS(eyeTrackingData!E:E,eyeTrackingData!$A:$A,AmazingGrace!$A5,eyeTrackingData!$B:$B,0)</f>
        <v>390.8828125</v>
      </c>
      <c r="F5">
        <f>SUMIFS(eyeTrackingData!F:F,eyeTrackingData!$A:$A,AmazingGrace!$A5,eyeTrackingData!$B:$B,0)</f>
        <v>193.38832245399999</v>
      </c>
      <c r="G5">
        <f>SUMIFS(eyeTrackingData!G:G,eyeTrackingData!$A:$A,AmazingGrace!$A5,eyeTrackingData!$B:$B,0)</f>
        <v>360.030674847</v>
      </c>
      <c r="H5">
        <f>SUMIFS(eyeTrackingData!H:H,eyeTrackingData!$A:$A,AmazingGrace!$A5,eyeTrackingData!$B:$B,0)</f>
        <v>1.8616165955199999</v>
      </c>
      <c r="I5" s="10">
        <v>-2.0044178789298797</v>
      </c>
      <c r="J5" s="10">
        <v>1.5530493099385714</v>
      </c>
      <c r="K5" s="10">
        <v>-9.0368939339691257E-2</v>
      </c>
      <c r="L5">
        <f t="shared" si="0"/>
        <v>5</v>
      </c>
      <c r="M5">
        <f t="shared" si="1"/>
        <v>0</v>
      </c>
    </row>
    <row r="6" spans="1:13" ht="15.75" thickBot="1" x14ac:dyDescent="0.3">
      <c r="A6" s="6">
        <v>5</v>
      </c>
      <c r="B6" s="2">
        <v>6</v>
      </c>
      <c r="C6">
        <f>SUMIFS(eyeTrackingData!C:C,eyeTrackingData!$A:$A,AmazingGrace!$A6,eyeTrackingData!$B:$B,0)</f>
        <v>114078</v>
      </c>
      <c r="D6">
        <f>SUMIFS(eyeTrackingData!D:D,eyeTrackingData!$A:$A,AmazingGrace!$A6,eyeTrackingData!$B:$B,0)</f>
        <v>20</v>
      </c>
      <c r="E6">
        <f>SUMIFS(eyeTrackingData!E:E,eyeTrackingData!$A:$A,AmazingGrace!$A6,eyeTrackingData!$B:$B,0)</f>
        <v>1359.2</v>
      </c>
      <c r="F6">
        <f>SUMIFS(eyeTrackingData!F:F,eyeTrackingData!$A:$A,AmazingGrace!$A6,eyeTrackingData!$B:$B,0)</f>
        <v>337.12284263200002</v>
      </c>
      <c r="G6">
        <f>SUMIFS(eyeTrackingData!G:G,eyeTrackingData!$A:$A,AmazingGrace!$A6,eyeTrackingData!$B:$B,0)</f>
        <v>4582.1052631599996</v>
      </c>
      <c r="H6">
        <f>SUMIFS(eyeTrackingData!H:H,eyeTrackingData!$A:$A,AmazingGrace!$A6,eyeTrackingData!$B:$B,0)</f>
        <v>0.38892692947399998</v>
      </c>
      <c r="I6" s="10">
        <v>3.1046143292128421</v>
      </c>
      <c r="J6" s="10">
        <v>2.6757146051777823</v>
      </c>
      <c r="K6" s="10">
        <v>1.133409538766379</v>
      </c>
      <c r="L6">
        <f t="shared" si="0"/>
        <v>3</v>
      </c>
      <c r="M6">
        <f t="shared" si="1"/>
        <v>0</v>
      </c>
    </row>
    <row r="7" spans="1:13" ht="15.75" thickBot="1" x14ac:dyDescent="0.3">
      <c r="A7" s="6">
        <v>6</v>
      </c>
      <c r="B7" s="2">
        <v>5</v>
      </c>
      <c r="C7">
        <f>SUMIFS(eyeTrackingData!C:C,eyeTrackingData!$A:$A,AmazingGrace!$A7,eyeTrackingData!$B:$B,0)</f>
        <v>38135</v>
      </c>
      <c r="D7">
        <f>SUMIFS(eyeTrackingData!D:D,eyeTrackingData!$A:$A,AmazingGrace!$A7,eyeTrackingData!$B:$B,0)</f>
        <v>36</v>
      </c>
      <c r="E7">
        <f>SUMIFS(eyeTrackingData!E:E,eyeTrackingData!$A:$A,AmazingGrace!$A7,eyeTrackingData!$B:$B,0)</f>
        <v>482.11111111100001</v>
      </c>
      <c r="F7">
        <f>SUMIFS(eyeTrackingData!F:F,eyeTrackingData!$A:$A,AmazingGrace!$A7,eyeTrackingData!$B:$B,0)</f>
        <v>197.409854878</v>
      </c>
      <c r="G7">
        <f>SUMIFS(eyeTrackingData!G:G,eyeTrackingData!$A:$A,AmazingGrace!$A7,eyeTrackingData!$B:$B,0)</f>
        <v>761.87804877999997</v>
      </c>
      <c r="H7">
        <f>SUMIFS(eyeTrackingData!H:H,eyeTrackingData!$A:$A,AmazingGrace!$A7,eyeTrackingData!$B:$B,0)</f>
        <v>1.1672309921999999</v>
      </c>
      <c r="I7" s="10">
        <v>3.7980108220404332E-3</v>
      </c>
      <c r="J7" s="10">
        <v>-0.92770404052421029</v>
      </c>
      <c r="K7" s="10">
        <v>0.27975895951057839</v>
      </c>
      <c r="L7">
        <f t="shared" si="0"/>
        <v>3</v>
      </c>
      <c r="M7">
        <f t="shared" si="1"/>
        <v>0</v>
      </c>
    </row>
    <row r="8" spans="1:13" ht="15.75" thickBot="1" x14ac:dyDescent="0.3">
      <c r="A8" s="6">
        <v>7</v>
      </c>
      <c r="B8" s="2">
        <v>7</v>
      </c>
      <c r="C8">
        <f>SUMIFS(eyeTrackingData!C:C,eyeTrackingData!$A:$A,AmazingGrace!$A8,eyeTrackingData!$B:$B,0)</f>
        <v>151182</v>
      </c>
      <c r="D8">
        <f>SUMIFS(eyeTrackingData!D:D,eyeTrackingData!$A:$A,AmazingGrace!$A8,eyeTrackingData!$B:$B,0)</f>
        <v>121</v>
      </c>
      <c r="E8">
        <f>SUMIFS(eyeTrackingData!E:E,eyeTrackingData!$A:$A,AmazingGrace!$A8,eyeTrackingData!$B:$B,0)</f>
        <v>487.30578512400001</v>
      </c>
      <c r="F8">
        <f>SUMIFS(eyeTrackingData!F:F,eyeTrackingData!$A:$A,AmazingGrace!$A8,eyeTrackingData!$B:$B,0)</f>
        <v>386.71077392900003</v>
      </c>
      <c r="G8">
        <f>SUMIFS(eyeTrackingData!G:G,eyeTrackingData!$A:$A,AmazingGrace!$A8,eyeTrackingData!$B:$B,0)</f>
        <v>741.45714285700001</v>
      </c>
      <c r="H8">
        <f>SUMIFS(eyeTrackingData!H:H,eyeTrackingData!$A:$A,AmazingGrace!$A8,eyeTrackingData!$B:$B,0)</f>
        <v>1.9697887429400001</v>
      </c>
      <c r="I8" s="10">
        <v>-1.2772909253017177</v>
      </c>
      <c r="J8" s="10">
        <v>3.454059943359729</v>
      </c>
      <c r="K8" s="10">
        <v>-1.3612004184831461</v>
      </c>
      <c r="L8">
        <f t="shared" si="0"/>
        <v>4</v>
      </c>
      <c r="M8">
        <f t="shared" si="1"/>
        <v>0</v>
      </c>
    </row>
    <row r="9" spans="1:13" ht="15.75" thickBot="1" x14ac:dyDescent="0.3">
      <c r="A9" s="6">
        <v>8</v>
      </c>
      <c r="B9" s="2">
        <v>8</v>
      </c>
      <c r="C9">
        <f>SUMIFS(eyeTrackingData!C:C,eyeTrackingData!$A:$A,AmazingGrace!$A9,eyeTrackingData!$B:$B,0)</f>
        <v>53126</v>
      </c>
      <c r="D9">
        <f>SUMIFS(eyeTrackingData!D:D,eyeTrackingData!$A:$A,AmazingGrace!$A9,eyeTrackingData!$B:$B,0)</f>
        <v>74</v>
      </c>
      <c r="E9">
        <f>SUMIFS(eyeTrackingData!E:E,eyeTrackingData!$A:$A,AmazingGrace!$A9,eyeTrackingData!$B:$B,0)</f>
        <v>310.74324324299999</v>
      </c>
      <c r="F9">
        <f>SUMIFS(eyeTrackingData!F:F,eyeTrackingData!$A:$A,AmazingGrace!$A9,eyeTrackingData!$B:$B,0)</f>
        <v>146.208146164</v>
      </c>
      <c r="G9">
        <f>SUMIFS(eyeTrackingData!G:G,eyeTrackingData!$A:$A,AmazingGrace!$A9,eyeTrackingData!$B:$B,0)</f>
        <v>418.20547945200002</v>
      </c>
      <c r="H9">
        <f>SUMIFS(eyeTrackingData!H:H,eyeTrackingData!$A:$A,AmazingGrace!$A9,eyeTrackingData!$B:$B,0)</f>
        <v>1.2940760706800001</v>
      </c>
      <c r="I9" s="10">
        <v>-1.0860769930400809</v>
      </c>
      <c r="J9" s="10">
        <v>-0.50574131405634193</v>
      </c>
      <c r="K9" s="10">
        <v>0.48700864225443635</v>
      </c>
      <c r="L9">
        <f t="shared" si="0"/>
        <v>4</v>
      </c>
      <c r="M9">
        <f t="shared" si="1"/>
        <v>0</v>
      </c>
    </row>
    <row r="10" spans="1:13" ht="15.75" thickBot="1" x14ac:dyDescent="0.3">
      <c r="A10" s="6">
        <v>9</v>
      </c>
      <c r="B10" s="2">
        <v>4</v>
      </c>
      <c r="C10">
        <f>SUMIFS(eyeTrackingData!C:C,eyeTrackingData!$A:$A,AmazingGrace!$A10,eyeTrackingData!$B:$B,0)</f>
        <v>50094</v>
      </c>
      <c r="D10">
        <f>SUMIFS(eyeTrackingData!D:D,eyeTrackingData!$A:$A,AmazingGrace!$A10,eyeTrackingData!$B:$B,0)</f>
        <v>53</v>
      </c>
      <c r="E10">
        <f>SUMIFS(eyeTrackingData!E:E,eyeTrackingData!$A:$A,AmazingGrace!$A10,eyeTrackingData!$B:$B,0)</f>
        <v>329.018867925</v>
      </c>
      <c r="F10">
        <f>SUMIFS(eyeTrackingData!F:F,eyeTrackingData!$A:$A,AmazingGrace!$A10,eyeTrackingData!$B:$B,0)</f>
        <v>224.94391991099999</v>
      </c>
      <c r="G10">
        <f>SUMIFS(eyeTrackingData!G:G,eyeTrackingData!$A:$A,AmazingGrace!$A10,eyeTrackingData!$B:$B,0)</f>
        <v>706.60714285699999</v>
      </c>
      <c r="H10">
        <f>SUMIFS(eyeTrackingData!H:H,eyeTrackingData!$A:$A,AmazingGrace!$A10,eyeTrackingData!$B:$B,0)</f>
        <v>1.13282984643</v>
      </c>
      <c r="I10" s="10">
        <v>-0.32978861562279044</v>
      </c>
      <c r="J10" s="10">
        <v>-0.59858028643469419</v>
      </c>
      <c r="K10" s="10">
        <v>2.9804432331461322E-2</v>
      </c>
      <c r="L10">
        <f t="shared" si="0"/>
        <v>2</v>
      </c>
      <c r="M10">
        <f t="shared" si="1"/>
        <v>0</v>
      </c>
    </row>
    <row r="11" spans="1:13" ht="15.75" thickBot="1" x14ac:dyDescent="0.3">
      <c r="A11" s="6">
        <v>10</v>
      </c>
      <c r="B11" s="2">
        <v>8</v>
      </c>
      <c r="C11">
        <f>SUMIFS(eyeTrackingData!C:C,eyeTrackingData!$A:$A,AmazingGrace!$A11,eyeTrackingData!$B:$B,0)</f>
        <v>33706</v>
      </c>
      <c r="D11">
        <f>SUMIFS(eyeTrackingData!D:D,eyeTrackingData!$A:$A,AmazingGrace!$A11,eyeTrackingData!$B:$B,0)</f>
        <v>54</v>
      </c>
      <c r="E11">
        <f>SUMIFS(eyeTrackingData!E:E,eyeTrackingData!$A:$A,AmazingGrace!$A11,eyeTrackingData!$B:$B,0)</f>
        <v>514.48148148099995</v>
      </c>
      <c r="F11">
        <f>SUMIFS(eyeTrackingData!F:F,eyeTrackingData!$A:$A,AmazingGrace!$A11,eyeTrackingData!$B:$B,0)</f>
        <v>226.15252567900001</v>
      </c>
      <c r="G11">
        <f>SUMIFS(eyeTrackingData!G:G,eyeTrackingData!$A:$A,AmazingGrace!$A11,eyeTrackingData!$B:$B,0)</f>
        <v>240.62962963000001</v>
      </c>
      <c r="H11">
        <f>SUMIFS(eyeTrackingData!H:H,eyeTrackingData!$A:$A,AmazingGrace!$A11,eyeTrackingData!$B:$B,0)</f>
        <v>1.87145782457</v>
      </c>
      <c r="I11" s="10">
        <v>-0.65294961656424366</v>
      </c>
      <c r="J11" s="10">
        <v>-0.72387262364956606</v>
      </c>
      <c r="K11" s="10">
        <v>-0.5949786519972512</v>
      </c>
      <c r="L11">
        <f t="shared" si="0"/>
        <v>4</v>
      </c>
      <c r="M11">
        <f t="shared" si="1"/>
        <v>0</v>
      </c>
    </row>
    <row r="12" spans="1:13" ht="15.75" thickBot="1" x14ac:dyDescent="0.3">
      <c r="A12" s="6">
        <v>11</v>
      </c>
      <c r="B12" s="2">
        <v>9</v>
      </c>
      <c r="C12">
        <f>SUMIFS(eyeTrackingData!C:C,eyeTrackingData!$A:$A,AmazingGrace!$A12,eyeTrackingData!$B:$B,0)</f>
        <v>37369</v>
      </c>
      <c r="D12">
        <f>SUMIFS(eyeTrackingData!D:D,eyeTrackingData!$A:$A,AmazingGrace!$A12,eyeTrackingData!$B:$B,0)</f>
        <v>50</v>
      </c>
      <c r="E12">
        <f>SUMIFS(eyeTrackingData!E:E,eyeTrackingData!$A:$A,AmazingGrace!$A12,eyeTrackingData!$B:$B,0)</f>
        <v>363.28</v>
      </c>
      <c r="F12">
        <f>SUMIFS(eyeTrackingData!F:F,eyeTrackingData!$A:$A,AmazingGrace!$A12,eyeTrackingData!$B:$B,0)</f>
        <v>160.987699655</v>
      </c>
      <c r="G12">
        <f>SUMIFS(eyeTrackingData!G:G,eyeTrackingData!$A:$A,AmazingGrace!$A12,eyeTrackingData!$B:$B,0)</f>
        <v>437.93103448300002</v>
      </c>
      <c r="H12">
        <f>SUMIFS(eyeTrackingData!H:H,eyeTrackingData!$A:$A,AmazingGrace!$A12,eyeTrackingData!$B:$B,0)</f>
        <v>0.88785323948299999</v>
      </c>
      <c r="I12" s="10">
        <v>-0.30732646032771921</v>
      </c>
      <c r="J12" s="10">
        <v>-1.1186024396641021</v>
      </c>
      <c r="K12" s="10">
        <v>0.72662283732697563</v>
      </c>
      <c r="L12">
        <f t="shared" si="0"/>
        <v>5</v>
      </c>
      <c r="M12">
        <f t="shared" si="1"/>
        <v>0</v>
      </c>
    </row>
    <row r="13" spans="1:13" ht="15.75" thickBot="1" x14ac:dyDescent="0.3">
      <c r="A13" s="6">
        <v>13</v>
      </c>
      <c r="B13" s="2">
        <v>5</v>
      </c>
      <c r="C13">
        <f>SUMIFS(eyeTrackingData!C:C,eyeTrackingData!$A:$A,AmazingGrace!$A13,eyeTrackingData!$B:$B,0)</f>
        <v>42768</v>
      </c>
      <c r="D13">
        <f>SUMIFS(eyeTrackingData!D:D,eyeTrackingData!$A:$A,AmazingGrace!$A13,eyeTrackingData!$B:$B,0)</f>
        <v>43</v>
      </c>
      <c r="E13">
        <f>SUMIFS(eyeTrackingData!E:E,eyeTrackingData!$A:$A,AmazingGrace!$A13,eyeTrackingData!$B:$B,0)</f>
        <v>470.09302325599998</v>
      </c>
      <c r="F13">
        <f>SUMIFS(eyeTrackingData!F:F,eyeTrackingData!$A:$A,AmazingGrace!$A13,eyeTrackingData!$B:$B,0)</f>
        <v>268.36586448700001</v>
      </c>
      <c r="G13">
        <f>SUMIFS(eyeTrackingData!G:G,eyeTrackingData!$A:$A,AmazingGrace!$A13,eyeTrackingData!$B:$B,0)</f>
        <v>585.83333333300004</v>
      </c>
      <c r="H13">
        <f>SUMIFS(eyeTrackingData!H:H,eyeTrackingData!$A:$A,AmazingGrace!$A13,eyeTrackingData!$B:$B,0)</f>
        <v>1.39743755808</v>
      </c>
      <c r="I13" s="10">
        <v>-4.0606240765765578E-2</v>
      </c>
      <c r="J13" s="10">
        <v>-0.59061492668004212</v>
      </c>
      <c r="K13" s="10">
        <v>-0.46728071489081024</v>
      </c>
      <c r="L13">
        <f t="shared" si="0"/>
        <v>3</v>
      </c>
      <c r="M13">
        <f t="shared" si="1"/>
        <v>0</v>
      </c>
    </row>
    <row r="14" spans="1:13" ht="15.75" thickBot="1" x14ac:dyDescent="0.3">
      <c r="A14" s="6">
        <v>14</v>
      </c>
      <c r="B14" s="2">
        <v>2</v>
      </c>
      <c r="C14">
        <f>SUMIFS(eyeTrackingData!C:C,eyeTrackingData!$A:$A,AmazingGrace!$A14,eyeTrackingData!$B:$B,0)</f>
        <v>60652</v>
      </c>
      <c r="D14">
        <f>SUMIFS(eyeTrackingData!D:D,eyeTrackingData!$A:$A,AmazingGrace!$A14,eyeTrackingData!$B:$B,0)</f>
        <v>95</v>
      </c>
      <c r="E14">
        <f>SUMIFS(eyeTrackingData!E:E,eyeTrackingData!$A:$A,AmazingGrace!$A14,eyeTrackingData!$B:$B,0)</f>
        <v>356.6</v>
      </c>
      <c r="F14">
        <f>SUMIFS(eyeTrackingData!F:F,eyeTrackingData!$A:$A,AmazingGrace!$A14,eyeTrackingData!$B:$B,0)</f>
        <v>162.854882261</v>
      </c>
      <c r="G14">
        <f>SUMIFS(eyeTrackingData!G:G,eyeTrackingData!$A:$A,AmazingGrace!$A14,eyeTrackingData!$B:$B,0)</f>
        <v>572.08813925100003</v>
      </c>
      <c r="H14">
        <f>SUMIFS(eyeTrackingData!H:H,eyeTrackingData!$A:$A,AmazingGrace!$A14,eyeTrackingData!$B:$B,0)</f>
        <v>1.29847532372</v>
      </c>
      <c r="I14" s="10">
        <v>-1.164557908356493</v>
      </c>
      <c r="J14" s="10">
        <v>6.6037581182945854E-3</v>
      </c>
      <c r="K14" s="10">
        <v>0.45707031422022343</v>
      </c>
      <c r="L14">
        <f t="shared" si="0"/>
        <v>1</v>
      </c>
      <c r="M14">
        <f t="shared" si="1"/>
        <v>1</v>
      </c>
    </row>
    <row r="15" spans="1:13" ht="15.75" thickBot="1" x14ac:dyDescent="0.3">
      <c r="A15" s="6">
        <v>15</v>
      </c>
      <c r="B15" s="2">
        <v>7</v>
      </c>
      <c r="C15">
        <f>SUMIFS(eyeTrackingData!C:C,eyeTrackingData!$A:$A,AmazingGrace!$A15,eyeTrackingData!$B:$B,0)</f>
        <v>64350</v>
      </c>
      <c r="D15">
        <f>SUMIFS(eyeTrackingData!D:D,eyeTrackingData!$A:$A,AmazingGrace!$A15,eyeTrackingData!$B:$B,0)</f>
        <v>8</v>
      </c>
      <c r="E15">
        <f>SUMIFS(eyeTrackingData!E:E,eyeTrackingData!$A:$A,AmazingGrace!$A15,eyeTrackingData!$B:$B,0)</f>
        <v>403.625</v>
      </c>
      <c r="F15">
        <f>SUMIFS(eyeTrackingData!F:F,eyeTrackingData!$A:$A,AmazingGrace!$A15,eyeTrackingData!$B:$B,0)</f>
        <v>435.33310714300001</v>
      </c>
      <c r="G15">
        <f>SUMIFS(eyeTrackingData!G:G,eyeTrackingData!$A:$A,AmazingGrace!$A15,eyeTrackingData!$B:$B,0)</f>
        <v>8764.8571428600007</v>
      </c>
      <c r="H15">
        <f>SUMIFS(eyeTrackingData!H:H,eyeTrackingData!$A:$A,AmazingGrace!$A15,eyeTrackingData!$B:$B,0)</f>
        <v>0.35661543000000001</v>
      </c>
      <c r="I15" s="10">
        <v>3.3764755464203953</v>
      </c>
      <c r="J15" s="10">
        <v>0.53987308062686146</v>
      </c>
      <c r="K15" s="10">
        <v>-0.66635016775659972</v>
      </c>
      <c r="L15">
        <f t="shared" si="0"/>
        <v>4</v>
      </c>
      <c r="M15">
        <f t="shared" si="1"/>
        <v>0</v>
      </c>
    </row>
    <row r="16" spans="1:13" ht="15.75" thickBot="1" x14ac:dyDescent="0.3">
      <c r="A16" s="6">
        <v>16</v>
      </c>
      <c r="B16" s="2">
        <v>6</v>
      </c>
      <c r="C16">
        <f>SUMIFS(eyeTrackingData!C:C,eyeTrackingData!$A:$A,AmazingGrace!$A16,eyeTrackingData!$B:$B,0)</f>
        <v>110248</v>
      </c>
      <c r="D16">
        <f>SUMIFS(eyeTrackingData!D:D,eyeTrackingData!$A:$A,AmazingGrace!$A16,eyeTrackingData!$B:$B,0)</f>
        <v>166</v>
      </c>
      <c r="E16">
        <f>SUMIFS(eyeTrackingData!E:E,eyeTrackingData!$A:$A,AmazingGrace!$A16,eyeTrackingData!$B:$B,0)</f>
        <v>430.120481928</v>
      </c>
      <c r="F16">
        <f>SUMIFS(eyeTrackingData!F:F,eyeTrackingData!$A:$A,AmazingGrace!$A16,eyeTrackingData!$B:$B,0)</f>
        <v>231.621207287</v>
      </c>
      <c r="G16">
        <f>SUMIFS(eyeTrackingData!G:G,eyeTrackingData!$A:$A,AmazingGrace!$A16,eyeTrackingData!$B:$B,0)</f>
        <v>237.989361702</v>
      </c>
      <c r="H16">
        <f>SUMIFS(eyeTrackingData!H:H,eyeTrackingData!$A:$A,AmazingGrace!$A16,eyeTrackingData!$B:$B,0)</f>
        <v>2.05798210186</v>
      </c>
      <c r="I16" s="10">
        <v>-2.3989574691045412</v>
      </c>
      <c r="J16" s="10">
        <v>2.3407435285252323</v>
      </c>
      <c r="K16" s="10">
        <v>-0.44736263186715525</v>
      </c>
      <c r="L16">
        <f t="shared" si="0"/>
        <v>3</v>
      </c>
      <c r="M16">
        <f t="shared" si="1"/>
        <v>0</v>
      </c>
    </row>
    <row r="17" spans="1:13" ht="15.75" thickBot="1" x14ac:dyDescent="0.3">
      <c r="A17" s="6">
        <v>17</v>
      </c>
      <c r="B17" s="2">
        <v>7</v>
      </c>
      <c r="C17">
        <f>SUMIFS(eyeTrackingData!C:C,eyeTrackingData!$A:$A,AmazingGrace!$A17,eyeTrackingData!$B:$B,0)</f>
        <v>46762</v>
      </c>
      <c r="D17">
        <f>SUMIFS(eyeTrackingData!D:D,eyeTrackingData!$A:$A,AmazingGrace!$A17,eyeTrackingData!$B:$B,0)</f>
        <v>33</v>
      </c>
      <c r="E17">
        <f>SUMIFS(eyeTrackingData!E:E,eyeTrackingData!$A:$A,AmazingGrace!$A17,eyeTrackingData!$B:$B,0)</f>
        <v>680.33333333300004</v>
      </c>
      <c r="F17">
        <f>SUMIFS(eyeTrackingData!F:F,eyeTrackingData!$A:$A,AmazingGrace!$A17,eyeTrackingData!$B:$B,0)</f>
        <v>197.87624449200001</v>
      </c>
      <c r="G17">
        <f>SUMIFS(eyeTrackingData!G:G,eyeTrackingData!$A:$A,AmazingGrace!$A17,eyeTrackingData!$B:$B,0)</f>
        <v>850.66101694899999</v>
      </c>
      <c r="H17">
        <f>SUMIFS(eyeTrackingData!H:H,eyeTrackingData!$A:$A,AmazingGrace!$A17,eyeTrackingData!$B:$B,0)</f>
        <v>0.93266156576299997</v>
      </c>
      <c r="I17" s="10">
        <v>0.49325656294843168</v>
      </c>
      <c r="J17" s="10">
        <v>-0.48464289347352491</v>
      </c>
      <c r="K17" s="10">
        <v>0.72449452853282037</v>
      </c>
      <c r="L17">
        <f t="shared" si="0"/>
        <v>4</v>
      </c>
      <c r="M17">
        <f t="shared" si="1"/>
        <v>0</v>
      </c>
    </row>
    <row r="18" spans="1:13" ht="15.75" thickBot="1" x14ac:dyDescent="0.3">
      <c r="A18" s="6">
        <v>18</v>
      </c>
      <c r="B18" s="2">
        <v>6</v>
      </c>
      <c r="C18">
        <f>SUMIFS(eyeTrackingData!C:C,eyeTrackingData!$A:$A,AmazingGrace!$A18,eyeTrackingData!$B:$B,0)</f>
        <v>30443</v>
      </c>
      <c r="D18">
        <f>SUMIFS(eyeTrackingData!D:D,eyeTrackingData!$A:$A,AmazingGrace!$A18,eyeTrackingData!$B:$B,0)</f>
        <v>6</v>
      </c>
      <c r="E18">
        <f>SUMIFS(eyeTrackingData!E:E,eyeTrackingData!$A:$A,AmazingGrace!$A18,eyeTrackingData!$B:$B,0)</f>
        <v>1021.33333333</v>
      </c>
      <c r="F18">
        <f>SUMIFS(eyeTrackingData!F:F,eyeTrackingData!$A:$A,AmazingGrace!$A18,eyeTrackingData!$B:$B,0)</f>
        <v>313.37128799999999</v>
      </c>
      <c r="G18">
        <f>SUMIFS(eyeTrackingData!G:G,eyeTrackingData!$A:$A,AmazingGrace!$A18,eyeTrackingData!$B:$B,0)</f>
        <v>5056</v>
      </c>
      <c r="H18">
        <f>SUMIFS(eyeTrackingData!H:H,eyeTrackingData!$A:$A,AmazingGrace!$A18,eyeTrackingData!$B:$B,0)</f>
        <v>0.120632724</v>
      </c>
      <c r="I18" s="10">
        <v>3.3821011419934504</v>
      </c>
      <c r="J18" s="10">
        <v>-0.21860251600583816</v>
      </c>
      <c r="K18" s="10">
        <v>0.89599667001191474</v>
      </c>
      <c r="L18">
        <f t="shared" si="0"/>
        <v>3</v>
      </c>
      <c r="M18">
        <f t="shared" si="1"/>
        <v>0</v>
      </c>
    </row>
    <row r="19" spans="1:13" ht="15.75" thickBot="1" x14ac:dyDescent="0.3">
      <c r="A19" s="6">
        <v>19</v>
      </c>
      <c r="B19" s="2">
        <v>9</v>
      </c>
      <c r="C19">
        <f>SUMIFS(eyeTrackingData!C:C,eyeTrackingData!$A:$A,AmazingGrace!$A19,eyeTrackingData!$B:$B,0)</f>
        <v>38271</v>
      </c>
      <c r="D19">
        <f>SUMIFS(eyeTrackingData!D:D,eyeTrackingData!$A:$A,AmazingGrace!$A19,eyeTrackingData!$B:$B,0)</f>
        <v>67</v>
      </c>
      <c r="E19">
        <f>SUMIFS(eyeTrackingData!E:E,eyeTrackingData!$A:$A,AmazingGrace!$A19,eyeTrackingData!$B:$B,0)</f>
        <v>416.597014925</v>
      </c>
      <c r="F19">
        <f>SUMIFS(eyeTrackingData!F:F,eyeTrackingData!$A:$A,AmazingGrace!$A19,eyeTrackingData!$B:$B,0)</f>
        <v>159.53305236599999</v>
      </c>
      <c r="G19">
        <f>SUMIFS(eyeTrackingData!G:G,eyeTrackingData!$A:$A,AmazingGrace!$A19,eyeTrackingData!$B:$B,0)</f>
        <v>250.010752688</v>
      </c>
      <c r="H19">
        <f>SUMIFS(eyeTrackingData!H:H,eyeTrackingData!$A:$A,AmazingGrace!$A19,eyeTrackingData!$B:$B,0)</f>
        <v>1.5423439591400001</v>
      </c>
      <c r="I19" s="10">
        <v>-0.95947046725476504</v>
      </c>
      <c r="J19" s="10">
        <v>-0.78861714289157836</v>
      </c>
      <c r="K19" s="10">
        <v>0.17251625344778904</v>
      </c>
      <c r="L19">
        <f t="shared" si="0"/>
        <v>5</v>
      </c>
      <c r="M19">
        <f t="shared" si="1"/>
        <v>0</v>
      </c>
    </row>
    <row r="20" spans="1:13" ht="15.75" thickBot="1" x14ac:dyDescent="0.3">
      <c r="A20" s="6">
        <v>20</v>
      </c>
      <c r="B20" s="2">
        <v>9</v>
      </c>
      <c r="C20">
        <f>SUMIFS(eyeTrackingData!C:C,eyeTrackingData!$A:$A,AmazingGrace!$A20,eyeTrackingData!$B:$B,0)</f>
        <v>35639</v>
      </c>
      <c r="D20">
        <f>SUMIFS(eyeTrackingData!D:D,eyeTrackingData!$A:$A,AmazingGrace!$A20,eyeTrackingData!$B:$B,0)</f>
        <v>39</v>
      </c>
      <c r="E20">
        <f>SUMIFS(eyeTrackingData!E:E,eyeTrackingData!$A:$A,AmazingGrace!$A20,eyeTrackingData!$B:$B,0)</f>
        <v>309.79487179500001</v>
      </c>
      <c r="F20">
        <f>SUMIFS(eyeTrackingData!F:F,eyeTrackingData!$A:$A,AmazingGrace!$A20,eyeTrackingData!$B:$B,0)</f>
        <v>241.83999113600001</v>
      </c>
      <c r="G20">
        <f>SUMIFS(eyeTrackingData!G:G,eyeTrackingData!$A:$A,AmazingGrace!$A20,eyeTrackingData!$B:$B,0)</f>
        <v>626.97727272700001</v>
      </c>
      <c r="H20">
        <f>SUMIFS(eyeTrackingData!H:H,eyeTrackingData!$A:$A,AmazingGrace!$A20,eyeTrackingData!$B:$B,0)</f>
        <v>1.94677685318</v>
      </c>
      <c r="I20" s="10">
        <v>-0.73536992068936913</v>
      </c>
      <c r="J20" s="10">
        <v>-1.0036816419434345</v>
      </c>
      <c r="K20" s="10">
        <v>-0.98648730192543399</v>
      </c>
      <c r="L20">
        <f t="shared" si="0"/>
        <v>5</v>
      </c>
      <c r="M20">
        <f t="shared" si="1"/>
        <v>0</v>
      </c>
    </row>
    <row r="21" spans="1:13" ht="15.75" thickBot="1" x14ac:dyDescent="0.3">
      <c r="A21" s="6">
        <v>21</v>
      </c>
      <c r="B21" s="2">
        <v>3</v>
      </c>
      <c r="C21">
        <f>SUMIFS(eyeTrackingData!C:C,eyeTrackingData!$A:$A,AmazingGrace!$A21,eyeTrackingData!$B:$B,0)</f>
        <v>44065</v>
      </c>
      <c r="D21">
        <f>SUMIFS(eyeTrackingData!D:D,eyeTrackingData!$A:$A,AmazingGrace!$A21,eyeTrackingData!$B:$B,0)</f>
        <v>75</v>
      </c>
      <c r="E21">
        <f>SUMIFS(eyeTrackingData!E:E,eyeTrackingData!$A:$A,AmazingGrace!$A21,eyeTrackingData!$B:$B,0)</f>
        <v>419.6</v>
      </c>
      <c r="F21">
        <f>SUMIFS(eyeTrackingData!F:F,eyeTrackingData!$A:$A,AmazingGrace!$A21,eyeTrackingData!$B:$B,0)</f>
        <v>198.59834543100001</v>
      </c>
      <c r="G21">
        <f>SUMIFS(eyeTrackingData!G:G,eyeTrackingData!$A:$A,AmazingGrace!$A21,eyeTrackingData!$B:$B,0)</f>
        <v>168.827586207</v>
      </c>
      <c r="H21">
        <f>SUMIFS(eyeTrackingData!H:H,eyeTrackingData!$A:$A,AmazingGrace!$A21,eyeTrackingData!$B:$B,0)</f>
        <v>2.67657826664</v>
      </c>
      <c r="I21" s="10">
        <v>-1.8143368014554215</v>
      </c>
      <c r="J21" s="10">
        <v>-0.31470748895456779</v>
      </c>
      <c r="K21" s="10">
        <v>-1.1927006812595842</v>
      </c>
      <c r="L21">
        <f t="shared" si="0"/>
        <v>2</v>
      </c>
      <c r="M21">
        <f t="shared" si="1"/>
        <v>0</v>
      </c>
    </row>
    <row r="22" spans="1:13" ht="15.75" thickBot="1" x14ac:dyDescent="0.3">
      <c r="A22" s="6">
        <v>22</v>
      </c>
      <c r="B22" s="2">
        <v>6</v>
      </c>
      <c r="C22">
        <f>SUMIFS(eyeTrackingData!C:C,eyeTrackingData!$A:$A,AmazingGrace!$A22,eyeTrackingData!$B:$B,0)</f>
        <v>98524</v>
      </c>
      <c r="D22">
        <f>SUMIFS(eyeTrackingData!D:D,eyeTrackingData!$A:$A,AmazingGrace!$A22,eyeTrackingData!$B:$B,0)</f>
        <v>119</v>
      </c>
      <c r="E22">
        <f>SUMIFS(eyeTrackingData!E:E,eyeTrackingData!$A:$A,AmazingGrace!$A22,eyeTrackingData!$B:$B,0)</f>
        <v>401.60504201700002</v>
      </c>
      <c r="F22">
        <f>SUMIFS(eyeTrackingData!F:F,eyeTrackingData!$A:$A,AmazingGrace!$A22,eyeTrackingData!$B:$B,0)</f>
        <v>180.101475424</v>
      </c>
      <c r="G22">
        <f>SUMIFS(eyeTrackingData!G:G,eyeTrackingData!$A:$A,AmazingGrace!$A22,eyeTrackingData!$B:$B,0)</f>
        <v>431.05932203399999</v>
      </c>
      <c r="H22">
        <f>SUMIFS(eyeTrackingData!H:H,eyeTrackingData!$A:$A,AmazingGrace!$A22,eyeTrackingData!$B:$B,0)</f>
        <v>1.49520339424</v>
      </c>
      <c r="I22" s="10">
        <v>-1.6432574126470372</v>
      </c>
      <c r="J22" s="10">
        <v>1.3724551182632956</v>
      </c>
      <c r="K22" s="10">
        <v>0.36178649359166443</v>
      </c>
      <c r="L22">
        <f t="shared" si="0"/>
        <v>3</v>
      </c>
      <c r="M22">
        <f t="shared" si="1"/>
        <v>0</v>
      </c>
    </row>
    <row r="23" spans="1:13" ht="15.75" thickBot="1" x14ac:dyDescent="0.3">
      <c r="A23" s="6">
        <v>23</v>
      </c>
      <c r="B23" s="2">
        <v>6</v>
      </c>
      <c r="C23">
        <f>SUMIFS(eyeTrackingData!C:C,eyeTrackingData!$A:$A,AmazingGrace!$A23,eyeTrackingData!$B:$B,0)</f>
        <v>61719</v>
      </c>
      <c r="D23">
        <f>SUMIFS(eyeTrackingData!D:D,eyeTrackingData!$A:$A,AmazingGrace!$A23,eyeTrackingData!$B:$B,0)</f>
        <v>7</v>
      </c>
      <c r="E23">
        <f>SUMIFS(eyeTrackingData!E:E,eyeTrackingData!$A:$A,AmazingGrace!$A23,eyeTrackingData!$B:$B,0)</f>
        <v>1460.71428571</v>
      </c>
      <c r="F23">
        <f>SUMIFS(eyeTrackingData!F:F,eyeTrackingData!$A:$A,AmazingGrace!$A23,eyeTrackingData!$B:$B,0)</f>
        <v>263.58002499999998</v>
      </c>
      <c r="G23">
        <f>SUMIFS(eyeTrackingData!G:G,eyeTrackingData!$A:$A,AmazingGrace!$A23,eyeTrackingData!$B:$B,0)</f>
        <v>8637.5</v>
      </c>
      <c r="H23">
        <f>SUMIFS(eyeTrackingData!H:H,eyeTrackingData!$A:$A,AmazingGrace!$A23,eyeTrackingData!$B:$B,0)</f>
        <v>0.63283057166699996</v>
      </c>
      <c r="I23" s="10">
        <v>4.057348506566524</v>
      </c>
      <c r="J23" s="10">
        <v>1.533854245598379</v>
      </c>
      <c r="K23" s="10">
        <v>1.3481793185010189</v>
      </c>
      <c r="L23">
        <f t="shared" si="0"/>
        <v>3</v>
      </c>
      <c r="M23">
        <f t="shared" si="1"/>
        <v>0</v>
      </c>
    </row>
    <row r="24" spans="1:13" ht="15.75" thickBot="1" x14ac:dyDescent="0.3">
      <c r="A24" s="6">
        <v>24</v>
      </c>
      <c r="B24" s="2">
        <v>8</v>
      </c>
      <c r="C24">
        <f>SUMIFS(eyeTrackingData!C:C,eyeTrackingData!$A:$A,AmazingGrace!$A24,eyeTrackingData!$B:$B,0)</f>
        <v>65649</v>
      </c>
      <c r="D24">
        <f>SUMIFS(eyeTrackingData!D:D,eyeTrackingData!$A:$A,AmazingGrace!$A24,eyeTrackingData!$B:$B,0)</f>
        <v>17</v>
      </c>
      <c r="E24">
        <f>SUMIFS(eyeTrackingData!E:E,eyeTrackingData!$A:$A,AmazingGrace!$A24,eyeTrackingData!$B:$B,0)</f>
        <v>441</v>
      </c>
      <c r="F24">
        <f>SUMIFS(eyeTrackingData!F:F,eyeTrackingData!$A:$A,AmazingGrace!$A24,eyeTrackingData!$B:$B,0)</f>
        <v>277.396168235</v>
      </c>
      <c r="G24">
        <f>SUMIFS(eyeTrackingData!G:G,eyeTrackingData!$A:$A,AmazingGrace!$A24,eyeTrackingData!$B:$B,0)</f>
        <v>3826.2941176499999</v>
      </c>
      <c r="H24">
        <f>SUMIFS(eyeTrackingData!H:H,eyeTrackingData!$A:$A,AmazingGrace!$A24,eyeTrackingData!$B:$B,0)</f>
        <v>0.85572300470600005</v>
      </c>
      <c r="I24" s="10">
        <v>1.2260444733730345</v>
      </c>
      <c r="J24" s="10">
        <v>-6.1071674510009347E-3</v>
      </c>
      <c r="K24" s="10">
        <v>5.5310264171914258E-2</v>
      </c>
      <c r="L24">
        <f t="shared" si="0"/>
        <v>4</v>
      </c>
      <c r="M24">
        <f t="shared" si="1"/>
        <v>0</v>
      </c>
    </row>
    <row r="25" spans="1:13" ht="15.75" thickBot="1" x14ac:dyDescent="0.3">
      <c r="A25" s="6">
        <v>25</v>
      </c>
      <c r="B25" s="2">
        <v>5</v>
      </c>
      <c r="C25">
        <f>SUMIFS(eyeTrackingData!C:C,eyeTrackingData!$A:$A,AmazingGrace!$A25,eyeTrackingData!$B:$B,0)</f>
        <v>36172</v>
      </c>
      <c r="D25">
        <f>SUMIFS(eyeTrackingData!D:D,eyeTrackingData!$A:$A,AmazingGrace!$A25,eyeTrackingData!$B:$B,0)</f>
        <v>12</v>
      </c>
      <c r="E25">
        <f>SUMIFS(eyeTrackingData!E:E,eyeTrackingData!$A:$A,AmazingGrace!$A25,eyeTrackingData!$B:$B,0)</f>
        <v>604.91666666699996</v>
      </c>
      <c r="F25">
        <f>SUMIFS(eyeTrackingData!F:F,eyeTrackingData!$A:$A,AmazingGrace!$A25,eyeTrackingData!$B:$B,0)</f>
        <v>285.572085625</v>
      </c>
      <c r="G25">
        <f>SUMIFS(eyeTrackingData!G:G,eyeTrackingData!$A:$A,AmazingGrace!$A25,eyeTrackingData!$B:$B,0)</f>
        <v>4946.1875</v>
      </c>
      <c r="H25">
        <f>SUMIFS(eyeTrackingData!H:H,eyeTrackingData!$A:$A,AmazingGrace!$A25,eyeTrackingData!$B:$B,0)</f>
        <v>0.45851227625000002</v>
      </c>
      <c r="I25" s="10">
        <v>2.2645555432837341</v>
      </c>
      <c r="J25" s="10">
        <v>-0.5735239708750044</v>
      </c>
      <c r="K25" s="10">
        <v>0.41525482182464285</v>
      </c>
      <c r="L25">
        <f t="shared" si="0"/>
        <v>3</v>
      </c>
      <c r="M25">
        <f t="shared" si="1"/>
        <v>0</v>
      </c>
    </row>
    <row r="26" spans="1:13" ht="15.75" thickBot="1" x14ac:dyDescent="0.3">
      <c r="A26" s="6">
        <v>26</v>
      </c>
      <c r="B26" s="2">
        <v>6</v>
      </c>
      <c r="C26">
        <f>SUMIFS(eyeTrackingData!C:C,eyeTrackingData!$A:$A,AmazingGrace!$A26,eyeTrackingData!$B:$B,0)</f>
        <v>44930</v>
      </c>
      <c r="D26">
        <f>SUMIFS(eyeTrackingData!D:D,eyeTrackingData!$A:$A,AmazingGrace!$A26,eyeTrackingData!$B:$B,0)</f>
        <v>59</v>
      </c>
      <c r="E26">
        <f>SUMIFS(eyeTrackingData!E:E,eyeTrackingData!$A:$A,AmazingGrace!$A26,eyeTrackingData!$B:$B,0)</f>
        <v>405.35593220300001</v>
      </c>
      <c r="F26">
        <f>SUMIFS(eyeTrackingData!F:F,eyeTrackingData!$A:$A,AmazingGrace!$A26,eyeTrackingData!$B:$B,0)</f>
        <v>264.93517558799999</v>
      </c>
      <c r="G26">
        <f>SUMIFS(eyeTrackingData!G:G,eyeTrackingData!$A:$A,AmazingGrace!$A26,eyeTrackingData!$B:$B,0)</f>
        <v>373.22549019600001</v>
      </c>
      <c r="H26">
        <f>SUMIFS(eyeTrackingData!H:H,eyeTrackingData!$A:$A,AmazingGrace!$A26,eyeTrackingData!$B:$B,0)</f>
        <v>2.0704667003899999</v>
      </c>
      <c r="I26" s="10">
        <v>-0.8953372586125532</v>
      </c>
      <c r="J26" s="10">
        <v>-0.39530182418208326</v>
      </c>
      <c r="K26" s="10">
        <v>-1.1317997654792504</v>
      </c>
      <c r="L26">
        <f t="shared" si="0"/>
        <v>3</v>
      </c>
      <c r="M26">
        <f t="shared" si="1"/>
        <v>0</v>
      </c>
    </row>
    <row r="27" spans="1:13" ht="15.75" thickBot="1" x14ac:dyDescent="0.3">
      <c r="A27" s="6">
        <v>27</v>
      </c>
      <c r="B27" s="2">
        <v>6</v>
      </c>
      <c r="C27">
        <f>SUMIFS(eyeTrackingData!C:C,eyeTrackingData!$A:$A,AmazingGrace!$A27,eyeTrackingData!$B:$B,0)</f>
        <v>61385</v>
      </c>
      <c r="D27">
        <f>SUMIFS(eyeTrackingData!D:D,eyeTrackingData!$A:$A,AmazingGrace!$A27,eyeTrackingData!$B:$B,0)</f>
        <v>10</v>
      </c>
      <c r="E27">
        <f>SUMIFS(eyeTrackingData!E:E,eyeTrackingData!$A:$A,AmazingGrace!$A27,eyeTrackingData!$B:$B,0)</f>
        <v>1172.2</v>
      </c>
      <c r="F27">
        <f>SUMIFS(eyeTrackingData!F:F,eyeTrackingData!$A:$A,AmazingGrace!$A27,eyeTrackingData!$B:$B,0)</f>
        <v>551.80134111100006</v>
      </c>
      <c r="G27">
        <f>SUMIFS(eyeTrackingData!G:G,eyeTrackingData!$A:$A,AmazingGrace!$A27,eyeTrackingData!$B:$B,0)</f>
        <v>5540.3333333299997</v>
      </c>
      <c r="H27">
        <f>SUMIFS(eyeTrackingData!H:H,eyeTrackingData!$A:$A,AmazingGrace!$A27,eyeTrackingData!$B:$B,0)</f>
        <v>0.72936078000000004</v>
      </c>
      <c r="I27" s="10">
        <v>3.9994077539860515</v>
      </c>
      <c r="J27" s="10">
        <v>1.4781476967266278</v>
      </c>
      <c r="K27" s="10">
        <v>-1.2239237478311751</v>
      </c>
      <c r="L27">
        <f t="shared" si="0"/>
        <v>3</v>
      </c>
      <c r="M27">
        <f t="shared" si="1"/>
        <v>0</v>
      </c>
    </row>
    <row r="28" spans="1:13" ht="15.75" thickBot="1" x14ac:dyDescent="0.3">
      <c r="A28" s="6">
        <v>28</v>
      </c>
      <c r="B28" s="2">
        <v>8</v>
      </c>
      <c r="C28">
        <f>SUMIFS(eyeTrackingData!C:C,eyeTrackingData!$A:$A,AmazingGrace!$A28,eyeTrackingData!$B:$B,0)</f>
        <v>90030</v>
      </c>
      <c r="D28">
        <f>SUMIFS(eyeTrackingData!D:D,eyeTrackingData!$A:$A,AmazingGrace!$A28,eyeTrackingData!$B:$B,0)</f>
        <v>68</v>
      </c>
      <c r="E28">
        <f>SUMIFS(eyeTrackingData!E:E,eyeTrackingData!$A:$A,AmazingGrace!$A28,eyeTrackingData!$B:$B,0)</f>
        <v>444.33823529400001</v>
      </c>
      <c r="F28">
        <f>SUMIFS(eyeTrackingData!F:F,eyeTrackingData!$A:$A,AmazingGrace!$A28,eyeTrackingData!$B:$B,0)</f>
        <v>213.17837482799999</v>
      </c>
      <c r="G28">
        <f>SUMIFS(eyeTrackingData!G:G,eyeTrackingData!$A:$A,AmazingGrace!$A28,eyeTrackingData!$B:$B,0)</f>
        <v>741.89655172400001</v>
      </c>
      <c r="H28">
        <f>SUMIFS(eyeTrackingData!H:H,eyeTrackingData!$A:$A,AmazingGrace!$A28,eyeTrackingData!$B:$B,0)</f>
        <v>1.4293359959800001</v>
      </c>
      <c r="I28" s="10">
        <v>-0.78114573129140519</v>
      </c>
      <c r="J28" s="10">
        <v>0.80360100164487747</v>
      </c>
      <c r="K28" s="10">
        <v>0.12273969807607307</v>
      </c>
      <c r="L28">
        <f t="shared" si="0"/>
        <v>4</v>
      </c>
      <c r="M28">
        <f t="shared" si="1"/>
        <v>0</v>
      </c>
    </row>
    <row r="29" spans="1:13" ht="15.75" thickBot="1" x14ac:dyDescent="0.3">
      <c r="A29" s="6">
        <v>29</v>
      </c>
      <c r="B29" s="2">
        <v>8</v>
      </c>
      <c r="C29">
        <f>SUMIFS(eyeTrackingData!C:C,eyeTrackingData!$A:$A,AmazingGrace!$A29,eyeTrackingData!$B:$B,0)</f>
        <v>50994</v>
      </c>
      <c r="D29">
        <f>SUMIFS(eyeTrackingData!D:D,eyeTrackingData!$A:$A,AmazingGrace!$A29,eyeTrackingData!$B:$B,0)</f>
        <v>54</v>
      </c>
      <c r="E29">
        <f>SUMIFS(eyeTrackingData!E:E,eyeTrackingData!$A:$A,AmazingGrace!$A29,eyeTrackingData!$B:$B,0)</f>
        <v>418.68518518500002</v>
      </c>
      <c r="F29">
        <f>SUMIFS(eyeTrackingData!F:F,eyeTrackingData!$A:$A,AmazingGrace!$A29,eyeTrackingData!$B:$B,0)</f>
        <v>223.01728377399999</v>
      </c>
      <c r="G29">
        <f>SUMIFS(eyeTrackingData!G:G,eyeTrackingData!$A:$A,AmazingGrace!$A29,eyeTrackingData!$B:$B,0)</f>
        <v>587.716981132</v>
      </c>
      <c r="H29">
        <f>SUMIFS(eyeTrackingData!H:H,eyeTrackingData!$A:$A,AmazingGrace!$A29,eyeTrackingData!$B:$B,0)</f>
        <v>0.89534440132100002</v>
      </c>
      <c r="I29" s="10">
        <v>-5.6453141424400555E-2</v>
      </c>
      <c r="J29" s="10">
        <v>-0.49608856048054573</v>
      </c>
      <c r="K29" s="10">
        <v>0.36416809448883719</v>
      </c>
      <c r="L29">
        <f t="shared" si="0"/>
        <v>4</v>
      </c>
      <c r="M29">
        <f t="shared" si="1"/>
        <v>0</v>
      </c>
    </row>
    <row r="30" spans="1:13" ht="15.75" thickBot="1" x14ac:dyDescent="0.3">
      <c r="A30" s="6">
        <v>30</v>
      </c>
      <c r="B30" s="2">
        <v>9</v>
      </c>
      <c r="C30">
        <f>SUMIFS(eyeTrackingData!C:C,eyeTrackingData!$A:$A,AmazingGrace!$A30,eyeTrackingData!$B:$B,0)</f>
        <v>41967</v>
      </c>
      <c r="D30">
        <f>SUMIFS(eyeTrackingData!D:D,eyeTrackingData!$A:$A,AmazingGrace!$A30,eyeTrackingData!$B:$B,0)</f>
        <v>66</v>
      </c>
      <c r="E30">
        <f>SUMIFS(eyeTrackingData!E:E,eyeTrackingData!$A:$A,AmazingGrace!$A30,eyeTrackingData!$B:$B,0)</f>
        <v>528.39393939399997</v>
      </c>
      <c r="F30">
        <f>SUMIFS(eyeTrackingData!F:F,eyeTrackingData!$A:$A,AmazingGrace!$A30,eyeTrackingData!$B:$B,0)</f>
        <v>162.33135456799999</v>
      </c>
      <c r="G30">
        <f>SUMIFS(eyeTrackingData!G:G,eyeTrackingData!$A:$A,AmazingGrace!$A30,eyeTrackingData!$B:$B,0)</f>
        <v>167.740740741</v>
      </c>
      <c r="H30">
        <f>SUMIFS(eyeTrackingData!H:H,eyeTrackingData!$A:$A,AmazingGrace!$A30,eyeTrackingData!$B:$B,0)</f>
        <v>1.7474935230899999</v>
      </c>
      <c r="I30" s="10">
        <v>-0.96796056743910497</v>
      </c>
      <c r="J30" s="10">
        <v>-0.5222045483944886</v>
      </c>
      <c r="K30" s="10">
        <v>7.0286810603200911E-2</v>
      </c>
      <c r="L30">
        <f t="shared" si="0"/>
        <v>5</v>
      </c>
      <c r="M30">
        <f t="shared" si="1"/>
        <v>0</v>
      </c>
    </row>
    <row r="31" spans="1:13" ht="15.75" thickBot="1" x14ac:dyDescent="0.3">
      <c r="A31" s="6">
        <v>32</v>
      </c>
      <c r="B31" s="2">
        <v>9</v>
      </c>
      <c r="C31">
        <f>SUMIFS(eyeTrackingData!C:C,eyeTrackingData!$A:$A,AmazingGrace!$A31,eyeTrackingData!$B:$B,0)</f>
        <v>38237</v>
      </c>
      <c r="D31">
        <f>SUMIFS(eyeTrackingData!D:D,eyeTrackingData!$A:$A,AmazingGrace!$A31,eyeTrackingData!$B:$B,0)</f>
        <v>71</v>
      </c>
      <c r="E31">
        <f>SUMIFS(eyeTrackingData!E:E,eyeTrackingData!$A:$A,AmazingGrace!$A31,eyeTrackingData!$B:$B,0)</f>
        <v>297.887323944</v>
      </c>
      <c r="F31">
        <f>SUMIFS(eyeTrackingData!F:F,eyeTrackingData!$A:$A,AmazingGrace!$A31,eyeTrackingData!$B:$B,0)</f>
        <v>162.35965359599999</v>
      </c>
      <c r="G31">
        <f>SUMIFS(eyeTrackingData!G:G,eyeTrackingData!$A:$A,AmazingGrace!$A31,eyeTrackingData!$B:$B,0)</f>
        <v>267.60674157300002</v>
      </c>
      <c r="H31">
        <f>SUMIFS(eyeTrackingData!H:H,eyeTrackingData!$A:$A,AmazingGrace!$A31,eyeTrackingData!$B:$B,0)</f>
        <v>1.84309474056</v>
      </c>
      <c r="I31" s="10">
        <v>-1.3984354260757417</v>
      </c>
      <c r="J31" s="10">
        <v>-0.8572605697407808</v>
      </c>
      <c r="K31" s="10">
        <v>-0.24897857377595134</v>
      </c>
      <c r="L31">
        <f t="shared" si="0"/>
        <v>5</v>
      </c>
      <c r="M31">
        <f t="shared" si="1"/>
        <v>0</v>
      </c>
    </row>
    <row r="32" spans="1:13" ht="15.75" thickBot="1" x14ac:dyDescent="0.3">
      <c r="A32" s="6">
        <v>33</v>
      </c>
      <c r="B32" s="2">
        <v>6</v>
      </c>
      <c r="C32">
        <f>SUMIFS(eyeTrackingData!C:C,eyeTrackingData!$A:$A,AmazingGrace!$A32,eyeTrackingData!$B:$B,0)</f>
        <v>50394</v>
      </c>
      <c r="D32">
        <f>SUMIFS(eyeTrackingData!D:D,eyeTrackingData!$A:$A,AmazingGrace!$A32,eyeTrackingData!$B:$B,0)</f>
        <v>70</v>
      </c>
      <c r="E32">
        <f>SUMIFS(eyeTrackingData!E:E,eyeTrackingData!$A:$A,AmazingGrace!$A32,eyeTrackingData!$B:$B,0)</f>
        <v>342.62857142899998</v>
      </c>
      <c r="F32">
        <f>SUMIFS(eyeTrackingData!F:F,eyeTrackingData!$A:$A,AmazingGrace!$A32,eyeTrackingData!$B:$B,0)</f>
        <v>206.371113014</v>
      </c>
      <c r="G32">
        <f>SUMIFS(eyeTrackingData!G:G,eyeTrackingData!$A:$A,AmazingGrace!$A32,eyeTrackingData!$B:$B,0)</f>
        <v>474.05479452100002</v>
      </c>
      <c r="H32">
        <f>SUMIFS(eyeTrackingData!H:H,eyeTrackingData!$A:$A,AmazingGrace!$A32,eyeTrackingData!$B:$B,0)</f>
        <v>1.40027242493</v>
      </c>
      <c r="I32" s="10">
        <v>-0.81355243274837752</v>
      </c>
      <c r="J32" s="10">
        <v>-0.43276590312470897</v>
      </c>
      <c r="K32" s="10">
        <v>-5.7821512519805329E-2</v>
      </c>
      <c r="L32">
        <f t="shared" si="0"/>
        <v>3</v>
      </c>
      <c r="M32">
        <f t="shared" si="1"/>
        <v>0</v>
      </c>
    </row>
    <row r="33" spans="1:13" ht="15.75" thickBot="1" x14ac:dyDescent="0.3">
      <c r="A33" s="6">
        <v>34</v>
      </c>
      <c r="B33" s="2">
        <v>3</v>
      </c>
      <c r="C33">
        <f>SUMIFS(eyeTrackingData!C:C,eyeTrackingData!$A:$A,AmazingGrace!$A33,eyeTrackingData!$B:$B,0)</f>
        <v>65349</v>
      </c>
      <c r="D33">
        <f>SUMIFS(eyeTrackingData!D:D,eyeTrackingData!$A:$A,AmazingGrace!$A33,eyeTrackingData!$B:$B,0)</f>
        <v>80</v>
      </c>
      <c r="E33">
        <f>SUMIFS(eyeTrackingData!E:E,eyeTrackingData!$A:$A,AmazingGrace!$A33,eyeTrackingData!$B:$B,0)</f>
        <v>421.71249999999998</v>
      </c>
      <c r="F33">
        <f>SUMIFS(eyeTrackingData!F:F,eyeTrackingData!$A:$A,AmazingGrace!$A33,eyeTrackingData!$B:$B,0)</f>
        <v>154.74212175900001</v>
      </c>
      <c r="G33">
        <f>SUMIFS(eyeTrackingData!G:G,eyeTrackingData!$A:$A,AmazingGrace!$A33,eyeTrackingData!$B:$B,0)</f>
        <v>368.60185185199998</v>
      </c>
      <c r="H33">
        <f>SUMIFS(eyeTrackingData!H:H,eyeTrackingData!$A:$A,AmazingGrace!$A33,eyeTrackingData!$B:$B,0)</f>
        <v>1.1355689927799999</v>
      </c>
      <c r="I33" s="10">
        <v>-0.89267546839812273</v>
      </c>
      <c r="J33" s="10">
        <v>1.920121417653E-2</v>
      </c>
      <c r="K33" s="10">
        <v>0.73878799771411696</v>
      </c>
      <c r="L33">
        <f t="shared" si="0"/>
        <v>2</v>
      </c>
      <c r="M33">
        <f t="shared" si="1"/>
        <v>0</v>
      </c>
    </row>
    <row r="34" spans="1:13" ht="15.75" thickBot="1" x14ac:dyDescent="0.3">
      <c r="A34" s="6">
        <v>35</v>
      </c>
      <c r="B34" s="2">
        <v>1</v>
      </c>
      <c r="C34">
        <f>SUMIFS(eyeTrackingData!C:C,eyeTrackingData!$A:$A,AmazingGrace!$A34,eyeTrackingData!$B:$B,0)</f>
        <v>54790</v>
      </c>
      <c r="D34">
        <f>SUMIFS(eyeTrackingData!D:D,eyeTrackingData!$A:$A,AmazingGrace!$A34,eyeTrackingData!$B:$B,0)</f>
        <v>36</v>
      </c>
      <c r="E34">
        <f>SUMIFS(eyeTrackingData!E:E,eyeTrackingData!$A:$A,AmazingGrace!$A34,eyeTrackingData!$B:$B,0)</f>
        <v>480.91666666700002</v>
      </c>
      <c r="F34">
        <f>SUMIFS(eyeTrackingData!F:F,eyeTrackingData!$A:$A,AmazingGrace!$A34,eyeTrackingData!$B:$B,0)</f>
        <v>151.47147468099999</v>
      </c>
      <c r="G34">
        <f>SUMIFS(eyeTrackingData!G:G,eyeTrackingData!$A:$A,AmazingGrace!$A34,eyeTrackingData!$B:$B,0)</f>
        <v>940.55319148900003</v>
      </c>
      <c r="H34">
        <f>SUMIFS(eyeTrackingData!H:H,eyeTrackingData!$A:$A,AmazingGrace!$A34,eyeTrackingData!$B:$B,0)</f>
        <v>0.75876136489400003</v>
      </c>
      <c r="I34" s="10">
        <v>9.1240970101423458E-2</v>
      </c>
      <c r="J34" s="10">
        <v>-0.61236637492675716</v>
      </c>
      <c r="K34" s="10">
        <v>1.0952899288900104</v>
      </c>
      <c r="L34">
        <f t="shared" si="0"/>
        <v>1</v>
      </c>
      <c r="M34">
        <f t="shared" si="1"/>
        <v>1</v>
      </c>
    </row>
    <row r="35" spans="1:13" ht="15.75" thickBot="1" x14ac:dyDescent="0.3">
      <c r="A35" s="6">
        <v>37</v>
      </c>
      <c r="B35" s="2">
        <v>4</v>
      </c>
      <c r="C35">
        <f>SUMIFS(eyeTrackingData!C:C,eyeTrackingData!$A:$A,AmazingGrace!$A35,eyeTrackingData!$B:$B,0)</f>
        <v>42433</v>
      </c>
      <c r="D35">
        <f>SUMIFS(eyeTrackingData!D:D,eyeTrackingData!$A:$A,AmazingGrace!$A35,eyeTrackingData!$B:$B,0)</f>
        <v>77</v>
      </c>
      <c r="E35">
        <f>SUMIFS(eyeTrackingData!E:E,eyeTrackingData!$A:$A,AmazingGrace!$A35,eyeTrackingData!$B:$B,0)</f>
        <v>349.96103896099999</v>
      </c>
      <c r="F35">
        <f>SUMIFS(eyeTrackingData!F:F,eyeTrackingData!$A:$A,AmazingGrace!$A35,eyeTrackingData!$B:$B,0)</f>
        <v>150.06473016300001</v>
      </c>
      <c r="G35">
        <f>SUMIFS(eyeTrackingData!G:G,eyeTrackingData!$A:$A,AmazingGrace!$A35,eyeTrackingData!$B:$B,0)</f>
        <v>196.569105691</v>
      </c>
      <c r="H35">
        <f>SUMIFS(eyeTrackingData!H:H,eyeTrackingData!$A:$A,AmazingGrace!$A35,eyeTrackingData!$B:$B,0)</f>
        <v>1.6068749815400001</v>
      </c>
      <c r="I35" s="10">
        <v>-1.2800790426335567</v>
      </c>
      <c r="J35" s="10">
        <v>-0.68393222209928417</v>
      </c>
      <c r="K35" s="10">
        <v>0.14727636488049833</v>
      </c>
      <c r="L35">
        <f t="shared" si="0"/>
        <v>2</v>
      </c>
      <c r="M35">
        <f t="shared" si="1"/>
        <v>0</v>
      </c>
    </row>
    <row r="36" spans="1:13" ht="15.75" thickBot="1" x14ac:dyDescent="0.3">
      <c r="A36" s="6">
        <v>38</v>
      </c>
      <c r="B36" s="2">
        <v>6</v>
      </c>
      <c r="C36">
        <f>SUMIFS(eyeTrackingData!C:C,eyeTrackingData!$A:$A,AmazingGrace!$A36,eyeTrackingData!$B:$B,0)</f>
        <v>43533</v>
      </c>
      <c r="D36">
        <f>SUMIFS(eyeTrackingData!D:D,eyeTrackingData!$A:$A,AmazingGrace!$A36,eyeTrackingData!$B:$B,0)</f>
        <v>77</v>
      </c>
      <c r="E36">
        <f>SUMIFS(eyeTrackingData!E:E,eyeTrackingData!$A:$A,AmazingGrace!$A36,eyeTrackingData!$B:$B,0)</f>
        <v>327.49350649399997</v>
      </c>
      <c r="F36">
        <f>SUMIFS(eyeTrackingData!F:F,eyeTrackingData!$A:$A,AmazingGrace!$A36,eyeTrackingData!$B:$B,0)</f>
        <v>153.35320720000001</v>
      </c>
      <c r="G36">
        <f>SUMIFS(eyeTrackingData!G:G,eyeTrackingData!$A:$A,AmazingGrace!$A36,eyeTrackingData!$B:$B,0)</f>
        <v>281.74</v>
      </c>
      <c r="H36">
        <f>SUMIFS(eyeTrackingData!H:H,eyeTrackingData!$A:$A,AmazingGrace!$A36,eyeTrackingData!$B:$B,0)</f>
        <v>1.2616825953299999</v>
      </c>
      <c r="I36" s="10">
        <v>-1.0166740804507264</v>
      </c>
      <c r="J36" s="10">
        <v>-0.71925237027140598</v>
      </c>
      <c r="K36" s="10">
        <v>0.44274701949020095</v>
      </c>
      <c r="L36">
        <f t="shared" si="0"/>
        <v>3</v>
      </c>
      <c r="M36">
        <f t="shared" si="1"/>
        <v>0</v>
      </c>
    </row>
    <row r="37" spans="1:13" ht="15.75" thickBot="1" x14ac:dyDescent="0.3">
      <c r="A37" s="6">
        <v>39</v>
      </c>
      <c r="B37" s="2">
        <v>7</v>
      </c>
      <c r="C37">
        <f>SUMIFS(eyeTrackingData!C:C,eyeTrackingData!$A:$A,AmazingGrace!$A37,eyeTrackingData!$B:$B,0)</f>
        <v>31575</v>
      </c>
      <c r="D37">
        <f>SUMIFS(eyeTrackingData!D:D,eyeTrackingData!$A:$A,AmazingGrace!$A37,eyeTrackingData!$B:$B,0)</f>
        <v>14</v>
      </c>
      <c r="E37">
        <f>SUMIFS(eyeTrackingData!E:E,eyeTrackingData!$A:$A,AmazingGrace!$A37,eyeTrackingData!$B:$B,0)</f>
        <v>316.35714285699999</v>
      </c>
      <c r="F37">
        <f>SUMIFS(eyeTrackingData!F:F,eyeTrackingData!$A:$A,AmazingGrace!$A37,eyeTrackingData!$B:$B,0)</f>
        <v>335.03638542900001</v>
      </c>
      <c r="G37">
        <f>SUMIFS(eyeTrackingData!G:G,eyeTrackingData!$A:$A,AmazingGrace!$A37,eyeTrackingData!$B:$B,0)</f>
        <v>1607.2</v>
      </c>
      <c r="H37">
        <f>SUMIFS(eyeTrackingData!H:H,eyeTrackingData!$A:$A,AmazingGrace!$A37,eyeTrackingData!$B:$B,0)</f>
        <v>0.89156101600000004</v>
      </c>
      <c r="I37" s="10">
        <v>0.95976840806262476</v>
      </c>
      <c r="J37" s="10">
        <v>-1.2132053495878758</v>
      </c>
      <c r="K37" s="10">
        <v>-0.69680434212358222</v>
      </c>
      <c r="L37">
        <f t="shared" si="0"/>
        <v>4</v>
      </c>
      <c r="M37">
        <f t="shared" si="1"/>
        <v>0</v>
      </c>
    </row>
    <row r="38" spans="1:13" ht="15.75" thickBot="1" x14ac:dyDescent="0.3">
      <c r="A38" s="6">
        <v>40</v>
      </c>
      <c r="B38" s="2">
        <v>7</v>
      </c>
      <c r="C38">
        <f>SUMIFS(eyeTrackingData!C:C,eyeTrackingData!$A:$A,AmazingGrace!$A38,eyeTrackingData!$B:$B,0)</f>
        <v>60685</v>
      </c>
      <c r="D38">
        <f>SUMIFS(eyeTrackingData!D:D,eyeTrackingData!$A:$A,AmazingGrace!$A38,eyeTrackingData!$B:$B,0)</f>
        <v>67</v>
      </c>
      <c r="E38">
        <f>SUMIFS(eyeTrackingData!E:E,eyeTrackingData!$A:$A,AmazingGrace!$A38,eyeTrackingData!$B:$B,0)</f>
        <v>363.05970149299998</v>
      </c>
      <c r="F38">
        <f>SUMIFS(eyeTrackingData!F:F,eyeTrackingData!$A:$A,AmazingGrace!$A38,eyeTrackingData!$B:$B,0)</f>
        <v>216.46720045500001</v>
      </c>
      <c r="G38">
        <f>SUMIFS(eyeTrackingData!G:G,eyeTrackingData!$A:$A,AmazingGrace!$A38,eyeTrackingData!$B:$B,0)</f>
        <v>554.45454545500002</v>
      </c>
      <c r="H38">
        <f>SUMIFS(eyeTrackingData!H:H,eyeTrackingData!$A:$A,AmazingGrace!$A38,eyeTrackingData!$B:$B,0)</f>
        <v>1.322374755</v>
      </c>
      <c r="I38" s="10">
        <v>-0.68679066387054566</v>
      </c>
      <c r="J38" s="10">
        <v>-0.13757615232255049</v>
      </c>
      <c r="K38" s="10">
        <v>7.3832855613108206E-4</v>
      </c>
      <c r="L38">
        <f t="shared" si="0"/>
        <v>4</v>
      </c>
      <c r="M38">
        <f t="shared" si="1"/>
        <v>0</v>
      </c>
    </row>
    <row r="39" spans="1:13" ht="15.75" thickBot="1" x14ac:dyDescent="0.3">
      <c r="A39" s="6">
        <v>41</v>
      </c>
      <c r="B39" s="2">
        <v>7</v>
      </c>
      <c r="C39">
        <f>SUMIFS(eyeTrackingData!C:C,eyeTrackingData!$A:$A,AmazingGrace!$A39,eyeTrackingData!$B:$B,0)</f>
        <v>27746</v>
      </c>
      <c r="D39">
        <f>SUMIFS(eyeTrackingData!D:D,eyeTrackingData!$A:$A,AmazingGrace!$A39,eyeTrackingData!$B:$B,0)</f>
        <v>12</v>
      </c>
      <c r="E39">
        <f>SUMIFS(eyeTrackingData!E:E,eyeTrackingData!$A:$A,AmazingGrace!$A39,eyeTrackingData!$B:$B,0)</f>
        <v>471.58333333299998</v>
      </c>
      <c r="F39">
        <f>SUMIFS(eyeTrackingData!F:F,eyeTrackingData!$A:$A,AmazingGrace!$A39,eyeTrackingData!$B:$B,0)</f>
        <v>233.822564167</v>
      </c>
      <c r="G39">
        <f>SUMIFS(eyeTrackingData!G:G,eyeTrackingData!$A:$A,AmazingGrace!$A39,eyeTrackingData!$B:$B,0)</f>
        <v>2029.25</v>
      </c>
      <c r="H39">
        <f>SUMIFS(eyeTrackingData!H:H,eyeTrackingData!$A:$A,AmazingGrace!$A39,eyeTrackingData!$B:$B,0)</f>
        <v>0.52803613500000002</v>
      </c>
      <c r="I39" s="10">
        <v>1.203694717418577</v>
      </c>
      <c r="J39" s="10">
        <v>-1.3497636133303479</v>
      </c>
      <c r="K39" s="10">
        <v>0.55543191908742295</v>
      </c>
      <c r="L39">
        <f t="shared" si="0"/>
        <v>4</v>
      </c>
      <c r="M39">
        <f t="shared" si="1"/>
        <v>0</v>
      </c>
    </row>
    <row r="40" spans="1:13" ht="15.75" thickBot="1" x14ac:dyDescent="0.3">
      <c r="A40" s="6">
        <v>42</v>
      </c>
      <c r="B40" s="2">
        <v>8</v>
      </c>
      <c r="C40">
        <f>SUMIFS(eyeTrackingData!C:C,eyeTrackingData!$A:$A,AmazingGrace!$A40,eyeTrackingData!$B:$B,0)</f>
        <v>126002</v>
      </c>
      <c r="D40">
        <f>SUMIFS(eyeTrackingData!D:D,eyeTrackingData!$A:$A,AmazingGrace!$A40,eyeTrackingData!$B:$B,0)</f>
        <v>207</v>
      </c>
      <c r="E40">
        <f>SUMIFS(eyeTrackingData!E:E,eyeTrackingData!$A:$A,AmazingGrace!$A40,eyeTrackingData!$B:$B,0)</f>
        <v>338</v>
      </c>
      <c r="F40">
        <f>SUMIFS(eyeTrackingData!F:F,eyeTrackingData!$A:$A,AmazingGrace!$A40,eyeTrackingData!$B:$B,0)</f>
        <v>136.514300467</v>
      </c>
      <c r="G40">
        <f>SUMIFS(eyeTrackingData!G:G,eyeTrackingData!$A:$A,AmazingGrace!$A40,eyeTrackingData!$B:$B,0)</f>
        <v>266.20093457899998</v>
      </c>
      <c r="H40">
        <f>SUMIFS(eyeTrackingData!H:H,eyeTrackingData!$A:$A,AmazingGrace!$A40,eyeTrackingData!$B:$B,0)</f>
        <v>1.66319821537</v>
      </c>
      <c r="I40" s="10">
        <v>-3.0883519561491597</v>
      </c>
      <c r="J40" s="10">
        <v>2.7864347324611973</v>
      </c>
      <c r="K40" s="10">
        <v>0.68501057548625188</v>
      </c>
      <c r="L40">
        <f t="shared" si="0"/>
        <v>4</v>
      </c>
      <c r="M40">
        <f t="shared" si="1"/>
        <v>0</v>
      </c>
    </row>
    <row r="41" spans="1:13" ht="15.75" thickBot="1" x14ac:dyDescent="0.3">
      <c r="A41" s="6">
        <v>43</v>
      </c>
      <c r="B41" s="2">
        <v>3</v>
      </c>
      <c r="C41">
        <f>SUMIFS(eyeTrackingData!C:C,eyeTrackingData!$A:$A,AmazingGrace!$A41,eyeTrackingData!$B:$B,0)</f>
        <v>14523</v>
      </c>
      <c r="D41">
        <f>SUMIFS(eyeTrackingData!D:D,eyeTrackingData!$A:$A,AmazingGrace!$A41,eyeTrackingData!$B:$B,0)</f>
        <v>14</v>
      </c>
      <c r="E41">
        <f>SUMIFS(eyeTrackingData!E:E,eyeTrackingData!$A:$A,AmazingGrace!$A41,eyeTrackingData!$B:$B,0)</f>
        <v>309.35714285699999</v>
      </c>
      <c r="F41">
        <f>SUMIFS(eyeTrackingData!F:F,eyeTrackingData!$A:$A,AmazingGrace!$A41,eyeTrackingData!$B:$B,0)</f>
        <v>237.648715455</v>
      </c>
      <c r="G41">
        <f>SUMIFS(eyeTrackingData!G:G,eyeTrackingData!$A:$A,AmazingGrace!$A41,eyeTrackingData!$B:$B,0)</f>
        <v>1398.84090909</v>
      </c>
      <c r="H41">
        <f>SUMIFS(eyeTrackingData!H:H,eyeTrackingData!$A:$A,AmazingGrace!$A41,eyeTrackingData!$B:$B,0)</f>
        <v>0.776157487727</v>
      </c>
      <c r="I41" s="10">
        <v>0.68973836028734137</v>
      </c>
      <c r="J41" s="10">
        <v>-1.9202941996804939</v>
      </c>
      <c r="K41" s="10">
        <v>7.4217550329280291E-2</v>
      </c>
      <c r="L41">
        <f t="shared" si="0"/>
        <v>2</v>
      </c>
      <c r="M41">
        <f t="shared" si="1"/>
        <v>0</v>
      </c>
    </row>
    <row r="42" spans="1:13" ht="15.75" thickBot="1" x14ac:dyDescent="0.3">
      <c r="A42" s="6">
        <v>44</v>
      </c>
      <c r="B42" s="2">
        <v>6</v>
      </c>
      <c r="C42">
        <f>SUMIFS(eyeTrackingData!C:C,eyeTrackingData!$A:$A,AmazingGrace!$A42,eyeTrackingData!$B:$B,0)</f>
        <v>27745</v>
      </c>
      <c r="D42">
        <f>SUMIFS(eyeTrackingData!D:D,eyeTrackingData!$A:$A,AmazingGrace!$A42,eyeTrackingData!$B:$B,0)</f>
        <v>11</v>
      </c>
      <c r="E42">
        <f>SUMIFS(eyeTrackingData!E:E,eyeTrackingData!$A:$A,AmazingGrace!$A42,eyeTrackingData!$B:$B,0)</f>
        <v>354.636363636</v>
      </c>
      <c r="F42">
        <f>SUMIFS(eyeTrackingData!F:F,eyeTrackingData!$A:$A,AmazingGrace!$A42,eyeTrackingData!$B:$B,0)</f>
        <v>413.97517749999997</v>
      </c>
      <c r="G42">
        <f>SUMIFS(eyeTrackingData!G:G,eyeTrackingData!$A:$A,AmazingGrace!$A42,eyeTrackingData!$B:$B,0)</f>
        <v>2322.9375</v>
      </c>
      <c r="H42">
        <f>SUMIFS(eyeTrackingData!H:H,eyeTrackingData!$A:$A,AmazingGrace!$A42,eyeTrackingData!$B:$B,0)</f>
        <v>0.420146660625</v>
      </c>
      <c r="I42" s="10">
        <v>1.9116744337867579</v>
      </c>
      <c r="J42" s="10">
        <v>-1.1357738249800602</v>
      </c>
      <c r="K42" s="10">
        <v>-0.81322182654116515</v>
      </c>
      <c r="L42">
        <f t="shared" si="0"/>
        <v>3</v>
      </c>
      <c r="M42">
        <f t="shared" si="1"/>
        <v>0</v>
      </c>
    </row>
    <row r="43" spans="1:13" ht="15.75" thickBot="1" x14ac:dyDescent="0.3">
      <c r="A43" s="6">
        <v>45</v>
      </c>
      <c r="B43" s="2">
        <v>5</v>
      </c>
      <c r="C43">
        <f>SUMIFS(eyeTrackingData!C:C,eyeTrackingData!$A:$A,AmazingGrace!$A43,eyeTrackingData!$B:$B,0)</f>
        <v>31343</v>
      </c>
      <c r="D43">
        <f>SUMIFS(eyeTrackingData!D:D,eyeTrackingData!$A:$A,AmazingGrace!$A43,eyeTrackingData!$B:$B,0)</f>
        <v>15</v>
      </c>
      <c r="E43">
        <f>SUMIFS(eyeTrackingData!E:E,eyeTrackingData!$A:$A,AmazingGrace!$A43,eyeTrackingData!$B:$B,0)</f>
        <v>297.8</v>
      </c>
      <c r="F43">
        <f>SUMIFS(eyeTrackingData!F:F,eyeTrackingData!$A:$A,AmazingGrace!$A43,eyeTrackingData!$B:$B,0)</f>
        <v>371.21390000000002</v>
      </c>
      <c r="G43">
        <f>SUMIFS(eyeTrackingData!G:G,eyeTrackingData!$A:$A,AmazingGrace!$A43,eyeTrackingData!$B:$B,0)</f>
        <v>2044.08333333</v>
      </c>
      <c r="H43">
        <f>SUMIFS(eyeTrackingData!H:H,eyeTrackingData!$A:$A,AmazingGrace!$A43,eyeTrackingData!$B:$B,0)</f>
        <v>1.3032019587499999</v>
      </c>
      <c r="I43" s="10">
        <v>0.84153670879303388</v>
      </c>
      <c r="J43" s="10">
        <v>-1.059760108396989</v>
      </c>
      <c r="K43" s="10">
        <v>-1.3856365916329478</v>
      </c>
      <c r="L43">
        <f t="shared" si="0"/>
        <v>3</v>
      </c>
      <c r="M43">
        <f t="shared" si="1"/>
        <v>0</v>
      </c>
    </row>
    <row r="44" spans="1:13" ht="15.75" thickBot="1" x14ac:dyDescent="0.3">
      <c r="A44" s="6">
        <v>46</v>
      </c>
      <c r="B44" s="2">
        <v>1</v>
      </c>
      <c r="C44">
        <f>SUMIFS(eyeTrackingData!C:C,eyeTrackingData!$A:$A,AmazingGrace!$A44,eyeTrackingData!$B:$B,0)</f>
        <v>82270</v>
      </c>
      <c r="D44">
        <f>SUMIFS(eyeTrackingData!D:D,eyeTrackingData!$A:$A,AmazingGrace!$A44,eyeTrackingData!$B:$B,0)</f>
        <v>58</v>
      </c>
      <c r="E44">
        <f>SUMIFS(eyeTrackingData!E:E,eyeTrackingData!$A:$A,AmazingGrace!$A44,eyeTrackingData!$B:$B,0)</f>
        <v>477.39655172400001</v>
      </c>
      <c r="F44">
        <f>SUMIFS(eyeTrackingData!F:F,eyeTrackingData!$A:$A,AmazingGrace!$A44,eyeTrackingData!$B:$B,0)</f>
        <v>222.33155351600001</v>
      </c>
      <c r="G44">
        <f>SUMIFS(eyeTrackingData!G:G,eyeTrackingData!$A:$A,AmazingGrace!$A44,eyeTrackingData!$B:$B,0)</f>
        <v>824.85714285699999</v>
      </c>
      <c r="H44">
        <f>SUMIFS(eyeTrackingData!H:H,eyeTrackingData!$A:$A,AmazingGrace!$A44,eyeTrackingData!$B:$B,0)</f>
        <v>1.09612748703</v>
      </c>
      <c r="I44" s="10">
        <v>-0.27650241024588307</v>
      </c>
      <c r="J44" s="10">
        <v>0.51977320565299356</v>
      </c>
      <c r="K44" s="10">
        <v>0.36575894621486105</v>
      </c>
      <c r="L44">
        <f t="shared" si="0"/>
        <v>1</v>
      </c>
      <c r="M44">
        <f t="shared" si="1"/>
        <v>1</v>
      </c>
    </row>
    <row r="45" spans="1:13" ht="15.75" thickBot="1" x14ac:dyDescent="0.3">
      <c r="A45" s="6">
        <v>47</v>
      </c>
      <c r="B45" s="2">
        <v>1</v>
      </c>
      <c r="C45">
        <f>SUMIFS(eyeTrackingData!C:C,eyeTrackingData!$A:$A,AmazingGrace!$A45,eyeTrackingData!$B:$B,0)</f>
        <v>53425</v>
      </c>
      <c r="D45">
        <f>SUMIFS(eyeTrackingData!D:D,eyeTrackingData!$A:$A,AmazingGrace!$A45,eyeTrackingData!$B:$B,0)</f>
        <v>54</v>
      </c>
      <c r="E45">
        <f>SUMIFS(eyeTrackingData!E:E,eyeTrackingData!$A:$A,AmazingGrace!$A45,eyeTrackingData!$B:$B,0)</f>
        <v>346.77777777799997</v>
      </c>
      <c r="F45">
        <f>SUMIFS(eyeTrackingData!F:F,eyeTrackingData!$A:$A,AmazingGrace!$A45,eyeTrackingData!$B:$B,0)</f>
        <v>329.11104073299998</v>
      </c>
      <c r="G45">
        <f>SUMIFS(eyeTrackingData!G:G,eyeTrackingData!$A:$A,AmazingGrace!$A45,eyeTrackingData!$B:$B,0)</f>
        <v>817.49333333300001</v>
      </c>
      <c r="H45">
        <f>SUMIFS(eyeTrackingData!H:H,eyeTrackingData!$A:$A,AmazingGrace!$A45,eyeTrackingData!$B:$B,0)</f>
        <v>1.60797519393</v>
      </c>
      <c r="I45" s="10">
        <v>-0.25927868727861275</v>
      </c>
      <c r="J45" s="10">
        <v>-0.18391311890814038</v>
      </c>
      <c r="K45" s="10">
        <v>-1.1895750795766584</v>
      </c>
      <c r="L45">
        <f t="shared" si="0"/>
        <v>1</v>
      </c>
      <c r="M45">
        <f t="shared" si="1"/>
        <v>1</v>
      </c>
    </row>
    <row r="46" spans="1:13" ht="15.75" thickBot="1" x14ac:dyDescent="0.3">
      <c r="A46" s="6">
        <v>48</v>
      </c>
      <c r="B46" s="2">
        <v>3</v>
      </c>
      <c r="C46">
        <f>SUMIFS(eyeTrackingData!C:C,eyeTrackingData!$A:$A,AmazingGrace!$A46,eyeTrackingData!$B:$B,0)</f>
        <v>37671</v>
      </c>
      <c r="D46">
        <f>SUMIFS(eyeTrackingData!D:D,eyeTrackingData!$A:$A,AmazingGrace!$A46,eyeTrackingData!$B:$B,0)</f>
        <v>59</v>
      </c>
      <c r="E46">
        <f>SUMIFS(eyeTrackingData!E:E,eyeTrackingData!$A:$A,AmazingGrace!$A46,eyeTrackingData!$B:$B,0)</f>
        <v>373.271186441</v>
      </c>
      <c r="F46">
        <f>SUMIFS(eyeTrackingData!F:F,eyeTrackingData!$A:$A,AmazingGrace!$A46,eyeTrackingData!$B:$B,0)</f>
        <v>165.93501008699999</v>
      </c>
      <c r="G46">
        <f>SUMIFS(eyeTrackingData!G:G,eyeTrackingData!$A:$A,AmazingGrace!$A46,eyeTrackingData!$B:$B,0)</f>
        <v>239.47826087000001</v>
      </c>
      <c r="H46">
        <f>SUMIFS(eyeTrackingData!H:H,eyeTrackingData!$A:$A,AmazingGrace!$A46,eyeTrackingData!$B:$B,0)</f>
        <v>1.54916748357</v>
      </c>
      <c r="I46" s="10">
        <v>-0.92503457085822172</v>
      </c>
      <c r="J46" s="10">
        <v>-0.92463161717051368</v>
      </c>
      <c r="K46" s="10">
        <v>6.4562550439693944E-2</v>
      </c>
      <c r="L46">
        <f t="shared" si="0"/>
        <v>2</v>
      </c>
      <c r="M46">
        <f t="shared" si="1"/>
        <v>0</v>
      </c>
    </row>
    <row r="47" spans="1:13" ht="15.75" thickBot="1" x14ac:dyDescent="0.3">
      <c r="A47" s="6">
        <v>49</v>
      </c>
      <c r="B47" s="2">
        <v>1</v>
      </c>
      <c r="C47">
        <f>SUMIFS(eyeTrackingData!C:C,eyeTrackingData!$A:$A,AmazingGrace!$A47,eyeTrackingData!$B:$B,0)</f>
        <v>98190</v>
      </c>
      <c r="D47">
        <f>SUMIFS(eyeTrackingData!D:D,eyeTrackingData!$A:$A,AmazingGrace!$A47,eyeTrackingData!$B:$B,0)</f>
        <v>175</v>
      </c>
      <c r="E47">
        <f>SUMIFS(eyeTrackingData!E:E,eyeTrackingData!$A:$A,AmazingGrace!$A47,eyeTrackingData!$B:$B,0)</f>
        <v>381.20571428599999</v>
      </c>
      <c r="F47">
        <f>SUMIFS(eyeTrackingData!F:F,eyeTrackingData!$A:$A,AmazingGrace!$A47,eyeTrackingData!$B:$B,0)</f>
        <v>140.745087595</v>
      </c>
      <c r="G47">
        <f>SUMIFS(eyeTrackingData!G:G,eyeTrackingData!$A:$A,AmazingGrace!$A47,eyeTrackingData!$B:$B,0)</f>
        <v>196.17557251900001</v>
      </c>
      <c r="H47">
        <f>SUMIFS(eyeTrackingData!H:H,eyeTrackingData!$A:$A,AmazingGrace!$A47,eyeTrackingData!$B:$B,0)</f>
        <v>1.8557874669800001</v>
      </c>
      <c r="I47" s="10">
        <v>-2.7153594305886881</v>
      </c>
      <c r="J47" s="10">
        <v>1.8153759153998386</v>
      </c>
      <c r="K47" s="10">
        <v>0.35211466464259411</v>
      </c>
      <c r="L47">
        <f t="shared" si="0"/>
        <v>1</v>
      </c>
      <c r="M47">
        <f t="shared" si="1"/>
        <v>1</v>
      </c>
    </row>
    <row r="48" spans="1:13" ht="15.75" thickBot="1" x14ac:dyDescent="0.3">
      <c r="A48" s="6">
        <v>50</v>
      </c>
      <c r="B48" s="2">
        <v>5</v>
      </c>
      <c r="C48">
        <f>SUMIFS(eyeTrackingData!C:C,eyeTrackingData!$A:$A,AmazingGrace!$A48,eyeTrackingData!$B:$B,0)</f>
        <v>42101</v>
      </c>
      <c r="D48">
        <f>SUMIFS(eyeTrackingData!D:D,eyeTrackingData!$A:$A,AmazingGrace!$A48,eyeTrackingData!$B:$B,0)</f>
        <v>75</v>
      </c>
      <c r="E48">
        <f>SUMIFS(eyeTrackingData!E:E,eyeTrackingData!$A:$A,AmazingGrace!$A48,eyeTrackingData!$B:$B,0)</f>
        <v>324.56</v>
      </c>
      <c r="F48">
        <f>SUMIFS(eyeTrackingData!F:F,eyeTrackingData!$A:$A,AmazingGrace!$A48,eyeTrackingData!$B:$B,0)</f>
        <v>233.56332093</v>
      </c>
      <c r="G48">
        <f>SUMIFS(eyeTrackingData!G:G,eyeTrackingData!$A:$A,AmazingGrace!$A48,eyeTrackingData!$B:$B,0)</f>
        <v>272.658914729</v>
      </c>
      <c r="H48">
        <f>SUMIFS(eyeTrackingData!H:H,eyeTrackingData!$A:$A,AmazingGrace!$A48,eyeTrackingData!$B:$B,0)</f>
        <v>1.9674693412399999</v>
      </c>
      <c r="I48" s="10">
        <v>-1.2272497833168921</v>
      </c>
      <c r="J48" s="10">
        <v>-0.51608807053526085</v>
      </c>
      <c r="K48" s="10">
        <v>-0.86362521136450732</v>
      </c>
      <c r="L48">
        <f t="shared" si="0"/>
        <v>3</v>
      </c>
      <c r="M48">
        <f t="shared" si="1"/>
        <v>0</v>
      </c>
    </row>
    <row r="49" spans="1:13" ht="15.75" thickBot="1" x14ac:dyDescent="0.3">
      <c r="A49" s="6">
        <v>51</v>
      </c>
      <c r="B49" s="2">
        <v>10</v>
      </c>
      <c r="C49">
        <f>SUMIFS(eyeTrackingData!C:C,eyeTrackingData!$A:$A,AmazingGrace!$A49,eyeTrackingData!$B:$B,0)</f>
        <v>40635</v>
      </c>
      <c r="D49">
        <f>SUMIFS(eyeTrackingData!D:D,eyeTrackingData!$A:$A,AmazingGrace!$A49,eyeTrackingData!$B:$B,0)</f>
        <v>27</v>
      </c>
      <c r="E49">
        <f>SUMIFS(eyeTrackingData!E:E,eyeTrackingData!$A:$A,AmazingGrace!$A49,eyeTrackingData!$B:$B,0)</f>
        <v>431.85185185199998</v>
      </c>
      <c r="F49">
        <f>SUMIFS(eyeTrackingData!F:F,eyeTrackingData!$A:$A,AmazingGrace!$A49,eyeTrackingData!$B:$B,0)</f>
        <v>155.26699483900001</v>
      </c>
      <c r="G49">
        <f>SUMIFS(eyeTrackingData!G:G,eyeTrackingData!$A:$A,AmazingGrace!$A49,eyeTrackingData!$B:$B,0)</f>
        <v>1356.9354838700001</v>
      </c>
      <c r="H49">
        <f>SUMIFS(eyeTrackingData!H:H,eyeTrackingData!$A:$A,AmazingGrace!$A49,eyeTrackingData!$B:$B,0)</f>
        <v>0.50081923806499995</v>
      </c>
      <c r="I49" s="10">
        <v>0.48767535346580759</v>
      </c>
      <c r="J49" s="10">
        <v>-1.13735597635153</v>
      </c>
      <c r="K49" s="10">
        <v>1.2054969555230242</v>
      </c>
      <c r="L49">
        <f t="shared" si="0"/>
        <v>5</v>
      </c>
      <c r="M49">
        <f t="shared" si="1"/>
        <v>0</v>
      </c>
    </row>
    <row r="50" spans="1:13" ht="15.75" thickBot="1" x14ac:dyDescent="0.3">
      <c r="A50" s="6">
        <v>52</v>
      </c>
      <c r="B50" s="2">
        <v>5</v>
      </c>
      <c r="C50">
        <f>SUMIFS(eyeTrackingData!C:C,eyeTrackingData!$A:$A,AmazingGrace!$A50,eyeTrackingData!$B:$B,0)</f>
        <v>46327</v>
      </c>
      <c r="D50">
        <f>SUMIFS(eyeTrackingData!D:D,eyeTrackingData!$A:$A,AmazingGrace!$A50,eyeTrackingData!$B:$B,0)</f>
        <v>6</v>
      </c>
      <c r="E50">
        <f>SUMIFS(eyeTrackingData!E:E,eyeTrackingData!$A:$A,AmazingGrace!$A50,eyeTrackingData!$B:$B,0)</f>
        <v>1271.33333333</v>
      </c>
      <c r="F50">
        <f>SUMIFS(eyeTrackingData!F:F,eyeTrackingData!$A:$A,AmazingGrace!$A50,eyeTrackingData!$B:$B,0)</f>
        <v>632.42565999999999</v>
      </c>
      <c r="G50">
        <f>SUMIFS(eyeTrackingData!G:G,eyeTrackingData!$A:$A,AmazingGrace!$A50,eyeTrackingData!$B:$B,0)</f>
        <v>7946.4</v>
      </c>
      <c r="H50">
        <f>SUMIFS(eyeTrackingData!H:H,eyeTrackingData!$A:$A,AmazingGrace!$A50,eyeTrackingData!$B:$B,0)</f>
        <v>0.10587542799999999</v>
      </c>
      <c r="I50" s="10">
        <v>5.6078623807448444</v>
      </c>
      <c r="J50" s="10">
        <v>1.4625548191995832</v>
      </c>
      <c r="K50" s="10">
        <v>-1.1818983348700476</v>
      </c>
      <c r="L50">
        <f t="shared" si="0"/>
        <v>3</v>
      </c>
      <c r="M50">
        <f t="shared" si="1"/>
        <v>0</v>
      </c>
    </row>
    <row r="51" spans="1:13" ht="15.75" thickBot="1" x14ac:dyDescent="0.3">
      <c r="A51" s="6">
        <v>53</v>
      </c>
      <c r="B51" s="2">
        <v>6</v>
      </c>
      <c r="C51">
        <f>SUMIFS(eyeTrackingData!C:C,eyeTrackingData!$A:$A,AmazingGrace!$A51,eyeTrackingData!$B:$B,0)</f>
        <v>43301</v>
      </c>
      <c r="D51">
        <f>SUMIFS(eyeTrackingData!D:D,eyeTrackingData!$A:$A,AmazingGrace!$A51,eyeTrackingData!$B:$B,0)</f>
        <v>83</v>
      </c>
      <c r="E51">
        <f>SUMIFS(eyeTrackingData!E:E,eyeTrackingData!$A:$A,AmazingGrace!$A51,eyeTrackingData!$B:$B,0)</f>
        <v>358.79518072299999</v>
      </c>
      <c r="F51">
        <f>SUMIFS(eyeTrackingData!F:F,eyeTrackingData!$A:$A,AmazingGrace!$A51,eyeTrackingData!$B:$B,0)</f>
        <v>187.811377075</v>
      </c>
      <c r="G51">
        <f>SUMIFS(eyeTrackingData!G:G,eyeTrackingData!$A:$A,AmazingGrace!$A51,eyeTrackingData!$B:$B,0)</f>
        <v>194.38095238099999</v>
      </c>
      <c r="H51">
        <f>SUMIFS(eyeTrackingData!H:H,eyeTrackingData!$A:$A,AmazingGrace!$A51,eyeTrackingData!$B:$B,0)</f>
        <v>1.92302427884</v>
      </c>
      <c r="I51" s="10">
        <v>-1.4268641807152349</v>
      </c>
      <c r="J51" s="10">
        <v>-0.46954378947289455</v>
      </c>
      <c r="K51" s="10">
        <v>-0.42769568255032597</v>
      </c>
      <c r="L51">
        <f t="shared" si="0"/>
        <v>3</v>
      </c>
      <c r="M51">
        <f t="shared" si="1"/>
        <v>0</v>
      </c>
    </row>
    <row r="52" spans="1:13" ht="15.75" thickBot="1" x14ac:dyDescent="0.3">
      <c r="A52" s="6">
        <v>54</v>
      </c>
      <c r="B52" s="2">
        <v>2</v>
      </c>
      <c r="C52">
        <f>SUMIFS(eyeTrackingData!C:C,eyeTrackingData!$A:$A,AmazingGrace!$A52,eyeTrackingData!$B:$B,0)</f>
        <v>30809</v>
      </c>
      <c r="D52">
        <f>SUMIFS(eyeTrackingData!D:D,eyeTrackingData!$A:$A,AmazingGrace!$A52,eyeTrackingData!$B:$B,0)</f>
        <v>34</v>
      </c>
      <c r="E52">
        <f>SUMIFS(eyeTrackingData!E:E,eyeTrackingData!$A:$A,AmazingGrace!$A52,eyeTrackingData!$B:$B,0)</f>
        <v>457.38235294100002</v>
      </c>
      <c r="F52">
        <f>SUMIFS(eyeTrackingData!F:F,eyeTrackingData!$A:$A,AmazingGrace!$A52,eyeTrackingData!$B:$B,0)</f>
        <v>207.08046691199999</v>
      </c>
      <c r="G52">
        <f>SUMIFS(eyeTrackingData!G:G,eyeTrackingData!$A:$A,AmazingGrace!$A52,eyeTrackingData!$B:$B,0)</f>
        <v>683.85294117599994</v>
      </c>
      <c r="H52">
        <f>SUMIFS(eyeTrackingData!H:H,eyeTrackingData!$A:$A,AmazingGrace!$A52,eyeTrackingData!$B:$B,0)</f>
        <v>1.2040278547100001</v>
      </c>
      <c r="I52" s="10">
        <v>1.6774449842333769E-2</v>
      </c>
      <c r="J52" s="10">
        <v>-1.1607837398319967</v>
      </c>
      <c r="K52" s="10">
        <v>0.11390565726710436</v>
      </c>
      <c r="L52">
        <f t="shared" si="0"/>
        <v>1</v>
      </c>
      <c r="M52">
        <f t="shared" si="1"/>
        <v>1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24"/>
  <sheetViews>
    <sheetView showGridLines="0" workbookViewId="0">
      <selection activeCell="H24" sqref="H24"/>
    </sheetView>
  </sheetViews>
  <sheetFormatPr defaultRowHeight="15" x14ac:dyDescent="0.25"/>
  <cols>
    <col min="12" max="12" width="11.140625" bestFit="1" customWidth="1"/>
  </cols>
  <sheetData>
    <row r="2" spans="2:15" ht="18.75" x14ac:dyDescent="0.3">
      <c r="B2" s="9" t="s">
        <v>9</v>
      </c>
      <c r="N2" t="s">
        <v>10</v>
      </c>
    </row>
    <row r="4" spans="2:15" ht="15.75" x14ac:dyDescent="0.25">
      <c r="B4" s="30" t="s">
        <v>11</v>
      </c>
      <c r="C4" s="31"/>
      <c r="D4" s="31"/>
      <c r="E4" s="31"/>
      <c r="F4" s="31"/>
      <c r="G4" s="31"/>
      <c r="H4" s="31"/>
      <c r="I4" s="32"/>
      <c r="L4" s="30" t="s">
        <v>12</v>
      </c>
      <c r="M4" s="31"/>
      <c r="N4" s="31"/>
      <c r="O4" s="32"/>
    </row>
    <row r="5" spans="2:15" x14ac:dyDescent="0.25">
      <c r="B5" s="33" t="s">
        <v>17</v>
      </c>
      <c r="C5" s="34"/>
      <c r="D5" s="33" t="s">
        <v>19</v>
      </c>
      <c r="E5" s="34"/>
      <c r="F5" s="33" t="s">
        <v>23</v>
      </c>
      <c r="G5" s="34"/>
      <c r="H5" s="33" t="s">
        <v>24</v>
      </c>
      <c r="I5" s="34"/>
      <c r="L5" s="12" t="s">
        <v>13</v>
      </c>
      <c r="M5" s="12" t="s">
        <v>14</v>
      </c>
      <c r="N5" s="12" t="s">
        <v>15</v>
      </c>
      <c r="O5" s="12" t="s">
        <v>16</v>
      </c>
    </row>
    <row r="6" spans="2:15" x14ac:dyDescent="0.25">
      <c r="L6" s="10">
        <v>0</v>
      </c>
      <c r="M6" s="10">
        <v>38</v>
      </c>
      <c r="N6" s="10">
        <v>2</v>
      </c>
      <c r="O6" s="10">
        <v>40</v>
      </c>
    </row>
    <row r="9" spans="2:15" ht="15.75" x14ac:dyDescent="0.25">
      <c r="B9" s="30" t="s">
        <v>24</v>
      </c>
      <c r="C9" s="32"/>
    </row>
    <row r="11" spans="2:15" ht="15.75" x14ac:dyDescent="0.25">
      <c r="B11" s="30" t="s">
        <v>26</v>
      </c>
      <c r="C11" s="31"/>
      <c r="D11" s="31"/>
      <c r="E11" s="32"/>
    </row>
    <row r="12" spans="2:15" x14ac:dyDescent="0.25">
      <c r="B12" s="12"/>
      <c r="C12" s="12" t="s">
        <v>27</v>
      </c>
      <c r="D12" s="12" t="s">
        <v>28</v>
      </c>
      <c r="E12" s="12" t="s">
        <v>29</v>
      </c>
    </row>
    <row r="13" spans="2:15" x14ac:dyDescent="0.25">
      <c r="B13" s="11" t="s">
        <v>30</v>
      </c>
      <c r="C13" s="10" t="s">
        <v>31</v>
      </c>
      <c r="D13" s="10" t="s">
        <v>32</v>
      </c>
      <c r="E13" s="10" t="s">
        <v>33</v>
      </c>
    </row>
    <row r="14" spans="2:15" x14ac:dyDescent="0.25">
      <c r="B14" s="11" t="s">
        <v>34</v>
      </c>
      <c r="C14" s="52">
        <v>51</v>
      </c>
      <c r="D14" s="54"/>
      <c r="E14" s="53"/>
    </row>
    <row r="16" spans="2:15" ht="15.75" x14ac:dyDescent="0.25">
      <c r="B16" s="30" t="s">
        <v>35</v>
      </c>
      <c r="C16" s="31"/>
      <c r="D16" s="31"/>
      <c r="E16" s="31"/>
      <c r="F16" s="31"/>
      <c r="G16" s="31"/>
      <c r="H16" s="32"/>
    </row>
    <row r="17" spans="2:8" x14ac:dyDescent="0.25">
      <c r="B17" s="11" t="s">
        <v>36</v>
      </c>
      <c r="C17" s="40">
        <v>6</v>
      </c>
      <c r="D17" s="41"/>
      <c r="E17" s="41"/>
      <c r="F17" s="41"/>
      <c r="G17" s="41"/>
      <c r="H17" s="42"/>
    </row>
    <row r="18" spans="2:8" x14ac:dyDescent="0.25">
      <c r="B18" s="11" t="s">
        <v>37</v>
      </c>
      <c r="C18" s="10">
        <v>1</v>
      </c>
      <c r="D18" s="10">
        <v>2</v>
      </c>
      <c r="E18" s="10">
        <v>3</v>
      </c>
      <c r="F18" s="10">
        <v>4</v>
      </c>
      <c r="G18" s="10">
        <v>5</v>
      </c>
      <c r="H18" s="10">
        <v>6</v>
      </c>
    </row>
    <row r="19" spans="2:8" x14ac:dyDescent="0.25">
      <c r="B19" s="11" t="s">
        <v>38</v>
      </c>
      <c r="C19" s="10" t="s">
        <v>2</v>
      </c>
      <c r="D19" s="10" t="s">
        <v>3</v>
      </c>
      <c r="E19" s="10" t="s">
        <v>4</v>
      </c>
      <c r="F19" s="10" t="s">
        <v>5</v>
      </c>
      <c r="G19" s="10" t="s">
        <v>6</v>
      </c>
      <c r="H19" s="10" t="s">
        <v>7</v>
      </c>
    </row>
    <row r="21" spans="2:8" ht="15.75" x14ac:dyDescent="0.25">
      <c r="B21" s="30" t="s">
        <v>39</v>
      </c>
      <c r="C21" s="31"/>
      <c r="D21" s="32"/>
    </row>
    <row r="22" spans="2:8" x14ac:dyDescent="0.25">
      <c r="B22" s="11" t="s">
        <v>40</v>
      </c>
      <c r="C22" s="52">
        <v>90</v>
      </c>
      <c r="D22" s="53"/>
    </row>
    <row r="23" spans="2:8" x14ac:dyDescent="0.25">
      <c r="B23" s="11" t="s">
        <v>41</v>
      </c>
      <c r="C23" s="15" t="s">
        <v>42</v>
      </c>
      <c r="D23" s="10" t="s">
        <v>43</v>
      </c>
    </row>
    <row r="24" spans="2:8" x14ac:dyDescent="0.25">
      <c r="B24" s="11" t="s">
        <v>44</v>
      </c>
      <c r="C24" s="15" t="s">
        <v>45</v>
      </c>
      <c r="D24" s="10" t="s">
        <v>46</v>
      </c>
    </row>
  </sheetData>
  <mergeCells count="13">
    <mergeCell ref="L4:O4"/>
    <mergeCell ref="C22:D22"/>
    <mergeCell ref="B5:C5"/>
    <mergeCell ref="D5:E5"/>
    <mergeCell ref="F5:G5"/>
    <mergeCell ref="H5:I5"/>
    <mergeCell ref="B4:I4"/>
    <mergeCell ref="B9:C9"/>
    <mergeCell ref="B11:E11"/>
    <mergeCell ref="C14:E14"/>
    <mergeCell ref="B16:H16"/>
    <mergeCell ref="C17:H17"/>
    <mergeCell ref="B21:D21"/>
  </mergeCells>
  <hyperlinks>
    <hyperlink ref="B5" location="'PCA_Components'!$B$9:$F$16" display="Principal Components"/>
    <hyperlink ref="D5" location="'PCA_Components'!$B$19:$F$23" display="Variances"/>
    <hyperlink ref="F5" location="'PCA_Scores'!$B$9:$F$61" display="Scores"/>
    <hyperlink ref="H5" location="'PCA_Summary'!$B$9:$C$9" display="Summary"/>
  </hyperlink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61"/>
  <sheetViews>
    <sheetView showGridLines="0" topLeftCell="A28" workbookViewId="0">
      <selection activeCell="C10" sqref="C10:E61"/>
    </sheetView>
  </sheetViews>
  <sheetFormatPr defaultRowHeight="15" x14ac:dyDescent="0.25"/>
  <cols>
    <col min="12" max="12" width="11.140625" bestFit="1" customWidth="1"/>
  </cols>
  <sheetData>
    <row r="2" spans="2:15" ht="18.75" x14ac:dyDescent="0.3">
      <c r="B2" s="9" t="s">
        <v>9</v>
      </c>
      <c r="N2" t="s">
        <v>10</v>
      </c>
    </row>
    <row r="4" spans="2:15" ht="15.75" x14ac:dyDescent="0.25">
      <c r="B4" s="30" t="s">
        <v>11</v>
      </c>
      <c r="C4" s="31"/>
      <c r="D4" s="31"/>
      <c r="E4" s="31"/>
      <c r="F4" s="31"/>
      <c r="G4" s="31"/>
      <c r="H4" s="31"/>
      <c r="I4" s="32"/>
      <c r="L4" s="30" t="s">
        <v>12</v>
      </c>
      <c r="M4" s="31"/>
      <c r="N4" s="31"/>
      <c r="O4" s="32"/>
    </row>
    <row r="5" spans="2:15" x14ac:dyDescent="0.25">
      <c r="B5" s="33" t="s">
        <v>17</v>
      </c>
      <c r="C5" s="34"/>
      <c r="D5" s="33" t="s">
        <v>19</v>
      </c>
      <c r="E5" s="34"/>
      <c r="F5" s="33" t="s">
        <v>23</v>
      </c>
      <c r="G5" s="34"/>
      <c r="H5" s="33" t="s">
        <v>24</v>
      </c>
      <c r="I5" s="34"/>
      <c r="L5" s="12" t="s">
        <v>13</v>
      </c>
      <c r="M5" s="12" t="s">
        <v>14</v>
      </c>
      <c r="N5" s="12" t="s">
        <v>15</v>
      </c>
      <c r="O5" s="12" t="s">
        <v>16</v>
      </c>
    </row>
    <row r="6" spans="2:15" x14ac:dyDescent="0.25">
      <c r="L6" s="10">
        <v>0</v>
      </c>
      <c r="M6" s="10">
        <v>38</v>
      </c>
      <c r="N6" s="10">
        <v>2</v>
      </c>
      <c r="O6" s="10">
        <v>40</v>
      </c>
    </row>
    <row r="9" spans="2:15" ht="15.75" x14ac:dyDescent="0.25">
      <c r="B9" s="30" t="s">
        <v>23</v>
      </c>
      <c r="C9" s="31"/>
      <c r="D9" s="31"/>
      <c r="E9" s="31"/>
      <c r="F9" s="32"/>
    </row>
    <row r="10" spans="2:15" x14ac:dyDescent="0.25">
      <c r="B10" s="11" t="s">
        <v>25</v>
      </c>
      <c r="C10" s="12">
        <v>1</v>
      </c>
      <c r="D10" s="12">
        <v>2</v>
      </c>
      <c r="E10" s="12">
        <v>3</v>
      </c>
      <c r="F10" s="12">
        <v>4</v>
      </c>
    </row>
    <row r="11" spans="2:15" x14ac:dyDescent="0.25">
      <c r="B11" s="11">
        <v>1</v>
      </c>
      <c r="C11" s="10">
        <v>-1.1710933599919118</v>
      </c>
      <c r="D11" s="10">
        <v>1.1047254886101723</v>
      </c>
      <c r="E11" s="10">
        <v>0.3400302841189573</v>
      </c>
      <c r="F11" s="10">
        <v>-0.42132125381263263</v>
      </c>
    </row>
    <row r="12" spans="2:15" x14ac:dyDescent="0.25">
      <c r="B12" s="11">
        <v>2</v>
      </c>
      <c r="C12" s="10">
        <v>-1.1019234951235319</v>
      </c>
      <c r="D12" s="10">
        <v>-4.259257220203426E-2</v>
      </c>
      <c r="E12" s="10">
        <v>0.77644023859588929</v>
      </c>
      <c r="F12" s="10">
        <v>-7.723116181871062E-2</v>
      </c>
    </row>
    <row r="13" spans="2:15" x14ac:dyDescent="0.25">
      <c r="B13" s="11">
        <v>3</v>
      </c>
      <c r="C13" s="10">
        <v>1.6776007461632441</v>
      </c>
      <c r="D13" s="10">
        <v>0.35928529511468038</v>
      </c>
      <c r="E13" s="10">
        <v>0.42549351688912745</v>
      </c>
      <c r="F13" s="10">
        <v>-7.8861893024773977E-2</v>
      </c>
    </row>
    <row r="14" spans="2:15" x14ac:dyDescent="0.25">
      <c r="B14" s="11">
        <v>4</v>
      </c>
      <c r="C14" s="10">
        <v>-2.0044178789298797</v>
      </c>
      <c r="D14" s="10">
        <v>1.5530493099385714</v>
      </c>
      <c r="E14" s="10">
        <v>-9.0368939339691257E-2</v>
      </c>
      <c r="F14" s="10">
        <v>-6.8690540811945255E-2</v>
      </c>
    </row>
    <row r="15" spans="2:15" x14ac:dyDescent="0.25">
      <c r="B15" s="11">
        <v>5</v>
      </c>
      <c r="C15" s="10">
        <v>3.1046143292128421</v>
      </c>
      <c r="D15" s="10">
        <v>2.6757146051777823</v>
      </c>
      <c r="E15" s="10">
        <v>1.133409538766379</v>
      </c>
      <c r="F15" s="10">
        <v>0.6485059920072247</v>
      </c>
    </row>
    <row r="16" spans="2:15" x14ac:dyDescent="0.25">
      <c r="B16" s="11">
        <v>6</v>
      </c>
      <c r="C16" s="10">
        <v>3.7980108220404332E-3</v>
      </c>
      <c r="D16" s="10">
        <v>-0.92770404052421029</v>
      </c>
      <c r="E16" s="10">
        <v>0.27975895951057839</v>
      </c>
      <c r="F16" s="10">
        <v>0.22675489513213171</v>
      </c>
    </row>
    <row r="17" spans="2:6" x14ac:dyDescent="0.25">
      <c r="B17" s="11">
        <v>7</v>
      </c>
      <c r="C17" s="10">
        <v>-1.2772909253017177</v>
      </c>
      <c r="D17" s="10">
        <v>3.454059943359729</v>
      </c>
      <c r="E17" s="10">
        <v>-1.3612004184831461</v>
      </c>
      <c r="F17" s="10">
        <v>-0.65797931820576994</v>
      </c>
    </row>
    <row r="18" spans="2:6" x14ac:dyDescent="0.25">
      <c r="B18" s="11">
        <v>8</v>
      </c>
      <c r="C18" s="10">
        <v>-1.0860769930400809</v>
      </c>
      <c r="D18" s="10">
        <v>-0.50574131405634193</v>
      </c>
      <c r="E18" s="10">
        <v>0.48700864225443635</v>
      </c>
      <c r="F18" s="10">
        <v>-0.19236641739417895</v>
      </c>
    </row>
    <row r="19" spans="2:6" x14ac:dyDescent="0.25">
      <c r="B19" s="11">
        <v>9</v>
      </c>
      <c r="C19" s="10">
        <v>-0.32978861562279044</v>
      </c>
      <c r="D19" s="10">
        <v>-0.59858028643469419</v>
      </c>
      <c r="E19" s="10">
        <v>2.9804432331461322E-2</v>
      </c>
      <c r="F19" s="10">
        <v>-0.42292470417314709</v>
      </c>
    </row>
    <row r="20" spans="2:6" x14ac:dyDescent="0.25">
      <c r="B20" s="11">
        <v>10</v>
      </c>
      <c r="C20" s="10">
        <v>-0.65294961656424366</v>
      </c>
      <c r="D20" s="10">
        <v>-0.72387262364956606</v>
      </c>
      <c r="E20" s="10">
        <v>-0.5949786519972512</v>
      </c>
      <c r="F20" s="10">
        <v>0.99076163599687206</v>
      </c>
    </row>
    <row r="21" spans="2:6" x14ac:dyDescent="0.25">
      <c r="B21" s="11">
        <v>11</v>
      </c>
      <c r="C21" s="10">
        <v>-0.30732646032771921</v>
      </c>
      <c r="D21" s="10">
        <v>-1.1186024396641021</v>
      </c>
      <c r="E21" s="10">
        <v>0.72662283732697563</v>
      </c>
      <c r="F21" s="10">
        <v>-0.29917020699827657</v>
      </c>
    </row>
    <row r="22" spans="2:6" x14ac:dyDescent="0.25">
      <c r="B22" s="11">
        <v>12</v>
      </c>
      <c r="C22" s="10">
        <v>-4.0606240765765578E-2</v>
      </c>
      <c r="D22" s="10">
        <v>-0.59061492668004212</v>
      </c>
      <c r="E22" s="10">
        <v>-0.46728071489081024</v>
      </c>
      <c r="F22" s="10">
        <v>0.21650368455619162</v>
      </c>
    </row>
    <row r="23" spans="2:6" x14ac:dyDescent="0.25">
      <c r="B23" s="11">
        <v>13</v>
      </c>
      <c r="C23" s="10">
        <v>-1.164557908356493</v>
      </c>
      <c r="D23" s="10">
        <v>6.6037581182945854E-3</v>
      </c>
      <c r="E23" s="10">
        <v>0.45707031422022343</v>
      </c>
      <c r="F23" s="10">
        <v>-0.21113578600842697</v>
      </c>
    </row>
    <row r="24" spans="2:6" x14ac:dyDescent="0.25">
      <c r="B24" s="11">
        <v>14</v>
      </c>
      <c r="C24" s="10">
        <v>3.3764755464203953</v>
      </c>
      <c r="D24" s="10">
        <v>0.53987308062686146</v>
      </c>
      <c r="E24" s="10">
        <v>-0.66635016775659972</v>
      </c>
      <c r="F24" s="10">
        <v>-1.656697910350315</v>
      </c>
    </row>
    <row r="25" spans="2:6" x14ac:dyDescent="0.25">
      <c r="B25" s="11">
        <v>15</v>
      </c>
      <c r="C25" s="10">
        <v>-2.3989574691045412</v>
      </c>
      <c r="D25" s="10">
        <v>2.3407435285252323</v>
      </c>
      <c r="E25" s="10">
        <v>-0.44736263186715525</v>
      </c>
      <c r="F25" s="10">
        <v>-7.6549559887476581E-3</v>
      </c>
    </row>
    <row r="26" spans="2:6" x14ac:dyDescent="0.25">
      <c r="B26" s="11">
        <v>16</v>
      </c>
      <c r="C26" s="10">
        <v>0.49325656294843168</v>
      </c>
      <c r="D26" s="10">
        <v>-0.48464289347352491</v>
      </c>
      <c r="E26" s="10">
        <v>0.72449452853282037</v>
      </c>
      <c r="F26" s="10">
        <v>0.42865032462517039</v>
      </c>
    </row>
    <row r="27" spans="2:6" x14ac:dyDescent="0.25">
      <c r="B27" s="11">
        <v>17</v>
      </c>
      <c r="C27" s="10">
        <v>3.3821011419934504</v>
      </c>
      <c r="D27" s="10">
        <v>-0.21860251600583816</v>
      </c>
      <c r="E27" s="10">
        <v>0.89599667001191474</v>
      </c>
      <c r="F27" s="10">
        <v>0.41744482627547574</v>
      </c>
    </row>
    <row r="28" spans="2:6" x14ac:dyDescent="0.25">
      <c r="B28" s="11">
        <v>18</v>
      </c>
      <c r="C28" s="10">
        <v>-0.95947046725476504</v>
      </c>
      <c r="D28" s="10">
        <v>-0.78861714289157836</v>
      </c>
      <c r="E28" s="10">
        <v>0.17251625344778904</v>
      </c>
      <c r="F28" s="10">
        <v>0.47799612553081305</v>
      </c>
    </row>
    <row r="29" spans="2:6" x14ac:dyDescent="0.25">
      <c r="B29" s="11">
        <v>19</v>
      </c>
      <c r="C29" s="10">
        <v>-0.73536992068936913</v>
      </c>
      <c r="D29" s="10">
        <v>-1.0036816419434345</v>
      </c>
      <c r="E29" s="10">
        <v>-0.98648730192543399</v>
      </c>
      <c r="F29" s="10">
        <v>0.48322876894717487</v>
      </c>
    </row>
    <row r="30" spans="2:6" x14ac:dyDescent="0.25">
      <c r="B30" s="11">
        <v>20</v>
      </c>
      <c r="C30" s="10">
        <v>-1.8143368014554215</v>
      </c>
      <c r="D30" s="10">
        <v>-0.31470748895456779</v>
      </c>
      <c r="E30" s="10">
        <v>-1.1927006812595842</v>
      </c>
      <c r="F30" s="10">
        <v>1.4775165661657079</v>
      </c>
    </row>
    <row r="31" spans="2:6" x14ac:dyDescent="0.25">
      <c r="B31" s="11">
        <v>21</v>
      </c>
      <c r="C31" s="10">
        <v>-1.6432574126470372</v>
      </c>
      <c r="D31" s="10">
        <v>1.3724551182632956</v>
      </c>
      <c r="E31" s="10">
        <v>0.36178649359166443</v>
      </c>
      <c r="F31" s="10">
        <v>-0.35659187889482086</v>
      </c>
    </row>
    <row r="32" spans="2:6" x14ac:dyDescent="0.25">
      <c r="B32" s="11">
        <v>22</v>
      </c>
      <c r="C32" s="10">
        <v>4.057348506566524</v>
      </c>
      <c r="D32" s="10">
        <v>1.533854245598379</v>
      </c>
      <c r="E32" s="10">
        <v>1.3481793185010189</v>
      </c>
      <c r="F32" s="10">
        <v>1.8421809353311023</v>
      </c>
    </row>
    <row r="33" spans="2:6" x14ac:dyDescent="0.25">
      <c r="B33" s="11">
        <v>23</v>
      </c>
      <c r="C33" s="10">
        <v>1.2260444733730345</v>
      </c>
      <c r="D33" s="10">
        <v>-6.1071674510009347E-3</v>
      </c>
      <c r="E33" s="10">
        <v>5.5310264171914258E-2</v>
      </c>
      <c r="F33" s="10">
        <v>-0.67218582317936015</v>
      </c>
    </row>
    <row r="34" spans="2:6" x14ac:dyDescent="0.25">
      <c r="B34" s="11">
        <v>24</v>
      </c>
      <c r="C34" s="10">
        <v>2.2645555432837341</v>
      </c>
      <c r="D34" s="10">
        <v>-0.5735239708750044</v>
      </c>
      <c r="E34" s="10">
        <v>0.41525482182464285</v>
      </c>
      <c r="F34" s="10">
        <v>-0.3544862929959256</v>
      </c>
    </row>
    <row r="35" spans="2:6" x14ac:dyDescent="0.25">
      <c r="B35" s="11">
        <v>25</v>
      </c>
      <c r="C35" s="10">
        <v>-0.8953372586125532</v>
      </c>
      <c r="D35" s="10">
        <v>-0.39530182418208326</v>
      </c>
      <c r="E35" s="10">
        <v>-1.1317997654792504</v>
      </c>
      <c r="F35" s="10">
        <v>0.69109993902368605</v>
      </c>
    </row>
    <row r="36" spans="2:6" x14ac:dyDescent="0.25">
      <c r="B36" s="11">
        <v>26</v>
      </c>
      <c r="C36" s="10">
        <v>3.9994077539860515</v>
      </c>
      <c r="D36" s="10">
        <v>1.4781476967266278</v>
      </c>
      <c r="E36" s="10">
        <v>-1.2239237478311751</v>
      </c>
      <c r="F36" s="10">
        <v>0.57765501606589176</v>
      </c>
    </row>
    <row r="37" spans="2:6" x14ac:dyDescent="0.25">
      <c r="B37" s="11">
        <v>27</v>
      </c>
      <c r="C37" s="10">
        <v>-0.78114573129140519</v>
      </c>
      <c r="D37" s="10">
        <v>0.80360100164487747</v>
      </c>
      <c r="E37" s="10">
        <v>0.12273969807607307</v>
      </c>
      <c r="F37" s="10">
        <v>-0.22839240815858569</v>
      </c>
    </row>
    <row r="38" spans="2:6" x14ac:dyDescent="0.25">
      <c r="B38" s="11">
        <v>28</v>
      </c>
      <c r="C38" s="10">
        <v>-5.6453141424400555E-2</v>
      </c>
      <c r="D38" s="10">
        <v>-0.49608856048054573</v>
      </c>
      <c r="E38" s="10">
        <v>0.36416809448883719</v>
      </c>
      <c r="F38" s="10">
        <v>-0.42967995170981299</v>
      </c>
    </row>
    <row r="39" spans="2:6" x14ac:dyDescent="0.25">
      <c r="B39" s="11">
        <v>29</v>
      </c>
      <c r="C39" s="10">
        <v>-0.96796056743910497</v>
      </c>
      <c r="D39" s="10">
        <v>-0.5222045483944886</v>
      </c>
      <c r="E39" s="10">
        <v>7.0286810603200911E-2</v>
      </c>
      <c r="F39" s="10">
        <v>0.94058818397319655</v>
      </c>
    </row>
    <row r="40" spans="2:6" x14ac:dyDescent="0.25">
      <c r="B40" s="11">
        <v>30</v>
      </c>
      <c r="C40" s="10">
        <v>-1.3984354260757417</v>
      </c>
      <c r="D40" s="10">
        <v>-0.8572605697407808</v>
      </c>
      <c r="E40" s="10">
        <v>-0.24897857377595134</v>
      </c>
      <c r="F40" s="10">
        <v>0.45495369335808522</v>
      </c>
    </row>
    <row r="41" spans="2:6" x14ac:dyDescent="0.25">
      <c r="B41" s="11">
        <v>31</v>
      </c>
      <c r="C41" s="10">
        <v>-0.81355243274837752</v>
      </c>
      <c r="D41" s="10">
        <v>-0.43276590312470897</v>
      </c>
      <c r="E41" s="10">
        <v>-5.7821512519805329E-2</v>
      </c>
      <c r="F41" s="10">
        <v>-9.8637137690169019E-2</v>
      </c>
    </row>
    <row r="42" spans="2:6" x14ac:dyDescent="0.25">
      <c r="B42" s="11">
        <v>32</v>
      </c>
      <c r="C42" s="10">
        <v>-0.89267546839812273</v>
      </c>
      <c r="D42" s="10">
        <v>1.920121417653E-2</v>
      </c>
      <c r="E42" s="10">
        <v>0.73878799771411696</v>
      </c>
      <c r="F42" s="10">
        <v>-0.21137953458017375</v>
      </c>
    </row>
    <row r="43" spans="2:6" x14ac:dyDescent="0.25">
      <c r="B43" s="11">
        <v>33</v>
      </c>
      <c r="C43" s="10">
        <v>9.1240970101423458E-2</v>
      </c>
      <c r="D43" s="10">
        <v>-0.61236637492675716</v>
      </c>
      <c r="E43" s="10">
        <v>1.0952899288900104</v>
      </c>
      <c r="F43" s="10">
        <v>-0.26527300234337831</v>
      </c>
    </row>
    <row r="44" spans="2:6" x14ac:dyDescent="0.25">
      <c r="B44" s="11">
        <v>34</v>
      </c>
      <c r="C44" s="10">
        <v>-1.2800790426335567</v>
      </c>
      <c r="D44" s="10">
        <v>-0.68393222209928417</v>
      </c>
      <c r="E44" s="10">
        <v>0.14727636488049833</v>
      </c>
      <c r="F44" s="10">
        <v>0.33040957458308751</v>
      </c>
    </row>
    <row r="45" spans="2:6" x14ac:dyDescent="0.25">
      <c r="B45" s="11">
        <v>35</v>
      </c>
      <c r="C45" s="10">
        <v>-1.0166740804507264</v>
      </c>
      <c r="D45" s="10">
        <v>-0.71925237027140598</v>
      </c>
      <c r="E45" s="10">
        <v>0.44274701949020095</v>
      </c>
      <c r="F45" s="10">
        <v>-9.8323727224009005E-2</v>
      </c>
    </row>
    <row r="46" spans="2:6" x14ac:dyDescent="0.25">
      <c r="B46" s="11">
        <v>36</v>
      </c>
      <c r="C46" s="10">
        <v>0.95976840806262476</v>
      </c>
      <c r="D46" s="10">
        <v>-1.2132053495878758</v>
      </c>
      <c r="E46" s="10">
        <v>-0.69680434212358222</v>
      </c>
      <c r="F46" s="10">
        <v>-0.70677912184904601</v>
      </c>
    </row>
    <row r="47" spans="2:6" x14ac:dyDescent="0.25">
      <c r="B47" s="11">
        <v>37</v>
      </c>
      <c r="C47" s="10">
        <v>-0.68679066387054566</v>
      </c>
      <c r="D47" s="10">
        <v>-0.13757615232255049</v>
      </c>
      <c r="E47" s="10">
        <v>7.3832855613108206E-4</v>
      </c>
      <c r="F47" s="10">
        <v>-0.24971179974379965</v>
      </c>
    </row>
    <row r="48" spans="2:6" x14ac:dyDescent="0.25">
      <c r="B48" s="11">
        <v>38</v>
      </c>
      <c r="C48" s="10">
        <v>1.203694717418577</v>
      </c>
      <c r="D48" s="10">
        <v>-1.3497636133303479</v>
      </c>
      <c r="E48" s="10">
        <v>0.55543191908742295</v>
      </c>
      <c r="F48" s="10">
        <v>-0.40215837729669068</v>
      </c>
    </row>
    <row r="49" spans="2:6" x14ac:dyDescent="0.25">
      <c r="B49" s="11">
        <v>39</v>
      </c>
      <c r="C49" s="10">
        <v>-3.0883519561491597</v>
      </c>
      <c r="D49" s="10">
        <v>2.7864347324611973</v>
      </c>
      <c r="E49" s="10">
        <v>0.68501057548625188</v>
      </c>
      <c r="F49" s="10">
        <v>-0.66394177707801394</v>
      </c>
    </row>
    <row r="50" spans="2:6" x14ac:dyDescent="0.25">
      <c r="B50" s="11">
        <v>40</v>
      </c>
      <c r="C50" s="10">
        <v>0.68973836028734137</v>
      </c>
      <c r="D50" s="10">
        <v>-1.9202941996804939</v>
      </c>
      <c r="E50" s="10">
        <v>7.4217550329280291E-2</v>
      </c>
      <c r="F50" s="10">
        <v>-0.44802129670624569</v>
      </c>
    </row>
    <row r="51" spans="2:6" x14ac:dyDescent="0.25">
      <c r="B51" s="11">
        <v>41</v>
      </c>
      <c r="C51" s="10">
        <v>1.9116744337867579</v>
      </c>
      <c r="D51" s="10">
        <v>-1.1357738249800602</v>
      </c>
      <c r="E51" s="10">
        <v>-0.81322182654116515</v>
      </c>
      <c r="F51" s="10">
        <v>-1.2193718935567184</v>
      </c>
    </row>
    <row r="52" spans="2:6" x14ac:dyDescent="0.25">
      <c r="B52" s="11">
        <v>42</v>
      </c>
      <c r="C52" s="10">
        <v>0.84153670879303388</v>
      </c>
      <c r="D52" s="10">
        <v>-1.059760108396989</v>
      </c>
      <c r="E52" s="10">
        <v>-1.3856365916329478</v>
      </c>
      <c r="F52" s="10">
        <v>-0.42318701439404705</v>
      </c>
    </row>
    <row r="53" spans="2:6" x14ac:dyDescent="0.25">
      <c r="B53" s="11">
        <v>43</v>
      </c>
      <c r="C53" s="10">
        <v>-0.27650241024588307</v>
      </c>
      <c r="D53" s="10">
        <v>0.51977320565299356</v>
      </c>
      <c r="E53" s="10">
        <v>0.36575894621486105</v>
      </c>
      <c r="F53" s="10">
        <v>-0.40401674663906306</v>
      </c>
    </row>
    <row r="54" spans="2:6" x14ac:dyDescent="0.25">
      <c r="B54" s="11">
        <v>44</v>
      </c>
      <c r="C54" s="10">
        <v>-0.25927868727861275</v>
      </c>
      <c r="D54" s="10">
        <v>-0.18391311890814038</v>
      </c>
      <c r="E54" s="10">
        <v>-1.1895750795766584</v>
      </c>
      <c r="F54" s="10">
        <v>-0.16070741442198105</v>
      </c>
    </row>
    <row r="55" spans="2:6" x14ac:dyDescent="0.25">
      <c r="B55" s="11">
        <v>45</v>
      </c>
      <c r="C55" s="10">
        <v>-0.92503457085822172</v>
      </c>
      <c r="D55" s="10">
        <v>-0.92463161717051368</v>
      </c>
      <c r="E55" s="10">
        <v>6.4562550439693944E-2</v>
      </c>
      <c r="F55" s="10">
        <v>0.37274451869598985</v>
      </c>
    </row>
    <row r="56" spans="2:6" x14ac:dyDescent="0.25">
      <c r="B56" s="11">
        <v>46</v>
      </c>
      <c r="C56" s="10">
        <v>-2.7153594305886881</v>
      </c>
      <c r="D56" s="10">
        <v>1.8153759153998386</v>
      </c>
      <c r="E56" s="10">
        <v>0.35211466464259411</v>
      </c>
      <c r="F56" s="10">
        <v>-2.8815557041932172E-2</v>
      </c>
    </row>
    <row r="57" spans="2:6" x14ac:dyDescent="0.25">
      <c r="B57" s="11">
        <v>47</v>
      </c>
      <c r="C57" s="10">
        <v>-1.2272497833168921</v>
      </c>
      <c r="D57" s="10">
        <v>-0.51608807053526085</v>
      </c>
      <c r="E57" s="10">
        <v>-0.86362521136450732</v>
      </c>
      <c r="F57" s="10">
        <v>0.44992431455017773</v>
      </c>
    </row>
    <row r="58" spans="2:6" x14ac:dyDescent="0.25">
      <c r="B58" s="11">
        <v>48</v>
      </c>
      <c r="C58" s="10">
        <v>0.48767535346580759</v>
      </c>
      <c r="D58" s="10">
        <v>-1.13735597635153</v>
      </c>
      <c r="E58" s="10">
        <v>1.2054969555230242</v>
      </c>
      <c r="F58" s="10">
        <v>-0.51006788411966186</v>
      </c>
    </row>
    <row r="59" spans="2:6" x14ac:dyDescent="0.25">
      <c r="B59" s="11">
        <v>49</v>
      </c>
      <c r="C59" s="10">
        <v>5.6078623807448444</v>
      </c>
      <c r="D59" s="10">
        <v>1.4625548191995832</v>
      </c>
      <c r="E59" s="10">
        <v>-1.1818983348700476</v>
      </c>
      <c r="F59" s="10">
        <v>0.1676957064861162</v>
      </c>
    </row>
    <row r="60" spans="2:6" x14ac:dyDescent="0.25">
      <c r="B60" s="11">
        <v>50</v>
      </c>
      <c r="C60" s="10">
        <v>-1.4268641807152349</v>
      </c>
      <c r="D60" s="10">
        <v>-0.46954378947289455</v>
      </c>
      <c r="E60" s="10">
        <v>-0.42769568255032597</v>
      </c>
      <c r="F60" s="10">
        <v>0.5739397721649151</v>
      </c>
    </row>
    <row r="61" spans="2:6" x14ac:dyDescent="0.25">
      <c r="B61" s="11">
        <v>51</v>
      </c>
      <c r="C61" s="10">
        <v>1.6774449842333769E-2</v>
      </c>
      <c r="D61" s="10">
        <v>-1.1607837398319967</v>
      </c>
      <c r="E61" s="10">
        <v>0.11390565726710436</v>
      </c>
      <c r="F61" s="10">
        <v>0.25720831474134637</v>
      </c>
    </row>
  </sheetData>
  <mergeCells count="7">
    <mergeCell ref="L4:O4"/>
    <mergeCell ref="B9:F9"/>
    <mergeCell ref="B5:C5"/>
    <mergeCell ref="D5:E5"/>
    <mergeCell ref="F5:G5"/>
    <mergeCell ref="H5:I5"/>
    <mergeCell ref="B4:I4"/>
  </mergeCells>
  <hyperlinks>
    <hyperlink ref="B5" location="'PCA_Components'!$B$9:$F$16" display="Principal Components"/>
    <hyperlink ref="D5" location="'PCA_Components'!$B$19:$F$23" display="Variances"/>
    <hyperlink ref="F5" location="'PCA_Scores'!$B$9:$F$61" display="Scores"/>
    <hyperlink ref="H5" location="'PCA_Summary'!$B$9:$C$9" display="Summary"/>
  </hyperlink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23"/>
  <sheetViews>
    <sheetView showGridLines="0" workbookViewId="0"/>
  </sheetViews>
  <sheetFormatPr defaultRowHeight="15" x14ac:dyDescent="0.25"/>
  <cols>
    <col min="12" max="12" width="11.140625" bestFit="1" customWidth="1"/>
  </cols>
  <sheetData>
    <row r="2" spans="2:15" ht="18.75" x14ac:dyDescent="0.3">
      <c r="B2" s="9" t="s">
        <v>9</v>
      </c>
      <c r="N2" t="s">
        <v>10</v>
      </c>
    </row>
    <row r="4" spans="2:15" ht="15.75" x14ac:dyDescent="0.25">
      <c r="B4" s="30" t="s">
        <v>11</v>
      </c>
      <c r="C4" s="31"/>
      <c r="D4" s="31"/>
      <c r="E4" s="31"/>
      <c r="F4" s="31"/>
      <c r="G4" s="31"/>
      <c r="H4" s="31"/>
      <c r="I4" s="32"/>
      <c r="L4" s="30" t="s">
        <v>12</v>
      </c>
      <c r="M4" s="31"/>
      <c r="N4" s="31"/>
      <c r="O4" s="32"/>
    </row>
    <row r="5" spans="2:15" x14ac:dyDescent="0.25">
      <c r="B5" s="33" t="s">
        <v>17</v>
      </c>
      <c r="C5" s="34"/>
      <c r="D5" s="33" t="s">
        <v>19</v>
      </c>
      <c r="E5" s="34"/>
      <c r="F5" s="33" t="s">
        <v>23</v>
      </c>
      <c r="G5" s="34"/>
      <c r="H5" s="33" t="s">
        <v>24</v>
      </c>
      <c r="I5" s="34"/>
      <c r="L5" s="12" t="s">
        <v>13</v>
      </c>
      <c r="M5" s="12" t="s">
        <v>14</v>
      </c>
      <c r="N5" s="12" t="s">
        <v>15</v>
      </c>
      <c r="O5" s="12" t="s">
        <v>16</v>
      </c>
    </row>
    <row r="6" spans="2:15" x14ac:dyDescent="0.25">
      <c r="L6" s="10">
        <v>0</v>
      </c>
      <c r="M6" s="10">
        <v>38</v>
      </c>
      <c r="N6" s="10">
        <v>2</v>
      </c>
      <c r="O6" s="10">
        <v>40</v>
      </c>
    </row>
    <row r="9" spans="2:15" ht="15.75" x14ac:dyDescent="0.25">
      <c r="B9" s="30" t="s">
        <v>17</v>
      </c>
      <c r="C9" s="31"/>
      <c r="D9" s="31"/>
      <c r="E9" s="31"/>
      <c r="F9" s="32"/>
    </row>
    <row r="10" spans="2:15" x14ac:dyDescent="0.25">
      <c r="B10" s="11" t="s">
        <v>18</v>
      </c>
      <c r="C10" s="12">
        <v>1</v>
      </c>
      <c r="D10" s="12">
        <v>2</v>
      </c>
      <c r="E10" s="12">
        <v>3</v>
      </c>
      <c r="F10" s="12">
        <v>4</v>
      </c>
    </row>
    <row r="11" spans="2:15" x14ac:dyDescent="0.25">
      <c r="B11" s="11" t="s">
        <v>2</v>
      </c>
      <c r="C11" s="10">
        <v>-0.1460155783897559</v>
      </c>
      <c r="D11" s="10">
        <v>0.77140294977677049</v>
      </c>
      <c r="E11" s="10">
        <v>0.11801153899805857</v>
      </c>
      <c r="F11" s="10">
        <v>-0.29660750969400479</v>
      </c>
    </row>
    <row r="12" spans="2:15" x14ac:dyDescent="0.25">
      <c r="B12" s="11" t="s">
        <v>3</v>
      </c>
      <c r="C12" s="10">
        <v>-0.44226926514130088</v>
      </c>
      <c r="D12" s="10">
        <v>0.4250265843582135</v>
      </c>
      <c r="E12" s="10">
        <v>5.303080738744026E-2</v>
      </c>
      <c r="F12" s="10">
        <v>-6.0546333792950019E-2</v>
      </c>
    </row>
    <row r="13" spans="2:15" x14ac:dyDescent="0.25">
      <c r="B13" s="11" t="s">
        <v>4</v>
      </c>
      <c r="C13" s="10">
        <v>0.40959495871792584</v>
      </c>
      <c r="D13" s="10">
        <v>0.35861556379244275</v>
      </c>
      <c r="E13" s="10">
        <v>0.25585779929542296</v>
      </c>
      <c r="F13" s="10">
        <v>0.72285433494604989</v>
      </c>
    </row>
    <row r="14" spans="2:15" x14ac:dyDescent="0.25">
      <c r="B14" s="11" t="s">
        <v>5</v>
      </c>
      <c r="C14" s="10">
        <v>0.41421020611239801</v>
      </c>
      <c r="D14" s="10">
        <v>0.20886977533143244</v>
      </c>
      <c r="E14" s="10">
        <v>-0.77940703578642545</v>
      </c>
      <c r="F14" s="10">
        <v>-0.22539573689677905</v>
      </c>
    </row>
    <row r="15" spans="2:15" x14ac:dyDescent="0.25">
      <c r="B15" s="11" t="s">
        <v>6</v>
      </c>
      <c r="C15" s="10">
        <v>0.49235199335039515</v>
      </c>
      <c r="D15" s="10">
        <v>0.2124157077893134</v>
      </c>
      <c r="E15" s="10">
        <v>1.808419480291763E-2</v>
      </c>
      <c r="F15" s="10">
        <v>-2.7162174294998655E-2</v>
      </c>
    </row>
    <row r="16" spans="2:15" x14ac:dyDescent="0.25">
      <c r="B16" s="11" t="s">
        <v>7</v>
      </c>
      <c r="C16" s="10">
        <v>-0.44869671000348998</v>
      </c>
      <c r="D16" s="10">
        <v>8.3293175636888331E-2</v>
      </c>
      <c r="E16" s="10">
        <v>-0.55677233330670872</v>
      </c>
      <c r="F16" s="10">
        <v>0.57818570994394503</v>
      </c>
    </row>
    <row r="19" spans="2:6" ht="15.75" x14ac:dyDescent="0.25">
      <c r="B19" s="30" t="s">
        <v>19</v>
      </c>
      <c r="C19" s="31"/>
      <c r="D19" s="31"/>
      <c r="E19" s="31"/>
      <c r="F19" s="32"/>
    </row>
    <row r="20" spans="2:6" x14ac:dyDescent="0.25">
      <c r="B20" s="12"/>
      <c r="C20" s="12">
        <v>1</v>
      </c>
      <c r="D20" s="12">
        <v>2</v>
      </c>
      <c r="E20" s="12">
        <v>3</v>
      </c>
      <c r="F20" s="12">
        <v>4</v>
      </c>
    </row>
    <row r="21" spans="2:6" x14ac:dyDescent="0.25">
      <c r="B21" s="11" t="s">
        <v>20</v>
      </c>
      <c r="C21" s="10">
        <v>3.3700056537635379</v>
      </c>
      <c r="D21" s="10">
        <v>1.4297244964209912</v>
      </c>
      <c r="E21" s="10">
        <v>0.5294223692105573</v>
      </c>
      <c r="F21" s="10">
        <v>0.37906860224955941</v>
      </c>
    </row>
    <row r="22" spans="2:6" x14ac:dyDescent="0.25">
      <c r="B22" s="11" t="s">
        <v>21</v>
      </c>
      <c r="C22" s="10">
        <v>59.03775593039002</v>
      </c>
      <c r="D22" s="10">
        <v>25.046760907696942</v>
      </c>
      <c r="E22" s="10">
        <v>9.2747347716274291</v>
      </c>
      <c r="F22" s="10">
        <v>6.6407483902855988</v>
      </c>
    </row>
    <row r="23" spans="2:6" x14ac:dyDescent="0.25">
      <c r="B23" s="11" t="s">
        <v>22</v>
      </c>
      <c r="C23" s="10">
        <v>56.166760896058967</v>
      </c>
      <c r="D23" s="10">
        <v>79.995502503075485</v>
      </c>
      <c r="E23" s="10">
        <v>88.819208656584777</v>
      </c>
      <c r="F23" s="10">
        <v>95.13701869407744</v>
      </c>
    </row>
  </sheetData>
  <mergeCells count="8">
    <mergeCell ref="B4:I4"/>
    <mergeCell ref="L4:O4"/>
    <mergeCell ref="B9:F9"/>
    <mergeCell ref="B19:F19"/>
    <mergeCell ref="B5:C5"/>
    <mergeCell ref="D5:E5"/>
    <mergeCell ref="F5:G5"/>
    <mergeCell ref="H5:I5"/>
  </mergeCells>
  <hyperlinks>
    <hyperlink ref="B5" location="'PCA_Components'!$B$9:$F$16" display="Principal Components"/>
    <hyperlink ref="D5" location="'PCA_Components'!$B$19:$F$23" display="Variances"/>
    <hyperlink ref="F5" location="'PCA_Scores'!$B$9:$F$61" display="Scores"/>
    <hyperlink ref="H5" location="'PCA_Summary'!$B$9:$C$9" display="Summary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37"/>
  <sheetViews>
    <sheetView showGridLines="0" topLeftCell="A5" workbookViewId="0">
      <selection activeCell="D37" sqref="D17:D37"/>
    </sheetView>
  </sheetViews>
  <sheetFormatPr defaultRowHeight="15" x14ac:dyDescent="0.25"/>
  <cols>
    <col min="16" max="16" width="11.140625" bestFit="1" customWidth="1"/>
  </cols>
  <sheetData>
    <row r="2" spans="2:19" ht="18.75" x14ac:dyDescent="0.3">
      <c r="B2" s="9" t="s">
        <v>113</v>
      </c>
      <c r="N2" t="s">
        <v>401</v>
      </c>
    </row>
    <row r="4" spans="2:19" ht="15.75" x14ac:dyDescent="0.25">
      <c r="B4" s="30" t="s">
        <v>11</v>
      </c>
      <c r="C4" s="31"/>
      <c r="D4" s="31"/>
      <c r="E4" s="31"/>
      <c r="F4" s="31"/>
      <c r="G4" s="31"/>
      <c r="H4" s="31"/>
      <c r="I4" s="31"/>
      <c r="J4" s="31"/>
      <c r="K4" s="31"/>
      <c r="L4" s="31"/>
      <c r="M4" s="32"/>
      <c r="P4" s="30" t="s">
        <v>12</v>
      </c>
      <c r="Q4" s="31"/>
      <c r="R4" s="31"/>
      <c r="S4" s="32"/>
    </row>
    <row r="5" spans="2:19" x14ac:dyDescent="0.25">
      <c r="B5" s="33" t="s">
        <v>184</v>
      </c>
      <c r="C5" s="34"/>
      <c r="D5" s="33" t="s">
        <v>398</v>
      </c>
      <c r="E5" s="34"/>
      <c r="F5" s="33" t="s">
        <v>96</v>
      </c>
      <c r="G5" s="34"/>
      <c r="H5" s="33" t="s">
        <v>97</v>
      </c>
      <c r="I5" s="34"/>
      <c r="J5" s="33" t="s">
        <v>98</v>
      </c>
      <c r="K5" s="34"/>
      <c r="L5" s="33" t="s">
        <v>99</v>
      </c>
      <c r="M5" s="34"/>
      <c r="P5" s="12" t="s">
        <v>13</v>
      </c>
      <c r="Q5" s="12" t="s">
        <v>14</v>
      </c>
      <c r="R5" s="12" t="s">
        <v>15</v>
      </c>
      <c r="S5" s="12" t="s">
        <v>16</v>
      </c>
    </row>
    <row r="6" spans="2:19" x14ac:dyDescent="0.25">
      <c r="B6" s="33" t="s">
        <v>100</v>
      </c>
      <c r="C6" s="34"/>
      <c r="D6" s="33" t="s">
        <v>101</v>
      </c>
      <c r="E6" s="34"/>
      <c r="F6" s="33" t="s">
        <v>102</v>
      </c>
      <c r="G6" s="34"/>
      <c r="H6" s="33" t="s">
        <v>103</v>
      </c>
      <c r="I6" s="34"/>
      <c r="J6" s="33" t="s">
        <v>104</v>
      </c>
      <c r="K6" s="34"/>
      <c r="L6" s="35"/>
      <c r="M6" s="34"/>
      <c r="P6" s="10">
        <v>5</v>
      </c>
      <c r="Q6" s="10">
        <v>5</v>
      </c>
      <c r="R6" s="10">
        <v>20</v>
      </c>
      <c r="S6" s="10">
        <v>30</v>
      </c>
    </row>
    <row r="12" spans="2:19" x14ac:dyDescent="0.25">
      <c r="B12" s="11" t="s">
        <v>27</v>
      </c>
      <c r="C12" s="35" t="s">
        <v>31</v>
      </c>
      <c r="D12" s="36"/>
      <c r="E12" s="36"/>
      <c r="F12" s="34"/>
    </row>
    <row r="13" spans="2:19" x14ac:dyDescent="0.25">
      <c r="B13" s="11" t="s">
        <v>28</v>
      </c>
      <c r="C13" s="35" t="s">
        <v>191</v>
      </c>
      <c r="D13" s="36"/>
      <c r="E13" s="36"/>
      <c r="F13" s="34"/>
    </row>
    <row r="16" spans="2:19" ht="25.5" x14ac:dyDescent="0.25">
      <c r="B16" s="18" t="s">
        <v>114</v>
      </c>
      <c r="C16" s="18" t="s">
        <v>115</v>
      </c>
      <c r="D16" s="19" t="s">
        <v>116</v>
      </c>
      <c r="E16" s="19" t="s">
        <v>2</v>
      </c>
      <c r="F16" s="19" t="s">
        <v>3</v>
      </c>
      <c r="G16" s="19" t="s">
        <v>4</v>
      </c>
      <c r="H16" s="19" t="s">
        <v>5</v>
      </c>
      <c r="I16" s="19" t="s">
        <v>6</v>
      </c>
      <c r="J16" s="19" t="s">
        <v>7</v>
      </c>
    </row>
    <row r="17" spans="2:10" x14ac:dyDescent="0.25">
      <c r="B17" s="10">
        <v>9</v>
      </c>
      <c r="C17" s="10">
        <v>7</v>
      </c>
      <c r="D17" s="10">
        <v>-2</v>
      </c>
      <c r="E17" s="10">
        <v>537580</v>
      </c>
      <c r="F17" s="10">
        <v>860</v>
      </c>
      <c r="G17" s="10">
        <v>2195.6881131069999</v>
      </c>
      <c r="H17" s="10">
        <v>844.02047239540002</v>
      </c>
      <c r="I17" s="10">
        <v>1551.771585487</v>
      </c>
      <c r="J17" s="10">
        <v>9.1644648275900007</v>
      </c>
    </row>
    <row r="18" spans="2:10" x14ac:dyDescent="0.25">
      <c r="B18" s="10">
        <v>6</v>
      </c>
      <c r="C18" s="10">
        <v>9</v>
      </c>
      <c r="D18" s="10">
        <v>3</v>
      </c>
      <c r="E18" s="10">
        <v>580244</v>
      </c>
      <c r="F18" s="10">
        <v>1126</v>
      </c>
      <c r="G18" s="10">
        <v>1817.6448476529999</v>
      </c>
      <c r="H18" s="10">
        <v>722.22653514680007</v>
      </c>
      <c r="I18" s="10">
        <v>1353.0608323890001</v>
      </c>
      <c r="J18" s="10">
        <v>8.4026925048700001</v>
      </c>
    </row>
    <row r="19" spans="2:10" x14ac:dyDescent="0.25">
      <c r="B19" s="10">
        <v>8</v>
      </c>
      <c r="C19" s="10">
        <v>8</v>
      </c>
      <c r="D19" s="10">
        <v>0</v>
      </c>
      <c r="E19" s="10">
        <v>801209</v>
      </c>
      <c r="F19" s="10">
        <v>826</v>
      </c>
      <c r="G19" s="10">
        <v>2083.7967815680004</v>
      </c>
      <c r="H19" s="10">
        <v>1025.0583203640001</v>
      </c>
      <c r="I19" s="10">
        <v>3692.2033477049999</v>
      </c>
      <c r="J19" s="10">
        <v>9.0881930267599991</v>
      </c>
    </row>
    <row r="20" spans="2:10" x14ac:dyDescent="0.25">
      <c r="B20" s="10">
        <v>1.3333333333333333</v>
      </c>
      <c r="C20" s="10">
        <v>7</v>
      </c>
      <c r="D20" s="10">
        <v>5.666666666666667</v>
      </c>
      <c r="E20" s="10">
        <v>7753136</v>
      </c>
      <c r="F20" s="10">
        <v>3672</v>
      </c>
      <c r="G20" s="10">
        <v>15273.740265456001</v>
      </c>
      <c r="H20" s="10">
        <v>12091.475867343999</v>
      </c>
      <c r="I20" s="10">
        <v>134765.30534768</v>
      </c>
      <c r="J20" s="10">
        <v>26.071139973535999</v>
      </c>
    </row>
    <row r="21" spans="2:10" x14ac:dyDescent="0.25">
      <c r="B21" s="10">
        <v>6</v>
      </c>
      <c r="C21" s="10">
        <v>6</v>
      </c>
      <c r="D21" s="10">
        <v>0</v>
      </c>
      <c r="E21" s="10">
        <v>689895</v>
      </c>
      <c r="F21" s="10">
        <v>107</v>
      </c>
      <c r="G21" s="10">
        <v>7849.2303896089998</v>
      </c>
      <c r="H21" s="10">
        <v>1768.448744669</v>
      </c>
      <c r="I21" s="10">
        <v>36335.932653059994</v>
      </c>
      <c r="J21" s="10">
        <v>2.7775092383129998</v>
      </c>
    </row>
    <row r="22" spans="2:10" x14ac:dyDescent="0.25">
      <c r="B22" s="10">
        <v>6</v>
      </c>
      <c r="C22" s="10">
        <v>10</v>
      </c>
      <c r="D22" s="10">
        <v>4</v>
      </c>
      <c r="E22" s="10">
        <v>699380</v>
      </c>
      <c r="F22" s="10">
        <v>955</v>
      </c>
      <c r="G22" s="10">
        <v>1843.454312954</v>
      </c>
      <c r="H22" s="10">
        <v>993.56626780000011</v>
      </c>
      <c r="I22" s="10">
        <v>2519.0668442790002</v>
      </c>
      <c r="J22" s="10">
        <v>8.4631102521820001</v>
      </c>
    </row>
    <row r="23" spans="2:10" x14ac:dyDescent="0.25">
      <c r="B23" s="10">
        <v>5</v>
      </c>
      <c r="C23" s="10">
        <v>5</v>
      </c>
      <c r="D23" s="10">
        <v>0</v>
      </c>
      <c r="E23" s="10">
        <v>599696</v>
      </c>
      <c r="F23" s="10">
        <v>267</v>
      </c>
      <c r="G23" s="10">
        <v>2561.3327063440001</v>
      </c>
      <c r="H23" s="10">
        <v>2437.5561911690002</v>
      </c>
      <c r="I23" s="10">
        <v>12277.01179052</v>
      </c>
      <c r="J23" s="10">
        <v>6.4933249369139991</v>
      </c>
    </row>
    <row r="24" spans="2:10" x14ac:dyDescent="0.25">
      <c r="B24" s="10">
        <v>8</v>
      </c>
      <c r="C24" s="10">
        <v>6</v>
      </c>
      <c r="D24" s="10">
        <v>-2</v>
      </c>
      <c r="E24" s="10">
        <v>664850</v>
      </c>
      <c r="F24" s="10">
        <v>806</v>
      </c>
      <c r="G24" s="10">
        <v>2006.5182123089999</v>
      </c>
      <c r="H24" s="10">
        <v>933.20275102199992</v>
      </c>
      <c r="I24" s="10">
        <v>2952.4708536320004</v>
      </c>
      <c r="J24" s="10">
        <v>6.1375138578780009</v>
      </c>
    </row>
    <row r="25" spans="2:10" x14ac:dyDescent="0.25">
      <c r="B25" s="10">
        <v>9</v>
      </c>
      <c r="C25" s="10">
        <v>8</v>
      </c>
      <c r="D25" s="10">
        <v>-1</v>
      </c>
      <c r="E25" s="10">
        <v>511699</v>
      </c>
      <c r="F25" s="10">
        <v>809</v>
      </c>
      <c r="G25" s="10">
        <v>2266.7813272510002</v>
      </c>
      <c r="H25" s="10">
        <v>889.16549426400002</v>
      </c>
      <c r="I25" s="10">
        <v>1704.269570852</v>
      </c>
      <c r="J25" s="10">
        <v>7.9764533955699992</v>
      </c>
    </row>
    <row r="26" spans="2:10" x14ac:dyDescent="0.25">
      <c r="B26" s="10">
        <v>1.3333333333333333</v>
      </c>
      <c r="C26" s="10">
        <v>5</v>
      </c>
      <c r="D26" s="10">
        <v>3.666666666666667</v>
      </c>
      <c r="E26" s="10">
        <v>3976336</v>
      </c>
      <c r="F26" s="10">
        <v>5728</v>
      </c>
      <c r="G26" s="10">
        <v>16339.145949031999</v>
      </c>
      <c r="H26" s="10">
        <v>4458.7946196880002</v>
      </c>
      <c r="I26" s="10">
        <v>13029.688179088</v>
      </c>
      <c r="J26" s="10">
        <v>37.812244725840003</v>
      </c>
    </row>
    <row r="27" spans="2:10" x14ac:dyDescent="0.25">
      <c r="B27" s="10">
        <v>6.333333333333333</v>
      </c>
      <c r="C27" s="10">
        <v>6</v>
      </c>
      <c r="D27" s="10">
        <v>-0.33333333333333304</v>
      </c>
      <c r="E27" s="10">
        <v>1068931</v>
      </c>
      <c r="F27" s="10">
        <v>1628</v>
      </c>
      <c r="G27" s="10">
        <v>2199.0950782949999</v>
      </c>
      <c r="H27" s="10">
        <v>817.80521027899999</v>
      </c>
      <c r="I27" s="10">
        <v>1742.447449149</v>
      </c>
      <c r="J27" s="10">
        <v>8.159793153019999</v>
      </c>
    </row>
    <row r="28" spans="2:10" x14ac:dyDescent="0.25">
      <c r="B28" s="10">
        <v>4</v>
      </c>
      <c r="C28" s="10">
        <v>1</v>
      </c>
      <c r="D28" s="10">
        <v>-3</v>
      </c>
      <c r="E28" s="10">
        <v>17770320</v>
      </c>
      <c r="F28" s="10">
        <v>12528</v>
      </c>
      <c r="G28" s="10">
        <v>103117.65517238399</v>
      </c>
      <c r="H28" s="10">
        <v>48023.615559456004</v>
      </c>
      <c r="I28" s="10">
        <v>178169.14285711199</v>
      </c>
      <c r="J28" s="10">
        <v>236.76353719847998</v>
      </c>
    </row>
    <row r="29" spans="2:10" x14ac:dyDescent="0.25">
      <c r="B29" s="10">
        <v>7</v>
      </c>
      <c r="C29" s="10">
        <v>5</v>
      </c>
      <c r="D29" s="10">
        <v>-2</v>
      </c>
      <c r="E29" s="10">
        <v>606190</v>
      </c>
      <c r="F29" s="10">
        <v>122</v>
      </c>
      <c r="G29" s="10">
        <v>3055.8527568159998</v>
      </c>
      <c r="H29" s="10">
        <v>1676.6483912619999</v>
      </c>
      <c r="I29" s="10">
        <v>24534.757889590001</v>
      </c>
      <c r="J29" s="10">
        <v>4.057065597866</v>
      </c>
    </row>
    <row r="30" spans="2:10" x14ac:dyDescent="0.25">
      <c r="B30" s="10">
        <v>6.5</v>
      </c>
      <c r="C30" s="10">
        <v>9</v>
      </c>
      <c r="D30" s="10">
        <v>2.5</v>
      </c>
      <c r="E30" s="10">
        <v>647325</v>
      </c>
      <c r="F30" s="10">
        <v>763</v>
      </c>
      <c r="G30" s="10">
        <v>1951.9866530729998</v>
      </c>
      <c r="H30" s="10">
        <v>1179.954243096</v>
      </c>
      <c r="I30" s="10">
        <v>3200.3240179099994</v>
      </c>
      <c r="J30" s="10">
        <v>8.4228412349800017</v>
      </c>
    </row>
    <row r="31" spans="2:10" x14ac:dyDescent="0.25">
      <c r="B31" s="10">
        <v>3</v>
      </c>
      <c r="C31" s="10">
        <v>7</v>
      </c>
      <c r="D31" s="10">
        <v>4</v>
      </c>
      <c r="E31" s="10">
        <v>1257486</v>
      </c>
      <c r="F31" s="10">
        <v>811</v>
      </c>
      <c r="G31" s="10">
        <v>11941.686330142998</v>
      </c>
      <c r="H31" s="10">
        <v>1867.1155411509999</v>
      </c>
      <c r="I31" s="10">
        <v>385.64126039900043</v>
      </c>
      <c r="J31" s="10">
        <v>8.1839296556359997</v>
      </c>
    </row>
    <row r="32" spans="2:10" x14ac:dyDescent="0.25">
      <c r="B32" s="10">
        <v>6</v>
      </c>
      <c r="C32" s="10">
        <v>9</v>
      </c>
      <c r="D32" s="10">
        <v>3</v>
      </c>
      <c r="E32" s="10">
        <v>1234935</v>
      </c>
      <c r="F32" s="10">
        <v>230</v>
      </c>
      <c r="G32" s="10">
        <v>5335.7234016830007</v>
      </c>
      <c r="H32" s="10">
        <v>2264.7841145920002</v>
      </c>
      <c r="I32" s="10">
        <v>33642.520494899996</v>
      </c>
      <c r="J32" s="10">
        <v>4.429402137136</v>
      </c>
    </row>
    <row r="33" spans="2:10" x14ac:dyDescent="0.25">
      <c r="B33" s="10">
        <v>6.333333333333333</v>
      </c>
      <c r="C33" s="10">
        <v>2</v>
      </c>
      <c r="D33" s="10">
        <v>-4.333333333333333</v>
      </c>
      <c r="E33" s="10">
        <v>960784</v>
      </c>
      <c r="F33" s="10">
        <v>918</v>
      </c>
      <c r="G33" s="10">
        <v>2779.5406111139996</v>
      </c>
      <c r="H33" s="10">
        <v>911.6593679993</v>
      </c>
      <c r="I33" s="10">
        <v>3489.632855028</v>
      </c>
      <c r="J33" s="10">
        <v>5.5875943318310002</v>
      </c>
    </row>
    <row r="34" spans="2:10" x14ac:dyDescent="0.25">
      <c r="B34" s="10">
        <v>5</v>
      </c>
      <c r="C34" s="10">
        <v>8</v>
      </c>
      <c r="D34" s="10">
        <v>3</v>
      </c>
      <c r="E34" s="10">
        <v>863826</v>
      </c>
      <c r="F34" s="10">
        <v>1555</v>
      </c>
      <c r="G34" s="10">
        <v>1862.3621970439999</v>
      </c>
      <c r="H34" s="10">
        <v>788.17268678100004</v>
      </c>
      <c r="I34" s="10">
        <v>1366.7421916419999</v>
      </c>
      <c r="J34" s="10">
        <v>9.4884637020600007</v>
      </c>
    </row>
    <row r="35" spans="2:10" x14ac:dyDescent="0.25">
      <c r="B35" s="10">
        <v>3</v>
      </c>
      <c r="C35" s="10">
        <v>3</v>
      </c>
      <c r="D35" s="10">
        <v>0</v>
      </c>
      <c r="E35" s="10">
        <v>1146465</v>
      </c>
      <c r="F35" s="10">
        <v>1243</v>
      </c>
      <c r="G35" s="10">
        <v>2092.8102356700001</v>
      </c>
      <c r="H35" s="10">
        <v>1267.8675282449999</v>
      </c>
      <c r="I35" s="10">
        <v>2794.5034924510001</v>
      </c>
      <c r="J35" s="10">
        <v>8.2554078208659991</v>
      </c>
    </row>
    <row r="36" spans="2:10" x14ac:dyDescent="0.25">
      <c r="B36" s="10">
        <v>4</v>
      </c>
      <c r="C36" s="10">
        <v>4</v>
      </c>
      <c r="D36" s="10">
        <v>0</v>
      </c>
      <c r="E36" s="10">
        <v>13386060</v>
      </c>
      <c r="F36" s="10">
        <v>16686</v>
      </c>
      <c r="G36" s="10">
        <v>33091.015887270005</v>
      </c>
      <c r="H36" s="10">
        <v>13234.927696532999</v>
      </c>
      <c r="I36" s="10">
        <v>46710.643833629998</v>
      </c>
      <c r="J36" s="10">
        <v>94.362129627353994</v>
      </c>
    </row>
    <row r="37" spans="2:10" x14ac:dyDescent="0.25">
      <c r="B37" s="10">
        <v>1.3333333333333333</v>
      </c>
      <c r="C37" s="10">
        <v>1</v>
      </c>
      <c r="D37" s="10">
        <v>-0.33333333333333326</v>
      </c>
      <c r="E37" s="10">
        <v>3922722</v>
      </c>
      <c r="F37" s="10">
        <v>2727</v>
      </c>
      <c r="G37" s="10">
        <v>39091.137096771003</v>
      </c>
      <c r="H37" s="10">
        <v>8690.571802845001</v>
      </c>
      <c r="I37" s="10">
        <v>48689.549073422997</v>
      </c>
      <c r="J37" s="10">
        <v>57.158564912387995</v>
      </c>
    </row>
  </sheetData>
  <mergeCells count="16">
    <mergeCell ref="C12:F12"/>
    <mergeCell ref="C13:F13"/>
    <mergeCell ref="B5:C5"/>
    <mergeCell ref="D5:E5"/>
    <mergeCell ref="F5:G5"/>
    <mergeCell ref="B4:M4"/>
    <mergeCell ref="P4:S4"/>
    <mergeCell ref="J5:K5"/>
    <mergeCell ref="L5:M5"/>
    <mergeCell ref="B6:C6"/>
    <mergeCell ref="D6:E6"/>
    <mergeCell ref="F6:G6"/>
    <mergeCell ref="H6:I6"/>
    <mergeCell ref="J6:K6"/>
    <mergeCell ref="L6:M6"/>
    <mergeCell ref="H5:I5"/>
  </mergeCells>
  <hyperlinks>
    <hyperlink ref="B5" location="'RT_FullTree1'!$B$12:$B$12" display="Full-Grown Tree"/>
    <hyperlink ref="D5" location="'RT_MinErrorTree1'!$B$12:$B$12" display="Min-Error Tree"/>
    <hyperlink ref="F5" location="'RT_Output1'!$B$12:$B$12" display="Inputs"/>
    <hyperlink ref="H5" location="'RT_Output1'!$B$42:$B$42" display="Full-Grown Tree Rules"/>
    <hyperlink ref="J5" location="'RT_Output1'!$B$78:$B$78" display="Best Pruned Tree Rules"/>
    <hyperlink ref="L5" location="'RT_Output1'!$B$88:$B$88" display="Min-Error Tree Rules"/>
    <hyperlink ref="B6" location="'RT_Output1'!$B$104:$B$104" display="Train. Score - Summary"/>
    <hyperlink ref="D6" location="'RT_Output1'!$B$109:$B$109" display="Valid. Score - Summary"/>
    <hyperlink ref="F6" location="'RT_PruneLog1'!$B$12:$B$12" display="Prune Log"/>
    <hyperlink ref="H6" location="'RT_ValidationLiftChart1'!$B$12:$B$12" display="RT Valid. Lift Chart"/>
    <hyperlink ref="J6" location="'RT_ValidationScore1'!$B$2:$B$2" display="Valid. Score Detai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27"/>
  <sheetViews>
    <sheetView showGridLines="0" workbookViewId="0"/>
  </sheetViews>
  <sheetFormatPr defaultRowHeight="15" x14ac:dyDescent="0.25"/>
  <cols>
    <col min="16" max="16" width="11.140625" bestFit="1" customWidth="1"/>
  </cols>
  <sheetData>
    <row r="2" spans="2:19" ht="18.75" x14ac:dyDescent="0.3">
      <c r="B2" s="9" t="s">
        <v>105</v>
      </c>
      <c r="N2" t="s">
        <v>401</v>
      </c>
    </row>
    <row r="4" spans="2:19" ht="15.75" x14ac:dyDescent="0.25">
      <c r="B4" s="30" t="s">
        <v>11</v>
      </c>
      <c r="C4" s="31"/>
      <c r="D4" s="31"/>
      <c r="E4" s="31"/>
      <c r="F4" s="31"/>
      <c r="G4" s="31"/>
      <c r="H4" s="31"/>
      <c r="I4" s="31"/>
      <c r="J4" s="31"/>
      <c r="K4" s="31"/>
      <c r="L4" s="31"/>
      <c r="M4" s="32"/>
      <c r="P4" s="30" t="s">
        <v>12</v>
      </c>
      <c r="Q4" s="31"/>
      <c r="R4" s="31"/>
      <c r="S4" s="32"/>
    </row>
    <row r="5" spans="2:19" x14ac:dyDescent="0.25">
      <c r="B5" s="33" t="s">
        <v>184</v>
      </c>
      <c r="C5" s="34"/>
      <c r="D5" s="33" t="s">
        <v>398</v>
      </c>
      <c r="E5" s="34"/>
      <c r="F5" s="33" t="s">
        <v>96</v>
      </c>
      <c r="G5" s="34"/>
      <c r="H5" s="33" t="s">
        <v>97</v>
      </c>
      <c r="I5" s="34"/>
      <c r="J5" s="33" t="s">
        <v>98</v>
      </c>
      <c r="K5" s="34"/>
      <c r="L5" s="33" t="s">
        <v>99</v>
      </c>
      <c r="M5" s="34"/>
      <c r="P5" s="12" t="s">
        <v>13</v>
      </c>
      <c r="Q5" s="12" t="s">
        <v>14</v>
      </c>
      <c r="R5" s="12" t="s">
        <v>15</v>
      </c>
      <c r="S5" s="12" t="s">
        <v>16</v>
      </c>
    </row>
    <row r="6" spans="2:19" x14ac:dyDescent="0.25">
      <c r="B6" s="33" t="s">
        <v>100</v>
      </c>
      <c r="C6" s="34"/>
      <c r="D6" s="33" t="s">
        <v>101</v>
      </c>
      <c r="E6" s="34"/>
      <c r="F6" s="33" t="s">
        <v>102</v>
      </c>
      <c r="G6" s="34"/>
      <c r="H6" s="33" t="s">
        <v>103</v>
      </c>
      <c r="I6" s="34"/>
      <c r="J6" s="33" t="s">
        <v>104</v>
      </c>
      <c r="K6" s="34"/>
      <c r="L6" s="35"/>
      <c r="M6" s="34"/>
      <c r="P6" s="10">
        <v>5</v>
      </c>
      <c r="Q6" s="10">
        <v>5</v>
      </c>
      <c r="R6" s="10">
        <v>20</v>
      </c>
      <c r="S6" s="10">
        <v>30</v>
      </c>
    </row>
    <row r="12" spans="2:19" x14ac:dyDescent="0.25">
      <c r="B12" s="12" t="s">
        <v>106</v>
      </c>
      <c r="C12" s="12" t="s">
        <v>107</v>
      </c>
      <c r="D12" s="12" t="s">
        <v>108</v>
      </c>
      <c r="E12" s="12" t="s">
        <v>109</v>
      </c>
    </row>
    <row r="13" spans="2:19" x14ac:dyDescent="0.25">
      <c r="B13" s="11">
        <v>0</v>
      </c>
      <c r="C13" s="10">
        <v>2.1634272335364928</v>
      </c>
      <c r="D13" s="10">
        <v>5.5983350676378754</v>
      </c>
      <c r="E13" s="10">
        <v>6.8425251474158859</v>
      </c>
    </row>
    <row r="14" spans="2:19" x14ac:dyDescent="0.25">
      <c r="B14" s="11">
        <v>1</v>
      </c>
      <c r="C14" s="10">
        <v>2.1136363636363629</v>
      </c>
      <c r="D14" s="10">
        <v>3.4349078341013826</v>
      </c>
      <c r="E14" s="10">
        <v>5.1051992225461609</v>
      </c>
      <c r="F14" s="37" t="s">
        <v>110</v>
      </c>
      <c r="G14" s="38"/>
    </row>
    <row r="15" spans="2:19" x14ac:dyDescent="0.25">
      <c r="B15" s="11">
        <v>2</v>
      </c>
      <c r="C15" s="10">
        <v>1.1619187264348561</v>
      </c>
      <c r="D15" s="10">
        <v>2.3780896522832009</v>
      </c>
      <c r="E15" s="10">
        <v>4.998449911251396</v>
      </c>
    </row>
    <row r="16" spans="2:19" x14ac:dyDescent="0.25">
      <c r="B16" s="11">
        <v>3</v>
      </c>
      <c r="C16" s="10">
        <v>1.1944700460829494</v>
      </c>
      <c r="D16" s="10">
        <v>2.1568914956011733</v>
      </c>
      <c r="E16" s="10">
        <v>4.6160106899902811</v>
      </c>
    </row>
    <row r="17" spans="2:9" x14ac:dyDescent="0.25">
      <c r="B17" s="11">
        <v>4</v>
      </c>
      <c r="C17" s="10">
        <v>1.3940092165898619</v>
      </c>
      <c r="D17" s="10">
        <v>1.7695852534562213</v>
      </c>
      <c r="E17" s="10">
        <v>3.9292468415937796</v>
      </c>
      <c r="F17" s="37" t="s">
        <v>111</v>
      </c>
      <c r="G17" s="38"/>
      <c r="H17" s="11" t="s">
        <v>112</v>
      </c>
      <c r="I17" s="10">
        <v>1.9822327919782226</v>
      </c>
    </row>
    <row r="18" spans="2:9" x14ac:dyDescent="0.25">
      <c r="B18" s="11">
        <v>5</v>
      </c>
      <c r="C18" s="10">
        <v>1.5677419354838713</v>
      </c>
      <c r="D18" s="10">
        <v>1.5975422427035331</v>
      </c>
      <c r="E18" s="10">
        <v>4.2111953352769671</v>
      </c>
    </row>
    <row r="19" spans="2:9" x14ac:dyDescent="0.25">
      <c r="B19" s="11">
        <v>6</v>
      </c>
      <c r="C19" s="10">
        <v>1.5483870967741939</v>
      </c>
      <c r="D19" s="10">
        <v>1.2989247311827956</v>
      </c>
      <c r="E19" s="10">
        <v>5.1936953352769679</v>
      </c>
    </row>
    <row r="20" spans="2:9" x14ac:dyDescent="0.25">
      <c r="B20" s="11">
        <v>7</v>
      </c>
      <c r="C20" s="10">
        <v>1.3763440860215053</v>
      </c>
      <c r="D20" s="10">
        <v>1.0201228878648232</v>
      </c>
      <c r="E20" s="10">
        <v>5.6718294460641401</v>
      </c>
    </row>
    <row r="21" spans="2:9" x14ac:dyDescent="0.25">
      <c r="B21" s="11">
        <v>8</v>
      </c>
      <c r="C21" s="10">
        <v>1.4225806451612901</v>
      </c>
      <c r="D21" s="10">
        <v>0.75883256528417797</v>
      </c>
      <c r="E21" s="10">
        <v>6.3702421444768387</v>
      </c>
    </row>
    <row r="22" spans="2:9" x14ac:dyDescent="0.25">
      <c r="B22" s="11">
        <v>9</v>
      </c>
      <c r="C22" s="10">
        <v>1.4225806451612901</v>
      </c>
      <c r="D22" s="10">
        <v>0.71582181259600597</v>
      </c>
      <c r="E22" s="10">
        <v>6.3702421444768387</v>
      </c>
    </row>
    <row r="23" spans="2:9" x14ac:dyDescent="0.25">
      <c r="B23" s="11">
        <v>10</v>
      </c>
      <c r="C23" s="10">
        <v>1.368663594470046</v>
      </c>
      <c r="D23" s="10">
        <v>0.5913978494623654</v>
      </c>
      <c r="E23" s="10">
        <v>6.797742144476838</v>
      </c>
    </row>
    <row r="24" spans="2:9" x14ac:dyDescent="0.25">
      <c r="B24" s="11">
        <v>11</v>
      </c>
      <c r="C24" s="10">
        <v>0.5161290322580645</v>
      </c>
      <c r="D24" s="10">
        <v>0.47849462365591378</v>
      </c>
      <c r="E24" s="10">
        <v>7.081269841269842</v>
      </c>
    </row>
    <row r="25" spans="2:9" x14ac:dyDescent="0.25">
      <c r="B25" s="11">
        <v>12</v>
      </c>
      <c r="C25" s="10">
        <v>0.50322580645161297</v>
      </c>
      <c r="D25" s="10">
        <v>0.44623655913978477</v>
      </c>
      <c r="E25" s="10">
        <v>7.4569312169312161</v>
      </c>
    </row>
    <row r="26" spans="2:9" x14ac:dyDescent="0.25">
      <c r="B26" s="11">
        <v>13</v>
      </c>
      <c r="C26" s="10">
        <v>0.45161290322580644</v>
      </c>
      <c r="D26" s="10">
        <v>0.24301075268817188</v>
      </c>
      <c r="E26" s="10">
        <v>7.4074074074074083</v>
      </c>
    </row>
    <row r="27" spans="2:9" x14ac:dyDescent="0.25">
      <c r="B27" s="11">
        <v>14</v>
      </c>
      <c r="C27" s="10">
        <v>0</v>
      </c>
      <c r="D27" s="10">
        <v>0.20430107526881702</v>
      </c>
      <c r="E27" s="10">
        <v>7.2288359788359795</v>
      </c>
    </row>
  </sheetData>
  <mergeCells count="16">
    <mergeCell ref="F14:G14"/>
    <mergeCell ref="F17:G17"/>
    <mergeCell ref="B5:C5"/>
    <mergeCell ref="D5:E5"/>
    <mergeCell ref="F5:G5"/>
    <mergeCell ref="B4:M4"/>
    <mergeCell ref="P4:S4"/>
    <mergeCell ref="J5:K5"/>
    <mergeCell ref="L5:M5"/>
    <mergeCell ref="B6:C6"/>
    <mergeCell ref="D6:E6"/>
    <mergeCell ref="F6:G6"/>
    <mergeCell ref="H6:I6"/>
    <mergeCell ref="J6:K6"/>
    <mergeCell ref="L6:M6"/>
    <mergeCell ref="H5:I5"/>
  </mergeCells>
  <hyperlinks>
    <hyperlink ref="B5" location="'RT_FullTree1'!$B$12:$B$12" display="Full-Grown Tree"/>
    <hyperlink ref="D5" location="'RT_MinErrorTree1'!$B$12:$B$12" display="Min-Error Tree"/>
    <hyperlink ref="F5" location="'RT_Output1'!$B$12:$B$12" display="Inputs"/>
    <hyperlink ref="H5" location="'RT_Output1'!$B$42:$B$42" display="Full-Grown Tree Rules"/>
    <hyperlink ref="J5" location="'RT_Output1'!$B$78:$B$78" display="Best Pruned Tree Rules"/>
    <hyperlink ref="L5" location="'RT_Output1'!$B$88:$B$88" display="Min-Error Tree Rules"/>
    <hyperlink ref="B6" location="'RT_Output1'!$B$104:$B$104" display="Train. Score - Summary"/>
    <hyperlink ref="D6" location="'RT_Output1'!$B$109:$B$109" display="Valid. Score - Summary"/>
    <hyperlink ref="F6" location="'RT_PruneLog1'!$B$12:$B$12" display="Prune Log"/>
    <hyperlink ref="H6" location="'RT_ValidationLiftChart1'!$B$12:$B$12" display="RT Valid. Lift Chart"/>
    <hyperlink ref="J6" location="'RT_ValidationScore1'!$B$2:$B$2" display="Valid. Score Detail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6"/>
  <sheetViews>
    <sheetView showGridLines="0" workbookViewId="0"/>
  </sheetViews>
  <sheetFormatPr defaultRowHeight="15" x14ac:dyDescent="0.25"/>
  <cols>
    <col min="16" max="16" width="11.140625" bestFit="1" customWidth="1"/>
  </cols>
  <sheetData>
    <row r="2" spans="2:19" ht="18.75" x14ac:dyDescent="0.3">
      <c r="B2" s="9" t="s">
        <v>400</v>
      </c>
      <c r="N2" t="s">
        <v>401</v>
      </c>
    </row>
    <row r="4" spans="2:19" ht="15.75" x14ac:dyDescent="0.25">
      <c r="B4" s="30" t="s">
        <v>11</v>
      </c>
      <c r="C4" s="31"/>
      <c r="D4" s="31"/>
      <c r="E4" s="31"/>
      <c r="F4" s="31"/>
      <c r="G4" s="31"/>
      <c r="H4" s="31"/>
      <c r="I4" s="31"/>
      <c r="J4" s="31"/>
      <c r="K4" s="31"/>
      <c r="L4" s="31"/>
      <c r="M4" s="32"/>
      <c r="P4" s="30" t="s">
        <v>12</v>
      </c>
      <c r="Q4" s="31"/>
      <c r="R4" s="31"/>
      <c r="S4" s="32"/>
    </row>
    <row r="5" spans="2:19" x14ac:dyDescent="0.25">
      <c r="B5" s="33" t="s">
        <v>184</v>
      </c>
      <c r="C5" s="34"/>
      <c r="D5" s="33" t="s">
        <v>398</v>
      </c>
      <c r="E5" s="34"/>
      <c r="F5" s="33" t="s">
        <v>96</v>
      </c>
      <c r="G5" s="34"/>
      <c r="H5" s="33" t="s">
        <v>97</v>
      </c>
      <c r="I5" s="34"/>
      <c r="J5" s="33" t="s">
        <v>98</v>
      </c>
      <c r="K5" s="34"/>
      <c r="L5" s="33" t="s">
        <v>99</v>
      </c>
      <c r="M5" s="34"/>
      <c r="P5" s="12" t="s">
        <v>13</v>
      </c>
      <c r="Q5" s="12" t="s">
        <v>14</v>
      </c>
      <c r="R5" s="12" t="s">
        <v>15</v>
      </c>
      <c r="S5" s="12" t="s">
        <v>16</v>
      </c>
    </row>
    <row r="6" spans="2:19" x14ac:dyDescent="0.25">
      <c r="B6" s="33" t="s">
        <v>100</v>
      </c>
      <c r="C6" s="34"/>
      <c r="D6" s="33" t="s">
        <v>101</v>
      </c>
      <c r="E6" s="34"/>
      <c r="F6" s="33" t="s">
        <v>102</v>
      </c>
      <c r="G6" s="34"/>
      <c r="H6" s="33" t="s">
        <v>103</v>
      </c>
      <c r="I6" s="34"/>
      <c r="J6" s="33" t="s">
        <v>104</v>
      </c>
      <c r="K6" s="34"/>
      <c r="L6" s="35"/>
      <c r="M6" s="34"/>
      <c r="P6" s="10">
        <v>5</v>
      </c>
      <c r="Q6" s="10">
        <v>5</v>
      </c>
      <c r="R6" s="10">
        <v>20</v>
      </c>
      <c r="S6" s="10">
        <v>30</v>
      </c>
    </row>
  </sheetData>
  <mergeCells count="14">
    <mergeCell ref="B4:M4"/>
    <mergeCell ref="P4:S4"/>
    <mergeCell ref="B6:C6"/>
    <mergeCell ref="D6:E6"/>
    <mergeCell ref="F6:G6"/>
    <mergeCell ref="H6:I6"/>
    <mergeCell ref="J6:K6"/>
    <mergeCell ref="L6:M6"/>
    <mergeCell ref="B5:C5"/>
    <mergeCell ref="D5:E5"/>
    <mergeCell ref="F5:G5"/>
    <mergeCell ref="H5:I5"/>
    <mergeCell ref="J5:K5"/>
    <mergeCell ref="L5:M5"/>
  </mergeCells>
  <hyperlinks>
    <hyperlink ref="B5" location="'RT_FullTree1'!$B$12:$B$12" display="Full-Grown Tree"/>
    <hyperlink ref="D5" location="'RT_MinErrorTree1'!$B$12:$B$12" display="Min-Error Tree"/>
    <hyperlink ref="F5" location="'RT_Output1'!$B$12:$B$12" display="Inputs"/>
    <hyperlink ref="H5" location="'RT_Output1'!$B$42:$B$42" display="Full-Grown Tree Rules"/>
    <hyperlink ref="J5" location="'RT_Output1'!$B$78:$B$78" display="Best Pruned Tree Rules"/>
    <hyperlink ref="L5" location="'RT_Output1'!$B$88:$B$88" display="Min-Error Tree Rules"/>
    <hyperlink ref="B6" location="'RT_Output1'!$B$104:$B$104" display="Train. Score - Summary"/>
    <hyperlink ref="D6" location="'RT_Output1'!$B$109:$B$109" display="Valid. Score - Summary"/>
    <hyperlink ref="F6" location="'RT_PruneLog1'!$B$12:$B$12" display="Prune Log"/>
    <hyperlink ref="H6" location="'RT_ValidationLiftChart1'!$B$12:$B$12" display="RT Valid. Lift Chart"/>
    <hyperlink ref="J6" location="'RT_ValidationScore1'!$B$2:$B$2" display="Valid. Score Detail"/>
  </hyperlink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6"/>
  <sheetViews>
    <sheetView showGridLines="0" workbookViewId="0"/>
  </sheetViews>
  <sheetFormatPr defaultRowHeight="15" x14ac:dyDescent="0.25"/>
  <cols>
    <col min="16" max="16" width="11.140625" bestFit="1" customWidth="1"/>
  </cols>
  <sheetData>
    <row r="2" spans="2:19" ht="18.75" x14ac:dyDescent="0.3">
      <c r="B2" s="9" t="s">
        <v>399</v>
      </c>
      <c r="N2" t="s">
        <v>401</v>
      </c>
    </row>
    <row r="4" spans="2:19" ht="15.75" x14ac:dyDescent="0.25">
      <c r="B4" s="30" t="s">
        <v>11</v>
      </c>
      <c r="C4" s="31"/>
      <c r="D4" s="31"/>
      <c r="E4" s="31"/>
      <c r="F4" s="31"/>
      <c r="G4" s="31"/>
      <c r="H4" s="31"/>
      <c r="I4" s="31"/>
      <c r="J4" s="31"/>
      <c r="K4" s="31"/>
      <c r="L4" s="31"/>
      <c r="M4" s="32"/>
      <c r="P4" s="30" t="s">
        <v>12</v>
      </c>
      <c r="Q4" s="31"/>
      <c r="R4" s="31"/>
      <c r="S4" s="32"/>
    </row>
    <row r="5" spans="2:19" x14ac:dyDescent="0.25">
      <c r="B5" s="33" t="s">
        <v>184</v>
      </c>
      <c r="C5" s="34"/>
      <c r="D5" s="33" t="s">
        <v>398</v>
      </c>
      <c r="E5" s="34"/>
      <c r="F5" s="33" t="s">
        <v>96</v>
      </c>
      <c r="G5" s="34"/>
      <c r="H5" s="33" t="s">
        <v>97</v>
      </c>
      <c r="I5" s="34"/>
      <c r="J5" s="33" t="s">
        <v>98</v>
      </c>
      <c r="K5" s="34"/>
      <c r="L5" s="33" t="s">
        <v>99</v>
      </c>
      <c r="M5" s="34"/>
      <c r="P5" s="12" t="s">
        <v>13</v>
      </c>
      <c r="Q5" s="12" t="s">
        <v>14</v>
      </c>
      <c r="R5" s="12" t="s">
        <v>15</v>
      </c>
      <c r="S5" s="12" t="s">
        <v>16</v>
      </c>
    </row>
    <row r="6" spans="2:19" x14ac:dyDescent="0.25">
      <c r="B6" s="33" t="s">
        <v>100</v>
      </c>
      <c r="C6" s="34"/>
      <c r="D6" s="33" t="s">
        <v>101</v>
      </c>
      <c r="E6" s="34"/>
      <c r="F6" s="33" t="s">
        <v>102</v>
      </c>
      <c r="G6" s="34"/>
      <c r="H6" s="33" t="s">
        <v>103</v>
      </c>
      <c r="I6" s="34"/>
      <c r="J6" s="33" t="s">
        <v>104</v>
      </c>
      <c r="K6" s="34"/>
      <c r="L6" s="35"/>
      <c r="M6" s="34"/>
      <c r="P6" s="10">
        <v>5</v>
      </c>
      <c r="Q6" s="10">
        <v>5</v>
      </c>
      <c r="R6" s="10">
        <v>20</v>
      </c>
      <c r="S6" s="10">
        <v>30</v>
      </c>
    </row>
  </sheetData>
  <mergeCells count="14">
    <mergeCell ref="B4:M4"/>
    <mergeCell ref="P4:S4"/>
    <mergeCell ref="B6:C6"/>
    <mergeCell ref="D6:E6"/>
    <mergeCell ref="F6:G6"/>
    <mergeCell ref="H6:I6"/>
    <mergeCell ref="J6:K6"/>
    <mergeCell ref="L6:M6"/>
    <mergeCell ref="B5:C5"/>
    <mergeCell ref="D5:E5"/>
    <mergeCell ref="F5:G5"/>
    <mergeCell ref="H5:I5"/>
    <mergeCell ref="J5:K5"/>
    <mergeCell ref="L5:M5"/>
  </mergeCells>
  <hyperlinks>
    <hyperlink ref="B5" location="'RT_FullTree1'!$B$12:$B$12" display="Full-Grown Tree"/>
    <hyperlink ref="D5" location="'RT_MinErrorTree1'!$B$12:$B$12" display="Min-Error Tree"/>
    <hyperlink ref="F5" location="'RT_Output1'!$B$12:$B$12" display="Inputs"/>
    <hyperlink ref="H5" location="'RT_Output1'!$B$42:$B$42" display="Full-Grown Tree Rules"/>
    <hyperlink ref="J5" location="'RT_Output1'!$B$78:$B$78" display="Best Pruned Tree Rules"/>
    <hyperlink ref="L5" location="'RT_Output1'!$B$88:$B$88" display="Min-Error Tree Rules"/>
    <hyperlink ref="B6" location="'RT_Output1'!$B$104:$B$104" display="Train. Score - Summary"/>
    <hyperlink ref="D6" location="'RT_Output1'!$B$109:$B$109" display="Valid. Score - Summary"/>
    <hyperlink ref="F6" location="'RT_PruneLog1'!$B$12:$B$12" display="Prune Log"/>
    <hyperlink ref="H6" location="'RT_ValidationLiftChart1'!$B$12:$B$12" display="RT Valid. Lift Chart"/>
    <hyperlink ref="J6" location="'RT_ValidationScore1'!$B$2:$B$2" display="Valid. Score Detail"/>
  </hyperlink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B49"/>
  <sheetViews>
    <sheetView showGridLines="0" workbookViewId="0"/>
  </sheetViews>
  <sheetFormatPr defaultRowHeight="15" x14ac:dyDescent="0.25"/>
  <cols>
    <col min="16" max="16" width="11.140625" bestFit="1" customWidth="1"/>
    <col min="52" max="52" width="8.140625" customWidth="1"/>
    <col min="53" max="53" width="13.28515625" bestFit="1" customWidth="1"/>
    <col min="54" max="54" width="10.42578125" bestFit="1" customWidth="1"/>
    <col min="55" max="55" width="43.7109375" bestFit="1" customWidth="1"/>
    <col min="56" max="56" width="26" bestFit="1" customWidth="1"/>
    <col min="57" max="57" width="6.42578125" customWidth="1"/>
    <col min="58" max="58" width="22.42578125" bestFit="1" customWidth="1"/>
    <col min="78" max="78" width="12" bestFit="1" customWidth="1"/>
    <col min="79" max="80" width="12.7109375" bestFit="1" customWidth="1"/>
  </cols>
  <sheetData>
    <row r="1" spans="2:80" x14ac:dyDescent="0.25">
      <c r="BZ1" s="12" t="s">
        <v>88</v>
      </c>
      <c r="CA1" s="12" t="s">
        <v>89</v>
      </c>
      <c r="CB1" s="12" t="s">
        <v>90</v>
      </c>
    </row>
    <row r="2" spans="2:80" ht="18.75" x14ac:dyDescent="0.3">
      <c r="B2" s="9" t="s">
        <v>84</v>
      </c>
      <c r="N2" t="s">
        <v>401</v>
      </c>
      <c r="BZ2">
        <v>0</v>
      </c>
      <c r="CA2">
        <v>-101.58928571428571</v>
      </c>
      <c r="CB2">
        <v>-101.58928571428571</v>
      </c>
    </row>
    <row r="3" spans="2:80" x14ac:dyDescent="0.25">
      <c r="AZ3" s="12" t="s">
        <v>85</v>
      </c>
      <c r="BA3" s="12" t="s">
        <v>274</v>
      </c>
      <c r="BB3" s="12" t="s">
        <v>275</v>
      </c>
      <c r="BC3" s="12" t="s">
        <v>276</v>
      </c>
      <c r="BD3" s="12" t="s">
        <v>277</v>
      </c>
      <c r="BE3" s="12" t="s">
        <v>86</v>
      </c>
      <c r="BF3" s="12" t="s">
        <v>87</v>
      </c>
      <c r="BZ3">
        <v>1</v>
      </c>
      <c r="CA3">
        <v>-81.589285714285708</v>
      </c>
      <c r="CB3">
        <v>-100.274821758648</v>
      </c>
    </row>
    <row r="4" spans="2:80" ht="15.75" x14ac:dyDescent="0.25">
      <c r="B4" s="30" t="s">
        <v>11</v>
      </c>
      <c r="C4" s="31"/>
      <c r="D4" s="31"/>
      <c r="E4" s="31"/>
      <c r="F4" s="31"/>
      <c r="G4" s="31"/>
      <c r="H4" s="31"/>
      <c r="I4" s="31"/>
      <c r="J4" s="31"/>
      <c r="K4" s="31"/>
      <c r="L4" s="31"/>
      <c r="M4" s="32"/>
      <c r="P4" s="30" t="s">
        <v>12</v>
      </c>
      <c r="Q4" s="31"/>
      <c r="R4" s="31"/>
      <c r="S4" s="32"/>
      <c r="AZ4" s="16">
        <v>1</v>
      </c>
      <c r="BA4" s="16">
        <v>6.375</v>
      </c>
      <c r="BB4" s="16">
        <v>10</v>
      </c>
      <c r="BC4" s="16">
        <v>10</v>
      </c>
      <c r="BD4" s="16">
        <v>6</v>
      </c>
      <c r="BE4">
        <v>1</v>
      </c>
      <c r="BF4">
        <v>1.5833333333333333</v>
      </c>
      <c r="BZ4">
        <v>4.0357142857142865</v>
      </c>
      <c r="CA4">
        <v>-52.75</v>
      </c>
      <c r="CB4">
        <v>-96.284484750462099</v>
      </c>
    </row>
    <row r="5" spans="2:80" x14ac:dyDescent="0.25">
      <c r="B5" s="33" t="s">
        <v>184</v>
      </c>
      <c r="C5" s="34"/>
      <c r="D5" s="33" t="s">
        <v>398</v>
      </c>
      <c r="E5" s="34"/>
      <c r="F5" s="33" t="s">
        <v>96</v>
      </c>
      <c r="G5" s="34"/>
      <c r="H5" s="33" t="s">
        <v>97</v>
      </c>
      <c r="I5" s="34"/>
      <c r="J5" s="33" t="s">
        <v>98</v>
      </c>
      <c r="K5" s="34"/>
      <c r="L5" s="33" t="s">
        <v>99</v>
      </c>
      <c r="M5" s="34"/>
      <c r="P5" s="12" t="s">
        <v>13</v>
      </c>
      <c r="Q5" s="12" t="s">
        <v>14</v>
      </c>
      <c r="R5" s="12" t="s">
        <v>15</v>
      </c>
      <c r="S5" s="12" t="s">
        <v>16</v>
      </c>
      <c r="AZ5" s="16">
        <v>2</v>
      </c>
      <c r="BA5" s="16">
        <v>6.375</v>
      </c>
      <c r="BB5" s="16">
        <v>9</v>
      </c>
      <c r="BC5" s="16">
        <v>19</v>
      </c>
      <c r="BD5" s="16">
        <v>12</v>
      </c>
      <c r="BE5">
        <v>2</v>
      </c>
      <c r="BF5">
        <v>1.5</v>
      </c>
      <c r="BZ5">
        <v>4.0357142857142865</v>
      </c>
      <c r="CA5">
        <v>-52.75</v>
      </c>
      <c r="CB5">
        <v>-96.284484750462099</v>
      </c>
    </row>
    <row r="6" spans="2:80" x14ac:dyDescent="0.25">
      <c r="B6" s="33" t="s">
        <v>100</v>
      </c>
      <c r="C6" s="34"/>
      <c r="D6" s="33" t="s">
        <v>101</v>
      </c>
      <c r="E6" s="34"/>
      <c r="F6" s="33" t="s">
        <v>102</v>
      </c>
      <c r="G6" s="34"/>
      <c r="H6" s="33" t="s">
        <v>103</v>
      </c>
      <c r="I6" s="34"/>
      <c r="J6" s="33" t="s">
        <v>104</v>
      </c>
      <c r="K6" s="34"/>
      <c r="L6" s="35"/>
      <c r="M6" s="34"/>
      <c r="P6" s="10">
        <v>5</v>
      </c>
      <c r="Q6" s="10">
        <v>5</v>
      </c>
      <c r="R6" s="10">
        <v>20</v>
      </c>
      <c r="S6" s="10">
        <v>30</v>
      </c>
      <c r="AZ6" s="17">
        <v>3</v>
      </c>
      <c r="BA6" s="17">
        <v>6.375</v>
      </c>
      <c r="BB6" s="17">
        <v>9</v>
      </c>
      <c r="BC6" s="17">
        <v>28</v>
      </c>
      <c r="BD6" s="17">
        <v>18</v>
      </c>
      <c r="BE6">
        <v>3</v>
      </c>
      <c r="BF6">
        <v>1.3333333333333333</v>
      </c>
      <c r="BZ6">
        <v>5.9642857142857153</v>
      </c>
      <c r="CA6">
        <v>-44.553571428571431</v>
      </c>
      <c r="CB6">
        <v>-93.749447121732231</v>
      </c>
    </row>
    <row r="7" spans="2:80" x14ac:dyDescent="0.25">
      <c r="AZ7" s="17">
        <v>4</v>
      </c>
      <c r="BA7" s="17">
        <v>6.375</v>
      </c>
      <c r="BB7" s="17">
        <v>9</v>
      </c>
      <c r="BC7" s="17">
        <v>37</v>
      </c>
      <c r="BD7" s="17">
        <v>24</v>
      </c>
      <c r="BE7">
        <v>4</v>
      </c>
      <c r="BF7">
        <v>1.25</v>
      </c>
      <c r="BZ7">
        <v>5.9642857142857153</v>
      </c>
      <c r="CA7">
        <v>-44.553571428571431</v>
      </c>
      <c r="CB7">
        <v>-93.749447121732231</v>
      </c>
    </row>
    <row r="8" spans="2:80" x14ac:dyDescent="0.25">
      <c r="AZ8" s="16">
        <v>5</v>
      </c>
      <c r="BA8" s="16">
        <v>6.375</v>
      </c>
      <c r="BB8" s="16">
        <v>8</v>
      </c>
      <c r="BC8" s="16">
        <v>45</v>
      </c>
      <c r="BD8" s="16">
        <v>30</v>
      </c>
      <c r="BE8">
        <v>5</v>
      </c>
      <c r="BF8">
        <v>1.0833333333333333</v>
      </c>
      <c r="BZ8">
        <v>11.964285714285715</v>
      </c>
      <c r="CA8">
        <v>-29.553571428571427</v>
      </c>
      <c r="CB8">
        <v>-85.862663387905982</v>
      </c>
    </row>
    <row r="9" spans="2:80" x14ac:dyDescent="0.25">
      <c r="AZ9" s="16">
        <v>6</v>
      </c>
      <c r="BA9" s="16">
        <v>6.375</v>
      </c>
      <c r="BB9" s="16">
        <v>8</v>
      </c>
      <c r="BC9" s="16">
        <v>53</v>
      </c>
      <c r="BD9" s="16">
        <v>36</v>
      </c>
      <c r="BE9">
        <v>6</v>
      </c>
      <c r="BF9">
        <v>1</v>
      </c>
      <c r="BZ9">
        <v>11.964285714285715</v>
      </c>
      <c r="CA9">
        <v>-29.553571428571427</v>
      </c>
      <c r="CB9">
        <v>-85.862663387905982</v>
      </c>
    </row>
    <row r="10" spans="2:80" x14ac:dyDescent="0.25">
      <c r="AZ10" s="17">
        <v>7</v>
      </c>
      <c r="BA10" s="17">
        <v>6.375</v>
      </c>
      <c r="BB10" s="17">
        <v>8</v>
      </c>
      <c r="BC10" s="17">
        <v>61</v>
      </c>
      <c r="BD10" s="17">
        <v>42</v>
      </c>
      <c r="BE10">
        <v>7</v>
      </c>
      <c r="BF10">
        <v>0.83333333333333337</v>
      </c>
      <c r="BZ10">
        <v>11.964285714285715</v>
      </c>
      <c r="CA10">
        <v>-29.553571428571427</v>
      </c>
      <c r="CB10">
        <v>-85.862663387905982</v>
      </c>
    </row>
    <row r="11" spans="2:80" x14ac:dyDescent="0.25">
      <c r="AZ11" s="17">
        <v>8</v>
      </c>
      <c r="BA11" s="17">
        <v>6.375</v>
      </c>
      <c r="BB11" s="17">
        <v>7</v>
      </c>
      <c r="BC11" s="17">
        <v>68</v>
      </c>
      <c r="BD11" s="17">
        <v>48</v>
      </c>
      <c r="BE11">
        <v>8</v>
      </c>
      <c r="BF11">
        <v>0.41666666666666669</v>
      </c>
      <c r="BZ11">
        <v>20.964285714285715</v>
      </c>
      <c r="CA11">
        <v>-17.553571428571427</v>
      </c>
      <c r="CB11">
        <v>-74.032487787166616</v>
      </c>
    </row>
    <row r="12" spans="2:80" x14ac:dyDescent="0.25">
      <c r="AZ12" s="16">
        <v>9</v>
      </c>
      <c r="BA12" s="16">
        <v>6.375</v>
      </c>
      <c r="BB12" s="16">
        <v>7</v>
      </c>
      <c r="BC12" s="16">
        <v>75</v>
      </c>
      <c r="BD12" s="16">
        <v>54</v>
      </c>
      <c r="BE12">
        <v>9</v>
      </c>
      <c r="BF12">
        <v>1</v>
      </c>
      <c r="BZ12">
        <v>20.964285714285715</v>
      </c>
      <c r="CA12">
        <v>-17.553571428571427</v>
      </c>
      <c r="CB12">
        <v>-74.032487787166616</v>
      </c>
    </row>
    <row r="13" spans="2:80" x14ac:dyDescent="0.25">
      <c r="AZ13" s="16">
        <v>10</v>
      </c>
      <c r="BA13" s="16">
        <v>6.375</v>
      </c>
      <c r="BB13" s="16">
        <v>6</v>
      </c>
      <c r="BC13" s="16">
        <v>81</v>
      </c>
      <c r="BD13" s="16">
        <v>60</v>
      </c>
      <c r="BE13">
        <v>10</v>
      </c>
      <c r="BF13">
        <v>0.41666666666666669</v>
      </c>
      <c r="BZ13">
        <v>26.660714285714285</v>
      </c>
      <c r="CA13">
        <v>-12.375</v>
      </c>
      <c r="CB13">
        <v>-66.544737754158959</v>
      </c>
    </row>
    <row r="14" spans="2:80" x14ac:dyDescent="0.25">
      <c r="AZ14" s="17">
        <v>11</v>
      </c>
      <c r="BA14" s="17">
        <v>6.375</v>
      </c>
      <c r="BB14" s="17">
        <v>6</v>
      </c>
      <c r="BC14" s="17">
        <v>87</v>
      </c>
      <c r="BD14" s="17">
        <v>66</v>
      </c>
      <c r="BZ14">
        <v>32.446428571428569</v>
      </c>
      <c r="CA14">
        <v>-8.0357142857142847</v>
      </c>
      <c r="CB14">
        <v>-58.939624867969364</v>
      </c>
    </row>
    <row r="15" spans="2:80" x14ac:dyDescent="0.25">
      <c r="AZ15" s="17">
        <v>12</v>
      </c>
      <c r="BA15" s="17">
        <v>6.375</v>
      </c>
      <c r="BB15" s="17">
        <v>6</v>
      </c>
      <c r="BC15" s="17">
        <v>93</v>
      </c>
      <c r="BD15" s="17">
        <v>72</v>
      </c>
      <c r="BZ15">
        <v>32.446428571428569</v>
      </c>
      <c r="CA15">
        <v>-8.0357142857142847</v>
      </c>
      <c r="CB15">
        <v>-58.939624867969364</v>
      </c>
    </row>
    <row r="16" spans="2:80" x14ac:dyDescent="0.25">
      <c r="AZ16" s="16">
        <v>13</v>
      </c>
      <c r="BA16" s="16">
        <v>6.375</v>
      </c>
      <c r="BB16" s="16">
        <v>5</v>
      </c>
      <c r="BC16" s="16">
        <v>98</v>
      </c>
      <c r="BD16" s="16">
        <v>78</v>
      </c>
      <c r="BZ16">
        <v>32.446428571428569</v>
      </c>
      <c r="CA16">
        <v>-8.0357142857142847</v>
      </c>
      <c r="CB16">
        <v>-58.939624867969364</v>
      </c>
    </row>
    <row r="17" spans="52:80" x14ac:dyDescent="0.25">
      <c r="AZ17" s="16">
        <v>14</v>
      </c>
      <c r="BA17" s="16">
        <v>6.375</v>
      </c>
      <c r="BB17" s="16">
        <v>5</v>
      </c>
      <c r="BC17" s="16">
        <v>103</v>
      </c>
      <c r="BD17" s="16">
        <v>84</v>
      </c>
      <c r="BZ17">
        <v>40.214285714285715</v>
      </c>
      <c r="CA17">
        <v>-4.9285714285714288</v>
      </c>
      <c r="CB17">
        <v>-48.729056641140737</v>
      </c>
    </row>
    <row r="18" spans="52:80" x14ac:dyDescent="0.25">
      <c r="AZ18" s="17">
        <v>15</v>
      </c>
      <c r="BA18" s="17">
        <v>6.375</v>
      </c>
      <c r="BB18" s="17">
        <v>3</v>
      </c>
      <c r="BC18" s="17">
        <v>106</v>
      </c>
      <c r="BD18" s="17">
        <v>90</v>
      </c>
      <c r="BZ18">
        <v>47.928571428571431</v>
      </c>
      <c r="CA18">
        <v>-2.5178571428571423</v>
      </c>
      <c r="CB18">
        <v>-38.588906126221275</v>
      </c>
    </row>
    <row r="19" spans="52:80" x14ac:dyDescent="0.25">
      <c r="AZ19" s="17">
        <v>16</v>
      </c>
      <c r="BA19" s="17">
        <v>6.375</v>
      </c>
      <c r="BB19" s="17">
        <v>2</v>
      </c>
      <c r="BC19" s="17">
        <v>108</v>
      </c>
      <c r="BD19" s="17">
        <v>96</v>
      </c>
      <c r="BZ19">
        <v>47.928571428571431</v>
      </c>
      <c r="CA19">
        <v>-2.5178571428571423</v>
      </c>
      <c r="CB19">
        <v>-38.588906126221275</v>
      </c>
    </row>
    <row r="20" spans="52:80" x14ac:dyDescent="0.25">
      <c r="AZ20" s="16">
        <v>17</v>
      </c>
      <c r="BA20" s="16">
        <v>2.8571428571428572</v>
      </c>
      <c r="BB20" s="16">
        <v>7</v>
      </c>
      <c r="BC20" s="16">
        <v>115</v>
      </c>
      <c r="BD20" s="16">
        <v>102</v>
      </c>
      <c r="BZ20">
        <v>47.928571428571431</v>
      </c>
      <c r="CA20">
        <v>-2.5178571428571423</v>
      </c>
      <c r="CB20">
        <v>-38.588906126221275</v>
      </c>
    </row>
    <row r="21" spans="52:80" x14ac:dyDescent="0.25">
      <c r="AZ21" s="16">
        <v>18</v>
      </c>
      <c r="BA21" s="16">
        <v>2.8571428571428572</v>
      </c>
      <c r="BB21" s="16">
        <v>5</v>
      </c>
      <c r="BC21" s="16">
        <v>120</v>
      </c>
      <c r="BD21" s="16">
        <v>108</v>
      </c>
      <c r="BZ21">
        <v>66.928571428571431</v>
      </c>
      <c r="CA21">
        <v>-0.51785714285714235</v>
      </c>
      <c r="CB21">
        <v>-13.614090969104822</v>
      </c>
    </row>
    <row r="22" spans="52:80" x14ac:dyDescent="0.25">
      <c r="AZ22" s="17">
        <v>19</v>
      </c>
      <c r="BA22" s="17">
        <v>2.8571428571428572</v>
      </c>
      <c r="BB22" s="17">
        <v>4</v>
      </c>
      <c r="BC22" s="17">
        <v>124</v>
      </c>
      <c r="BD22" s="17">
        <v>114</v>
      </c>
      <c r="BZ22">
        <v>77.285714285714278</v>
      </c>
      <c r="CA22">
        <v>0</v>
      </c>
      <c r="CB22">
        <v>0</v>
      </c>
    </row>
    <row r="23" spans="52:80" x14ac:dyDescent="0.25">
      <c r="AZ23" s="17">
        <v>20</v>
      </c>
      <c r="BA23" s="17">
        <v>2.8571428571428572</v>
      </c>
      <c r="BB23" s="17">
        <v>1</v>
      </c>
      <c r="BC23" s="17">
        <v>125</v>
      </c>
      <c r="BD23" s="17">
        <v>120</v>
      </c>
    </row>
    <row r="24" spans="52:80" x14ac:dyDescent="0.25">
      <c r="AZ24">
        <v>21</v>
      </c>
      <c r="BA24">
        <v>2.8571428571428572</v>
      </c>
      <c r="BB24">
        <v>1</v>
      </c>
      <c r="BC24">
        <v>126</v>
      </c>
      <c r="BD24">
        <v>126</v>
      </c>
    </row>
    <row r="39" spans="9:13" x14ac:dyDescent="0.25">
      <c r="I39" s="12" t="s">
        <v>91</v>
      </c>
      <c r="J39" s="12" t="s">
        <v>92</v>
      </c>
      <c r="K39" s="12" t="s">
        <v>93</v>
      </c>
      <c r="L39" s="12" t="s">
        <v>94</v>
      </c>
      <c r="M39" s="12" t="s">
        <v>95</v>
      </c>
    </row>
    <row r="40" spans="9:13" x14ac:dyDescent="0.25">
      <c r="I40" s="11">
        <v>1</v>
      </c>
      <c r="J40" s="10">
        <v>9.5</v>
      </c>
      <c r="K40" s="10">
        <v>0.70710678118654757</v>
      </c>
      <c r="L40" s="10">
        <v>9</v>
      </c>
      <c r="M40" s="10">
        <v>10</v>
      </c>
    </row>
    <row r="41" spans="9:13" x14ac:dyDescent="0.25">
      <c r="I41" s="11">
        <v>2</v>
      </c>
      <c r="J41" s="10">
        <v>9</v>
      </c>
      <c r="K41" s="10">
        <v>0</v>
      </c>
      <c r="L41" s="10">
        <v>9</v>
      </c>
      <c r="M41" s="10">
        <v>9</v>
      </c>
    </row>
    <row r="42" spans="9:13" x14ac:dyDescent="0.25">
      <c r="I42" s="11">
        <v>3</v>
      </c>
      <c r="J42" s="10">
        <v>8</v>
      </c>
      <c r="K42" s="10">
        <v>0</v>
      </c>
      <c r="L42" s="10">
        <v>8</v>
      </c>
      <c r="M42" s="10">
        <v>8</v>
      </c>
    </row>
    <row r="43" spans="9:13" x14ac:dyDescent="0.25">
      <c r="I43" s="11">
        <v>4</v>
      </c>
      <c r="J43" s="10">
        <v>7.5</v>
      </c>
      <c r="K43" s="10">
        <v>0.70710678118654757</v>
      </c>
      <c r="L43" s="10">
        <v>7</v>
      </c>
      <c r="M43" s="10">
        <v>8</v>
      </c>
    </row>
    <row r="44" spans="9:13" x14ac:dyDescent="0.25">
      <c r="I44" s="11">
        <v>5</v>
      </c>
      <c r="J44" s="10">
        <v>6.5</v>
      </c>
      <c r="K44" s="10">
        <v>0.70710678118654757</v>
      </c>
      <c r="L44" s="10">
        <v>6</v>
      </c>
      <c r="M44" s="10">
        <v>7</v>
      </c>
    </row>
    <row r="45" spans="9:13" x14ac:dyDescent="0.25">
      <c r="I45" s="11">
        <v>6</v>
      </c>
      <c r="J45" s="10">
        <v>6</v>
      </c>
      <c r="K45" s="10">
        <v>0</v>
      </c>
      <c r="L45" s="10">
        <v>6</v>
      </c>
      <c r="M45" s="10">
        <v>6</v>
      </c>
    </row>
    <row r="46" spans="9:13" x14ac:dyDescent="0.25">
      <c r="I46" s="11">
        <v>7</v>
      </c>
      <c r="J46" s="10">
        <v>5</v>
      </c>
      <c r="K46" s="10">
        <v>0</v>
      </c>
      <c r="L46" s="10">
        <v>5</v>
      </c>
      <c r="M46" s="10">
        <v>5</v>
      </c>
    </row>
    <row r="47" spans="9:13" x14ac:dyDescent="0.25">
      <c r="I47" s="11">
        <v>8</v>
      </c>
      <c r="J47" s="10">
        <v>2.5</v>
      </c>
      <c r="K47" s="10">
        <v>0.70710678118654757</v>
      </c>
      <c r="L47" s="10">
        <v>2</v>
      </c>
      <c r="M47" s="10">
        <v>3</v>
      </c>
    </row>
    <row r="48" spans="9:13" x14ac:dyDescent="0.25">
      <c r="I48" s="11">
        <v>9</v>
      </c>
      <c r="J48" s="10">
        <v>6</v>
      </c>
      <c r="K48" s="10">
        <v>1.4142135623730951</v>
      </c>
      <c r="L48" s="10">
        <v>5</v>
      </c>
      <c r="M48" s="10">
        <v>7</v>
      </c>
    </row>
    <row r="49" spans="9:13" x14ac:dyDescent="0.25">
      <c r="I49" s="11">
        <v>10</v>
      </c>
      <c r="J49" s="10">
        <v>2.5</v>
      </c>
      <c r="K49" s="10">
        <v>2.1213203435596424</v>
      </c>
      <c r="L49" s="10">
        <v>1</v>
      </c>
      <c r="M49" s="10">
        <v>4</v>
      </c>
    </row>
  </sheetData>
  <mergeCells count="14">
    <mergeCell ref="B4:M4"/>
    <mergeCell ref="P4:S4"/>
    <mergeCell ref="B6:C6"/>
    <mergeCell ref="D6:E6"/>
    <mergeCell ref="F6:G6"/>
    <mergeCell ref="H6:I6"/>
    <mergeCell ref="J6:K6"/>
    <mergeCell ref="L6:M6"/>
    <mergeCell ref="B5:C5"/>
    <mergeCell ref="D5:E5"/>
    <mergeCell ref="F5:G5"/>
    <mergeCell ref="H5:I5"/>
    <mergeCell ref="J5:K5"/>
    <mergeCell ref="L5:M5"/>
  </mergeCells>
  <hyperlinks>
    <hyperlink ref="B5" location="'RT_FullTree1'!$B$12:$B$12" display="Full-Grown Tree"/>
    <hyperlink ref="D5" location="'RT_MinErrorTree1'!$B$12:$B$12" display="Min-Error Tree"/>
    <hyperlink ref="F5" location="'RT_Output1'!$B$12:$B$12" display="Inputs"/>
    <hyperlink ref="H5" location="'RT_Output1'!$B$42:$B$42" display="Full-Grown Tree Rules"/>
    <hyperlink ref="J5" location="'RT_Output1'!$B$78:$B$78" display="Best Pruned Tree Rules"/>
    <hyperlink ref="L5" location="'RT_Output1'!$B$88:$B$88" display="Min-Error Tree Rules"/>
    <hyperlink ref="B6" location="'RT_Output1'!$B$104:$B$104" display="Train. Score - Summary"/>
    <hyperlink ref="D6" location="'RT_Output1'!$B$109:$B$109" display="Valid. Score - Summary"/>
    <hyperlink ref="F6" location="'RT_PruneLog1'!$B$12:$B$12" display="Prune Log"/>
    <hyperlink ref="H6" location="'RT_ValidationLiftChart1'!$B$12:$B$12" display="RT Valid. Lift Chart"/>
    <hyperlink ref="J6" location="'RT_ValidationScore1'!$B$2:$B$2" display="Valid. Score Detail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47</vt:i4>
      </vt:variant>
    </vt:vector>
  </HeadingPairs>
  <TitlesOfParts>
    <vt:vector size="47" baseType="lpstr">
      <vt:lpstr>Levels</vt:lpstr>
      <vt:lpstr>eyeTrackingData</vt:lpstr>
      <vt:lpstr>eyeFn</vt:lpstr>
      <vt:lpstr>RT_Output1</vt:lpstr>
      <vt:lpstr>RT_ValidationScore1</vt:lpstr>
      <vt:lpstr>RT_PruneLog1</vt:lpstr>
      <vt:lpstr>RT_MinErrorTree1</vt:lpstr>
      <vt:lpstr>RT_FullTree1</vt:lpstr>
      <vt:lpstr>RT_ValidationLiftChart1</vt:lpstr>
      <vt:lpstr>RT_Stored1</vt:lpstr>
      <vt:lpstr>RT_Output</vt:lpstr>
      <vt:lpstr>RT_PruneLog</vt:lpstr>
      <vt:lpstr>RT_MinErrorTree</vt:lpstr>
      <vt:lpstr>RT_FullTree</vt:lpstr>
      <vt:lpstr>RT_ValidationLiftChart</vt:lpstr>
      <vt:lpstr>RT_Stored</vt:lpstr>
      <vt:lpstr>KNNP_Output1</vt:lpstr>
      <vt:lpstr>KNNP_ValidationLiftChart1</vt:lpstr>
      <vt:lpstr>KNNP_Stored1</vt:lpstr>
      <vt:lpstr>MLR_Output2</vt:lpstr>
      <vt:lpstr>MLR_ValidationLiftChart2</vt:lpstr>
      <vt:lpstr>MLR_Stored2</vt:lpstr>
      <vt:lpstr>MLR_Output1</vt:lpstr>
      <vt:lpstr>MLR_Stored1</vt:lpstr>
      <vt:lpstr>MLR_Output</vt:lpstr>
      <vt:lpstr>MLR_ValidationLiftChart</vt:lpstr>
      <vt:lpstr>MLR_Stored</vt:lpstr>
      <vt:lpstr>NNP_Output1</vt:lpstr>
      <vt:lpstr>NNP_TrainLog1</vt:lpstr>
      <vt:lpstr>NNP_ValidationLiftChart1</vt:lpstr>
      <vt:lpstr>NNP_Stored1</vt:lpstr>
      <vt:lpstr>NNP_Output</vt:lpstr>
      <vt:lpstr>NNP_TrainLog</vt:lpstr>
      <vt:lpstr>NNP_ValidationLiftChart</vt:lpstr>
      <vt:lpstr>NNP_Stored</vt:lpstr>
      <vt:lpstr>NNPAuto_Output1</vt:lpstr>
      <vt:lpstr>NNPAuto_Output</vt:lpstr>
      <vt:lpstr>KNNP_Output</vt:lpstr>
      <vt:lpstr>KNNP_TrainingLiftChart</vt:lpstr>
      <vt:lpstr>KNNP_Stored</vt:lpstr>
      <vt:lpstr>PCA_Summary1</vt:lpstr>
      <vt:lpstr>PCA_Scores1</vt:lpstr>
      <vt:lpstr>PCA_Components1</vt:lpstr>
      <vt:lpstr>AmazingGrace</vt:lpstr>
      <vt:lpstr>PCA_Summary</vt:lpstr>
      <vt:lpstr>PCA_Scores</vt:lpstr>
      <vt:lpstr>PCA_Components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Samantha Hay</dc:creator>
  <cp:lastModifiedBy>Samantha Hay</cp:lastModifiedBy>
  <dcterms:created xsi:type="dcterms:W3CDTF">2017-04-12T22:04:51Z</dcterms:created>
  <dcterms:modified xsi:type="dcterms:W3CDTF">2017-04-13T17:48:07Z</dcterms:modified>
</cp:coreProperties>
</file>