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1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2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3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e675ddd269f32ab/Documents/3e/PGA/git/LoRaSnow/0100_Research/0120_Prototypes/0122_LiDarLitev4/3_OffsetMeasurments/"/>
    </mc:Choice>
  </mc:AlternateContent>
  <xr:revisionPtr revIDLastSave="262" documentId="8_{7F773238-5180-49FA-8A5E-E146E9F40568}" xr6:coauthVersionLast="47" xr6:coauthVersionMax="47" xr10:uidLastSave="{4318E2B9-A0D2-43A3-968E-A712618C1770}"/>
  <bookViews>
    <workbookView xWindow="6270" yWindow="-16320" windowWidth="29040" windowHeight="15840" xr2:uid="{157EA456-3C2B-4537-942F-CF23FA2E11DF}"/>
  </bookViews>
  <sheets>
    <sheet name="2021-11-12_160804_LIDARlogs" sheetId="2" r:id="rId1"/>
  </sheets>
  <definedNames>
    <definedName name="_xlchart.v1.0" hidden="1">'2021-11-12_160804_LIDARlogs'!$E$1</definedName>
    <definedName name="_xlchart.v1.1" hidden="1">'2021-11-12_160804_LIDARlogs'!$E$2:$E$101</definedName>
    <definedName name="_xlchart.v1.2" hidden="1">'2021-11-12_160804_LIDARlogs'!$D$1</definedName>
    <definedName name="_xlchart.v1.3" hidden="1">'2021-11-12_160804_LIDARlogs'!$D$2:$D$101</definedName>
    <definedName name="_xlchart.v1.4" hidden="1">'2021-11-12_160804_LIDARlogs'!$B$1</definedName>
    <definedName name="_xlchart.v1.5" hidden="1">'2021-11-12_160804_LIDARlogs'!$B$2:$B$101</definedName>
    <definedName name="_xlchart.v1.6" hidden="1">'2021-11-12_160804_LIDARlogs'!$C$1</definedName>
    <definedName name="_xlchart.v1.7" hidden="1">'2021-11-12_160804_LIDARlogs'!$C$2:$C$101</definedName>
    <definedName name="_xlchart.v1.8" hidden="1">'2021-11-12_160804_LIDARlogs'!$A$1</definedName>
    <definedName name="_xlchart.v1.9" hidden="1">'2021-11-12_160804_LIDARlogs'!$A$2:$A$101</definedName>
    <definedName name="DonnéesExternes_1" localSheetId="0" hidden="1">'2021-11-12_160804_LIDARlogs'!#REF!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87" i="2" l="1"/>
  <c r="P87" i="2"/>
  <c r="Q87" i="2"/>
  <c r="O88" i="2"/>
  <c r="P88" i="2"/>
  <c r="Q88" i="2"/>
  <c r="O89" i="2"/>
  <c r="P89" i="2"/>
  <c r="Q89" i="2"/>
  <c r="N88" i="2"/>
  <c r="N89" i="2"/>
  <c r="N87" i="2"/>
  <c r="K96" i="2"/>
  <c r="K94" i="2"/>
  <c r="L94" i="2"/>
  <c r="M94" i="2"/>
  <c r="N94" i="2"/>
  <c r="O94" i="2"/>
  <c r="K95" i="2"/>
  <c r="L95" i="2"/>
  <c r="M95" i="2"/>
  <c r="N95" i="2"/>
  <c r="O95" i="2"/>
  <c r="H96" i="2"/>
  <c r="L96" i="2"/>
  <c r="M96" i="2"/>
  <c r="N96" i="2"/>
  <c r="O96" i="2"/>
  <c r="K87" i="2"/>
  <c r="H87" i="2"/>
  <c r="J89" i="2" l="1"/>
  <c r="I87" i="2"/>
  <c r="J87" i="2"/>
  <c r="I89" i="2"/>
  <c r="H89" i="2"/>
  <c r="I88" i="2"/>
  <c r="K88" i="2"/>
  <c r="J88" i="2"/>
  <c r="H88" i="2"/>
  <c r="K89" i="2"/>
  <c r="L54" i="2"/>
  <c r="K54" i="2"/>
  <c r="J54" i="2"/>
  <c r="I54" i="2"/>
  <c r="H54" i="2"/>
  <c r="L51" i="2"/>
  <c r="K51" i="2"/>
  <c r="J51" i="2"/>
  <c r="I51" i="2"/>
  <c r="H51" i="2"/>
  <c r="L50" i="2"/>
  <c r="K50" i="2"/>
  <c r="J50" i="2"/>
  <c r="I50" i="2"/>
  <c r="I58" i="2" s="1"/>
  <c r="H50" i="2"/>
  <c r="L49" i="2"/>
  <c r="K49" i="2"/>
  <c r="J49" i="2"/>
  <c r="I49" i="2"/>
  <c r="H49" i="2"/>
  <c r="L48" i="2"/>
  <c r="L55" i="2" s="1"/>
  <c r="K48" i="2"/>
  <c r="K55" i="2" s="1"/>
  <c r="J48" i="2"/>
  <c r="I48" i="2"/>
  <c r="H48" i="2"/>
  <c r="L47" i="2"/>
  <c r="K47" i="2"/>
  <c r="J47" i="2"/>
  <c r="I47" i="2"/>
  <c r="H47" i="2"/>
  <c r="L58" i="2" l="1"/>
  <c r="K56" i="2"/>
  <c r="H56" i="2"/>
  <c r="K57" i="2"/>
  <c r="H55" i="2"/>
  <c r="J56" i="2"/>
  <c r="H58" i="2"/>
  <c r="I55" i="2"/>
  <c r="L56" i="2"/>
  <c r="J58" i="2"/>
  <c r="J55" i="2"/>
  <c r="H57" i="2"/>
  <c r="K58" i="2"/>
  <c r="I57" i="2"/>
  <c r="J57" i="2"/>
  <c r="I56" i="2"/>
  <c r="L57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258EC2A-0A48-48D9-AEB6-EF5EC5955D90}" keepAlive="1" name="Requête - 2021-11-12_160804_LIDARlogs" description="Connexion à la requête « 2021-11-12_160804_LIDARlogs » dans le classeur." type="5" refreshedVersion="0" background="1" saveData="1">
    <dbPr connection="Provider=Microsoft.Mashup.OleDb.1;Data Source=$Workbook$;Location=2021-11-12_160804_LIDARlogs;Extended Properties=&quot;&quot;" command="SELECT * FROM [2021-11-12_160804_LIDARlogs]"/>
  </connection>
</connections>
</file>

<file path=xl/sharedStrings.xml><?xml version="1.0" encoding="utf-8"?>
<sst xmlns="http://schemas.openxmlformats.org/spreadsheetml/2006/main" count="67" uniqueCount="27">
  <si>
    <t/>
  </si>
  <si>
    <t>Offset no noise</t>
  </si>
  <si>
    <t>Ground no noise</t>
  </si>
  <si>
    <t>Noise 1</t>
  </si>
  <si>
    <t>Noise 2</t>
  </si>
  <si>
    <t>Noise 3</t>
  </si>
  <si>
    <t>u</t>
  </si>
  <si>
    <t>Min</t>
  </si>
  <si>
    <t>1st quartile</t>
  </si>
  <si>
    <t>Median</t>
  </si>
  <si>
    <t>3rd quartile</t>
  </si>
  <si>
    <t>Max</t>
  </si>
  <si>
    <t>1st-Min</t>
  </si>
  <si>
    <t>Med-1st</t>
  </si>
  <si>
    <t>3rd-Med</t>
  </si>
  <si>
    <t>Max-3rd</t>
  </si>
  <si>
    <t>&lt;&lt;- dernière mesure: Offset résiduel de confettis sur la plaque : 2cm</t>
  </si>
  <si>
    <t>Method</t>
  </si>
  <si>
    <t>Mean</t>
  </si>
  <si>
    <t>Poisson</t>
  </si>
  <si>
    <t>Ground angle</t>
  </si>
  <si>
    <t>Sensor angle</t>
  </si>
  <si>
    <t>Beam angle</t>
  </si>
  <si>
    <t>Reference to ground</t>
  </si>
  <si>
    <t>Offset No Noise</t>
  </si>
  <si>
    <t>Real Offset</t>
  </si>
  <si>
    <t>&lt;- Median and mean are sensible to noise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</si>
</sst>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/>
              <a:t>Offset measures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'2021-11-12_160804_LIDARlogs'!$H$53:$L$53</c:f>
              <c:strCache>
                <c:ptCount val="5"/>
                <c:pt idx="0">
                  <c:v>Offset no noise</c:v>
                </c:pt>
                <c:pt idx="1">
                  <c:v>Ground no noise</c:v>
                </c:pt>
                <c:pt idx="2">
                  <c:v>Noise 1</c:v>
                </c:pt>
                <c:pt idx="3">
                  <c:v>Noise 2</c:v>
                </c:pt>
                <c:pt idx="4">
                  <c:v>Noise 3</c:v>
                </c:pt>
              </c:strCache>
            </c:strRef>
          </c:cat>
          <c:val>
            <c:numRef>
              <c:f>'2021-11-12_160804_LIDARlogs'!$H$54:$L$54</c:f>
              <c:numCache>
                <c:formatCode>General</c:formatCode>
                <c:ptCount val="5"/>
                <c:pt idx="0">
                  <c:v>146</c:v>
                </c:pt>
                <c:pt idx="1">
                  <c:v>152</c:v>
                </c:pt>
                <c:pt idx="2">
                  <c:v>127</c:v>
                </c:pt>
                <c:pt idx="3">
                  <c:v>135</c:v>
                </c:pt>
                <c:pt idx="4">
                  <c:v>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B3-4AF3-BE9B-7533715B27CE}"/>
            </c:ext>
          </c:extLst>
        </c:ser>
        <c:ser>
          <c:idx val="1"/>
          <c:order val="1"/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1"/>
            <c:val val="100"/>
            <c:spPr>
              <a:noFill/>
              <a:ln w="1587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'2021-11-12_160804_LIDARlogs'!$H$53:$L$53</c:f>
              <c:strCache>
                <c:ptCount val="5"/>
                <c:pt idx="0">
                  <c:v>Offset no noise</c:v>
                </c:pt>
                <c:pt idx="1">
                  <c:v>Ground no noise</c:v>
                </c:pt>
                <c:pt idx="2">
                  <c:v>Noise 1</c:v>
                </c:pt>
                <c:pt idx="3">
                  <c:v>Noise 2</c:v>
                </c:pt>
                <c:pt idx="4">
                  <c:v>Noise 3</c:v>
                </c:pt>
              </c:strCache>
            </c:strRef>
          </c:cat>
          <c:val>
            <c:numRef>
              <c:f>'2021-11-12_160804_LIDARlogs'!$H$55:$L$55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17</c:v>
                </c:pt>
                <c:pt idx="3">
                  <c:v>7</c:v>
                </c:pt>
                <c:pt idx="4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B3-4AF3-BE9B-7533715B27CE}"/>
            </c:ext>
          </c:extLst>
        </c:ser>
        <c:ser>
          <c:idx val="2"/>
          <c:order val="2"/>
          <c:spPr>
            <a:solidFill>
              <a:schemeClr val="accent1">
                <a:lumMod val="60000"/>
                <a:lumOff val="40000"/>
              </a:schemeClr>
            </a:solidFill>
            <a:ln w="19050">
              <a:solidFill>
                <a:schemeClr val="accent1">
                  <a:lumMod val="75000"/>
                </a:schemeClr>
              </a:solidFill>
            </a:ln>
            <a:effectLst/>
          </c:spPr>
          <c:invertIfNegative val="0"/>
          <c:cat>
            <c:strRef>
              <c:f>'2021-11-12_160804_LIDARlogs'!$H$53:$L$53</c:f>
              <c:strCache>
                <c:ptCount val="5"/>
                <c:pt idx="0">
                  <c:v>Offset no noise</c:v>
                </c:pt>
                <c:pt idx="1">
                  <c:v>Ground no noise</c:v>
                </c:pt>
                <c:pt idx="2">
                  <c:v>Noise 1</c:v>
                </c:pt>
                <c:pt idx="3">
                  <c:v>Noise 2</c:v>
                </c:pt>
                <c:pt idx="4">
                  <c:v>Noise 3</c:v>
                </c:pt>
              </c:strCache>
            </c:strRef>
          </c:cat>
          <c:val>
            <c:numRef>
              <c:f>'2021-11-12_160804_LIDARlogs'!$H$56:$L$56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EB3-4AF3-BE9B-7533715B27CE}"/>
            </c:ext>
          </c:extLst>
        </c:ser>
        <c:ser>
          <c:idx val="3"/>
          <c:order val="3"/>
          <c:spPr>
            <a:solidFill>
              <a:schemeClr val="accent1">
                <a:lumMod val="60000"/>
                <a:lumOff val="40000"/>
              </a:schemeClr>
            </a:solidFill>
            <a:ln w="19050">
              <a:solidFill>
                <a:schemeClr val="accent1">
                  <a:lumMod val="75000"/>
                </a:schemeClr>
              </a:solidFill>
            </a:ln>
            <a:effectLst/>
          </c:spPr>
          <c:invertIfNegative val="0"/>
          <c:cat>
            <c:strRef>
              <c:f>'2021-11-12_160804_LIDARlogs'!$H$53:$L$53</c:f>
              <c:strCache>
                <c:ptCount val="5"/>
                <c:pt idx="0">
                  <c:v>Offset no noise</c:v>
                </c:pt>
                <c:pt idx="1">
                  <c:v>Ground no noise</c:v>
                </c:pt>
                <c:pt idx="2">
                  <c:v>Noise 1</c:v>
                </c:pt>
                <c:pt idx="3">
                  <c:v>Noise 2</c:v>
                </c:pt>
                <c:pt idx="4">
                  <c:v>Noise 3</c:v>
                </c:pt>
              </c:strCache>
            </c:strRef>
          </c:cat>
          <c:val>
            <c:numRef>
              <c:f>'2021-11-12_160804_LIDARlogs'!$H$57:$L$57</c:f>
              <c:numCache>
                <c:formatCode>General</c:formatCode>
                <c:ptCount val="5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EB3-4AF3-BE9B-7533715B27CE}"/>
            </c:ext>
          </c:extLst>
        </c:ser>
        <c:ser>
          <c:idx val="4"/>
          <c:order val="4"/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1"/>
            <c:val val="100"/>
            <c:spPr>
              <a:noFill/>
              <a:ln w="1587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'2021-11-12_160804_LIDARlogs'!$H$53:$L$53</c:f>
              <c:strCache>
                <c:ptCount val="5"/>
                <c:pt idx="0">
                  <c:v>Offset no noise</c:v>
                </c:pt>
                <c:pt idx="1">
                  <c:v>Ground no noise</c:v>
                </c:pt>
                <c:pt idx="2">
                  <c:v>Noise 1</c:v>
                </c:pt>
                <c:pt idx="3">
                  <c:v>Noise 2</c:v>
                </c:pt>
                <c:pt idx="4">
                  <c:v>Noise 3</c:v>
                </c:pt>
              </c:strCache>
            </c:strRef>
          </c:cat>
          <c:val>
            <c:numRef>
              <c:f>'2021-11-12_160804_LIDARlogs'!$H$58:$L$58</c:f>
              <c:numCache>
                <c:formatCode>General</c:formatCode>
                <c:ptCount val="5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  <c:pt idx="4">
                  <c:v>2.75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EB3-4AF3-BE9B-7533715B2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00929343"/>
        <c:axId val="800930175"/>
      </c:barChart>
      <c:catAx>
        <c:axId val="800929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00930175"/>
        <c:crosses val="autoZero"/>
        <c:auto val="1"/>
        <c:lblAlgn val="ctr"/>
        <c:lblOffset val="100"/>
        <c:noMultiLvlLbl val="0"/>
      </c:catAx>
      <c:valAx>
        <c:axId val="800930175"/>
        <c:scaling>
          <c:orientation val="minMax"/>
          <c:min val="1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00929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/>
              <a:t>Offset results</a:t>
            </a:r>
            <a:r>
              <a:rPr lang="fr-CH" baseline="0"/>
              <a:t> per method</a:t>
            </a:r>
            <a:endParaRPr lang="fr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Mean Method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'2021-11-12_160804_LIDARlogs'!$H$86:$K$86</c:f>
              <c:strCache>
                <c:ptCount val="4"/>
                <c:pt idx="0">
                  <c:v>Offset no noise</c:v>
                </c:pt>
                <c:pt idx="1">
                  <c:v>Noise 1</c:v>
                </c:pt>
                <c:pt idx="2">
                  <c:v>Noise 2</c:v>
                </c:pt>
                <c:pt idx="3">
                  <c:v>Noise 3</c:v>
                </c:pt>
              </c:strCache>
            </c:strRef>
          </c:xVal>
          <c:yVal>
            <c:numRef>
              <c:f>'2021-11-12_160804_LIDARlogs'!$H$87:$K$87</c:f>
              <c:numCache>
                <c:formatCode>General</c:formatCode>
                <c:ptCount val="4"/>
                <c:pt idx="0">
                  <c:v>5.6378253786366876</c:v>
                </c:pt>
                <c:pt idx="1">
                  <c:v>8.1492990496115638</c:v>
                </c:pt>
                <c:pt idx="2">
                  <c:v>9.4656576633639204</c:v>
                </c:pt>
                <c:pt idx="3">
                  <c:v>10.201779256580688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9B-45A7-934E-F3442F8EDFCD}"/>
            </c:ext>
          </c:extLst>
        </c:ser>
        <c:ser>
          <c:idx val="1"/>
          <c:order val="1"/>
          <c:tx>
            <c:v>Median Method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'2021-11-12_160804_LIDARlogs'!$H$86:$K$86</c:f>
              <c:strCache>
                <c:ptCount val="4"/>
                <c:pt idx="0">
                  <c:v>Offset no noise</c:v>
                </c:pt>
                <c:pt idx="1">
                  <c:v>Noise 1</c:v>
                </c:pt>
                <c:pt idx="2">
                  <c:v>Noise 2</c:v>
                </c:pt>
                <c:pt idx="3">
                  <c:v>Noise 3</c:v>
                </c:pt>
              </c:strCache>
            </c:strRef>
          </c:xVal>
          <c:yVal>
            <c:numRef>
              <c:f>'2021-11-12_160804_LIDARlogs'!$H$88:$K$88</c:f>
              <c:numCache>
                <c:formatCode>General</c:formatCode>
                <c:ptCount val="4"/>
                <c:pt idx="0">
                  <c:v>6.0621778264910704</c:v>
                </c:pt>
                <c:pt idx="1">
                  <c:v>7.7942286340599471</c:v>
                </c:pt>
                <c:pt idx="2">
                  <c:v>9.5262794416288248</c:v>
                </c:pt>
                <c:pt idx="3">
                  <c:v>9.5262794416288248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09B-45A7-934E-F3442F8EDFCD}"/>
            </c:ext>
          </c:extLst>
        </c:ser>
        <c:ser>
          <c:idx val="2"/>
          <c:order val="2"/>
          <c:tx>
            <c:v>Max Method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'2021-11-12_160804_LIDARlogs'!$H$86:$K$86</c:f>
              <c:strCache>
                <c:ptCount val="4"/>
                <c:pt idx="0">
                  <c:v>Offset no noise</c:v>
                </c:pt>
                <c:pt idx="1">
                  <c:v>Noise 1</c:v>
                </c:pt>
                <c:pt idx="2">
                  <c:v>Noise 2</c:v>
                </c:pt>
                <c:pt idx="3">
                  <c:v>Noise 3</c:v>
                </c:pt>
              </c:strCache>
            </c:strRef>
          </c:xVal>
          <c:yVal>
            <c:numRef>
              <c:f>'2021-11-12_160804_LIDARlogs'!$H$89:$K$89</c:f>
              <c:numCache>
                <c:formatCode>General</c:formatCode>
                <c:ptCount val="4"/>
                <c:pt idx="0">
                  <c:v>6.9282032302755088</c:v>
                </c:pt>
                <c:pt idx="1">
                  <c:v>7.7942286340599471</c:v>
                </c:pt>
                <c:pt idx="2">
                  <c:v>7.7942286340599471</c:v>
                </c:pt>
                <c:pt idx="3">
                  <c:v>7.7942286340599471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09B-45A7-934E-F3442F8EDFCD}"/>
            </c:ext>
          </c:extLst>
        </c:ser>
        <c:ser>
          <c:idx val="3"/>
          <c:order val="3"/>
          <c:tx>
            <c:v>Real Distance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'2021-11-12_160804_LIDARlogs'!$H$86:$K$86</c:f>
              <c:strCache>
                <c:ptCount val="4"/>
                <c:pt idx="0">
                  <c:v>Offset no noise</c:v>
                </c:pt>
                <c:pt idx="1">
                  <c:v>Noise 1</c:v>
                </c:pt>
                <c:pt idx="2">
                  <c:v>Noise 2</c:v>
                </c:pt>
                <c:pt idx="3">
                  <c:v>Noise 3</c:v>
                </c:pt>
              </c:strCache>
            </c:strRef>
          </c:xVal>
          <c:yVal>
            <c:numRef>
              <c:f>'2021-11-12_160804_LIDARlogs'!$H$91:$K$91</c:f>
              <c:numCache>
                <c:formatCode>General</c:formatCode>
                <c:ptCount val="4"/>
                <c:pt idx="0">
                  <c:v>6.6</c:v>
                </c:pt>
                <c:pt idx="1">
                  <c:v>6.6</c:v>
                </c:pt>
                <c:pt idx="2">
                  <c:v>6.6</c:v>
                </c:pt>
                <c:pt idx="3">
                  <c:v>6.6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09B-45A7-934E-F3442F8EDF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829407"/>
        <c:axId val="118824415"/>
      </c:scatterChart>
      <c:valAx>
        <c:axId val="118829407"/>
        <c:scaling>
          <c:orientation val="minMax"/>
          <c:max val="4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/>
                  <a:t>Sample n°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8824415"/>
        <c:crosses val="autoZero"/>
        <c:crossBetween val="midCat"/>
        <c:majorUnit val="1"/>
      </c:valAx>
      <c:valAx>
        <c:axId val="118824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/>
                  <a:t>Distance [cm]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88294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/>
              <a:t>Error to real distance</a:t>
            </a:r>
            <a:r>
              <a:rPr lang="fr-CH" baseline="0"/>
              <a:t> per method</a:t>
            </a:r>
            <a:endParaRPr lang="fr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Mean Method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'2021-11-12_160804_LIDARlogs'!$H$86:$K$86</c:f>
              <c:strCache>
                <c:ptCount val="4"/>
                <c:pt idx="0">
                  <c:v>Offset no noise</c:v>
                </c:pt>
                <c:pt idx="1">
                  <c:v>Noise 1</c:v>
                </c:pt>
                <c:pt idx="2">
                  <c:v>Noise 2</c:v>
                </c:pt>
                <c:pt idx="3">
                  <c:v>Noise 3</c:v>
                </c:pt>
              </c:strCache>
            </c:strRef>
          </c:xVal>
          <c:yVal>
            <c:numRef>
              <c:f>'2021-11-12_160804_LIDARlogs'!$N$87:$Q$87</c:f>
              <c:numCache>
                <c:formatCode>General</c:formatCode>
                <c:ptCount val="4"/>
                <c:pt idx="0">
                  <c:v>-0.962174621363312</c:v>
                </c:pt>
                <c:pt idx="1">
                  <c:v>1.5492990496115642</c:v>
                </c:pt>
                <c:pt idx="2">
                  <c:v>2.8656576633639208</c:v>
                </c:pt>
                <c:pt idx="3">
                  <c:v>3.6017792565806879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7C-439C-800A-9575718F3EAC}"/>
            </c:ext>
          </c:extLst>
        </c:ser>
        <c:ser>
          <c:idx val="1"/>
          <c:order val="1"/>
          <c:tx>
            <c:v>Median Method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'2021-11-12_160804_LIDARlogs'!$H$86:$K$86</c:f>
              <c:strCache>
                <c:ptCount val="4"/>
                <c:pt idx="0">
                  <c:v>Offset no noise</c:v>
                </c:pt>
                <c:pt idx="1">
                  <c:v>Noise 1</c:v>
                </c:pt>
                <c:pt idx="2">
                  <c:v>Noise 2</c:v>
                </c:pt>
                <c:pt idx="3">
                  <c:v>Noise 3</c:v>
                </c:pt>
              </c:strCache>
            </c:strRef>
          </c:xVal>
          <c:yVal>
            <c:numRef>
              <c:f>'2021-11-12_160804_LIDARlogs'!$N$88:$Q$88</c:f>
              <c:numCache>
                <c:formatCode>General</c:formatCode>
                <c:ptCount val="4"/>
                <c:pt idx="0">
                  <c:v>-0.53782217350892925</c:v>
                </c:pt>
                <c:pt idx="1">
                  <c:v>1.1942286340599475</c:v>
                </c:pt>
                <c:pt idx="2">
                  <c:v>2.9262794416288251</c:v>
                </c:pt>
                <c:pt idx="3">
                  <c:v>2.9262794416288251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47C-439C-800A-9575718F3EAC}"/>
            </c:ext>
          </c:extLst>
        </c:ser>
        <c:ser>
          <c:idx val="2"/>
          <c:order val="2"/>
          <c:tx>
            <c:v>Max Method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'2021-11-12_160804_LIDARlogs'!$H$86:$K$86</c:f>
              <c:strCache>
                <c:ptCount val="4"/>
                <c:pt idx="0">
                  <c:v>Offset no noise</c:v>
                </c:pt>
                <c:pt idx="1">
                  <c:v>Noise 1</c:v>
                </c:pt>
                <c:pt idx="2">
                  <c:v>Noise 2</c:v>
                </c:pt>
                <c:pt idx="3">
                  <c:v>Noise 3</c:v>
                </c:pt>
              </c:strCache>
            </c:strRef>
          </c:xVal>
          <c:yVal>
            <c:numRef>
              <c:f>'2021-11-12_160804_LIDARlogs'!$N$89:$Q$89</c:f>
              <c:numCache>
                <c:formatCode>General</c:formatCode>
                <c:ptCount val="4"/>
                <c:pt idx="0">
                  <c:v>0.32820323027550913</c:v>
                </c:pt>
                <c:pt idx="1">
                  <c:v>1.1942286340599475</c:v>
                </c:pt>
                <c:pt idx="2">
                  <c:v>1.1942286340599475</c:v>
                </c:pt>
                <c:pt idx="3">
                  <c:v>1.1942286340599475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47C-439C-800A-9575718F3EAC}"/>
            </c:ext>
          </c:extLst>
        </c:ser>
        <c:ser>
          <c:idx val="3"/>
          <c:order val="3"/>
          <c:tx>
            <c:v>Real Distance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'2021-11-12_160804_LIDARlogs'!$H$86:$K$86</c:f>
              <c:strCache>
                <c:ptCount val="4"/>
                <c:pt idx="0">
                  <c:v>Offset no noise</c:v>
                </c:pt>
                <c:pt idx="1">
                  <c:v>Noise 1</c:v>
                </c:pt>
                <c:pt idx="2">
                  <c:v>Noise 2</c:v>
                </c:pt>
                <c:pt idx="3">
                  <c:v>Noise 3</c:v>
                </c:pt>
              </c:strCache>
            </c:strRef>
          </c:xVal>
          <c:yVal>
            <c:numRef>
              <c:f>'2021-11-12_160804_LIDARlogs'!$N$91:$Q$91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47C-439C-800A-9575718F3E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829407"/>
        <c:axId val="118824415"/>
      </c:scatterChart>
      <c:valAx>
        <c:axId val="118829407"/>
        <c:scaling>
          <c:orientation val="minMax"/>
          <c:max val="4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/>
                  <a:t>Sample n°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8824415"/>
        <c:crosses val="autoZero"/>
        <c:crossBetween val="midCat"/>
        <c:majorUnit val="1"/>
      </c:valAx>
      <c:valAx>
        <c:axId val="118824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/>
                  <a:t>Distance [cm]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88294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</cx:chartData>
  <cx:chart>
    <cx:title pos="t" align="ctr" overlay="0">
      <cx:tx>
        <cx:txData>
          <cx:v>Distance to ground offset (No Noise)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fr-F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Distance to ground offset (No Noise)</a:t>
          </a:r>
        </a:p>
      </cx:txPr>
    </cx:title>
    <cx:plotArea>
      <cx:plotAreaRegion>
        <cx:series layoutId="clusteredColumn" uniqueId="{00000001-F30B-4D06-A00E-B086A97C0166}">
          <cx:tx>
            <cx:txData>
              <cx:f>_xlchart.v1.8</cx:f>
              <cx:v>Offset no noise</cx:v>
            </cx:txData>
          </cx:tx>
          <cx:dataId val="0"/>
          <cx:layoutPr>
            <cx:binning intervalClosed="r">
              <cx:binSize val="1"/>
            </cx:binning>
          </cx:layoutPr>
        </cx:series>
      </cx:plotAreaRegion>
      <cx:axis id="0">
        <cx:catScaling gapWidth="0.0199999996"/>
        <cx:title>
          <cx:tx>
            <cx:txData>
              <cx:v>Distance [cm]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fr-FR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Distance [cm]</a:t>
              </a:r>
            </a:p>
          </cx:txPr>
        </cx:title>
        <cx:tickLabels/>
      </cx:axis>
      <cx:axis id="1">
        <cx:valScaling/>
        <cx:title>
          <cx:tx>
            <cx:txData>
              <cx:v># occurence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fr-FR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# occurence</a:t>
              </a:r>
            </a:p>
          </cx:txPr>
        </cx:title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Distance to ground (No Noise)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fr-F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Distance to ground (No Noise)</a:t>
          </a:r>
        </a:p>
      </cx:txPr>
    </cx:title>
    <cx:plotArea>
      <cx:plotAreaRegion>
        <cx:series layoutId="clusteredColumn" uniqueId="{00000001-F30B-4D06-A00E-B086A97C0166}">
          <cx:tx>
            <cx:txData>
              <cx:f>_xlchart.v1.4</cx:f>
              <cx:v>Ground no noise</cx:v>
            </cx:txData>
          </cx:tx>
          <cx:dataId val="0"/>
          <cx:layoutPr>
            <cx:binning intervalClosed="r">
              <cx:binSize val="1"/>
            </cx:binning>
          </cx:layoutPr>
        </cx:series>
      </cx:plotAreaRegion>
      <cx:axis id="0">
        <cx:catScaling gapWidth="0.0199999996"/>
        <cx:title>
          <cx:tx>
            <cx:txData>
              <cx:v>Distance [cm]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fr-FR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Distance [cm]</a:t>
              </a:r>
            </a:p>
          </cx:txPr>
        </cx:title>
        <cx:tickLabels/>
      </cx:axis>
      <cx:axis id="1">
        <cx:valScaling/>
        <cx:title>
          <cx:tx>
            <cx:txData>
              <cx:v># occurence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fr-FR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# occurence</a:t>
              </a:r>
            </a:p>
          </cx:txPr>
        </cx:title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Distance to ground offset (Noise 1)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fr-F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Distance to ground offset (Noise 1)</a:t>
          </a:r>
        </a:p>
      </cx:txPr>
    </cx:title>
    <cx:plotArea>
      <cx:plotAreaRegion>
        <cx:series layoutId="clusteredColumn" uniqueId="{00000001-F30B-4D06-A00E-B086A97C0166}">
          <cx:tx>
            <cx:txData>
              <cx:f>_xlchart.v1.6</cx:f>
              <cx:v>Noise 1</cx:v>
            </cx:txData>
          </cx:tx>
          <cx:dataId val="0"/>
          <cx:layoutPr>
            <cx:binning intervalClosed="r">
              <cx:binSize val="1"/>
            </cx:binning>
          </cx:layoutPr>
        </cx:series>
      </cx:plotAreaRegion>
      <cx:axis id="0">
        <cx:catScaling gapWidth="0.0199999996"/>
        <cx:title>
          <cx:tx>
            <cx:txData>
              <cx:v>Distance [cm]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fr-FR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Distance [cm]</a:t>
              </a:r>
            </a:p>
          </cx:txPr>
        </cx:title>
        <cx:tickLabels/>
      </cx:axis>
      <cx:axis id="1">
        <cx:valScaling/>
        <cx:title>
          <cx:tx>
            <cx:txData>
              <cx:v># occurence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fr-FR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# occurence</a:t>
              </a:r>
            </a:p>
          </cx:txPr>
        </cx:title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Distance to ground offset (Noise 2)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fr-F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Distance to ground offset (Noise 2)</a:t>
          </a:r>
        </a:p>
      </cx:txPr>
    </cx:title>
    <cx:plotArea>
      <cx:plotAreaRegion>
        <cx:series layoutId="clusteredColumn" uniqueId="{00000001-F30B-4D06-A00E-B086A97C0166}">
          <cx:tx>
            <cx:txData>
              <cx:f>_xlchart.v1.2</cx:f>
              <cx:v>Noise 2</cx:v>
            </cx:txData>
          </cx:tx>
          <cx:dataId val="0"/>
          <cx:layoutPr>
            <cx:binning intervalClosed="r">
              <cx:binSize val="1"/>
            </cx:binning>
          </cx:layoutPr>
        </cx:series>
      </cx:plotAreaRegion>
      <cx:axis id="0">
        <cx:catScaling gapWidth="0.0199999996"/>
        <cx:title>
          <cx:tx>
            <cx:txData>
              <cx:v>Distance [cm]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fr-FR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Distance [cm]</a:t>
              </a:r>
            </a:p>
          </cx:txPr>
        </cx:title>
        <cx:tickLabels/>
      </cx:axis>
      <cx:axis id="1">
        <cx:valScaling/>
        <cx:title>
          <cx:tx>
            <cx:txData>
              <cx:v># occurence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fr-FR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# occurence</a:t>
              </a:r>
            </a:p>
          </cx:txPr>
        </cx:title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Distance to ground offset (Noise 3)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fr-F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Distance to ground offset (Noise 3)</a:t>
          </a:r>
        </a:p>
      </cx:txPr>
    </cx:title>
    <cx:plotArea>
      <cx:plotAreaRegion>
        <cx:series layoutId="clusteredColumn" uniqueId="{00000001-F30B-4D06-A00E-B086A97C0166}">
          <cx:tx>
            <cx:txData>
              <cx:f>_xlchart.v1.0</cx:f>
              <cx:v>Noise 3</cx:v>
            </cx:txData>
          </cx:tx>
          <cx:dataId val="0"/>
          <cx:layoutPr>
            <cx:binning intervalClosed="r">
              <cx:binSize val="1"/>
            </cx:binning>
          </cx:layoutPr>
        </cx:series>
      </cx:plotAreaRegion>
      <cx:axis id="0">
        <cx:catScaling gapWidth="0.0199999996"/>
        <cx:title>
          <cx:tx>
            <cx:txData>
              <cx:v>Distance [cm]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fr-FR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Distance [cm]</a:t>
              </a:r>
            </a:p>
          </cx:txPr>
        </cx:title>
        <cx:tickLabels/>
      </cx:axis>
      <cx:axis id="1">
        <cx:valScaling/>
        <cx:title>
          <cx:tx>
            <cx:txData>
              <cx:v># occurence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fr-FR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# occurence</a:t>
              </a:r>
            </a:p>
          </cx:txPr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.xml"/><Relationship Id="rId3" Type="http://schemas.microsoft.com/office/2014/relationships/chartEx" Target="../charts/chartEx3.xml"/><Relationship Id="rId7" Type="http://schemas.openxmlformats.org/officeDocument/2006/relationships/chart" Target="../charts/chart2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openxmlformats.org/officeDocument/2006/relationships/chart" Target="../charts/chart1.xml"/><Relationship Id="rId5" Type="http://schemas.microsoft.com/office/2014/relationships/chartEx" Target="../charts/chartEx5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623889</xdr:colOff>
      <xdr:row>1</xdr:row>
      <xdr:rowOff>4762</xdr:rowOff>
    </xdr:from>
    <xdr:to>
      <xdr:col>21</xdr:col>
      <xdr:colOff>30959</xdr:colOff>
      <xdr:row>21</xdr:row>
      <xdr:rowOff>126206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aphique 2">
              <a:extLst>
                <a:ext uri="{FF2B5EF4-FFF2-40B4-BE49-F238E27FC236}">
                  <a16:creationId xmlns:a16="http://schemas.microsoft.com/office/drawing/2014/main" id="{F64D30A8-E613-4EAD-9AEF-B8D85960D6C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882314" y="185737"/>
              <a:ext cx="6026945" cy="374094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CH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6</xdr:col>
      <xdr:colOff>9525</xdr:colOff>
      <xdr:row>1</xdr:row>
      <xdr:rowOff>4763</xdr:rowOff>
    </xdr:from>
    <xdr:to>
      <xdr:col>13</xdr:col>
      <xdr:colOff>431008</xdr:colOff>
      <xdr:row>21</xdr:row>
      <xdr:rowOff>126207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Graphique 3">
              <a:extLst>
                <a:ext uri="{FF2B5EF4-FFF2-40B4-BE49-F238E27FC236}">
                  <a16:creationId xmlns:a16="http://schemas.microsoft.com/office/drawing/2014/main" id="{85B0B37C-EC2E-41AC-A0BF-6C355EF2E17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338638" y="185738"/>
              <a:ext cx="6350795" cy="374094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CH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6</xdr:col>
      <xdr:colOff>9525</xdr:colOff>
      <xdr:row>23</xdr:row>
      <xdr:rowOff>4763</xdr:rowOff>
    </xdr:from>
    <xdr:to>
      <xdr:col>13</xdr:col>
      <xdr:colOff>431008</xdr:colOff>
      <xdr:row>43</xdr:row>
      <xdr:rowOff>126207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Graphique 4">
              <a:extLst>
                <a:ext uri="{FF2B5EF4-FFF2-40B4-BE49-F238E27FC236}">
                  <a16:creationId xmlns:a16="http://schemas.microsoft.com/office/drawing/2014/main" id="{384AB070-4ADA-4E78-9BD9-7A2AE9415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338638" y="4167188"/>
              <a:ext cx="6350795" cy="374094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CH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13</xdr:col>
      <xdr:colOff>623888</xdr:colOff>
      <xdr:row>23</xdr:row>
      <xdr:rowOff>4762</xdr:rowOff>
    </xdr:from>
    <xdr:to>
      <xdr:col>21</xdr:col>
      <xdr:colOff>30958</xdr:colOff>
      <xdr:row>43</xdr:row>
      <xdr:rowOff>126206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Graphique 5">
              <a:extLst>
                <a:ext uri="{FF2B5EF4-FFF2-40B4-BE49-F238E27FC236}">
                  <a16:creationId xmlns:a16="http://schemas.microsoft.com/office/drawing/2014/main" id="{DC89959A-3017-491A-8CAF-C0004727842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882313" y="4167187"/>
              <a:ext cx="6026945" cy="374094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CH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21</xdr:col>
      <xdr:colOff>223836</xdr:colOff>
      <xdr:row>23</xdr:row>
      <xdr:rowOff>9524</xdr:rowOff>
    </xdr:from>
    <xdr:to>
      <xdr:col>28</xdr:col>
      <xdr:colOff>400049</xdr:colOff>
      <xdr:row>43</xdr:row>
      <xdr:rowOff>130968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Graphique 6">
              <a:extLst>
                <a:ext uri="{FF2B5EF4-FFF2-40B4-BE49-F238E27FC236}">
                  <a16:creationId xmlns:a16="http://schemas.microsoft.com/office/drawing/2014/main" id="{4C85D4BA-6666-44E0-9B4F-E5106401E6C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102136" y="4171949"/>
              <a:ext cx="5776913" cy="374094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CH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6</xdr:col>
      <xdr:colOff>9525</xdr:colOff>
      <xdr:row>58</xdr:row>
      <xdr:rowOff>166688</xdr:rowOff>
    </xdr:from>
    <xdr:to>
      <xdr:col>14</xdr:col>
      <xdr:colOff>4762</xdr:colOff>
      <xdr:row>83</xdr:row>
      <xdr:rowOff>157163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BD53FA99-A4D7-4D9E-AAE9-E5A581534E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7141</xdr:colOff>
      <xdr:row>98</xdr:row>
      <xdr:rowOff>7143</xdr:rowOff>
    </xdr:from>
    <xdr:to>
      <xdr:col>13</xdr:col>
      <xdr:colOff>847724</xdr:colOff>
      <xdr:row>121</xdr:row>
      <xdr:rowOff>0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F61FF639-E104-4919-BF00-56E772DBBD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138112</xdr:colOff>
      <xdr:row>98</xdr:row>
      <xdr:rowOff>9524</xdr:rowOff>
    </xdr:from>
    <xdr:to>
      <xdr:col>22</xdr:col>
      <xdr:colOff>340520</xdr:colOff>
      <xdr:row>121</xdr:row>
      <xdr:rowOff>4762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62CD7068-8122-4309-BA52-E763834AC1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D31AC-152B-4302-A867-527F46CDB57E}">
  <dimension ref="A1:AB107"/>
  <sheetViews>
    <sheetView tabSelected="1" topLeftCell="C4" workbookViewId="0">
      <selection activeCell="M90" sqref="M90"/>
    </sheetView>
  </sheetViews>
  <sheetFormatPr baseColWidth="10" defaultRowHeight="14.25" x14ac:dyDescent="0.45"/>
  <cols>
    <col min="1" max="1" width="13.53125" bestFit="1" customWidth="1"/>
    <col min="2" max="2" width="14.46484375" bestFit="1" customWidth="1"/>
    <col min="3" max="4" width="10.19921875" bestFit="1" customWidth="1"/>
    <col min="5" max="5" width="10.19921875" customWidth="1"/>
    <col min="6" max="6" width="2" customWidth="1"/>
    <col min="7" max="9" width="10.19921875" bestFit="1" customWidth="1"/>
    <col min="10" max="10" width="11.19921875" bestFit="1" customWidth="1"/>
    <col min="11" max="11" width="16.86328125" bestFit="1" customWidth="1"/>
    <col min="12" max="12" width="13.1328125" bestFit="1" customWidth="1"/>
    <col min="13" max="13" width="11.19921875" customWidth="1"/>
    <col min="14" max="14" width="11.9296875" bestFit="1" customWidth="1"/>
    <col min="15" max="15" width="13.53125" bestFit="1" customWidth="1"/>
    <col min="16" max="99" width="11.19921875" bestFit="1" customWidth="1"/>
    <col min="100" max="101" width="12.19921875" bestFit="1" customWidth="1"/>
  </cols>
  <sheetData>
    <row r="1" spans="1:21" x14ac:dyDescent="0.45">
      <c r="A1" t="s">
        <v>1</v>
      </c>
      <c r="B1" t="s">
        <v>2</v>
      </c>
      <c r="C1" t="s">
        <v>3</v>
      </c>
      <c r="D1" t="s">
        <v>4</v>
      </c>
      <c r="E1" t="s">
        <v>5</v>
      </c>
    </row>
    <row r="2" spans="1:21" x14ac:dyDescent="0.45">
      <c r="A2">
        <v>148</v>
      </c>
      <c r="B2">
        <v>153</v>
      </c>
      <c r="C2">
        <v>147</v>
      </c>
      <c r="D2">
        <v>146</v>
      </c>
      <c r="E2">
        <v>145</v>
      </c>
    </row>
    <row r="3" spans="1:21" x14ac:dyDescent="0.45">
      <c r="A3">
        <v>147</v>
      </c>
      <c r="B3">
        <v>154</v>
      </c>
      <c r="C3">
        <v>145</v>
      </c>
      <c r="D3">
        <v>147</v>
      </c>
      <c r="E3">
        <v>144</v>
      </c>
      <c r="U3" t="s">
        <v>6</v>
      </c>
    </row>
    <row r="4" spans="1:21" x14ac:dyDescent="0.45">
      <c r="A4">
        <v>147</v>
      </c>
      <c r="B4">
        <v>153</v>
      </c>
      <c r="C4">
        <v>145</v>
      </c>
      <c r="D4">
        <v>146</v>
      </c>
      <c r="E4">
        <v>140</v>
      </c>
    </row>
    <row r="5" spans="1:21" x14ac:dyDescent="0.45">
      <c r="A5">
        <v>148</v>
      </c>
      <c r="B5">
        <v>154</v>
      </c>
      <c r="C5">
        <v>144</v>
      </c>
      <c r="D5">
        <v>145</v>
      </c>
      <c r="E5">
        <v>141</v>
      </c>
    </row>
    <row r="6" spans="1:21" x14ac:dyDescent="0.45">
      <c r="A6">
        <v>147</v>
      </c>
      <c r="B6">
        <v>152</v>
      </c>
      <c r="C6">
        <v>145</v>
      </c>
      <c r="D6">
        <v>146</v>
      </c>
      <c r="E6">
        <v>144</v>
      </c>
    </row>
    <row r="7" spans="1:21" x14ac:dyDescent="0.45">
      <c r="A7">
        <v>147</v>
      </c>
      <c r="B7">
        <v>153</v>
      </c>
      <c r="C7">
        <v>135</v>
      </c>
      <c r="D7">
        <v>143</v>
      </c>
      <c r="E7">
        <v>142</v>
      </c>
    </row>
    <row r="8" spans="1:21" x14ac:dyDescent="0.45">
      <c r="A8">
        <v>147</v>
      </c>
      <c r="B8">
        <v>154</v>
      </c>
      <c r="C8">
        <v>144</v>
      </c>
      <c r="D8">
        <v>141</v>
      </c>
      <c r="E8">
        <v>142</v>
      </c>
    </row>
    <row r="9" spans="1:21" x14ac:dyDescent="0.45">
      <c r="A9">
        <v>147</v>
      </c>
      <c r="B9">
        <v>153</v>
      </c>
      <c r="C9">
        <v>146</v>
      </c>
      <c r="D9">
        <v>142</v>
      </c>
      <c r="E9">
        <v>140</v>
      </c>
    </row>
    <row r="10" spans="1:21" x14ac:dyDescent="0.45">
      <c r="A10">
        <v>147</v>
      </c>
      <c r="B10">
        <v>153</v>
      </c>
      <c r="C10">
        <v>147</v>
      </c>
      <c r="D10">
        <v>146</v>
      </c>
      <c r="E10">
        <v>144</v>
      </c>
    </row>
    <row r="11" spans="1:21" x14ac:dyDescent="0.45">
      <c r="A11">
        <v>148</v>
      </c>
      <c r="B11">
        <v>153</v>
      </c>
      <c r="C11">
        <v>146</v>
      </c>
      <c r="D11">
        <v>141</v>
      </c>
      <c r="E11">
        <v>133</v>
      </c>
    </row>
    <row r="12" spans="1:21" x14ac:dyDescent="0.45">
      <c r="A12">
        <v>147</v>
      </c>
      <c r="B12">
        <v>154</v>
      </c>
      <c r="C12">
        <v>143</v>
      </c>
      <c r="D12">
        <v>141</v>
      </c>
      <c r="E12">
        <v>136</v>
      </c>
    </row>
    <row r="13" spans="1:21" x14ac:dyDescent="0.45">
      <c r="A13">
        <v>148</v>
      </c>
      <c r="B13">
        <v>154</v>
      </c>
      <c r="C13">
        <v>139</v>
      </c>
      <c r="D13">
        <v>143</v>
      </c>
      <c r="E13">
        <v>142</v>
      </c>
    </row>
    <row r="14" spans="1:21" x14ac:dyDescent="0.45">
      <c r="A14">
        <v>147</v>
      </c>
      <c r="B14">
        <v>154</v>
      </c>
      <c r="C14">
        <v>144</v>
      </c>
      <c r="D14">
        <v>145</v>
      </c>
      <c r="E14">
        <v>119</v>
      </c>
    </row>
    <row r="15" spans="1:21" x14ac:dyDescent="0.45">
      <c r="A15">
        <v>148</v>
      </c>
      <c r="B15">
        <v>154</v>
      </c>
      <c r="C15">
        <v>146</v>
      </c>
      <c r="D15">
        <v>141</v>
      </c>
      <c r="E15">
        <v>133</v>
      </c>
    </row>
    <row r="16" spans="1:21" x14ac:dyDescent="0.45">
      <c r="A16">
        <v>147</v>
      </c>
      <c r="B16">
        <v>153</v>
      </c>
      <c r="C16">
        <v>146</v>
      </c>
      <c r="D16">
        <v>144</v>
      </c>
      <c r="E16">
        <v>142</v>
      </c>
    </row>
    <row r="17" spans="1:28" x14ac:dyDescent="0.45">
      <c r="A17">
        <v>148</v>
      </c>
      <c r="B17">
        <v>155</v>
      </c>
      <c r="C17">
        <v>146</v>
      </c>
      <c r="D17">
        <v>144</v>
      </c>
      <c r="E17">
        <v>131</v>
      </c>
    </row>
    <row r="18" spans="1:28" x14ac:dyDescent="0.45">
      <c r="A18">
        <v>147</v>
      </c>
      <c r="B18">
        <v>154</v>
      </c>
      <c r="C18">
        <v>145</v>
      </c>
      <c r="D18">
        <v>140</v>
      </c>
      <c r="E18">
        <v>142</v>
      </c>
    </row>
    <row r="19" spans="1:28" x14ac:dyDescent="0.45">
      <c r="A19">
        <v>148</v>
      </c>
      <c r="B19">
        <v>154</v>
      </c>
      <c r="C19">
        <v>146</v>
      </c>
      <c r="D19">
        <v>146</v>
      </c>
      <c r="E19">
        <v>140</v>
      </c>
    </row>
    <row r="20" spans="1:28" x14ac:dyDescent="0.45">
      <c r="A20">
        <v>147</v>
      </c>
      <c r="B20">
        <v>152</v>
      </c>
      <c r="C20">
        <v>147</v>
      </c>
      <c r="D20">
        <v>139</v>
      </c>
      <c r="E20">
        <v>135</v>
      </c>
    </row>
    <row r="21" spans="1:28" x14ac:dyDescent="0.45">
      <c r="A21">
        <v>147</v>
      </c>
      <c r="B21">
        <v>155</v>
      </c>
      <c r="C21">
        <v>145</v>
      </c>
      <c r="D21">
        <v>144</v>
      </c>
      <c r="E21">
        <v>134</v>
      </c>
    </row>
    <row r="22" spans="1:28" x14ac:dyDescent="0.45">
      <c r="A22">
        <v>148</v>
      </c>
      <c r="B22">
        <v>154</v>
      </c>
      <c r="C22">
        <v>146</v>
      </c>
      <c r="D22">
        <v>144</v>
      </c>
      <c r="E22">
        <v>137</v>
      </c>
    </row>
    <row r="23" spans="1:28" x14ac:dyDescent="0.45">
      <c r="A23">
        <v>147</v>
      </c>
      <c r="B23">
        <v>156</v>
      </c>
      <c r="C23">
        <v>144</v>
      </c>
      <c r="D23">
        <v>142</v>
      </c>
      <c r="E23">
        <v>143</v>
      </c>
    </row>
    <row r="24" spans="1:28" x14ac:dyDescent="0.45">
      <c r="A24">
        <v>147</v>
      </c>
      <c r="B24">
        <v>154</v>
      </c>
      <c r="C24">
        <v>147</v>
      </c>
      <c r="D24">
        <v>135</v>
      </c>
      <c r="E24">
        <v>143</v>
      </c>
    </row>
    <row r="25" spans="1:28" x14ac:dyDescent="0.45">
      <c r="A25">
        <v>147</v>
      </c>
      <c r="B25">
        <v>154</v>
      </c>
      <c r="C25">
        <v>141</v>
      </c>
      <c r="D25">
        <v>140</v>
      </c>
      <c r="E25">
        <v>138</v>
      </c>
      <c r="AA25" t="s">
        <v>6</v>
      </c>
      <c r="AB25" t="s">
        <v>6</v>
      </c>
    </row>
    <row r="26" spans="1:28" x14ac:dyDescent="0.45">
      <c r="A26">
        <v>147</v>
      </c>
      <c r="B26">
        <v>155</v>
      </c>
      <c r="C26">
        <v>143</v>
      </c>
      <c r="D26">
        <v>143</v>
      </c>
      <c r="E26">
        <v>139</v>
      </c>
    </row>
    <row r="27" spans="1:28" x14ac:dyDescent="0.45">
      <c r="A27">
        <v>148</v>
      </c>
      <c r="B27">
        <v>154</v>
      </c>
      <c r="C27">
        <v>143</v>
      </c>
      <c r="D27">
        <v>145</v>
      </c>
      <c r="E27">
        <v>135</v>
      </c>
    </row>
    <row r="28" spans="1:28" x14ac:dyDescent="0.45">
      <c r="A28">
        <v>148</v>
      </c>
      <c r="B28">
        <v>154</v>
      </c>
      <c r="C28">
        <v>146</v>
      </c>
      <c r="D28">
        <v>144</v>
      </c>
      <c r="E28">
        <v>138</v>
      </c>
    </row>
    <row r="29" spans="1:28" x14ac:dyDescent="0.45">
      <c r="A29">
        <v>148</v>
      </c>
      <c r="B29">
        <v>155</v>
      </c>
      <c r="C29">
        <v>143</v>
      </c>
      <c r="D29">
        <v>144</v>
      </c>
      <c r="E29">
        <v>132</v>
      </c>
    </row>
    <row r="30" spans="1:28" x14ac:dyDescent="0.45">
      <c r="A30">
        <v>147</v>
      </c>
      <c r="B30">
        <v>154</v>
      </c>
      <c r="C30">
        <v>143</v>
      </c>
      <c r="D30">
        <v>139</v>
      </c>
      <c r="E30">
        <v>142</v>
      </c>
    </row>
    <row r="31" spans="1:28" x14ac:dyDescent="0.45">
      <c r="A31">
        <v>148</v>
      </c>
      <c r="B31">
        <v>154</v>
      </c>
      <c r="C31">
        <v>144</v>
      </c>
      <c r="D31">
        <v>140</v>
      </c>
      <c r="E31">
        <v>133</v>
      </c>
    </row>
    <row r="32" spans="1:28" x14ac:dyDescent="0.45">
      <c r="A32">
        <v>147</v>
      </c>
      <c r="B32">
        <v>155</v>
      </c>
      <c r="C32">
        <v>146</v>
      </c>
      <c r="D32">
        <v>142</v>
      </c>
      <c r="E32">
        <v>142</v>
      </c>
    </row>
    <row r="33" spans="1:28" x14ac:dyDescent="0.45">
      <c r="A33">
        <v>147</v>
      </c>
      <c r="B33">
        <v>154</v>
      </c>
      <c r="C33">
        <v>144</v>
      </c>
      <c r="D33">
        <v>144</v>
      </c>
      <c r="E33">
        <v>139</v>
      </c>
    </row>
    <row r="34" spans="1:28" x14ac:dyDescent="0.45">
      <c r="A34">
        <v>147</v>
      </c>
      <c r="B34">
        <v>154</v>
      </c>
      <c r="C34">
        <v>145</v>
      </c>
      <c r="D34">
        <v>142</v>
      </c>
      <c r="E34">
        <v>134</v>
      </c>
    </row>
    <row r="35" spans="1:28" x14ac:dyDescent="0.45">
      <c r="A35">
        <v>147</v>
      </c>
      <c r="B35">
        <v>154</v>
      </c>
      <c r="C35">
        <v>146</v>
      </c>
      <c r="D35">
        <v>144</v>
      </c>
      <c r="E35">
        <v>142</v>
      </c>
    </row>
    <row r="36" spans="1:28" x14ac:dyDescent="0.45">
      <c r="A36">
        <v>147</v>
      </c>
      <c r="B36">
        <v>154</v>
      </c>
      <c r="C36">
        <v>145</v>
      </c>
      <c r="D36">
        <v>146</v>
      </c>
      <c r="E36">
        <v>134</v>
      </c>
    </row>
    <row r="37" spans="1:28" x14ac:dyDescent="0.45">
      <c r="A37">
        <v>147</v>
      </c>
      <c r="B37">
        <v>154</v>
      </c>
      <c r="C37">
        <v>147</v>
      </c>
      <c r="D37">
        <v>145</v>
      </c>
      <c r="E37">
        <v>141</v>
      </c>
      <c r="AB37" t="s">
        <v>6</v>
      </c>
    </row>
    <row r="38" spans="1:28" x14ac:dyDescent="0.45">
      <c r="A38">
        <v>147</v>
      </c>
      <c r="B38">
        <v>154</v>
      </c>
      <c r="C38">
        <v>146</v>
      </c>
      <c r="D38">
        <v>144</v>
      </c>
      <c r="E38">
        <v>139</v>
      </c>
    </row>
    <row r="39" spans="1:28" x14ac:dyDescent="0.45">
      <c r="A39">
        <v>148</v>
      </c>
      <c r="B39">
        <v>153</v>
      </c>
      <c r="C39">
        <v>146</v>
      </c>
      <c r="D39">
        <v>144</v>
      </c>
      <c r="E39">
        <v>143</v>
      </c>
    </row>
    <row r="40" spans="1:28" x14ac:dyDescent="0.45">
      <c r="A40">
        <v>147</v>
      </c>
      <c r="B40">
        <v>154</v>
      </c>
      <c r="C40">
        <v>146</v>
      </c>
      <c r="D40">
        <v>144</v>
      </c>
      <c r="E40">
        <v>141</v>
      </c>
    </row>
    <row r="41" spans="1:28" x14ac:dyDescent="0.45">
      <c r="A41">
        <v>148</v>
      </c>
      <c r="B41">
        <v>154</v>
      </c>
      <c r="C41">
        <v>146</v>
      </c>
      <c r="D41">
        <v>144</v>
      </c>
      <c r="E41">
        <v>143</v>
      </c>
    </row>
    <row r="42" spans="1:28" x14ac:dyDescent="0.45">
      <c r="A42">
        <v>147</v>
      </c>
      <c r="B42">
        <v>153</v>
      </c>
      <c r="C42">
        <v>138</v>
      </c>
      <c r="D42">
        <v>145</v>
      </c>
      <c r="E42">
        <v>140</v>
      </c>
    </row>
    <row r="43" spans="1:28" x14ac:dyDescent="0.45">
      <c r="A43">
        <v>148</v>
      </c>
      <c r="B43">
        <v>154</v>
      </c>
      <c r="C43">
        <v>127</v>
      </c>
      <c r="D43">
        <v>143</v>
      </c>
      <c r="E43">
        <v>142</v>
      </c>
    </row>
    <row r="44" spans="1:28" x14ac:dyDescent="0.45">
      <c r="A44">
        <v>146</v>
      </c>
      <c r="B44">
        <v>153</v>
      </c>
      <c r="C44">
        <v>146</v>
      </c>
      <c r="D44">
        <v>141</v>
      </c>
      <c r="E44">
        <v>136</v>
      </c>
    </row>
    <row r="45" spans="1:28" x14ac:dyDescent="0.45">
      <c r="A45">
        <v>147</v>
      </c>
      <c r="B45">
        <v>153</v>
      </c>
      <c r="C45">
        <v>140</v>
      </c>
      <c r="D45">
        <v>144</v>
      </c>
      <c r="E45">
        <v>142</v>
      </c>
    </row>
    <row r="46" spans="1:28" x14ac:dyDescent="0.45">
      <c r="A46">
        <v>147</v>
      </c>
      <c r="B46">
        <v>154</v>
      </c>
      <c r="C46">
        <v>146</v>
      </c>
      <c r="D46">
        <v>143</v>
      </c>
      <c r="E46">
        <v>144</v>
      </c>
      <c r="H46" t="s">
        <v>1</v>
      </c>
      <c r="I46" t="s">
        <v>2</v>
      </c>
      <c r="J46" t="s">
        <v>3</v>
      </c>
      <c r="K46" t="s">
        <v>4</v>
      </c>
      <c r="L46" t="s">
        <v>5</v>
      </c>
    </row>
    <row r="47" spans="1:28" x14ac:dyDescent="0.45">
      <c r="A47">
        <v>148</v>
      </c>
      <c r="B47">
        <v>155</v>
      </c>
      <c r="C47">
        <v>144</v>
      </c>
      <c r="D47">
        <v>145</v>
      </c>
      <c r="E47">
        <v>143</v>
      </c>
      <c r="G47" t="s">
        <v>7</v>
      </c>
      <c r="H47">
        <f>MIN(A:A)</f>
        <v>146</v>
      </c>
      <c r="I47">
        <f t="shared" ref="I47:L47" si="0">MIN(B:B)</f>
        <v>152</v>
      </c>
      <c r="J47">
        <f t="shared" si="0"/>
        <v>127</v>
      </c>
      <c r="K47">
        <f t="shared" si="0"/>
        <v>135</v>
      </c>
      <c r="L47">
        <f t="shared" si="0"/>
        <v>119</v>
      </c>
    </row>
    <row r="48" spans="1:28" x14ac:dyDescent="0.45">
      <c r="A48">
        <v>148</v>
      </c>
      <c r="B48">
        <v>154</v>
      </c>
      <c r="C48">
        <v>144</v>
      </c>
      <c r="D48">
        <v>138</v>
      </c>
      <c r="E48">
        <v>143</v>
      </c>
      <c r="G48" t="s">
        <v>8</v>
      </c>
      <c r="H48">
        <f>_xlfn.QUARTILE.INC(A:A,1)</f>
        <v>147</v>
      </c>
      <c r="I48">
        <f t="shared" ref="I48:L48" si="1">_xlfn.QUARTILE.INC(B:B,1)</f>
        <v>153</v>
      </c>
      <c r="J48">
        <f t="shared" si="1"/>
        <v>144</v>
      </c>
      <c r="K48">
        <f t="shared" si="1"/>
        <v>142</v>
      </c>
      <c r="L48">
        <f t="shared" si="1"/>
        <v>139</v>
      </c>
    </row>
    <row r="49" spans="1:12" x14ac:dyDescent="0.45">
      <c r="A49">
        <v>146</v>
      </c>
      <c r="B49">
        <v>155</v>
      </c>
      <c r="C49">
        <v>145</v>
      </c>
      <c r="D49">
        <v>143</v>
      </c>
      <c r="E49">
        <v>141</v>
      </c>
      <c r="G49" t="s">
        <v>9</v>
      </c>
      <c r="H49">
        <f>_xlfn.QUARTILE.INC(A:A,2)</f>
        <v>147</v>
      </c>
      <c r="I49">
        <f t="shared" ref="I49:L49" si="2">_xlfn.QUARTILE.INC(B:B,2)</f>
        <v>154</v>
      </c>
      <c r="J49">
        <f t="shared" si="2"/>
        <v>145</v>
      </c>
      <c r="K49">
        <f t="shared" si="2"/>
        <v>143</v>
      </c>
      <c r="L49">
        <f t="shared" si="2"/>
        <v>141</v>
      </c>
    </row>
    <row r="50" spans="1:12" x14ac:dyDescent="0.45">
      <c r="A50">
        <v>148</v>
      </c>
      <c r="B50">
        <v>153</v>
      </c>
      <c r="C50">
        <v>144</v>
      </c>
      <c r="D50">
        <v>145</v>
      </c>
      <c r="E50">
        <v>144</v>
      </c>
      <c r="G50" t="s">
        <v>10</v>
      </c>
      <c r="H50">
        <f>_xlfn.QUARTILE.INC(A:A,3)</f>
        <v>148</v>
      </c>
      <c r="I50">
        <f t="shared" ref="I50:L50" si="3">_xlfn.QUARTILE.INC(B:B,3)</f>
        <v>154</v>
      </c>
      <c r="J50">
        <f t="shared" si="3"/>
        <v>146</v>
      </c>
      <c r="K50">
        <f t="shared" si="3"/>
        <v>144</v>
      </c>
      <c r="L50">
        <f t="shared" si="3"/>
        <v>142.25</v>
      </c>
    </row>
    <row r="51" spans="1:12" x14ac:dyDescent="0.45">
      <c r="A51">
        <v>148</v>
      </c>
      <c r="B51">
        <v>155</v>
      </c>
      <c r="C51">
        <v>146</v>
      </c>
      <c r="D51">
        <v>144</v>
      </c>
      <c r="E51">
        <v>144</v>
      </c>
      <c r="G51" t="s">
        <v>11</v>
      </c>
      <c r="H51">
        <f>MAX(A:A)</f>
        <v>148</v>
      </c>
      <c r="I51">
        <f t="shared" ref="I51:L51" si="4">MAX(B:B)</f>
        <v>156</v>
      </c>
      <c r="J51">
        <f t="shared" si="4"/>
        <v>147</v>
      </c>
      <c r="K51">
        <f t="shared" si="4"/>
        <v>147</v>
      </c>
      <c r="L51">
        <f t="shared" si="4"/>
        <v>145</v>
      </c>
    </row>
    <row r="52" spans="1:12" x14ac:dyDescent="0.45">
      <c r="A52">
        <v>146</v>
      </c>
      <c r="B52">
        <v>152</v>
      </c>
      <c r="C52">
        <v>146</v>
      </c>
      <c r="D52">
        <v>145</v>
      </c>
      <c r="E52">
        <v>144</v>
      </c>
    </row>
    <row r="53" spans="1:12" x14ac:dyDescent="0.45">
      <c r="A53">
        <v>147</v>
      </c>
      <c r="B53">
        <v>154</v>
      </c>
      <c r="C53">
        <v>143</v>
      </c>
      <c r="D53">
        <v>144</v>
      </c>
      <c r="E53">
        <v>145</v>
      </c>
      <c r="H53" t="s">
        <v>1</v>
      </c>
      <c r="I53" t="s">
        <v>2</v>
      </c>
      <c r="J53" t="s">
        <v>3</v>
      </c>
      <c r="K53" t="s">
        <v>4</v>
      </c>
      <c r="L53" t="s">
        <v>5</v>
      </c>
    </row>
    <row r="54" spans="1:12" x14ac:dyDescent="0.45">
      <c r="A54">
        <v>147</v>
      </c>
      <c r="B54">
        <v>153</v>
      </c>
      <c r="C54">
        <v>143</v>
      </c>
      <c r="D54">
        <v>145</v>
      </c>
      <c r="E54">
        <v>140</v>
      </c>
      <c r="G54" t="s">
        <v>7</v>
      </c>
      <c r="H54">
        <f>MIN(A:A)</f>
        <v>146</v>
      </c>
      <c r="I54">
        <f t="shared" ref="I54:L54" si="5">MIN(B:B)</f>
        <v>152</v>
      </c>
      <c r="J54">
        <f t="shared" si="5"/>
        <v>127</v>
      </c>
      <c r="K54">
        <f t="shared" si="5"/>
        <v>135</v>
      </c>
      <c r="L54">
        <f t="shared" si="5"/>
        <v>119</v>
      </c>
    </row>
    <row r="55" spans="1:12" x14ac:dyDescent="0.45">
      <c r="A55">
        <v>147</v>
      </c>
      <c r="B55">
        <v>154</v>
      </c>
      <c r="C55">
        <v>146</v>
      </c>
      <c r="D55">
        <v>145</v>
      </c>
      <c r="E55">
        <v>142</v>
      </c>
      <c r="G55" t="s">
        <v>12</v>
      </c>
      <c r="H55">
        <f t="shared" ref="H55:L58" si="6">H48-H47</f>
        <v>1</v>
      </c>
      <c r="I55">
        <f t="shared" si="6"/>
        <v>1</v>
      </c>
      <c r="J55">
        <f t="shared" si="6"/>
        <v>17</v>
      </c>
      <c r="K55">
        <f t="shared" si="6"/>
        <v>7</v>
      </c>
      <c r="L55">
        <f t="shared" si="6"/>
        <v>20</v>
      </c>
    </row>
    <row r="56" spans="1:12" x14ac:dyDescent="0.45">
      <c r="A56">
        <v>148</v>
      </c>
      <c r="B56">
        <v>155</v>
      </c>
      <c r="C56">
        <v>146</v>
      </c>
      <c r="D56">
        <v>139</v>
      </c>
      <c r="E56">
        <v>145</v>
      </c>
      <c r="G56" t="s">
        <v>13</v>
      </c>
      <c r="H56">
        <f t="shared" si="6"/>
        <v>0</v>
      </c>
      <c r="I56">
        <f t="shared" si="6"/>
        <v>1</v>
      </c>
      <c r="J56">
        <f t="shared" si="6"/>
        <v>1</v>
      </c>
      <c r="K56">
        <f t="shared" si="6"/>
        <v>1</v>
      </c>
      <c r="L56">
        <f t="shared" si="6"/>
        <v>2</v>
      </c>
    </row>
    <row r="57" spans="1:12" x14ac:dyDescent="0.45">
      <c r="A57">
        <v>148</v>
      </c>
      <c r="B57">
        <v>154</v>
      </c>
      <c r="C57">
        <v>145</v>
      </c>
      <c r="D57">
        <v>145</v>
      </c>
      <c r="E57">
        <v>141</v>
      </c>
      <c r="G57" t="s">
        <v>14</v>
      </c>
      <c r="H57">
        <f t="shared" si="6"/>
        <v>1</v>
      </c>
      <c r="I57">
        <f t="shared" si="6"/>
        <v>0</v>
      </c>
      <c r="J57">
        <f t="shared" si="6"/>
        <v>1</v>
      </c>
      <c r="K57">
        <f t="shared" si="6"/>
        <v>1</v>
      </c>
      <c r="L57">
        <f t="shared" si="6"/>
        <v>1.25</v>
      </c>
    </row>
    <row r="58" spans="1:12" x14ac:dyDescent="0.45">
      <c r="A58">
        <v>147</v>
      </c>
      <c r="B58">
        <v>153</v>
      </c>
      <c r="C58">
        <v>145</v>
      </c>
      <c r="D58">
        <v>145</v>
      </c>
      <c r="E58">
        <v>140</v>
      </c>
      <c r="G58" t="s">
        <v>15</v>
      </c>
      <c r="H58">
        <f t="shared" si="6"/>
        <v>0</v>
      </c>
      <c r="I58">
        <f t="shared" si="6"/>
        <v>2</v>
      </c>
      <c r="J58">
        <f t="shared" si="6"/>
        <v>1</v>
      </c>
      <c r="K58">
        <f t="shared" si="6"/>
        <v>3</v>
      </c>
      <c r="L58">
        <f t="shared" si="6"/>
        <v>2.75</v>
      </c>
    </row>
    <row r="59" spans="1:12" x14ac:dyDescent="0.45">
      <c r="A59">
        <v>148</v>
      </c>
      <c r="B59">
        <v>155</v>
      </c>
      <c r="C59">
        <v>145</v>
      </c>
      <c r="D59">
        <v>145</v>
      </c>
      <c r="E59">
        <v>143</v>
      </c>
    </row>
    <row r="60" spans="1:12" x14ac:dyDescent="0.45">
      <c r="A60">
        <v>148</v>
      </c>
      <c r="B60">
        <v>154</v>
      </c>
      <c r="C60">
        <v>146</v>
      </c>
      <c r="D60">
        <v>138</v>
      </c>
      <c r="E60">
        <v>141</v>
      </c>
    </row>
    <row r="61" spans="1:12" x14ac:dyDescent="0.45">
      <c r="A61">
        <v>147</v>
      </c>
      <c r="B61">
        <v>155</v>
      </c>
      <c r="C61">
        <v>144</v>
      </c>
      <c r="D61">
        <v>140</v>
      </c>
      <c r="E61">
        <v>142</v>
      </c>
    </row>
    <row r="62" spans="1:12" x14ac:dyDescent="0.45">
      <c r="A62">
        <v>147</v>
      </c>
      <c r="B62">
        <v>153</v>
      </c>
      <c r="C62">
        <v>144</v>
      </c>
      <c r="D62">
        <v>143</v>
      </c>
      <c r="E62">
        <v>140</v>
      </c>
    </row>
    <row r="63" spans="1:12" x14ac:dyDescent="0.45">
      <c r="A63">
        <v>148</v>
      </c>
      <c r="B63">
        <v>153</v>
      </c>
      <c r="C63">
        <v>142</v>
      </c>
      <c r="D63">
        <v>142</v>
      </c>
      <c r="E63">
        <v>139</v>
      </c>
    </row>
    <row r="64" spans="1:12" x14ac:dyDescent="0.45">
      <c r="A64">
        <v>147</v>
      </c>
      <c r="B64">
        <v>155</v>
      </c>
      <c r="C64">
        <v>146</v>
      </c>
      <c r="D64">
        <v>143</v>
      </c>
      <c r="E64">
        <v>140</v>
      </c>
    </row>
    <row r="65" spans="1:15" x14ac:dyDescent="0.45">
      <c r="A65">
        <v>147</v>
      </c>
      <c r="B65">
        <v>153</v>
      </c>
      <c r="C65">
        <v>145</v>
      </c>
      <c r="D65">
        <v>139</v>
      </c>
      <c r="E65">
        <v>143</v>
      </c>
    </row>
    <row r="66" spans="1:15" x14ac:dyDescent="0.45">
      <c r="A66">
        <v>147</v>
      </c>
      <c r="B66">
        <v>156</v>
      </c>
      <c r="C66">
        <v>142</v>
      </c>
      <c r="D66">
        <v>144</v>
      </c>
      <c r="E66">
        <v>139</v>
      </c>
    </row>
    <row r="67" spans="1:15" x14ac:dyDescent="0.45">
      <c r="A67">
        <v>147</v>
      </c>
      <c r="B67">
        <v>154</v>
      </c>
      <c r="C67">
        <v>145</v>
      </c>
      <c r="D67">
        <v>142</v>
      </c>
      <c r="E67">
        <v>139</v>
      </c>
    </row>
    <row r="68" spans="1:15" x14ac:dyDescent="0.45">
      <c r="A68">
        <v>147</v>
      </c>
      <c r="B68">
        <v>152</v>
      </c>
      <c r="C68">
        <v>146</v>
      </c>
      <c r="D68">
        <v>144</v>
      </c>
      <c r="E68">
        <v>137</v>
      </c>
    </row>
    <row r="69" spans="1:15" x14ac:dyDescent="0.45">
      <c r="A69">
        <v>147</v>
      </c>
      <c r="B69">
        <v>153</v>
      </c>
      <c r="C69">
        <v>145</v>
      </c>
      <c r="D69">
        <v>144</v>
      </c>
      <c r="E69">
        <v>139</v>
      </c>
    </row>
    <row r="70" spans="1:15" x14ac:dyDescent="0.45">
      <c r="A70">
        <v>147</v>
      </c>
      <c r="B70">
        <v>155</v>
      </c>
      <c r="C70">
        <v>146</v>
      </c>
      <c r="D70">
        <v>142</v>
      </c>
      <c r="E70">
        <v>142</v>
      </c>
    </row>
    <row r="71" spans="1:15" x14ac:dyDescent="0.45">
      <c r="A71">
        <v>148</v>
      </c>
      <c r="B71">
        <v>152</v>
      </c>
      <c r="C71">
        <v>144</v>
      </c>
      <c r="D71">
        <v>144</v>
      </c>
      <c r="E71">
        <v>144</v>
      </c>
    </row>
    <row r="72" spans="1:15" x14ac:dyDescent="0.45">
      <c r="A72">
        <v>148</v>
      </c>
      <c r="B72">
        <v>153</v>
      </c>
      <c r="C72">
        <v>145</v>
      </c>
      <c r="D72">
        <v>143</v>
      </c>
      <c r="E72">
        <v>144</v>
      </c>
    </row>
    <row r="73" spans="1:15" x14ac:dyDescent="0.45">
      <c r="A73">
        <v>147</v>
      </c>
      <c r="B73">
        <v>153</v>
      </c>
      <c r="C73">
        <v>142</v>
      </c>
      <c r="D73">
        <v>142</v>
      </c>
      <c r="E73">
        <v>141</v>
      </c>
    </row>
    <row r="74" spans="1:15" x14ac:dyDescent="0.45">
      <c r="A74">
        <v>148</v>
      </c>
      <c r="B74">
        <v>153</v>
      </c>
      <c r="C74">
        <v>142</v>
      </c>
      <c r="D74">
        <v>143</v>
      </c>
      <c r="E74">
        <v>142</v>
      </c>
      <c r="O74" t="s">
        <v>16</v>
      </c>
    </row>
    <row r="75" spans="1:15" x14ac:dyDescent="0.45">
      <c r="A75">
        <v>148</v>
      </c>
      <c r="B75">
        <v>153</v>
      </c>
      <c r="C75">
        <v>146</v>
      </c>
      <c r="D75">
        <v>142</v>
      </c>
      <c r="E75">
        <v>143</v>
      </c>
    </row>
    <row r="76" spans="1:15" x14ac:dyDescent="0.45">
      <c r="A76">
        <v>147</v>
      </c>
      <c r="B76">
        <v>155</v>
      </c>
      <c r="C76">
        <v>145</v>
      </c>
      <c r="D76">
        <v>144</v>
      </c>
      <c r="E76">
        <v>140</v>
      </c>
    </row>
    <row r="77" spans="1:15" x14ac:dyDescent="0.45">
      <c r="A77">
        <v>148</v>
      </c>
      <c r="B77">
        <v>154</v>
      </c>
      <c r="C77">
        <v>145</v>
      </c>
      <c r="D77">
        <v>139</v>
      </c>
      <c r="E77">
        <v>139</v>
      </c>
    </row>
    <row r="78" spans="1:15" x14ac:dyDescent="0.45">
      <c r="A78">
        <v>147</v>
      </c>
      <c r="B78">
        <v>154</v>
      </c>
      <c r="C78">
        <v>144</v>
      </c>
      <c r="D78">
        <v>143</v>
      </c>
      <c r="E78">
        <v>141</v>
      </c>
    </row>
    <row r="79" spans="1:15" x14ac:dyDescent="0.45">
      <c r="A79">
        <v>148</v>
      </c>
      <c r="B79">
        <v>154</v>
      </c>
      <c r="C79">
        <v>146</v>
      </c>
      <c r="D79">
        <v>140</v>
      </c>
      <c r="E79">
        <v>141</v>
      </c>
    </row>
    <row r="80" spans="1:15" x14ac:dyDescent="0.45">
      <c r="A80">
        <v>147</v>
      </c>
      <c r="B80">
        <v>155</v>
      </c>
      <c r="C80">
        <v>144</v>
      </c>
      <c r="D80">
        <v>143</v>
      </c>
      <c r="E80">
        <v>141</v>
      </c>
    </row>
    <row r="81" spans="1:17" x14ac:dyDescent="0.45">
      <c r="A81">
        <v>147</v>
      </c>
      <c r="B81">
        <v>156</v>
      </c>
      <c r="C81">
        <v>143</v>
      </c>
      <c r="D81">
        <v>145</v>
      </c>
      <c r="E81">
        <v>139</v>
      </c>
    </row>
    <row r="82" spans="1:17" x14ac:dyDescent="0.45">
      <c r="A82">
        <v>148</v>
      </c>
      <c r="B82">
        <v>154</v>
      </c>
      <c r="C82">
        <v>145</v>
      </c>
      <c r="D82">
        <v>140</v>
      </c>
      <c r="E82">
        <v>135</v>
      </c>
    </row>
    <row r="83" spans="1:17" x14ac:dyDescent="0.45">
      <c r="A83">
        <v>147</v>
      </c>
      <c r="B83">
        <v>155</v>
      </c>
      <c r="C83">
        <v>144</v>
      </c>
      <c r="D83">
        <v>144</v>
      </c>
      <c r="E83">
        <v>143</v>
      </c>
    </row>
    <row r="84" spans="1:17" x14ac:dyDescent="0.45">
      <c r="A84">
        <v>147</v>
      </c>
      <c r="B84">
        <v>152</v>
      </c>
      <c r="C84">
        <v>147</v>
      </c>
      <c r="D84">
        <v>145</v>
      </c>
      <c r="E84">
        <v>141</v>
      </c>
    </row>
    <row r="85" spans="1:17" x14ac:dyDescent="0.45">
      <c r="A85">
        <v>147</v>
      </c>
      <c r="B85">
        <v>154</v>
      </c>
      <c r="C85">
        <v>146</v>
      </c>
      <c r="D85">
        <v>143</v>
      </c>
      <c r="E85">
        <v>141</v>
      </c>
    </row>
    <row r="86" spans="1:17" x14ac:dyDescent="0.45">
      <c r="A86">
        <v>148</v>
      </c>
      <c r="B86">
        <v>153</v>
      </c>
      <c r="C86">
        <v>145</v>
      </c>
      <c r="D86">
        <v>143</v>
      </c>
      <c r="E86">
        <v>139</v>
      </c>
      <c r="G86" t="s">
        <v>17</v>
      </c>
      <c r="H86" t="s">
        <v>1</v>
      </c>
      <c r="I86" t="s">
        <v>3</v>
      </c>
      <c r="J86" t="s">
        <v>4</v>
      </c>
      <c r="K86" t="s">
        <v>5</v>
      </c>
      <c r="M86" t="s">
        <v>17</v>
      </c>
      <c r="N86" t="s">
        <v>1</v>
      </c>
      <c r="O86" t="s">
        <v>3</v>
      </c>
      <c r="P86" t="s">
        <v>4</v>
      </c>
      <c r="Q86" t="s">
        <v>5</v>
      </c>
    </row>
    <row r="87" spans="1:17" x14ac:dyDescent="0.45">
      <c r="A87">
        <v>148</v>
      </c>
      <c r="B87">
        <v>154</v>
      </c>
      <c r="C87">
        <v>146</v>
      </c>
      <c r="D87">
        <v>144</v>
      </c>
      <c r="E87">
        <v>139</v>
      </c>
      <c r="G87" t="s">
        <v>18</v>
      </c>
      <c r="H87">
        <f t="shared" ref="H87:K89" si="7">($K94-L94)*COS(PI()/2-RADIANS($H$96))</f>
        <v>5.6378253786366876</v>
      </c>
      <c r="I87">
        <f t="shared" si="7"/>
        <v>8.1492990496115638</v>
      </c>
      <c r="J87">
        <f t="shared" si="7"/>
        <v>9.4656576633639204</v>
      </c>
      <c r="K87">
        <f t="shared" si="7"/>
        <v>10.201779256580688</v>
      </c>
      <c r="M87" t="s">
        <v>18</v>
      </c>
      <c r="N87">
        <f>H87-H$91</f>
        <v>-0.962174621363312</v>
      </c>
      <c r="O87">
        <f t="shared" ref="O87:Q89" si="8">I87-I$91</f>
        <v>1.5492990496115642</v>
      </c>
      <c r="P87">
        <f t="shared" si="8"/>
        <v>2.8656576633639208</v>
      </c>
      <c r="Q87">
        <f t="shared" si="8"/>
        <v>3.6017792565806879</v>
      </c>
    </row>
    <row r="88" spans="1:17" x14ac:dyDescent="0.45">
      <c r="A88">
        <v>148</v>
      </c>
      <c r="B88">
        <v>155</v>
      </c>
      <c r="C88">
        <v>146</v>
      </c>
      <c r="D88">
        <v>141</v>
      </c>
      <c r="E88">
        <v>140</v>
      </c>
      <c r="G88" t="s">
        <v>9</v>
      </c>
      <c r="H88">
        <f t="shared" si="7"/>
        <v>6.0621778264910704</v>
      </c>
      <c r="I88">
        <f t="shared" si="7"/>
        <v>7.7942286340599471</v>
      </c>
      <c r="J88">
        <f t="shared" si="7"/>
        <v>9.5262794416288248</v>
      </c>
      <c r="K88">
        <f t="shared" si="7"/>
        <v>9.5262794416288248</v>
      </c>
      <c r="M88" t="s">
        <v>9</v>
      </c>
      <c r="N88">
        <f t="shared" ref="N88:N89" si="9">H88-H$91</f>
        <v>-0.53782217350892925</v>
      </c>
      <c r="O88">
        <f t="shared" si="8"/>
        <v>1.1942286340599475</v>
      </c>
      <c r="P88">
        <f t="shared" si="8"/>
        <v>2.9262794416288251</v>
      </c>
      <c r="Q88">
        <f t="shared" si="8"/>
        <v>2.9262794416288251</v>
      </c>
    </row>
    <row r="89" spans="1:17" x14ac:dyDescent="0.45">
      <c r="A89">
        <v>147</v>
      </c>
      <c r="B89">
        <v>155</v>
      </c>
      <c r="C89">
        <v>145</v>
      </c>
      <c r="D89">
        <v>143</v>
      </c>
      <c r="E89">
        <v>138</v>
      </c>
      <c r="G89" t="s">
        <v>11</v>
      </c>
      <c r="H89">
        <f t="shared" si="7"/>
        <v>6.9282032302755088</v>
      </c>
      <c r="I89">
        <f t="shared" si="7"/>
        <v>7.7942286340599471</v>
      </c>
      <c r="J89">
        <f t="shared" si="7"/>
        <v>7.7942286340599471</v>
      </c>
      <c r="K89">
        <f t="shared" si="7"/>
        <v>7.7942286340599471</v>
      </c>
      <c r="M89" t="s">
        <v>11</v>
      </c>
      <c r="N89">
        <f t="shared" si="9"/>
        <v>0.32820323027550913</v>
      </c>
      <c r="O89">
        <f t="shared" si="8"/>
        <v>1.1942286340599475</v>
      </c>
      <c r="P89">
        <f t="shared" si="8"/>
        <v>1.1942286340599475</v>
      </c>
      <c r="Q89">
        <f t="shared" si="8"/>
        <v>1.1942286340599475</v>
      </c>
    </row>
    <row r="90" spans="1:17" x14ac:dyDescent="0.45">
      <c r="A90">
        <v>147</v>
      </c>
      <c r="B90">
        <v>154</v>
      </c>
      <c r="C90">
        <v>145</v>
      </c>
      <c r="D90">
        <v>145</v>
      </c>
      <c r="E90">
        <v>141</v>
      </c>
      <c r="G90" t="s">
        <v>19</v>
      </c>
      <c r="M90" t="s">
        <v>19</v>
      </c>
    </row>
    <row r="91" spans="1:17" x14ac:dyDescent="0.45">
      <c r="A91">
        <v>147</v>
      </c>
      <c r="B91">
        <v>153</v>
      </c>
      <c r="C91">
        <v>145</v>
      </c>
      <c r="D91">
        <v>144</v>
      </c>
      <c r="E91">
        <v>143</v>
      </c>
      <c r="G91" t="s">
        <v>25</v>
      </c>
      <c r="H91">
        <v>6.6</v>
      </c>
      <c r="I91">
        <v>6.6</v>
      </c>
      <c r="J91">
        <v>6.6</v>
      </c>
      <c r="K91">
        <v>6.6</v>
      </c>
      <c r="M91" t="s">
        <v>25</v>
      </c>
      <c r="N91">
        <v>0</v>
      </c>
      <c r="O91">
        <v>0</v>
      </c>
      <c r="P91">
        <v>0</v>
      </c>
      <c r="Q91">
        <v>0</v>
      </c>
    </row>
    <row r="92" spans="1:17" x14ac:dyDescent="0.45">
      <c r="A92">
        <v>146</v>
      </c>
      <c r="B92">
        <v>154</v>
      </c>
      <c r="C92">
        <v>146</v>
      </c>
      <c r="D92">
        <v>142</v>
      </c>
      <c r="E92">
        <v>142</v>
      </c>
    </row>
    <row r="93" spans="1:17" x14ac:dyDescent="0.45">
      <c r="A93">
        <v>148</v>
      </c>
      <c r="B93">
        <v>154</v>
      </c>
      <c r="C93">
        <v>146</v>
      </c>
      <c r="D93">
        <v>141</v>
      </c>
      <c r="E93">
        <v>141</v>
      </c>
      <c r="K93" t="s">
        <v>23</v>
      </c>
      <c r="L93" t="s">
        <v>24</v>
      </c>
      <c r="M93" t="s">
        <v>3</v>
      </c>
      <c r="N93" t="s">
        <v>4</v>
      </c>
      <c r="O93" t="s">
        <v>5</v>
      </c>
    </row>
    <row r="94" spans="1:17" x14ac:dyDescent="0.45">
      <c r="A94">
        <v>147</v>
      </c>
      <c r="B94">
        <v>152</v>
      </c>
      <c r="C94">
        <v>145</v>
      </c>
      <c r="D94">
        <v>141</v>
      </c>
      <c r="E94">
        <v>139</v>
      </c>
      <c r="G94" t="s">
        <v>20</v>
      </c>
      <c r="H94">
        <v>0</v>
      </c>
      <c r="J94" t="s">
        <v>18</v>
      </c>
      <c r="K94">
        <f>AVERAGE(B:B)</f>
        <v>153.85</v>
      </c>
      <c r="L94">
        <f>AVERAGE(A:A)</f>
        <v>147.34</v>
      </c>
      <c r="M94">
        <f>AVERAGE(C:C)</f>
        <v>144.44</v>
      </c>
      <c r="N94">
        <f>AVERAGE(D:D)</f>
        <v>142.91999999999999</v>
      </c>
      <c r="O94">
        <f>AVERAGE(E:E)+2</f>
        <v>142.07</v>
      </c>
    </row>
    <row r="95" spans="1:17" x14ac:dyDescent="0.45">
      <c r="A95">
        <v>147</v>
      </c>
      <c r="B95">
        <v>155</v>
      </c>
      <c r="C95">
        <v>146</v>
      </c>
      <c r="D95">
        <v>142</v>
      </c>
      <c r="E95">
        <v>140</v>
      </c>
      <c r="G95" t="s">
        <v>21</v>
      </c>
      <c r="H95">
        <v>30</v>
      </c>
      <c r="J95" t="s">
        <v>9</v>
      </c>
      <c r="K95">
        <f>MEDIAN(B:B)</f>
        <v>154</v>
      </c>
      <c r="L95">
        <f>MEDIAN(A:A)</f>
        <v>147</v>
      </c>
      <c r="M95">
        <f>MEDIAN(C:C)</f>
        <v>145</v>
      </c>
      <c r="N95">
        <f>MEDIAN(D:D)</f>
        <v>143</v>
      </c>
      <c r="O95">
        <f>MEDIAN(E:E)+2</f>
        <v>143</v>
      </c>
    </row>
    <row r="96" spans="1:17" x14ac:dyDescent="0.45">
      <c r="A96">
        <v>147</v>
      </c>
      <c r="B96">
        <v>154</v>
      </c>
      <c r="C96">
        <v>145</v>
      </c>
      <c r="D96">
        <v>141</v>
      </c>
      <c r="E96">
        <v>137</v>
      </c>
      <c r="G96" t="s">
        <v>22</v>
      </c>
      <c r="H96">
        <f>90+H94-H95</f>
        <v>60</v>
      </c>
      <c r="J96" t="s">
        <v>11</v>
      </c>
      <c r="K96">
        <f>MAX(B:B)</f>
        <v>156</v>
      </c>
      <c r="L96">
        <f>MAX(A:A)</f>
        <v>148</v>
      </c>
      <c r="M96">
        <f>MAX(C:C)</f>
        <v>147</v>
      </c>
      <c r="N96">
        <f>MAX(D:D)</f>
        <v>147</v>
      </c>
      <c r="O96">
        <f>MAX(E:E)+2</f>
        <v>147</v>
      </c>
    </row>
    <row r="97" spans="1:24" x14ac:dyDescent="0.45">
      <c r="A97">
        <v>148</v>
      </c>
      <c r="B97">
        <v>154</v>
      </c>
      <c r="C97">
        <v>144</v>
      </c>
      <c r="D97">
        <v>145</v>
      </c>
      <c r="E97">
        <v>137</v>
      </c>
    </row>
    <row r="98" spans="1:24" x14ac:dyDescent="0.45">
      <c r="A98">
        <v>148</v>
      </c>
      <c r="B98">
        <v>154</v>
      </c>
      <c r="C98">
        <v>144</v>
      </c>
      <c r="D98">
        <v>139</v>
      </c>
      <c r="E98">
        <v>139</v>
      </c>
    </row>
    <row r="99" spans="1:24" x14ac:dyDescent="0.45">
      <c r="A99">
        <v>147</v>
      </c>
      <c r="B99">
        <v>154</v>
      </c>
      <c r="C99">
        <v>144</v>
      </c>
      <c r="D99">
        <v>144</v>
      </c>
      <c r="E99">
        <v>142</v>
      </c>
    </row>
    <row r="100" spans="1:24" x14ac:dyDescent="0.45">
      <c r="A100">
        <v>147</v>
      </c>
      <c r="B100">
        <v>153</v>
      </c>
      <c r="C100">
        <v>143</v>
      </c>
      <c r="D100">
        <v>143</v>
      </c>
      <c r="E100">
        <v>143</v>
      </c>
    </row>
    <row r="101" spans="1:24" x14ac:dyDescent="0.45">
      <c r="A101">
        <v>148</v>
      </c>
      <c r="B101">
        <v>153</v>
      </c>
      <c r="C101">
        <v>143</v>
      </c>
      <c r="D101">
        <v>144</v>
      </c>
      <c r="E101">
        <v>145</v>
      </c>
    </row>
    <row r="102" spans="1:24" x14ac:dyDescent="0.45">
      <c r="A102" s="1" t="s">
        <v>0</v>
      </c>
      <c r="B102" s="1" t="s">
        <v>0</v>
      </c>
      <c r="C102" s="1" t="s">
        <v>0</v>
      </c>
      <c r="D102" s="1" t="s">
        <v>0</v>
      </c>
      <c r="E102" s="1" t="s">
        <v>0</v>
      </c>
    </row>
    <row r="107" spans="1:24" x14ac:dyDescent="0.45">
      <c r="X107" t="s">
        <v>26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0 F A A B Q S w M E F A A C A A g A d g J w U y h B P 7 q k A A A A 9 Q A A A B I A H A B D b 2 5 m a W c v U G F j a 2 F n Z S 5 4 b W w g o h g A K K A U A A A A A A A A A A A A A A A A A A A A A A A A A A A A h Y 8 x D o I w G I W v Q r r T A k a D 5 K c M L A 6 S m J g Y 1 6 Y U a I R i 2 m K 5 m 4 N H 8 g p i F H V z f O / 7 h v f u 1 x t k Y 9 d 6 F 6 G N 7 F W K Q h w g T y j e l 1 L V K R p s 5 c c o o 7 B j / M R q 4 U 2 y M s l o y h Q 1 1 p 4 T Q p x z 2 C 1 w r 2 s S B U F I j s V 2 z x v R M f S R 5 X / Z l 8 p Y p r h A F A 6 v M T T C 6 x g v V 9 M k I H M H h V R f H k 3 s S X 9 K y I f W D l r Q S v v 5 B s g c g b w v 0 A d Q S w M E F A A C A A g A d g J w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Y C c F M O v S + / R w I A A O Q L A A A T A B w A R m 9 y b X V s Y X M v U 2 V j d G l v b j E u b S C i G A A o o B Q A A A A A A A A A A A A A A A A A A A A A A A A A A A B 9 1 t + K 2 k A Y h + F z w X s I 2 R O F V D K T y b + K B 4 u 2 Z c F 2 t 7 o 9 a o q k 7 u g G d K Z k R t t l 8 Y J 6 H b 2 x R m T p S d + V o E 5 + Y z L f E 0 w + p 9 e + s S Z Y X j 7 F u N / r 9 9 x j 3 e q H 4 C q U s R R v R L f J l c j i I l a r + c 3 s e r G z W x c G k 2 C n f b 8 X d K + l P b R r 3 e 2 Z u u N o Z t e H v T Z + 8 L 7 Z 6 d H U G t 8 N 3 C C c v q 2 + O N 2 6 6 t i Y t a 5 u j Z 6 1 z V F X L / N d l e j q 7 s N 1 t W 1 8 N b e L e m n s z y o W c b x a a K f r d v 3 Y j W S 8 u m u t t / 7 p h 3 b n s V z N m 1 n d z h u v j 6 p K V r e b j d P + o 6 7 d o b 0 c t l t u 9 U o l o + 4 t H E Z f Z 3 r X 7 L u j t J N w H E b B 1 O 4 O e + M m I h Z R 8 M 6 s 7 U N j t h M h U x k F n w / W 6 6 V / 2 u n J v 6 + j T 9 b o b 8 P o Q n I V 3 n c r D P b d z z b N n 9 9 n r v v 6 e z f r v q 2 N 2 9 h 2 f z n B e Z Y b X A C j 5 + f w s l d 0 C 7 g x P l O j c 3 6 K g p d A U p B Q o C h I K c g o y C k o K C g p E D E m W L v A 4 g V W L 7 B 8 g f U L B B A o I J B A o I F E A 8 n X H w 0 k G k g 0 k G g g 0 U C i g U Q D i Q Y J G i R o k P C f A A 0 S N E j Q I E G D B A 0 S N E j Q Q K G B Q g O F B o r v B G i g 0 E C h g U I D h Q Y K D V I 0 S N E g R Y M U D V K + H a J B i g Y p G q R o k K J B h g Y Z G m R o k K F B h g Y Z P x P Q I E O D D A 0 y N M j R I E e D H A 1 y N M j R I E e D n B + M a J C j Q Y 4 G B R o U a F C g Q Y E G B R o U a F C g Q c H d A R o U a F C i Q Y k G J R q U a F C i Q Y k G J R q U a F B y i / R K j 8 R N U n x W O P f A g d e / / O k 0 7 P c a 8 / / O c / w X U E s B A i 0 A F A A C A A g A d g J w U y h B P 7 q k A A A A 9 Q A A A B I A A A A A A A A A A A A A A A A A A A A A A E N v b m Z p Z y 9 Q Y W N r Y W d l L n h t b F B L A Q I t A B Q A A g A I A H Y C c F M P y u m r p A A A A O k A A A A T A A A A A A A A A A A A A A A A A P A A A A B b Q 2 9 u d G V u d F 9 U e X B l c 1 0 u e G 1 s U E s B A i 0 A F A A C A A g A d g J w U w 6 9 L 7 9 H A g A A 5 A s A A B M A A A A A A A A A A A A A A A A A 4 Q E A A E Z v c m 1 1 b G F z L 1 N l Y 3 R p b 2 4 x L m 1 Q S w U G A A A A A A M A A w D C A A A A d Q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q l E A A A A A A A C I U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M j A y M S 0 x M S 0 x M l 8 x N j A 4 M D R f T E l E Q V J s b 2 d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S 0 x N V Q y M z o x O T o y M i 4 0 N T U 1 N D Q 0 W i I g L z 4 8 R W 5 0 c n k g V H l w Z T 0 i R m l s b E N v b H V t b l R 5 c G V z I i B W Y W x 1 Z T 0 i c 0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s s J n F 1 b 3 Q 7 Q 2 9 s d W 1 u N T I m c X V v d D s s J n F 1 b 3 Q 7 Q 2 9 s d W 1 u N T M m c X V v d D s s J n F 1 b 3 Q 7 Q 2 9 s d W 1 u N T Q m c X V v d D s s J n F 1 b 3 Q 7 Q 2 9 s d W 1 u N T U m c X V v d D s s J n F 1 b 3 Q 7 Q 2 9 s d W 1 u N T Y m c X V v d D s s J n F 1 b 3 Q 7 Q 2 9 s d W 1 u N T c m c X V v d D s s J n F 1 b 3 Q 7 Q 2 9 s d W 1 u N T g m c X V v d D s s J n F 1 b 3 Q 7 Q 2 9 s d W 1 u N T k m c X V v d D s s J n F 1 b 3 Q 7 Q 2 9 s d W 1 u N j A m c X V v d D s s J n F 1 b 3 Q 7 Q 2 9 s d W 1 u N j E m c X V v d D s s J n F 1 b 3 Q 7 Q 2 9 s d W 1 u N j I m c X V v d D s s J n F 1 b 3 Q 7 Q 2 9 s d W 1 u N j M m c X V v d D s s J n F 1 b 3 Q 7 Q 2 9 s d W 1 u N j Q m c X V v d D s s J n F 1 b 3 Q 7 Q 2 9 s d W 1 u N j U m c X V v d D s s J n F 1 b 3 Q 7 Q 2 9 s d W 1 u N j Y m c X V v d D s s J n F 1 b 3 Q 7 Q 2 9 s d W 1 u N j c m c X V v d D s s J n F 1 b 3 Q 7 Q 2 9 s d W 1 u N j g m c X V v d D s s J n F 1 b 3 Q 7 Q 2 9 s d W 1 u N j k m c X V v d D s s J n F 1 b 3 Q 7 Q 2 9 s d W 1 u N z A m c X V v d D s s J n F 1 b 3 Q 7 Q 2 9 s d W 1 u N z E m c X V v d D s s J n F 1 b 3 Q 7 Q 2 9 s d W 1 u N z I m c X V v d D s s J n F 1 b 3 Q 7 Q 2 9 s d W 1 u N z M m c X V v d D s s J n F 1 b 3 Q 7 Q 2 9 s d W 1 u N z Q m c X V v d D s s J n F 1 b 3 Q 7 Q 2 9 s d W 1 u N z U m c X V v d D s s J n F 1 b 3 Q 7 Q 2 9 s d W 1 u N z Y m c X V v d D s s J n F 1 b 3 Q 7 Q 2 9 s d W 1 u N z c m c X V v d D s s J n F 1 b 3 Q 7 Q 2 9 s d W 1 u N z g m c X V v d D s s J n F 1 b 3 Q 7 Q 2 9 s d W 1 u N z k m c X V v d D s s J n F 1 b 3 Q 7 Q 2 9 s d W 1 u O D A m c X V v d D s s J n F 1 b 3 Q 7 Q 2 9 s d W 1 u O D E m c X V v d D s s J n F 1 b 3 Q 7 Q 2 9 s d W 1 u O D I m c X V v d D s s J n F 1 b 3 Q 7 Q 2 9 s d W 1 u O D M m c X V v d D s s J n F 1 b 3 Q 7 Q 2 9 s d W 1 u O D Q m c X V v d D s s J n F 1 b 3 Q 7 Q 2 9 s d W 1 u O D U m c X V v d D s s J n F 1 b 3 Q 7 Q 2 9 s d W 1 u O D Y m c X V v d D s s J n F 1 b 3 Q 7 Q 2 9 s d W 1 u O D c m c X V v d D s s J n F 1 b 3 Q 7 Q 2 9 s d W 1 u O D g m c X V v d D s s J n F 1 b 3 Q 7 Q 2 9 s d W 1 u O D k m c X V v d D s s J n F 1 b 3 Q 7 Q 2 9 s d W 1 u O T A m c X V v d D s s J n F 1 b 3 Q 7 Q 2 9 s d W 1 u O T E m c X V v d D s s J n F 1 b 3 Q 7 Q 2 9 s d W 1 u O T I m c X V v d D s s J n F 1 b 3 Q 7 Q 2 9 s d W 1 u O T M m c X V v d D s s J n F 1 b 3 Q 7 Q 2 9 s d W 1 u O T Q m c X V v d D s s J n F 1 b 3 Q 7 Q 2 9 s d W 1 u O T U m c X V v d D s s J n F 1 b 3 Q 7 Q 2 9 s d W 1 u O T Y m c X V v d D s s J n F 1 b 3 Q 7 Q 2 9 s d W 1 u O T c m c X V v d D s s J n F 1 b 3 Q 7 Q 2 9 s d W 1 u O T g m c X V v d D s s J n F 1 b 3 Q 7 Q 2 9 s d W 1 u O T k m c X V v d D s s J n F 1 b 3 Q 7 Q 2 9 s d W 1 u M T A w J n F 1 b 3 Q 7 L C Z x d W 9 0 O 0 N v b H V t b j E w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y M S 0 x M S 0 x M l 8 x N j A 4 M D R f T E l E Q V J s b 2 d z L 0 F 1 d G 9 S Z W 1 v d m V k Q 2 9 s d W 1 u c z E u e 0 N v b H V t b j E s M H 0 m c X V v d D s s J n F 1 b 3 Q 7 U 2 V j d G l v b j E v M j A y M S 0 x M S 0 x M l 8 x N j A 4 M D R f T E l E Q V J s b 2 d z L 0 F 1 d G 9 S Z W 1 v d m V k Q 2 9 s d W 1 u c z E u e 0 N v b H V t b j I s M X 0 m c X V v d D s s J n F 1 b 3 Q 7 U 2 V j d G l v b j E v M j A y M S 0 x M S 0 x M l 8 x N j A 4 M D R f T E l E Q V J s b 2 d z L 0 F 1 d G 9 S Z W 1 v d m V k Q 2 9 s d W 1 u c z E u e 0 N v b H V t b j M s M n 0 m c X V v d D s s J n F 1 b 3 Q 7 U 2 V j d G l v b j E v M j A y M S 0 x M S 0 x M l 8 x N j A 4 M D R f T E l E Q V J s b 2 d z L 0 F 1 d G 9 S Z W 1 v d m V k Q 2 9 s d W 1 u c z E u e 0 N v b H V t b j Q s M 3 0 m c X V v d D s s J n F 1 b 3 Q 7 U 2 V j d G l v b j E v M j A y M S 0 x M S 0 x M l 8 x N j A 4 M D R f T E l E Q V J s b 2 d z L 0 F 1 d G 9 S Z W 1 v d m V k Q 2 9 s d W 1 u c z E u e 0 N v b H V t b j U s N H 0 m c X V v d D s s J n F 1 b 3 Q 7 U 2 V j d G l v b j E v M j A y M S 0 x M S 0 x M l 8 x N j A 4 M D R f T E l E Q V J s b 2 d z L 0 F 1 d G 9 S Z W 1 v d m V k Q 2 9 s d W 1 u c z E u e 0 N v b H V t b j Y s N X 0 m c X V v d D s s J n F 1 b 3 Q 7 U 2 V j d G l v b j E v M j A y M S 0 x M S 0 x M l 8 x N j A 4 M D R f T E l E Q V J s b 2 d z L 0 F 1 d G 9 S Z W 1 v d m V k Q 2 9 s d W 1 u c z E u e 0 N v b H V t b j c s N n 0 m c X V v d D s s J n F 1 b 3 Q 7 U 2 V j d G l v b j E v M j A y M S 0 x M S 0 x M l 8 x N j A 4 M D R f T E l E Q V J s b 2 d z L 0 F 1 d G 9 S Z W 1 v d m V k Q 2 9 s d W 1 u c z E u e 0 N v b H V t b j g s N 3 0 m c X V v d D s s J n F 1 b 3 Q 7 U 2 V j d G l v b j E v M j A y M S 0 x M S 0 x M l 8 x N j A 4 M D R f T E l E Q V J s b 2 d z L 0 F 1 d G 9 S Z W 1 v d m V k Q 2 9 s d W 1 u c z E u e 0 N v b H V t b j k s O H 0 m c X V v d D s s J n F 1 b 3 Q 7 U 2 V j d G l v b j E v M j A y M S 0 x M S 0 x M l 8 x N j A 4 M D R f T E l E Q V J s b 2 d z L 0 F 1 d G 9 S Z W 1 v d m V k Q 2 9 s d W 1 u c z E u e 0 N v b H V t b j E w L D l 9 J n F 1 b 3 Q 7 L C Z x d W 9 0 O 1 N l Y 3 R p b 2 4 x L z I w M j E t M T E t M T J f M T Y w O D A 0 X 0 x J R E F S b G 9 n c y 9 B d X R v U m V t b 3 Z l Z E N v b H V t b n M x L n t D b 2 x 1 b W 4 x M S w x M H 0 m c X V v d D s s J n F 1 b 3 Q 7 U 2 V j d G l v b j E v M j A y M S 0 x M S 0 x M l 8 x N j A 4 M D R f T E l E Q V J s b 2 d z L 0 F 1 d G 9 S Z W 1 v d m V k Q 2 9 s d W 1 u c z E u e 0 N v b H V t b j E y L D E x f S Z x d W 9 0 O y w m c X V v d D t T Z W N 0 a W 9 u M S 8 y M D I x L T E x L T E y X z E 2 M D g w N F 9 M S U R B U m x v Z 3 M v Q X V 0 b 1 J l b W 9 2 Z W R D b 2 x 1 b W 5 z M S 5 7 Q 2 9 s d W 1 u M T M s M T J 9 J n F 1 b 3 Q 7 L C Z x d W 9 0 O 1 N l Y 3 R p b 2 4 x L z I w M j E t M T E t M T J f M T Y w O D A 0 X 0 x J R E F S b G 9 n c y 9 B d X R v U m V t b 3 Z l Z E N v b H V t b n M x L n t D b 2 x 1 b W 4 x N C w x M 3 0 m c X V v d D s s J n F 1 b 3 Q 7 U 2 V j d G l v b j E v M j A y M S 0 x M S 0 x M l 8 x N j A 4 M D R f T E l E Q V J s b 2 d z L 0 F 1 d G 9 S Z W 1 v d m V k Q 2 9 s d W 1 u c z E u e 0 N v b H V t b j E 1 L D E 0 f S Z x d W 9 0 O y w m c X V v d D t T Z W N 0 a W 9 u M S 8 y M D I x L T E x L T E y X z E 2 M D g w N F 9 M S U R B U m x v Z 3 M v Q X V 0 b 1 J l b W 9 2 Z W R D b 2 x 1 b W 5 z M S 5 7 Q 2 9 s d W 1 u M T Y s M T V 9 J n F 1 b 3 Q 7 L C Z x d W 9 0 O 1 N l Y 3 R p b 2 4 x L z I w M j E t M T E t M T J f M T Y w O D A 0 X 0 x J R E F S b G 9 n c y 9 B d X R v U m V t b 3 Z l Z E N v b H V t b n M x L n t D b 2 x 1 b W 4 x N y w x N n 0 m c X V v d D s s J n F 1 b 3 Q 7 U 2 V j d G l v b j E v M j A y M S 0 x M S 0 x M l 8 x N j A 4 M D R f T E l E Q V J s b 2 d z L 0 F 1 d G 9 S Z W 1 v d m V k Q 2 9 s d W 1 u c z E u e 0 N v b H V t b j E 4 L D E 3 f S Z x d W 9 0 O y w m c X V v d D t T Z W N 0 a W 9 u M S 8 y M D I x L T E x L T E y X z E 2 M D g w N F 9 M S U R B U m x v Z 3 M v Q X V 0 b 1 J l b W 9 2 Z W R D b 2 x 1 b W 5 z M S 5 7 Q 2 9 s d W 1 u M T k s M T h 9 J n F 1 b 3 Q 7 L C Z x d W 9 0 O 1 N l Y 3 R p b 2 4 x L z I w M j E t M T E t M T J f M T Y w O D A 0 X 0 x J R E F S b G 9 n c y 9 B d X R v U m V t b 3 Z l Z E N v b H V t b n M x L n t D b 2 x 1 b W 4 y M C w x O X 0 m c X V v d D s s J n F 1 b 3 Q 7 U 2 V j d G l v b j E v M j A y M S 0 x M S 0 x M l 8 x N j A 4 M D R f T E l E Q V J s b 2 d z L 0 F 1 d G 9 S Z W 1 v d m V k Q 2 9 s d W 1 u c z E u e 0 N v b H V t b j I x L D I w f S Z x d W 9 0 O y w m c X V v d D t T Z W N 0 a W 9 u M S 8 y M D I x L T E x L T E y X z E 2 M D g w N F 9 M S U R B U m x v Z 3 M v Q X V 0 b 1 J l b W 9 2 Z W R D b 2 x 1 b W 5 z M S 5 7 Q 2 9 s d W 1 u M j I s M j F 9 J n F 1 b 3 Q 7 L C Z x d W 9 0 O 1 N l Y 3 R p b 2 4 x L z I w M j E t M T E t M T J f M T Y w O D A 0 X 0 x J R E F S b G 9 n c y 9 B d X R v U m V t b 3 Z l Z E N v b H V t b n M x L n t D b 2 x 1 b W 4 y M y w y M n 0 m c X V v d D s s J n F 1 b 3 Q 7 U 2 V j d G l v b j E v M j A y M S 0 x M S 0 x M l 8 x N j A 4 M D R f T E l E Q V J s b 2 d z L 0 F 1 d G 9 S Z W 1 v d m V k Q 2 9 s d W 1 u c z E u e 0 N v b H V t b j I 0 L D I z f S Z x d W 9 0 O y w m c X V v d D t T Z W N 0 a W 9 u M S 8 y M D I x L T E x L T E y X z E 2 M D g w N F 9 M S U R B U m x v Z 3 M v Q X V 0 b 1 J l b W 9 2 Z W R D b 2 x 1 b W 5 z M S 5 7 Q 2 9 s d W 1 u M j U s M j R 9 J n F 1 b 3 Q 7 L C Z x d W 9 0 O 1 N l Y 3 R p b 2 4 x L z I w M j E t M T E t M T J f M T Y w O D A 0 X 0 x J R E F S b G 9 n c y 9 B d X R v U m V t b 3 Z l Z E N v b H V t b n M x L n t D b 2 x 1 b W 4 y N i w y N X 0 m c X V v d D s s J n F 1 b 3 Q 7 U 2 V j d G l v b j E v M j A y M S 0 x M S 0 x M l 8 x N j A 4 M D R f T E l E Q V J s b 2 d z L 0 F 1 d G 9 S Z W 1 v d m V k Q 2 9 s d W 1 u c z E u e 0 N v b H V t b j I 3 L D I 2 f S Z x d W 9 0 O y w m c X V v d D t T Z W N 0 a W 9 u M S 8 y M D I x L T E x L T E y X z E 2 M D g w N F 9 M S U R B U m x v Z 3 M v Q X V 0 b 1 J l b W 9 2 Z W R D b 2 x 1 b W 5 z M S 5 7 Q 2 9 s d W 1 u M j g s M j d 9 J n F 1 b 3 Q 7 L C Z x d W 9 0 O 1 N l Y 3 R p b 2 4 x L z I w M j E t M T E t M T J f M T Y w O D A 0 X 0 x J R E F S b G 9 n c y 9 B d X R v U m V t b 3 Z l Z E N v b H V t b n M x L n t D b 2 x 1 b W 4 y O S w y O H 0 m c X V v d D s s J n F 1 b 3 Q 7 U 2 V j d G l v b j E v M j A y M S 0 x M S 0 x M l 8 x N j A 4 M D R f T E l E Q V J s b 2 d z L 0 F 1 d G 9 S Z W 1 v d m V k Q 2 9 s d W 1 u c z E u e 0 N v b H V t b j M w L D I 5 f S Z x d W 9 0 O y w m c X V v d D t T Z W N 0 a W 9 u M S 8 y M D I x L T E x L T E y X z E 2 M D g w N F 9 M S U R B U m x v Z 3 M v Q X V 0 b 1 J l b W 9 2 Z W R D b 2 x 1 b W 5 z M S 5 7 Q 2 9 s d W 1 u M z E s M z B 9 J n F 1 b 3 Q 7 L C Z x d W 9 0 O 1 N l Y 3 R p b 2 4 x L z I w M j E t M T E t M T J f M T Y w O D A 0 X 0 x J R E F S b G 9 n c y 9 B d X R v U m V t b 3 Z l Z E N v b H V t b n M x L n t D b 2 x 1 b W 4 z M i w z M X 0 m c X V v d D s s J n F 1 b 3 Q 7 U 2 V j d G l v b j E v M j A y M S 0 x M S 0 x M l 8 x N j A 4 M D R f T E l E Q V J s b 2 d z L 0 F 1 d G 9 S Z W 1 v d m V k Q 2 9 s d W 1 u c z E u e 0 N v b H V t b j M z L D M y f S Z x d W 9 0 O y w m c X V v d D t T Z W N 0 a W 9 u M S 8 y M D I x L T E x L T E y X z E 2 M D g w N F 9 M S U R B U m x v Z 3 M v Q X V 0 b 1 J l b W 9 2 Z W R D b 2 x 1 b W 5 z M S 5 7 Q 2 9 s d W 1 u M z Q s M z N 9 J n F 1 b 3 Q 7 L C Z x d W 9 0 O 1 N l Y 3 R p b 2 4 x L z I w M j E t M T E t M T J f M T Y w O D A 0 X 0 x J R E F S b G 9 n c y 9 B d X R v U m V t b 3 Z l Z E N v b H V t b n M x L n t D b 2 x 1 b W 4 z N S w z N H 0 m c X V v d D s s J n F 1 b 3 Q 7 U 2 V j d G l v b j E v M j A y M S 0 x M S 0 x M l 8 x N j A 4 M D R f T E l E Q V J s b 2 d z L 0 F 1 d G 9 S Z W 1 v d m V k Q 2 9 s d W 1 u c z E u e 0 N v b H V t b j M 2 L D M 1 f S Z x d W 9 0 O y w m c X V v d D t T Z W N 0 a W 9 u M S 8 y M D I x L T E x L T E y X z E 2 M D g w N F 9 M S U R B U m x v Z 3 M v Q X V 0 b 1 J l b W 9 2 Z W R D b 2 x 1 b W 5 z M S 5 7 Q 2 9 s d W 1 u M z c s M z Z 9 J n F 1 b 3 Q 7 L C Z x d W 9 0 O 1 N l Y 3 R p b 2 4 x L z I w M j E t M T E t M T J f M T Y w O D A 0 X 0 x J R E F S b G 9 n c y 9 B d X R v U m V t b 3 Z l Z E N v b H V t b n M x L n t D b 2 x 1 b W 4 z O C w z N 3 0 m c X V v d D s s J n F 1 b 3 Q 7 U 2 V j d G l v b j E v M j A y M S 0 x M S 0 x M l 8 x N j A 4 M D R f T E l E Q V J s b 2 d z L 0 F 1 d G 9 S Z W 1 v d m V k Q 2 9 s d W 1 u c z E u e 0 N v b H V t b j M 5 L D M 4 f S Z x d W 9 0 O y w m c X V v d D t T Z W N 0 a W 9 u M S 8 y M D I x L T E x L T E y X z E 2 M D g w N F 9 M S U R B U m x v Z 3 M v Q X V 0 b 1 J l b W 9 2 Z W R D b 2 x 1 b W 5 z M S 5 7 Q 2 9 s d W 1 u N D A s M z l 9 J n F 1 b 3 Q 7 L C Z x d W 9 0 O 1 N l Y 3 R p b 2 4 x L z I w M j E t M T E t M T J f M T Y w O D A 0 X 0 x J R E F S b G 9 n c y 9 B d X R v U m V t b 3 Z l Z E N v b H V t b n M x L n t D b 2 x 1 b W 4 0 M S w 0 M H 0 m c X V v d D s s J n F 1 b 3 Q 7 U 2 V j d G l v b j E v M j A y M S 0 x M S 0 x M l 8 x N j A 4 M D R f T E l E Q V J s b 2 d z L 0 F 1 d G 9 S Z W 1 v d m V k Q 2 9 s d W 1 u c z E u e 0 N v b H V t b j Q y L D Q x f S Z x d W 9 0 O y w m c X V v d D t T Z W N 0 a W 9 u M S 8 y M D I x L T E x L T E y X z E 2 M D g w N F 9 M S U R B U m x v Z 3 M v Q X V 0 b 1 J l b W 9 2 Z W R D b 2 x 1 b W 5 z M S 5 7 Q 2 9 s d W 1 u N D M s N D J 9 J n F 1 b 3 Q 7 L C Z x d W 9 0 O 1 N l Y 3 R p b 2 4 x L z I w M j E t M T E t M T J f M T Y w O D A 0 X 0 x J R E F S b G 9 n c y 9 B d X R v U m V t b 3 Z l Z E N v b H V t b n M x L n t D b 2 x 1 b W 4 0 N C w 0 M 3 0 m c X V v d D s s J n F 1 b 3 Q 7 U 2 V j d G l v b j E v M j A y M S 0 x M S 0 x M l 8 x N j A 4 M D R f T E l E Q V J s b 2 d z L 0 F 1 d G 9 S Z W 1 v d m V k Q 2 9 s d W 1 u c z E u e 0 N v b H V t b j Q 1 L D Q 0 f S Z x d W 9 0 O y w m c X V v d D t T Z W N 0 a W 9 u M S 8 y M D I x L T E x L T E y X z E 2 M D g w N F 9 M S U R B U m x v Z 3 M v Q X V 0 b 1 J l b W 9 2 Z W R D b 2 x 1 b W 5 z M S 5 7 Q 2 9 s d W 1 u N D Y s N D V 9 J n F 1 b 3 Q 7 L C Z x d W 9 0 O 1 N l Y 3 R p b 2 4 x L z I w M j E t M T E t M T J f M T Y w O D A 0 X 0 x J R E F S b G 9 n c y 9 B d X R v U m V t b 3 Z l Z E N v b H V t b n M x L n t D b 2 x 1 b W 4 0 N y w 0 N n 0 m c X V v d D s s J n F 1 b 3 Q 7 U 2 V j d G l v b j E v M j A y M S 0 x M S 0 x M l 8 x N j A 4 M D R f T E l E Q V J s b 2 d z L 0 F 1 d G 9 S Z W 1 v d m V k Q 2 9 s d W 1 u c z E u e 0 N v b H V t b j Q 4 L D Q 3 f S Z x d W 9 0 O y w m c X V v d D t T Z W N 0 a W 9 u M S 8 y M D I x L T E x L T E y X z E 2 M D g w N F 9 M S U R B U m x v Z 3 M v Q X V 0 b 1 J l b W 9 2 Z W R D b 2 x 1 b W 5 z M S 5 7 Q 2 9 s d W 1 u N D k s N D h 9 J n F 1 b 3 Q 7 L C Z x d W 9 0 O 1 N l Y 3 R p b 2 4 x L z I w M j E t M T E t M T J f M T Y w O D A 0 X 0 x J R E F S b G 9 n c y 9 B d X R v U m V t b 3 Z l Z E N v b H V t b n M x L n t D b 2 x 1 b W 4 1 M C w 0 O X 0 m c X V v d D s s J n F 1 b 3 Q 7 U 2 V j d G l v b j E v M j A y M S 0 x M S 0 x M l 8 x N j A 4 M D R f T E l E Q V J s b 2 d z L 0 F 1 d G 9 S Z W 1 v d m V k Q 2 9 s d W 1 u c z E u e 0 N v b H V t b j U x L D U w f S Z x d W 9 0 O y w m c X V v d D t T Z W N 0 a W 9 u M S 8 y M D I x L T E x L T E y X z E 2 M D g w N F 9 M S U R B U m x v Z 3 M v Q X V 0 b 1 J l b W 9 2 Z W R D b 2 x 1 b W 5 z M S 5 7 Q 2 9 s d W 1 u N T I s N T F 9 J n F 1 b 3 Q 7 L C Z x d W 9 0 O 1 N l Y 3 R p b 2 4 x L z I w M j E t M T E t M T J f M T Y w O D A 0 X 0 x J R E F S b G 9 n c y 9 B d X R v U m V t b 3 Z l Z E N v b H V t b n M x L n t D b 2 x 1 b W 4 1 M y w 1 M n 0 m c X V v d D s s J n F 1 b 3 Q 7 U 2 V j d G l v b j E v M j A y M S 0 x M S 0 x M l 8 x N j A 4 M D R f T E l E Q V J s b 2 d z L 0 F 1 d G 9 S Z W 1 v d m V k Q 2 9 s d W 1 u c z E u e 0 N v b H V t b j U 0 L D U z f S Z x d W 9 0 O y w m c X V v d D t T Z W N 0 a W 9 u M S 8 y M D I x L T E x L T E y X z E 2 M D g w N F 9 M S U R B U m x v Z 3 M v Q X V 0 b 1 J l b W 9 2 Z W R D b 2 x 1 b W 5 z M S 5 7 Q 2 9 s d W 1 u N T U s N T R 9 J n F 1 b 3 Q 7 L C Z x d W 9 0 O 1 N l Y 3 R p b 2 4 x L z I w M j E t M T E t M T J f M T Y w O D A 0 X 0 x J R E F S b G 9 n c y 9 B d X R v U m V t b 3 Z l Z E N v b H V t b n M x L n t D b 2 x 1 b W 4 1 N i w 1 N X 0 m c X V v d D s s J n F 1 b 3 Q 7 U 2 V j d G l v b j E v M j A y M S 0 x M S 0 x M l 8 x N j A 4 M D R f T E l E Q V J s b 2 d z L 0 F 1 d G 9 S Z W 1 v d m V k Q 2 9 s d W 1 u c z E u e 0 N v b H V t b j U 3 L D U 2 f S Z x d W 9 0 O y w m c X V v d D t T Z W N 0 a W 9 u M S 8 y M D I x L T E x L T E y X z E 2 M D g w N F 9 M S U R B U m x v Z 3 M v Q X V 0 b 1 J l b W 9 2 Z W R D b 2 x 1 b W 5 z M S 5 7 Q 2 9 s d W 1 u N T g s N T d 9 J n F 1 b 3 Q 7 L C Z x d W 9 0 O 1 N l Y 3 R p b 2 4 x L z I w M j E t M T E t M T J f M T Y w O D A 0 X 0 x J R E F S b G 9 n c y 9 B d X R v U m V t b 3 Z l Z E N v b H V t b n M x L n t D b 2 x 1 b W 4 1 O S w 1 O H 0 m c X V v d D s s J n F 1 b 3 Q 7 U 2 V j d G l v b j E v M j A y M S 0 x M S 0 x M l 8 x N j A 4 M D R f T E l E Q V J s b 2 d z L 0 F 1 d G 9 S Z W 1 v d m V k Q 2 9 s d W 1 u c z E u e 0 N v b H V t b j Y w L D U 5 f S Z x d W 9 0 O y w m c X V v d D t T Z W N 0 a W 9 u M S 8 y M D I x L T E x L T E y X z E 2 M D g w N F 9 M S U R B U m x v Z 3 M v Q X V 0 b 1 J l b W 9 2 Z W R D b 2 x 1 b W 5 z M S 5 7 Q 2 9 s d W 1 u N j E s N j B 9 J n F 1 b 3 Q 7 L C Z x d W 9 0 O 1 N l Y 3 R p b 2 4 x L z I w M j E t M T E t M T J f M T Y w O D A 0 X 0 x J R E F S b G 9 n c y 9 B d X R v U m V t b 3 Z l Z E N v b H V t b n M x L n t D b 2 x 1 b W 4 2 M i w 2 M X 0 m c X V v d D s s J n F 1 b 3 Q 7 U 2 V j d G l v b j E v M j A y M S 0 x M S 0 x M l 8 x N j A 4 M D R f T E l E Q V J s b 2 d z L 0 F 1 d G 9 S Z W 1 v d m V k Q 2 9 s d W 1 u c z E u e 0 N v b H V t b j Y z L D Y y f S Z x d W 9 0 O y w m c X V v d D t T Z W N 0 a W 9 u M S 8 y M D I x L T E x L T E y X z E 2 M D g w N F 9 M S U R B U m x v Z 3 M v Q X V 0 b 1 J l b W 9 2 Z W R D b 2 x 1 b W 5 z M S 5 7 Q 2 9 s d W 1 u N j Q s N j N 9 J n F 1 b 3 Q 7 L C Z x d W 9 0 O 1 N l Y 3 R p b 2 4 x L z I w M j E t M T E t M T J f M T Y w O D A 0 X 0 x J R E F S b G 9 n c y 9 B d X R v U m V t b 3 Z l Z E N v b H V t b n M x L n t D b 2 x 1 b W 4 2 N S w 2 N H 0 m c X V v d D s s J n F 1 b 3 Q 7 U 2 V j d G l v b j E v M j A y M S 0 x M S 0 x M l 8 x N j A 4 M D R f T E l E Q V J s b 2 d z L 0 F 1 d G 9 S Z W 1 v d m V k Q 2 9 s d W 1 u c z E u e 0 N v b H V t b j Y 2 L D Y 1 f S Z x d W 9 0 O y w m c X V v d D t T Z W N 0 a W 9 u M S 8 y M D I x L T E x L T E y X z E 2 M D g w N F 9 M S U R B U m x v Z 3 M v Q X V 0 b 1 J l b W 9 2 Z W R D b 2 x 1 b W 5 z M S 5 7 Q 2 9 s d W 1 u N j c s N j Z 9 J n F 1 b 3 Q 7 L C Z x d W 9 0 O 1 N l Y 3 R p b 2 4 x L z I w M j E t M T E t M T J f M T Y w O D A 0 X 0 x J R E F S b G 9 n c y 9 B d X R v U m V t b 3 Z l Z E N v b H V t b n M x L n t D b 2 x 1 b W 4 2 O C w 2 N 3 0 m c X V v d D s s J n F 1 b 3 Q 7 U 2 V j d G l v b j E v M j A y M S 0 x M S 0 x M l 8 x N j A 4 M D R f T E l E Q V J s b 2 d z L 0 F 1 d G 9 S Z W 1 v d m V k Q 2 9 s d W 1 u c z E u e 0 N v b H V t b j Y 5 L D Y 4 f S Z x d W 9 0 O y w m c X V v d D t T Z W N 0 a W 9 u M S 8 y M D I x L T E x L T E y X z E 2 M D g w N F 9 M S U R B U m x v Z 3 M v Q X V 0 b 1 J l b W 9 2 Z W R D b 2 x 1 b W 5 z M S 5 7 Q 2 9 s d W 1 u N z A s N j l 9 J n F 1 b 3 Q 7 L C Z x d W 9 0 O 1 N l Y 3 R p b 2 4 x L z I w M j E t M T E t M T J f M T Y w O D A 0 X 0 x J R E F S b G 9 n c y 9 B d X R v U m V t b 3 Z l Z E N v b H V t b n M x L n t D b 2 x 1 b W 4 3 M S w 3 M H 0 m c X V v d D s s J n F 1 b 3 Q 7 U 2 V j d G l v b j E v M j A y M S 0 x M S 0 x M l 8 x N j A 4 M D R f T E l E Q V J s b 2 d z L 0 F 1 d G 9 S Z W 1 v d m V k Q 2 9 s d W 1 u c z E u e 0 N v b H V t b j c y L D c x f S Z x d W 9 0 O y w m c X V v d D t T Z W N 0 a W 9 u M S 8 y M D I x L T E x L T E y X z E 2 M D g w N F 9 M S U R B U m x v Z 3 M v Q X V 0 b 1 J l b W 9 2 Z W R D b 2 x 1 b W 5 z M S 5 7 Q 2 9 s d W 1 u N z M s N z J 9 J n F 1 b 3 Q 7 L C Z x d W 9 0 O 1 N l Y 3 R p b 2 4 x L z I w M j E t M T E t M T J f M T Y w O D A 0 X 0 x J R E F S b G 9 n c y 9 B d X R v U m V t b 3 Z l Z E N v b H V t b n M x L n t D b 2 x 1 b W 4 3 N C w 3 M 3 0 m c X V v d D s s J n F 1 b 3 Q 7 U 2 V j d G l v b j E v M j A y M S 0 x M S 0 x M l 8 x N j A 4 M D R f T E l E Q V J s b 2 d z L 0 F 1 d G 9 S Z W 1 v d m V k Q 2 9 s d W 1 u c z E u e 0 N v b H V t b j c 1 L D c 0 f S Z x d W 9 0 O y w m c X V v d D t T Z W N 0 a W 9 u M S 8 y M D I x L T E x L T E y X z E 2 M D g w N F 9 M S U R B U m x v Z 3 M v Q X V 0 b 1 J l b W 9 2 Z W R D b 2 x 1 b W 5 z M S 5 7 Q 2 9 s d W 1 u N z Y s N z V 9 J n F 1 b 3 Q 7 L C Z x d W 9 0 O 1 N l Y 3 R p b 2 4 x L z I w M j E t M T E t M T J f M T Y w O D A 0 X 0 x J R E F S b G 9 n c y 9 B d X R v U m V t b 3 Z l Z E N v b H V t b n M x L n t D b 2 x 1 b W 4 3 N y w 3 N n 0 m c X V v d D s s J n F 1 b 3 Q 7 U 2 V j d G l v b j E v M j A y M S 0 x M S 0 x M l 8 x N j A 4 M D R f T E l E Q V J s b 2 d z L 0 F 1 d G 9 S Z W 1 v d m V k Q 2 9 s d W 1 u c z E u e 0 N v b H V t b j c 4 L D c 3 f S Z x d W 9 0 O y w m c X V v d D t T Z W N 0 a W 9 u M S 8 y M D I x L T E x L T E y X z E 2 M D g w N F 9 M S U R B U m x v Z 3 M v Q X V 0 b 1 J l b W 9 2 Z W R D b 2 x 1 b W 5 z M S 5 7 Q 2 9 s d W 1 u N z k s N z h 9 J n F 1 b 3 Q 7 L C Z x d W 9 0 O 1 N l Y 3 R p b 2 4 x L z I w M j E t M T E t M T J f M T Y w O D A 0 X 0 x J R E F S b G 9 n c y 9 B d X R v U m V t b 3 Z l Z E N v b H V t b n M x L n t D b 2 x 1 b W 4 4 M C w 3 O X 0 m c X V v d D s s J n F 1 b 3 Q 7 U 2 V j d G l v b j E v M j A y M S 0 x M S 0 x M l 8 x N j A 4 M D R f T E l E Q V J s b 2 d z L 0 F 1 d G 9 S Z W 1 v d m V k Q 2 9 s d W 1 u c z E u e 0 N v b H V t b j g x L D g w f S Z x d W 9 0 O y w m c X V v d D t T Z W N 0 a W 9 u M S 8 y M D I x L T E x L T E y X z E 2 M D g w N F 9 M S U R B U m x v Z 3 M v Q X V 0 b 1 J l b W 9 2 Z W R D b 2 x 1 b W 5 z M S 5 7 Q 2 9 s d W 1 u O D I s O D F 9 J n F 1 b 3 Q 7 L C Z x d W 9 0 O 1 N l Y 3 R p b 2 4 x L z I w M j E t M T E t M T J f M T Y w O D A 0 X 0 x J R E F S b G 9 n c y 9 B d X R v U m V t b 3 Z l Z E N v b H V t b n M x L n t D b 2 x 1 b W 4 4 M y w 4 M n 0 m c X V v d D s s J n F 1 b 3 Q 7 U 2 V j d G l v b j E v M j A y M S 0 x M S 0 x M l 8 x N j A 4 M D R f T E l E Q V J s b 2 d z L 0 F 1 d G 9 S Z W 1 v d m V k Q 2 9 s d W 1 u c z E u e 0 N v b H V t b j g 0 L D g z f S Z x d W 9 0 O y w m c X V v d D t T Z W N 0 a W 9 u M S 8 y M D I x L T E x L T E y X z E 2 M D g w N F 9 M S U R B U m x v Z 3 M v Q X V 0 b 1 J l b W 9 2 Z W R D b 2 x 1 b W 5 z M S 5 7 Q 2 9 s d W 1 u O D U s O D R 9 J n F 1 b 3 Q 7 L C Z x d W 9 0 O 1 N l Y 3 R p b 2 4 x L z I w M j E t M T E t M T J f M T Y w O D A 0 X 0 x J R E F S b G 9 n c y 9 B d X R v U m V t b 3 Z l Z E N v b H V t b n M x L n t D b 2 x 1 b W 4 4 N i w 4 N X 0 m c X V v d D s s J n F 1 b 3 Q 7 U 2 V j d G l v b j E v M j A y M S 0 x M S 0 x M l 8 x N j A 4 M D R f T E l E Q V J s b 2 d z L 0 F 1 d G 9 S Z W 1 v d m V k Q 2 9 s d W 1 u c z E u e 0 N v b H V t b j g 3 L D g 2 f S Z x d W 9 0 O y w m c X V v d D t T Z W N 0 a W 9 u M S 8 y M D I x L T E x L T E y X z E 2 M D g w N F 9 M S U R B U m x v Z 3 M v Q X V 0 b 1 J l b W 9 2 Z W R D b 2 x 1 b W 5 z M S 5 7 Q 2 9 s d W 1 u O D g s O D d 9 J n F 1 b 3 Q 7 L C Z x d W 9 0 O 1 N l Y 3 R p b 2 4 x L z I w M j E t M T E t M T J f M T Y w O D A 0 X 0 x J R E F S b G 9 n c y 9 B d X R v U m V t b 3 Z l Z E N v b H V t b n M x L n t D b 2 x 1 b W 4 4 O S w 4 O H 0 m c X V v d D s s J n F 1 b 3 Q 7 U 2 V j d G l v b j E v M j A y M S 0 x M S 0 x M l 8 x N j A 4 M D R f T E l E Q V J s b 2 d z L 0 F 1 d G 9 S Z W 1 v d m V k Q 2 9 s d W 1 u c z E u e 0 N v b H V t b j k w L D g 5 f S Z x d W 9 0 O y w m c X V v d D t T Z W N 0 a W 9 u M S 8 y M D I x L T E x L T E y X z E 2 M D g w N F 9 M S U R B U m x v Z 3 M v Q X V 0 b 1 J l b W 9 2 Z W R D b 2 x 1 b W 5 z M S 5 7 Q 2 9 s d W 1 u O T E s O T B 9 J n F 1 b 3 Q 7 L C Z x d W 9 0 O 1 N l Y 3 R p b 2 4 x L z I w M j E t M T E t M T J f M T Y w O D A 0 X 0 x J R E F S b G 9 n c y 9 B d X R v U m V t b 3 Z l Z E N v b H V t b n M x L n t D b 2 x 1 b W 4 5 M i w 5 M X 0 m c X V v d D s s J n F 1 b 3 Q 7 U 2 V j d G l v b j E v M j A y M S 0 x M S 0 x M l 8 x N j A 4 M D R f T E l E Q V J s b 2 d z L 0 F 1 d G 9 S Z W 1 v d m V k Q 2 9 s d W 1 u c z E u e 0 N v b H V t b j k z L D k y f S Z x d W 9 0 O y w m c X V v d D t T Z W N 0 a W 9 u M S 8 y M D I x L T E x L T E y X z E 2 M D g w N F 9 M S U R B U m x v Z 3 M v Q X V 0 b 1 J l b W 9 2 Z W R D b 2 x 1 b W 5 z M S 5 7 Q 2 9 s d W 1 u O T Q s O T N 9 J n F 1 b 3 Q 7 L C Z x d W 9 0 O 1 N l Y 3 R p b 2 4 x L z I w M j E t M T E t M T J f M T Y w O D A 0 X 0 x J R E F S b G 9 n c y 9 B d X R v U m V t b 3 Z l Z E N v b H V t b n M x L n t D b 2 x 1 b W 4 5 N S w 5 N H 0 m c X V v d D s s J n F 1 b 3 Q 7 U 2 V j d G l v b j E v M j A y M S 0 x M S 0 x M l 8 x N j A 4 M D R f T E l E Q V J s b 2 d z L 0 F 1 d G 9 S Z W 1 v d m V k Q 2 9 s d W 1 u c z E u e 0 N v b H V t b j k 2 L D k 1 f S Z x d W 9 0 O y w m c X V v d D t T Z W N 0 a W 9 u M S 8 y M D I x L T E x L T E y X z E 2 M D g w N F 9 M S U R B U m x v Z 3 M v Q X V 0 b 1 J l b W 9 2 Z W R D b 2 x 1 b W 5 z M S 5 7 Q 2 9 s d W 1 u O T c s O T Z 9 J n F 1 b 3 Q 7 L C Z x d W 9 0 O 1 N l Y 3 R p b 2 4 x L z I w M j E t M T E t M T J f M T Y w O D A 0 X 0 x J R E F S b G 9 n c y 9 B d X R v U m V t b 3 Z l Z E N v b H V t b n M x L n t D b 2 x 1 b W 4 5 O C w 5 N 3 0 m c X V v d D s s J n F 1 b 3 Q 7 U 2 V j d G l v b j E v M j A y M S 0 x M S 0 x M l 8 x N j A 4 M D R f T E l E Q V J s b 2 d z L 0 F 1 d G 9 S Z W 1 v d m V k Q 2 9 s d W 1 u c z E u e 0 N v b H V t b j k 5 L D k 4 f S Z x d W 9 0 O y w m c X V v d D t T Z W N 0 a W 9 u M S 8 y M D I x L T E x L T E y X z E 2 M D g w N F 9 M S U R B U m x v Z 3 M v Q X V 0 b 1 J l b W 9 2 Z W R D b 2 x 1 b W 5 z M S 5 7 Q 2 9 s d W 1 u M T A w L D k 5 f S Z x d W 9 0 O y w m c X V v d D t T Z W N 0 a W 9 u M S 8 y M D I x L T E x L T E y X z E 2 M D g w N F 9 M S U R B U m x v Z 3 M v Q X V 0 b 1 J l b W 9 2 Z W R D b 2 x 1 b W 5 z M S 5 7 Q 2 9 s d W 1 u M T A x L D E w M H 0 m c X V v d D t d L C Z x d W 9 0 O 0 N v b H V t b k N v d W 5 0 J n F 1 b 3 Q 7 O j E w M S w m c X V v d D t L Z X l D b 2 x 1 b W 5 O Y W 1 l c y Z x d W 9 0 O z p b X S w m c X V v d D t D b 2 x 1 b W 5 J Z G V u d G l 0 a W V z J n F 1 b 3 Q 7 O l s m c X V v d D t T Z W N 0 a W 9 u M S 8 y M D I x L T E x L T E y X z E 2 M D g w N F 9 M S U R B U m x v Z 3 M v Q X V 0 b 1 J l b W 9 2 Z W R D b 2 x 1 b W 5 z M S 5 7 Q 2 9 s d W 1 u M S w w f S Z x d W 9 0 O y w m c X V v d D t T Z W N 0 a W 9 u M S 8 y M D I x L T E x L T E y X z E 2 M D g w N F 9 M S U R B U m x v Z 3 M v Q X V 0 b 1 J l b W 9 2 Z W R D b 2 x 1 b W 5 z M S 5 7 Q 2 9 s d W 1 u M i w x f S Z x d W 9 0 O y w m c X V v d D t T Z W N 0 a W 9 u M S 8 y M D I x L T E x L T E y X z E 2 M D g w N F 9 M S U R B U m x v Z 3 M v Q X V 0 b 1 J l b W 9 2 Z W R D b 2 x 1 b W 5 z M S 5 7 Q 2 9 s d W 1 u M y w y f S Z x d W 9 0 O y w m c X V v d D t T Z W N 0 a W 9 u M S 8 y M D I x L T E x L T E y X z E 2 M D g w N F 9 M S U R B U m x v Z 3 M v Q X V 0 b 1 J l b W 9 2 Z W R D b 2 x 1 b W 5 z M S 5 7 Q 2 9 s d W 1 u N C w z f S Z x d W 9 0 O y w m c X V v d D t T Z W N 0 a W 9 u M S 8 y M D I x L T E x L T E y X z E 2 M D g w N F 9 M S U R B U m x v Z 3 M v Q X V 0 b 1 J l b W 9 2 Z W R D b 2 x 1 b W 5 z M S 5 7 Q 2 9 s d W 1 u N S w 0 f S Z x d W 9 0 O y w m c X V v d D t T Z W N 0 a W 9 u M S 8 y M D I x L T E x L T E y X z E 2 M D g w N F 9 M S U R B U m x v Z 3 M v Q X V 0 b 1 J l b W 9 2 Z W R D b 2 x 1 b W 5 z M S 5 7 Q 2 9 s d W 1 u N i w 1 f S Z x d W 9 0 O y w m c X V v d D t T Z W N 0 a W 9 u M S 8 y M D I x L T E x L T E y X z E 2 M D g w N F 9 M S U R B U m x v Z 3 M v Q X V 0 b 1 J l b W 9 2 Z W R D b 2 x 1 b W 5 z M S 5 7 Q 2 9 s d W 1 u N y w 2 f S Z x d W 9 0 O y w m c X V v d D t T Z W N 0 a W 9 u M S 8 y M D I x L T E x L T E y X z E 2 M D g w N F 9 M S U R B U m x v Z 3 M v Q X V 0 b 1 J l b W 9 2 Z W R D b 2 x 1 b W 5 z M S 5 7 Q 2 9 s d W 1 u O C w 3 f S Z x d W 9 0 O y w m c X V v d D t T Z W N 0 a W 9 u M S 8 y M D I x L T E x L T E y X z E 2 M D g w N F 9 M S U R B U m x v Z 3 M v Q X V 0 b 1 J l b W 9 2 Z W R D b 2 x 1 b W 5 z M S 5 7 Q 2 9 s d W 1 u O S w 4 f S Z x d W 9 0 O y w m c X V v d D t T Z W N 0 a W 9 u M S 8 y M D I x L T E x L T E y X z E 2 M D g w N F 9 M S U R B U m x v Z 3 M v Q X V 0 b 1 J l b W 9 2 Z W R D b 2 x 1 b W 5 z M S 5 7 Q 2 9 s d W 1 u M T A s O X 0 m c X V v d D s s J n F 1 b 3 Q 7 U 2 V j d G l v b j E v M j A y M S 0 x M S 0 x M l 8 x N j A 4 M D R f T E l E Q V J s b 2 d z L 0 F 1 d G 9 S Z W 1 v d m V k Q 2 9 s d W 1 u c z E u e 0 N v b H V t b j E x L D E w f S Z x d W 9 0 O y w m c X V v d D t T Z W N 0 a W 9 u M S 8 y M D I x L T E x L T E y X z E 2 M D g w N F 9 M S U R B U m x v Z 3 M v Q X V 0 b 1 J l b W 9 2 Z W R D b 2 x 1 b W 5 z M S 5 7 Q 2 9 s d W 1 u M T I s M T F 9 J n F 1 b 3 Q 7 L C Z x d W 9 0 O 1 N l Y 3 R p b 2 4 x L z I w M j E t M T E t M T J f M T Y w O D A 0 X 0 x J R E F S b G 9 n c y 9 B d X R v U m V t b 3 Z l Z E N v b H V t b n M x L n t D b 2 x 1 b W 4 x M y w x M n 0 m c X V v d D s s J n F 1 b 3 Q 7 U 2 V j d G l v b j E v M j A y M S 0 x M S 0 x M l 8 x N j A 4 M D R f T E l E Q V J s b 2 d z L 0 F 1 d G 9 S Z W 1 v d m V k Q 2 9 s d W 1 u c z E u e 0 N v b H V t b j E 0 L D E z f S Z x d W 9 0 O y w m c X V v d D t T Z W N 0 a W 9 u M S 8 y M D I x L T E x L T E y X z E 2 M D g w N F 9 M S U R B U m x v Z 3 M v Q X V 0 b 1 J l b W 9 2 Z W R D b 2 x 1 b W 5 z M S 5 7 Q 2 9 s d W 1 u M T U s M T R 9 J n F 1 b 3 Q 7 L C Z x d W 9 0 O 1 N l Y 3 R p b 2 4 x L z I w M j E t M T E t M T J f M T Y w O D A 0 X 0 x J R E F S b G 9 n c y 9 B d X R v U m V t b 3 Z l Z E N v b H V t b n M x L n t D b 2 x 1 b W 4 x N i w x N X 0 m c X V v d D s s J n F 1 b 3 Q 7 U 2 V j d G l v b j E v M j A y M S 0 x M S 0 x M l 8 x N j A 4 M D R f T E l E Q V J s b 2 d z L 0 F 1 d G 9 S Z W 1 v d m V k Q 2 9 s d W 1 u c z E u e 0 N v b H V t b j E 3 L D E 2 f S Z x d W 9 0 O y w m c X V v d D t T Z W N 0 a W 9 u M S 8 y M D I x L T E x L T E y X z E 2 M D g w N F 9 M S U R B U m x v Z 3 M v Q X V 0 b 1 J l b W 9 2 Z W R D b 2 x 1 b W 5 z M S 5 7 Q 2 9 s d W 1 u M T g s M T d 9 J n F 1 b 3 Q 7 L C Z x d W 9 0 O 1 N l Y 3 R p b 2 4 x L z I w M j E t M T E t M T J f M T Y w O D A 0 X 0 x J R E F S b G 9 n c y 9 B d X R v U m V t b 3 Z l Z E N v b H V t b n M x L n t D b 2 x 1 b W 4 x O S w x O H 0 m c X V v d D s s J n F 1 b 3 Q 7 U 2 V j d G l v b j E v M j A y M S 0 x M S 0 x M l 8 x N j A 4 M D R f T E l E Q V J s b 2 d z L 0 F 1 d G 9 S Z W 1 v d m V k Q 2 9 s d W 1 u c z E u e 0 N v b H V t b j I w L D E 5 f S Z x d W 9 0 O y w m c X V v d D t T Z W N 0 a W 9 u M S 8 y M D I x L T E x L T E y X z E 2 M D g w N F 9 M S U R B U m x v Z 3 M v Q X V 0 b 1 J l b W 9 2 Z W R D b 2 x 1 b W 5 z M S 5 7 Q 2 9 s d W 1 u M j E s M j B 9 J n F 1 b 3 Q 7 L C Z x d W 9 0 O 1 N l Y 3 R p b 2 4 x L z I w M j E t M T E t M T J f M T Y w O D A 0 X 0 x J R E F S b G 9 n c y 9 B d X R v U m V t b 3 Z l Z E N v b H V t b n M x L n t D b 2 x 1 b W 4 y M i w y M X 0 m c X V v d D s s J n F 1 b 3 Q 7 U 2 V j d G l v b j E v M j A y M S 0 x M S 0 x M l 8 x N j A 4 M D R f T E l E Q V J s b 2 d z L 0 F 1 d G 9 S Z W 1 v d m V k Q 2 9 s d W 1 u c z E u e 0 N v b H V t b j I z L D I y f S Z x d W 9 0 O y w m c X V v d D t T Z W N 0 a W 9 u M S 8 y M D I x L T E x L T E y X z E 2 M D g w N F 9 M S U R B U m x v Z 3 M v Q X V 0 b 1 J l b W 9 2 Z W R D b 2 x 1 b W 5 z M S 5 7 Q 2 9 s d W 1 u M j Q s M j N 9 J n F 1 b 3 Q 7 L C Z x d W 9 0 O 1 N l Y 3 R p b 2 4 x L z I w M j E t M T E t M T J f M T Y w O D A 0 X 0 x J R E F S b G 9 n c y 9 B d X R v U m V t b 3 Z l Z E N v b H V t b n M x L n t D b 2 x 1 b W 4 y N S w y N H 0 m c X V v d D s s J n F 1 b 3 Q 7 U 2 V j d G l v b j E v M j A y M S 0 x M S 0 x M l 8 x N j A 4 M D R f T E l E Q V J s b 2 d z L 0 F 1 d G 9 S Z W 1 v d m V k Q 2 9 s d W 1 u c z E u e 0 N v b H V t b j I 2 L D I 1 f S Z x d W 9 0 O y w m c X V v d D t T Z W N 0 a W 9 u M S 8 y M D I x L T E x L T E y X z E 2 M D g w N F 9 M S U R B U m x v Z 3 M v Q X V 0 b 1 J l b W 9 2 Z W R D b 2 x 1 b W 5 z M S 5 7 Q 2 9 s d W 1 u M j c s M j Z 9 J n F 1 b 3 Q 7 L C Z x d W 9 0 O 1 N l Y 3 R p b 2 4 x L z I w M j E t M T E t M T J f M T Y w O D A 0 X 0 x J R E F S b G 9 n c y 9 B d X R v U m V t b 3 Z l Z E N v b H V t b n M x L n t D b 2 x 1 b W 4 y O C w y N 3 0 m c X V v d D s s J n F 1 b 3 Q 7 U 2 V j d G l v b j E v M j A y M S 0 x M S 0 x M l 8 x N j A 4 M D R f T E l E Q V J s b 2 d z L 0 F 1 d G 9 S Z W 1 v d m V k Q 2 9 s d W 1 u c z E u e 0 N v b H V t b j I 5 L D I 4 f S Z x d W 9 0 O y w m c X V v d D t T Z W N 0 a W 9 u M S 8 y M D I x L T E x L T E y X z E 2 M D g w N F 9 M S U R B U m x v Z 3 M v Q X V 0 b 1 J l b W 9 2 Z W R D b 2 x 1 b W 5 z M S 5 7 Q 2 9 s d W 1 u M z A s M j l 9 J n F 1 b 3 Q 7 L C Z x d W 9 0 O 1 N l Y 3 R p b 2 4 x L z I w M j E t M T E t M T J f M T Y w O D A 0 X 0 x J R E F S b G 9 n c y 9 B d X R v U m V t b 3 Z l Z E N v b H V t b n M x L n t D b 2 x 1 b W 4 z M S w z M H 0 m c X V v d D s s J n F 1 b 3 Q 7 U 2 V j d G l v b j E v M j A y M S 0 x M S 0 x M l 8 x N j A 4 M D R f T E l E Q V J s b 2 d z L 0 F 1 d G 9 S Z W 1 v d m V k Q 2 9 s d W 1 u c z E u e 0 N v b H V t b j M y L D M x f S Z x d W 9 0 O y w m c X V v d D t T Z W N 0 a W 9 u M S 8 y M D I x L T E x L T E y X z E 2 M D g w N F 9 M S U R B U m x v Z 3 M v Q X V 0 b 1 J l b W 9 2 Z W R D b 2 x 1 b W 5 z M S 5 7 Q 2 9 s d W 1 u M z M s M z J 9 J n F 1 b 3 Q 7 L C Z x d W 9 0 O 1 N l Y 3 R p b 2 4 x L z I w M j E t M T E t M T J f M T Y w O D A 0 X 0 x J R E F S b G 9 n c y 9 B d X R v U m V t b 3 Z l Z E N v b H V t b n M x L n t D b 2 x 1 b W 4 z N C w z M 3 0 m c X V v d D s s J n F 1 b 3 Q 7 U 2 V j d G l v b j E v M j A y M S 0 x M S 0 x M l 8 x N j A 4 M D R f T E l E Q V J s b 2 d z L 0 F 1 d G 9 S Z W 1 v d m V k Q 2 9 s d W 1 u c z E u e 0 N v b H V t b j M 1 L D M 0 f S Z x d W 9 0 O y w m c X V v d D t T Z W N 0 a W 9 u M S 8 y M D I x L T E x L T E y X z E 2 M D g w N F 9 M S U R B U m x v Z 3 M v Q X V 0 b 1 J l b W 9 2 Z W R D b 2 x 1 b W 5 z M S 5 7 Q 2 9 s d W 1 u M z Y s M z V 9 J n F 1 b 3 Q 7 L C Z x d W 9 0 O 1 N l Y 3 R p b 2 4 x L z I w M j E t M T E t M T J f M T Y w O D A 0 X 0 x J R E F S b G 9 n c y 9 B d X R v U m V t b 3 Z l Z E N v b H V t b n M x L n t D b 2 x 1 b W 4 z N y w z N n 0 m c X V v d D s s J n F 1 b 3 Q 7 U 2 V j d G l v b j E v M j A y M S 0 x M S 0 x M l 8 x N j A 4 M D R f T E l E Q V J s b 2 d z L 0 F 1 d G 9 S Z W 1 v d m V k Q 2 9 s d W 1 u c z E u e 0 N v b H V t b j M 4 L D M 3 f S Z x d W 9 0 O y w m c X V v d D t T Z W N 0 a W 9 u M S 8 y M D I x L T E x L T E y X z E 2 M D g w N F 9 M S U R B U m x v Z 3 M v Q X V 0 b 1 J l b W 9 2 Z W R D b 2 x 1 b W 5 z M S 5 7 Q 2 9 s d W 1 u M z k s M z h 9 J n F 1 b 3 Q 7 L C Z x d W 9 0 O 1 N l Y 3 R p b 2 4 x L z I w M j E t M T E t M T J f M T Y w O D A 0 X 0 x J R E F S b G 9 n c y 9 B d X R v U m V t b 3 Z l Z E N v b H V t b n M x L n t D b 2 x 1 b W 4 0 M C w z O X 0 m c X V v d D s s J n F 1 b 3 Q 7 U 2 V j d G l v b j E v M j A y M S 0 x M S 0 x M l 8 x N j A 4 M D R f T E l E Q V J s b 2 d z L 0 F 1 d G 9 S Z W 1 v d m V k Q 2 9 s d W 1 u c z E u e 0 N v b H V t b j Q x L D Q w f S Z x d W 9 0 O y w m c X V v d D t T Z W N 0 a W 9 u M S 8 y M D I x L T E x L T E y X z E 2 M D g w N F 9 M S U R B U m x v Z 3 M v Q X V 0 b 1 J l b W 9 2 Z W R D b 2 x 1 b W 5 z M S 5 7 Q 2 9 s d W 1 u N D I s N D F 9 J n F 1 b 3 Q 7 L C Z x d W 9 0 O 1 N l Y 3 R p b 2 4 x L z I w M j E t M T E t M T J f M T Y w O D A 0 X 0 x J R E F S b G 9 n c y 9 B d X R v U m V t b 3 Z l Z E N v b H V t b n M x L n t D b 2 x 1 b W 4 0 M y w 0 M n 0 m c X V v d D s s J n F 1 b 3 Q 7 U 2 V j d G l v b j E v M j A y M S 0 x M S 0 x M l 8 x N j A 4 M D R f T E l E Q V J s b 2 d z L 0 F 1 d G 9 S Z W 1 v d m V k Q 2 9 s d W 1 u c z E u e 0 N v b H V t b j Q 0 L D Q z f S Z x d W 9 0 O y w m c X V v d D t T Z W N 0 a W 9 u M S 8 y M D I x L T E x L T E y X z E 2 M D g w N F 9 M S U R B U m x v Z 3 M v Q X V 0 b 1 J l b W 9 2 Z W R D b 2 x 1 b W 5 z M S 5 7 Q 2 9 s d W 1 u N D U s N D R 9 J n F 1 b 3 Q 7 L C Z x d W 9 0 O 1 N l Y 3 R p b 2 4 x L z I w M j E t M T E t M T J f M T Y w O D A 0 X 0 x J R E F S b G 9 n c y 9 B d X R v U m V t b 3 Z l Z E N v b H V t b n M x L n t D b 2 x 1 b W 4 0 N i w 0 N X 0 m c X V v d D s s J n F 1 b 3 Q 7 U 2 V j d G l v b j E v M j A y M S 0 x M S 0 x M l 8 x N j A 4 M D R f T E l E Q V J s b 2 d z L 0 F 1 d G 9 S Z W 1 v d m V k Q 2 9 s d W 1 u c z E u e 0 N v b H V t b j Q 3 L D Q 2 f S Z x d W 9 0 O y w m c X V v d D t T Z W N 0 a W 9 u M S 8 y M D I x L T E x L T E y X z E 2 M D g w N F 9 M S U R B U m x v Z 3 M v Q X V 0 b 1 J l b W 9 2 Z W R D b 2 x 1 b W 5 z M S 5 7 Q 2 9 s d W 1 u N D g s N D d 9 J n F 1 b 3 Q 7 L C Z x d W 9 0 O 1 N l Y 3 R p b 2 4 x L z I w M j E t M T E t M T J f M T Y w O D A 0 X 0 x J R E F S b G 9 n c y 9 B d X R v U m V t b 3 Z l Z E N v b H V t b n M x L n t D b 2 x 1 b W 4 0 O S w 0 O H 0 m c X V v d D s s J n F 1 b 3 Q 7 U 2 V j d G l v b j E v M j A y M S 0 x M S 0 x M l 8 x N j A 4 M D R f T E l E Q V J s b 2 d z L 0 F 1 d G 9 S Z W 1 v d m V k Q 2 9 s d W 1 u c z E u e 0 N v b H V t b j U w L D Q 5 f S Z x d W 9 0 O y w m c X V v d D t T Z W N 0 a W 9 u M S 8 y M D I x L T E x L T E y X z E 2 M D g w N F 9 M S U R B U m x v Z 3 M v Q X V 0 b 1 J l b W 9 2 Z W R D b 2 x 1 b W 5 z M S 5 7 Q 2 9 s d W 1 u N T E s N T B 9 J n F 1 b 3 Q 7 L C Z x d W 9 0 O 1 N l Y 3 R p b 2 4 x L z I w M j E t M T E t M T J f M T Y w O D A 0 X 0 x J R E F S b G 9 n c y 9 B d X R v U m V t b 3 Z l Z E N v b H V t b n M x L n t D b 2 x 1 b W 4 1 M i w 1 M X 0 m c X V v d D s s J n F 1 b 3 Q 7 U 2 V j d G l v b j E v M j A y M S 0 x M S 0 x M l 8 x N j A 4 M D R f T E l E Q V J s b 2 d z L 0 F 1 d G 9 S Z W 1 v d m V k Q 2 9 s d W 1 u c z E u e 0 N v b H V t b j U z L D U y f S Z x d W 9 0 O y w m c X V v d D t T Z W N 0 a W 9 u M S 8 y M D I x L T E x L T E y X z E 2 M D g w N F 9 M S U R B U m x v Z 3 M v Q X V 0 b 1 J l b W 9 2 Z W R D b 2 x 1 b W 5 z M S 5 7 Q 2 9 s d W 1 u N T Q s N T N 9 J n F 1 b 3 Q 7 L C Z x d W 9 0 O 1 N l Y 3 R p b 2 4 x L z I w M j E t M T E t M T J f M T Y w O D A 0 X 0 x J R E F S b G 9 n c y 9 B d X R v U m V t b 3 Z l Z E N v b H V t b n M x L n t D b 2 x 1 b W 4 1 N S w 1 N H 0 m c X V v d D s s J n F 1 b 3 Q 7 U 2 V j d G l v b j E v M j A y M S 0 x M S 0 x M l 8 x N j A 4 M D R f T E l E Q V J s b 2 d z L 0 F 1 d G 9 S Z W 1 v d m V k Q 2 9 s d W 1 u c z E u e 0 N v b H V t b j U 2 L D U 1 f S Z x d W 9 0 O y w m c X V v d D t T Z W N 0 a W 9 u M S 8 y M D I x L T E x L T E y X z E 2 M D g w N F 9 M S U R B U m x v Z 3 M v Q X V 0 b 1 J l b W 9 2 Z W R D b 2 x 1 b W 5 z M S 5 7 Q 2 9 s d W 1 u N T c s N T Z 9 J n F 1 b 3 Q 7 L C Z x d W 9 0 O 1 N l Y 3 R p b 2 4 x L z I w M j E t M T E t M T J f M T Y w O D A 0 X 0 x J R E F S b G 9 n c y 9 B d X R v U m V t b 3 Z l Z E N v b H V t b n M x L n t D b 2 x 1 b W 4 1 O C w 1 N 3 0 m c X V v d D s s J n F 1 b 3 Q 7 U 2 V j d G l v b j E v M j A y M S 0 x M S 0 x M l 8 x N j A 4 M D R f T E l E Q V J s b 2 d z L 0 F 1 d G 9 S Z W 1 v d m V k Q 2 9 s d W 1 u c z E u e 0 N v b H V t b j U 5 L D U 4 f S Z x d W 9 0 O y w m c X V v d D t T Z W N 0 a W 9 u M S 8 y M D I x L T E x L T E y X z E 2 M D g w N F 9 M S U R B U m x v Z 3 M v Q X V 0 b 1 J l b W 9 2 Z W R D b 2 x 1 b W 5 z M S 5 7 Q 2 9 s d W 1 u N j A s N T l 9 J n F 1 b 3 Q 7 L C Z x d W 9 0 O 1 N l Y 3 R p b 2 4 x L z I w M j E t M T E t M T J f M T Y w O D A 0 X 0 x J R E F S b G 9 n c y 9 B d X R v U m V t b 3 Z l Z E N v b H V t b n M x L n t D b 2 x 1 b W 4 2 M S w 2 M H 0 m c X V v d D s s J n F 1 b 3 Q 7 U 2 V j d G l v b j E v M j A y M S 0 x M S 0 x M l 8 x N j A 4 M D R f T E l E Q V J s b 2 d z L 0 F 1 d G 9 S Z W 1 v d m V k Q 2 9 s d W 1 u c z E u e 0 N v b H V t b j Y y L D Y x f S Z x d W 9 0 O y w m c X V v d D t T Z W N 0 a W 9 u M S 8 y M D I x L T E x L T E y X z E 2 M D g w N F 9 M S U R B U m x v Z 3 M v Q X V 0 b 1 J l b W 9 2 Z W R D b 2 x 1 b W 5 z M S 5 7 Q 2 9 s d W 1 u N j M s N j J 9 J n F 1 b 3 Q 7 L C Z x d W 9 0 O 1 N l Y 3 R p b 2 4 x L z I w M j E t M T E t M T J f M T Y w O D A 0 X 0 x J R E F S b G 9 n c y 9 B d X R v U m V t b 3 Z l Z E N v b H V t b n M x L n t D b 2 x 1 b W 4 2 N C w 2 M 3 0 m c X V v d D s s J n F 1 b 3 Q 7 U 2 V j d G l v b j E v M j A y M S 0 x M S 0 x M l 8 x N j A 4 M D R f T E l E Q V J s b 2 d z L 0 F 1 d G 9 S Z W 1 v d m V k Q 2 9 s d W 1 u c z E u e 0 N v b H V t b j Y 1 L D Y 0 f S Z x d W 9 0 O y w m c X V v d D t T Z W N 0 a W 9 u M S 8 y M D I x L T E x L T E y X z E 2 M D g w N F 9 M S U R B U m x v Z 3 M v Q X V 0 b 1 J l b W 9 2 Z W R D b 2 x 1 b W 5 z M S 5 7 Q 2 9 s d W 1 u N j Y s N j V 9 J n F 1 b 3 Q 7 L C Z x d W 9 0 O 1 N l Y 3 R p b 2 4 x L z I w M j E t M T E t M T J f M T Y w O D A 0 X 0 x J R E F S b G 9 n c y 9 B d X R v U m V t b 3 Z l Z E N v b H V t b n M x L n t D b 2 x 1 b W 4 2 N y w 2 N n 0 m c X V v d D s s J n F 1 b 3 Q 7 U 2 V j d G l v b j E v M j A y M S 0 x M S 0 x M l 8 x N j A 4 M D R f T E l E Q V J s b 2 d z L 0 F 1 d G 9 S Z W 1 v d m V k Q 2 9 s d W 1 u c z E u e 0 N v b H V t b j Y 4 L D Y 3 f S Z x d W 9 0 O y w m c X V v d D t T Z W N 0 a W 9 u M S 8 y M D I x L T E x L T E y X z E 2 M D g w N F 9 M S U R B U m x v Z 3 M v Q X V 0 b 1 J l b W 9 2 Z W R D b 2 x 1 b W 5 z M S 5 7 Q 2 9 s d W 1 u N j k s N j h 9 J n F 1 b 3 Q 7 L C Z x d W 9 0 O 1 N l Y 3 R p b 2 4 x L z I w M j E t M T E t M T J f M T Y w O D A 0 X 0 x J R E F S b G 9 n c y 9 B d X R v U m V t b 3 Z l Z E N v b H V t b n M x L n t D b 2 x 1 b W 4 3 M C w 2 O X 0 m c X V v d D s s J n F 1 b 3 Q 7 U 2 V j d G l v b j E v M j A y M S 0 x M S 0 x M l 8 x N j A 4 M D R f T E l E Q V J s b 2 d z L 0 F 1 d G 9 S Z W 1 v d m V k Q 2 9 s d W 1 u c z E u e 0 N v b H V t b j c x L D c w f S Z x d W 9 0 O y w m c X V v d D t T Z W N 0 a W 9 u M S 8 y M D I x L T E x L T E y X z E 2 M D g w N F 9 M S U R B U m x v Z 3 M v Q X V 0 b 1 J l b W 9 2 Z W R D b 2 x 1 b W 5 z M S 5 7 Q 2 9 s d W 1 u N z I s N z F 9 J n F 1 b 3 Q 7 L C Z x d W 9 0 O 1 N l Y 3 R p b 2 4 x L z I w M j E t M T E t M T J f M T Y w O D A 0 X 0 x J R E F S b G 9 n c y 9 B d X R v U m V t b 3 Z l Z E N v b H V t b n M x L n t D b 2 x 1 b W 4 3 M y w 3 M n 0 m c X V v d D s s J n F 1 b 3 Q 7 U 2 V j d G l v b j E v M j A y M S 0 x M S 0 x M l 8 x N j A 4 M D R f T E l E Q V J s b 2 d z L 0 F 1 d G 9 S Z W 1 v d m V k Q 2 9 s d W 1 u c z E u e 0 N v b H V t b j c 0 L D c z f S Z x d W 9 0 O y w m c X V v d D t T Z W N 0 a W 9 u M S 8 y M D I x L T E x L T E y X z E 2 M D g w N F 9 M S U R B U m x v Z 3 M v Q X V 0 b 1 J l b W 9 2 Z W R D b 2 x 1 b W 5 z M S 5 7 Q 2 9 s d W 1 u N z U s N z R 9 J n F 1 b 3 Q 7 L C Z x d W 9 0 O 1 N l Y 3 R p b 2 4 x L z I w M j E t M T E t M T J f M T Y w O D A 0 X 0 x J R E F S b G 9 n c y 9 B d X R v U m V t b 3 Z l Z E N v b H V t b n M x L n t D b 2 x 1 b W 4 3 N i w 3 N X 0 m c X V v d D s s J n F 1 b 3 Q 7 U 2 V j d G l v b j E v M j A y M S 0 x M S 0 x M l 8 x N j A 4 M D R f T E l E Q V J s b 2 d z L 0 F 1 d G 9 S Z W 1 v d m V k Q 2 9 s d W 1 u c z E u e 0 N v b H V t b j c 3 L D c 2 f S Z x d W 9 0 O y w m c X V v d D t T Z W N 0 a W 9 u M S 8 y M D I x L T E x L T E y X z E 2 M D g w N F 9 M S U R B U m x v Z 3 M v Q X V 0 b 1 J l b W 9 2 Z W R D b 2 x 1 b W 5 z M S 5 7 Q 2 9 s d W 1 u N z g s N z d 9 J n F 1 b 3 Q 7 L C Z x d W 9 0 O 1 N l Y 3 R p b 2 4 x L z I w M j E t M T E t M T J f M T Y w O D A 0 X 0 x J R E F S b G 9 n c y 9 B d X R v U m V t b 3 Z l Z E N v b H V t b n M x L n t D b 2 x 1 b W 4 3 O S w 3 O H 0 m c X V v d D s s J n F 1 b 3 Q 7 U 2 V j d G l v b j E v M j A y M S 0 x M S 0 x M l 8 x N j A 4 M D R f T E l E Q V J s b 2 d z L 0 F 1 d G 9 S Z W 1 v d m V k Q 2 9 s d W 1 u c z E u e 0 N v b H V t b j g w L D c 5 f S Z x d W 9 0 O y w m c X V v d D t T Z W N 0 a W 9 u M S 8 y M D I x L T E x L T E y X z E 2 M D g w N F 9 M S U R B U m x v Z 3 M v Q X V 0 b 1 J l b W 9 2 Z W R D b 2 x 1 b W 5 z M S 5 7 Q 2 9 s d W 1 u O D E s O D B 9 J n F 1 b 3 Q 7 L C Z x d W 9 0 O 1 N l Y 3 R p b 2 4 x L z I w M j E t M T E t M T J f M T Y w O D A 0 X 0 x J R E F S b G 9 n c y 9 B d X R v U m V t b 3 Z l Z E N v b H V t b n M x L n t D b 2 x 1 b W 4 4 M i w 4 M X 0 m c X V v d D s s J n F 1 b 3 Q 7 U 2 V j d G l v b j E v M j A y M S 0 x M S 0 x M l 8 x N j A 4 M D R f T E l E Q V J s b 2 d z L 0 F 1 d G 9 S Z W 1 v d m V k Q 2 9 s d W 1 u c z E u e 0 N v b H V t b j g z L D g y f S Z x d W 9 0 O y w m c X V v d D t T Z W N 0 a W 9 u M S 8 y M D I x L T E x L T E y X z E 2 M D g w N F 9 M S U R B U m x v Z 3 M v Q X V 0 b 1 J l b W 9 2 Z W R D b 2 x 1 b W 5 z M S 5 7 Q 2 9 s d W 1 u O D Q s O D N 9 J n F 1 b 3 Q 7 L C Z x d W 9 0 O 1 N l Y 3 R p b 2 4 x L z I w M j E t M T E t M T J f M T Y w O D A 0 X 0 x J R E F S b G 9 n c y 9 B d X R v U m V t b 3 Z l Z E N v b H V t b n M x L n t D b 2 x 1 b W 4 4 N S w 4 N H 0 m c X V v d D s s J n F 1 b 3 Q 7 U 2 V j d G l v b j E v M j A y M S 0 x M S 0 x M l 8 x N j A 4 M D R f T E l E Q V J s b 2 d z L 0 F 1 d G 9 S Z W 1 v d m V k Q 2 9 s d W 1 u c z E u e 0 N v b H V t b j g 2 L D g 1 f S Z x d W 9 0 O y w m c X V v d D t T Z W N 0 a W 9 u M S 8 y M D I x L T E x L T E y X z E 2 M D g w N F 9 M S U R B U m x v Z 3 M v Q X V 0 b 1 J l b W 9 2 Z W R D b 2 x 1 b W 5 z M S 5 7 Q 2 9 s d W 1 u O D c s O D Z 9 J n F 1 b 3 Q 7 L C Z x d W 9 0 O 1 N l Y 3 R p b 2 4 x L z I w M j E t M T E t M T J f M T Y w O D A 0 X 0 x J R E F S b G 9 n c y 9 B d X R v U m V t b 3 Z l Z E N v b H V t b n M x L n t D b 2 x 1 b W 4 4 O C w 4 N 3 0 m c X V v d D s s J n F 1 b 3 Q 7 U 2 V j d G l v b j E v M j A y M S 0 x M S 0 x M l 8 x N j A 4 M D R f T E l E Q V J s b 2 d z L 0 F 1 d G 9 S Z W 1 v d m V k Q 2 9 s d W 1 u c z E u e 0 N v b H V t b j g 5 L D g 4 f S Z x d W 9 0 O y w m c X V v d D t T Z W N 0 a W 9 u M S 8 y M D I x L T E x L T E y X z E 2 M D g w N F 9 M S U R B U m x v Z 3 M v Q X V 0 b 1 J l b W 9 2 Z W R D b 2 x 1 b W 5 z M S 5 7 Q 2 9 s d W 1 u O T A s O D l 9 J n F 1 b 3 Q 7 L C Z x d W 9 0 O 1 N l Y 3 R p b 2 4 x L z I w M j E t M T E t M T J f M T Y w O D A 0 X 0 x J R E F S b G 9 n c y 9 B d X R v U m V t b 3 Z l Z E N v b H V t b n M x L n t D b 2 x 1 b W 4 5 M S w 5 M H 0 m c X V v d D s s J n F 1 b 3 Q 7 U 2 V j d G l v b j E v M j A y M S 0 x M S 0 x M l 8 x N j A 4 M D R f T E l E Q V J s b 2 d z L 0 F 1 d G 9 S Z W 1 v d m V k Q 2 9 s d W 1 u c z E u e 0 N v b H V t b j k y L D k x f S Z x d W 9 0 O y w m c X V v d D t T Z W N 0 a W 9 u M S 8 y M D I x L T E x L T E y X z E 2 M D g w N F 9 M S U R B U m x v Z 3 M v Q X V 0 b 1 J l b W 9 2 Z W R D b 2 x 1 b W 5 z M S 5 7 Q 2 9 s d W 1 u O T M s O T J 9 J n F 1 b 3 Q 7 L C Z x d W 9 0 O 1 N l Y 3 R p b 2 4 x L z I w M j E t M T E t M T J f M T Y w O D A 0 X 0 x J R E F S b G 9 n c y 9 B d X R v U m V t b 3 Z l Z E N v b H V t b n M x L n t D b 2 x 1 b W 4 5 N C w 5 M 3 0 m c X V v d D s s J n F 1 b 3 Q 7 U 2 V j d G l v b j E v M j A y M S 0 x M S 0 x M l 8 x N j A 4 M D R f T E l E Q V J s b 2 d z L 0 F 1 d G 9 S Z W 1 v d m V k Q 2 9 s d W 1 u c z E u e 0 N v b H V t b j k 1 L D k 0 f S Z x d W 9 0 O y w m c X V v d D t T Z W N 0 a W 9 u M S 8 y M D I x L T E x L T E y X z E 2 M D g w N F 9 M S U R B U m x v Z 3 M v Q X V 0 b 1 J l b W 9 2 Z W R D b 2 x 1 b W 5 z M S 5 7 Q 2 9 s d W 1 u O T Y s O T V 9 J n F 1 b 3 Q 7 L C Z x d W 9 0 O 1 N l Y 3 R p b 2 4 x L z I w M j E t M T E t M T J f M T Y w O D A 0 X 0 x J R E F S b G 9 n c y 9 B d X R v U m V t b 3 Z l Z E N v b H V t b n M x L n t D b 2 x 1 b W 4 5 N y w 5 N n 0 m c X V v d D s s J n F 1 b 3 Q 7 U 2 V j d G l v b j E v M j A y M S 0 x M S 0 x M l 8 x N j A 4 M D R f T E l E Q V J s b 2 d z L 0 F 1 d G 9 S Z W 1 v d m V k Q 2 9 s d W 1 u c z E u e 0 N v b H V t b j k 4 L D k 3 f S Z x d W 9 0 O y w m c X V v d D t T Z W N 0 a W 9 u M S 8 y M D I x L T E x L T E y X z E 2 M D g w N F 9 M S U R B U m x v Z 3 M v Q X V 0 b 1 J l b W 9 2 Z W R D b 2 x 1 b W 5 z M S 5 7 Q 2 9 s d W 1 u O T k s O T h 9 J n F 1 b 3 Q 7 L C Z x d W 9 0 O 1 N l Y 3 R p b 2 4 x L z I w M j E t M T E t M T J f M T Y w O D A 0 X 0 x J R E F S b G 9 n c y 9 B d X R v U m V t b 3 Z l Z E N v b H V t b n M x L n t D b 2 x 1 b W 4 x M D A s O T l 9 J n F 1 b 3 Q 7 L C Z x d W 9 0 O 1 N l Y 3 R p b 2 4 x L z I w M j E t M T E t M T J f M T Y w O D A 0 X 0 x J R E F S b G 9 n c y 9 B d X R v U m V t b 3 Z l Z E N v b H V t b n M x L n t D b 2 x 1 b W 4 x M D E s M T A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j A y M S 0 x M S 0 x M l 8 x N j A 4 M D R f T E l E Q V J s b 2 d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E t M T E t M T J f M T Y w O D A 0 X 0 x J R E F S b G 9 n c y 9 U e X B l J T I w b W 9 k a W Z p J U M z J U E 5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E H 2 H e 7 4 X Z p E o s 9 R J b f d b x U A A A A A A g A A A A A A E G Y A A A A B A A A g A A A A J 3 p l B J L Z g 9 s B I Y X C w k r j N u d k l H 5 R T r g X 5 m 8 L 5 c k 3 h e s A A A A A D o A A A A A C A A A g A A A A h + x V W e E 5 g U h Q M G b D P G n T B U n b H L X b f i P E / I v x e c k l z h x Q A A A A K p T u Q M k x M j w E 3 T 1 u o j R j Y E D 4 l 9 D S a A w R L B W B b 8 j w W A t c s D v Y p w G 9 z E / L d K S t q l o F M z h y l P V O 5 y q z H D U 7 G f b + s 2 M p o h u w l U E 1 K D y B z D N v K 9 p A A A A A q A f m f F i I P U L z / Y M H M n B F F n A e 6 I T c M 9 D c V Z L 8 x 0 + e g x h P / O 2 N s J q W c w Y 0 0 i F h 7 M / 5 W f c Q P S 4 z T 5 o Y p l t 5 e v I S 7 w = = < / D a t a M a s h u p > 
</file>

<file path=customXml/itemProps1.xml><?xml version="1.0" encoding="utf-8"?>
<ds:datastoreItem xmlns:ds="http://schemas.openxmlformats.org/officeDocument/2006/customXml" ds:itemID="{5A08DB6D-BA05-4851-8DE3-CF1DFAB0BB6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2021-11-12_160804_LIDARlogs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Savioz</dc:creator>
  <cp:lastModifiedBy>Vincent Savioz</cp:lastModifiedBy>
  <dcterms:created xsi:type="dcterms:W3CDTF">2021-11-15T23:16:23Z</dcterms:created>
  <dcterms:modified xsi:type="dcterms:W3CDTF">2021-11-16T11:49:56Z</dcterms:modified>
</cp:coreProperties>
</file>