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0"/>
  <workbookPr/>
  <mc:AlternateContent xmlns:mc="http://schemas.openxmlformats.org/markup-compatibility/2006">
    <mc:Choice Requires="x15">
      <x15ac:absPath xmlns:x15ac="http://schemas.microsoft.com/office/spreadsheetml/2010/11/ac" url="/Users/spappu/Sridhar_CDrive/Desktop/Desktop_20150323/Batch 40/CSE7302c/Day01/"/>
    </mc:Choice>
  </mc:AlternateContent>
  <xr:revisionPtr revIDLastSave="0" documentId="13_ncr:1_{1C224E7B-0895-7F40-97D1-F72555C1BABF}" xr6:coauthVersionLast="32" xr6:coauthVersionMax="32" xr10:uidLastSave="{00000000-0000-0000-0000-000000000000}"/>
  <bookViews>
    <workbookView xWindow="120" yWindow="560" windowWidth="27360" windowHeight="15740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F4" i="1"/>
  <c r="F3" i="1"/>
  <c r="O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3" i="1"/>
  <c r="G13" i="1" l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E3" i="1"/>
  <c r="G10" i="1"/>
  <c r="F6" i="1"/>
  <c r="D3" i="1"/>
  <c r="G11" i="1" s="1"/>
</calcChain>
</file>

<file path=xl/sharedStrings.xml><?xml version="1.0" encoding="utf-8"?>
<sst xmlns="http://schemas.openxmlformats.org/spreadsheetml/2006/main" count="78" uniqueCount="76">
  <si>
    <t>Height (in ft)</t>
  </si>
  <si>
    <t>Weight (in kg)</t>
  </si>
  <si>
    <t>Height (in nm)</t>
  </si>
  <si>
    <t>Weight (in ng)</t>
  </si>
  <si>
    <t>COVARIANCE</t>
  </si>
  <si>
    <t>UNITS</t>
  </si>
  <si>
    <t>ft-kg</t>
  </si>
  <si>
    <t>nm-ng</t>
  </si>
  <si>
    <t>IMPACT OF SCALE</t>
  </si>
  <si>
    <t>Oil Price ($ per barrel)</t>
  </si>
  <si>
    <t>Potato Price (in Rs per kg)</t>
  </si>
  <si>
    <t>Date</t>
  </si>
  <si>
    <t>Jan 2008</t>
  </si>
  <si>
    <t>Feb 2008</t>
  </si>
  <si>
    <t>Mar 2008</t>
  </si>
  <si>
    <t>Apr 2008</t>
  </si>
  <si>
    <t>May 2008</t>
  </si>
  <si>
    <t>Jun 2008</t>
  </si>
  <si>
    <t>Jul 2008</t>
  </si>
  <si>
    <t>Aug 2008</t>
  </si>
  <si>
    <t>Sep 2008</t>
  </si>
  <si>
    <t>Oct 2008</t>
  </si>
  <si>
    <t>Nov 2008</t>
  </si>
  <si>
    <t>Dec 2008</t>
  </si>
  <si>
    <t>Jan 2009</t>
  </si>
  <si>
    <t>Feb 2009</t>
  </si>
  <si>
    <t>Mar 2009</t>
  </si>
  <si>
    <t>Apr 2009</t>
  </si>
  <si>
    <t>May 2009</t>
  </si>
  <si>
    <t>Jun 2009</t>
  </si>
  <si>
    <t>Jul 2009</t>
  </si>
  <si>
    <t>Aug 2009</t>
  </si>
  <si>
    <t>Sep 2009</t>
  </si>
  <si>
    <t>Oct 2009</t>
  </si>
  <si>
    <t>Nov 2009</t>
  </si>
  <si>
    <t>Dec 2009</t>
  </si>
  <si>
    <t>Jan 2010</t>
  </si>
  <si>
    <t>Feb 2010</t>
  </si>
  <si>
    <t>Mar 2010</t>
  </si>
  <si>
    <t>Apr 2010</t>
  </si>
  <si>
    <t>May 2010</t>
  </si>
  <si>
    <t>Jun 2010</t>
  </si>
  <si>
    <t>Jul 2010</t>
  </si>
  <si>
    <t>Aug 2010</t>
  </si>
  <si>
    <t>Sep 2010</t>
  </si>
  <si>
    <t>Oct 2010</t>
  </si>
  <si>
    <t>Nov 2010</t>
  </si>
  <si>
    <t>Dec 2010</t>
  </si>
  <si>
    <t>Jan 2011</t>
  </si>
  <si>
    <t>Feb 2011</t>
  </si>
  <si>
    <t>Mar 2011</t>
  </si>
  <si>
    <t>Apr 2011</t>
  </si>
  <si>
    <t>May 2011</t>
  </si>
  <si>
    <t>Jun 2011</t>
  </si>
  <si>
    <t>Jul 2011</t>
  </si>
  <si>
    <t>Aug 2011</t>
  </si>
  <si>
    <t>Sep 2011</t>
  </si>
  <si>
    <t>Oct 2011</t>
  </si>
  <si>
    <t>Nov 2011</t>
  </si>
  <si>
    <t>Dec 2011</t>
  </si>
  <si>
    <t>Jan 2012</t>
  </si>
  <si>
    <t>Feb 2012</t>
  </si>
  <si>
    <t>Mar 2012</t>
  </si>
  <si>
    <t>Apr 2012</t>
  </si>
  <si>
    <t>May 2012</t>
  </si>
  <si>
    <t>Jun 2012</t>
  </si>
  <si>
    <t>$perbarrel-Rsperkg</t>
  </si>
  <si>
    <t>CORRELATION</t>
  </si>
  <si>
    <t>Height-Weight (in ft-kg)</t>
  </si>
  <si>
    <t>Height-Weight (in nm-ng)</t>
  </si>
  <si>
    <t>Oil Price - Potato Price</t>
  </si>
  <si>
    <t>CAN WE COMPARE COVARIANCE AMONG TWO SETS OF VARIABLES?</t>
  </si>
  <si>
    <t>CRAZY UNITS</t>
  </si>
  <si>
    <t>Height</t>
  </si>
  <si>
    <t>Weight</t>
  </si>
  <si>
    <t>z-SCORES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</si>
</sst>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"/>
  </numFmts>
  <fonts count="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67" fontId="0" fillId="0" borderId="0" xfId="0" applyNumberFormat="1"/>
    <xf numFmtId="0" fontId="2" fillId="0" borderId="0" xfId="0" applyFont="1"/>
    <xf numFmtId="0" fontId="0" fillId="2" borderId="1" xfId="0" applyFill="1" applyBorder="1"/>
    <xf numFmtId="0" fontId="2" fillId="2" borderId="2" xfId="0" applyFont="1" applyFill="1" applyBorder="1"/>
    <xf numFmtId="0" fontId="2" fillId="0" borderId="0" xfId="0" applyFont="1" applyAlignment="1"/>
    <xf numFmtId="164" fontId="0" fillId="2" borderId="1" xfId="0" applyNumberFormat="1" applyFill="1" applyBorder="1"/>
    <xf numFmtId="0" fontId="2" fillId="0" borderId="1" xfId="0" applyFont="1" applyBorder="1"/>
    <xf numFmtId="167" fontId="0" fillId="0" borderId="1" xfId="0" applyNumberFormat="1" applyBorder="1"/>
    <xf numFmtId="0" fontId="2" fillId="2" borderId="3" xfId="0" applyFont="1" applyFill="1" applyBorder="1" applyAlignment="1">
      <alignment horizontal="right"/>
    </xf>
    <xf numFmtId="165" fontId="0" fillId="2" borderId="4" xfId="0" applyNumberFormat="1" applyFill="1" applyBorder="1"/>
    <xf numFmtId="1" fontId="0" fillId="2" borderId="4" xfId="0" applyNumberFormat="1" applyFill="1" applyBorder="1"/>
    <xf numFmtId="166" fontId="0" fillId="2" borderId="4" xfId="0" applyNumberFormat="1" applyFill="1" applyBorder="1"/>
    <xf numFmtId="0" fontId="0" fillId="2" borderId="4" xfId="0" applyFill="1" applyBorder="1"/>
    <xf numFmtId="1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left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tabSelected="1" workbookViewId="0">
      <selection activeCell="P5" sqref="P5"/>
    </sheetView>
  </sheetViews>
  <sheetFormatPr baseColWidth="10" defaultRowHeight="16"/>
  <cols>
    <col min="1" max="1" width="11.33203125" bestFit="1" customWidth="1"/>
    <col min="2" max="2" width="12.5" bestFit="1" customWidth="1"/>
    <col min="3" max="3" width="3.5" customWidth="1"/>
    <col min="4" max="4" width="14.6640625" customWidth="1"/>
    <col min="5" max="5" width="13.33203125" customWidth="1"/>
    <col min="6" max="6" width="22.33203125" customWidth="1"/>
    <col min="7" max="7" width="16.83203125" bestFit="1" customWidth="1"/>
    <col min="9" max="9" width="9.1640625" bestFit="1" customWidth="1"/>
    <col min="10" max="10" width="19.33203125" bestFit="1" customWidth="1"/>
    <col min="11" max="11" width="22.5" bestFit="1" customWidth="1"/>
    <col min="12" max="12" width="3.33203125" customWidth="1"/>
    <col min="13" max="13" width="10.83203125" customWidth="1"/>
    <col min="14" max="14" width="12.6640625" customWidth="1"/>
    <col min="15" max="15" width="12" bestFit="1" customWidth="1"/>
    <col min="16" max="16" width="13" bestFit="1" customWidth="1"/>
  </cols>
  <sheetData>
    <row r="1" spans="1:16" s="2" customFormat="1">
      <c r="A1" s="18" t="s">
        <v>8</v>
      </c>
      <c r="B1" s="18"/>
      <c r="C1" s="18"/>
      <c r="D1" s="18"/>
      <c r="E1" s="18"/>
      <c r="F1" s="18"/>
      <c r="G1" s="18"/>
      <c r="H1" s="20" t="s">
        <v>71</v>
      </c>
      <c r="I1" s="20"/>
      <c r="J1" s="20"/>
      <c r="K1" s="20"/>
      <c r="L1" s="5"/>
      <c r="M1" s="20" t="s">
        <v>75</v>
      </c>
      <c r="N1" s="20"/>
    </row>
    <row r="2" spans="1:16" s="2" customFormat="1">
      <c r="A2" s="7" t="s">
        <v>0</v>
      </c>
      <c r="B2" s="7" t="s">
        <v>1</v>
      </c>
      <c r="D2" s="7" t="s">
        <v>2</v>
      </c>
      <c r="E2" s="7" t="s">
        <v>3</v>
      </c>
      <c r="F2" s="9" t="s">
        <v>4</v>
      </c>
      <c r="G2" s="4" t="s">
        <v>5</v>
      </c>
      <c r="I2" s="7" t="s">
        <v>11</v>
      </c>
      <c r="J2" s="7" t="s">
        <v>9</v>
      </c>
      <c r="K2" s="7" t="s">
        <v>10</v>
      </c>
      <c r="M2" s="7" t="s">
        <v>73</v>
      </c>
      <c r="N2" s="7" t="s">
        <v>74</v>
      </c>
      <c r="O2" s="22" t="s">
        <v>4</v>
      </c>
      <c r="P2" s="22" t="s">
        <v>67</v>
      </c>
    </row>
    <row r="3" spans="1:16">
      <c r="A3" s="8">
        <v>4.7749271768843755</v>
      </c>
      <c r="B3" s="8">
        <v>53.944082335583516</v>
      </c>
      <c r="D3" s="14">
        <f>A3*12*10000</f>
        <v>572991.26122612506</v>
      </c>
      <c r="E3" s="14">
        <f>B3*1000000</f>
        <v>53944082.335583515</v>
      </c>
      <c r="F3" s="10">
        <f>_xlfn.COVARIANCE.S(A3:A102,B3:B102)</f>
        <v>1.1894728328245789</v>
      </c>
      <c r="G3" s="3" t="s">
        <v>6</v>
      </c>
      <c r="I3" s="15" t="s">
        <v>12</v>
      </c>
      <c r="J3" s="16">
        <v>107.16</v>
      </c>
      <c r="K3" s="16">
        <v>12</v>
      </c>
      <c r="M3" s="21">
        <f>(D3-AVERAGE(D$3:D$102))/_xlfn.STDEV.S(D$3:D$102)</f>
        <v>-2.4497637866341706</v>
      </c>
      <c r="N3" s="21">
        <f>(E3-AVERAGE(E$3:E$102))/_xlfn.STDEV.S(E$3:E$102)</f>
        <v>-0.24242241619570709</v>
      </c>
      <c r="O3" s="6">
        <f>_xlfn.COVARIANCE.S(M3:M102,N3:N102)</f>
        <v>0.79414388767320532</v>
      </c>
      <c r="P3" s="6">
        <f>CORREL(M3:M102,N3:N102)</f>
        <v>0.79414388767320532</v>
      </c>
    </row>
    <row r="4" spans="1:16">
      <c r="A4" s="8">
        <v>5.5284587713395013</v>
      </c>
      <c r="B4" s="8">
        <v>55.474312855658354</v>
      </c>
      <c r="D4" s="14">
        <f t="shared" ref="D4:D67" si="0">A4*12*10000</f>
        <v>663415.05256074015</v>
      </c>
      <c r="E4" s="14">
        <f t="shared" ref="E4:E67" si="1">B4*1000000</f>
        <v>55474312.855658352</v>
      </c>
      <c r="F4" s="11">
        <f>_xlfn.COVARIANCE.S(D3:D102,E3:E102)</f>
        <v>142736739938.94946</v>
      </c>
      <c r="G4" s="3" t="s">
        <v>7</v>
      </c>
      <c r="I4" s="15" t="s">
        <v>13</v>
      </c>
      <c r="J4" s="16">
        <v>118.68</v>
      </c>
      <c r="K4" s="16">
        <v>12</v>
      </c>
      <c r="M4" s="21">
        <f t="shared" ref="M4:N67" si="2">(D4-AVERAGE(D$3:D$102))/_xlfn.STDEV.S(D$3:D$102)</f>
        <v>6.3847838664246495E-2</v>
      </c>
      <c r="N4" s="21">
        <f t="shared" si="2"/>
        <v>6.3847838664239279E-2</v>
      </c>
    </row>
    <row r="5" spans="1:16">
      <c r="A5" s="8">
        <v>5.580144445746555</v>
      </c>
      <c r="B5" s="8">
        <v>56.335740762442583</v>
      </c>
      <c r="D5" s="14">
        <f t="shared" si="0"/>
        <v>669617.3334895866</v>
      </c>
      <c r="E5" s="14">
        <f t="shared" si="1"/>
        <v>56335740.762442581</v>
      </c>
      <c r="I5" s="15" t="s">
        <v>14</v>
      </c>
      <c r="J5" s="16">
        <v>117.38</v>
      </c>
      <c r="K5" s="16">
        <v>10</v>
      </c>
      <c r="M5" s="21">
        <f t="shared" si="2"/>
        <v>0.2362596034886556</v>
      </c>
      <c r="N5" s="21">
        <f t="shared" si="2"/>
        <v>0.23625960348864833</v>
      </c>
    </row>
    <row r="6" spans="1:16">
      <c r="A6" s="8">
        <v>5.6157030737886089</v>
      </c>
      <c r="B6" s="8">
        <v>56.928384563143482</v>
      </c>
      <c r="D6" s="14">
        <f t="shared" si="0"/>
        <v>673884.36885463307</v>
      </c>
      <c r="E6" s="14">
        <f t="shared" si="1"/>
        <v>56928384.563143484</v>
      </c>
      <c r="F6" s="12">
        <f>_xlfn.COVARIANCE.P(J3:J56,K3:K56)</f>
        <v>-5.274506172839506</v>
      </c>
      <c r="G6" s="3" t="s">
        <v>66</v>
      </c>
      <c r="I6" s="15" t="s">
        <v>15</v>
      </c>
      <c r="J6" s="16">
        <v>130.63999999999999</v>
      </c>
      <c r="K6" s="16">
        <v>10</v>
      </c>
      <c r="M6" s="21">
        <f t="shared" si="2"/>
        <v>0.35487517513008032</v>
      </c>
      <c r="N6" s="21">
        <f t="shared" si="2"/>
        <v>0.35487517513007394</v>
      </c>
    </row>
    <row r="7" spans="1:16">
      <c r="A7" s="8">
        <v>5.7189335646107793</v>
      </c>
      <c r="B7" s="8">
        <v>58.648892743512988</v>
      </c>
      <c r="D7" s="14">
        <f t="shared" si="0"/>
        <v>686272.02775329351</v>
      </c>
      <c r="E7" s="14">
        <f t="shared" si="1"/>
        <v>58648892.743512988</v>
      </c>
      <c r="G7" s="17" t="s">
        <v>72</v>
      </c>
      <c r="I7" s="15" t="s">
        <v>16</v>
      </c>
      <c r="J7" s="16">
        <v>145.05000000000001</v>
      </c>
      <c r="K7" s="16">
        <v>10</v>
      </c>
      <c r="M7" s="21">
        <f t="shared" si="2"/>
        <v>0.6992288342536882</v>
      </c>
      <c r="N7" s="21">
        <f t="shared" si="2"/>
        <v>0.6992288342536811</v>
      </c>
    </row>
    <row r="8" spans="1:16">
      <c r="A8" s="8">
        <v>6.0223955668043345</v>
      </c>
      <c r="B8" s="8">
        <v>63.706592780072242</v>
      </c>
      <c r="D8" s="14">
        <f t="shared" si="0"/>
        <v>722687.46801652014</v>
      </c>
      <c r="E8" s="14">
        <f t="shared" si="1"/>
        <v>63706592.780072242</v>
      </c>
      <c r="I8" s="15" t="s">
        <v>17</v>
      </c>
      <c r="J8" s="16">
        <v>157.87</v>
      </c>
      <c r="K8" s="16">
        <v>10</v>
      </c>
      <c r="M8" s="21">
        <f t="shared" si="2"/>
        <v>1.7115097023195056</v>
      </c>
      <c r="N8" s="21">
        <f t="shared" si="2"/>
        <v>1.7115097023194983</v>
      </c>
    </row>
    <row r="9" spans="1:16">
      <c r="A9" s="8">
        <v>4.9901622812903952</v>
      </c>
      <c r="B9" s="8">
        <v>46.502704688173253</v>
      </c>
      <c r="D9" s="14">
        <f t="shared" si="0"/>
        <v>598819.47375484742</v>
      </c>
      <c r="E9" s="14">
        <f t="shared" si="1"/>
        <v>46502704.688173249</v>
      </c>
      <c r="F9" s="19" t="s">
        <v>67</v>
      </c>
      <c r="G9" s="20"/>
      <c r="I9" s="15" t="s">
        <v>18</v>
      </c>
      <c r="J9" s="16">
        <v>139.32</v>
      </c>
      <c r="K9" s="16">
        <v>10</v>
      </c>
      <c r="M9" s="21">
        <f t="shared" si="2"/>
        <v>-1.7317879717003641</v>
      </c>
      <c r="N9" s="21">
        <f t="shared" si="2"/>
        <v>-1.731787971700371</v>
      </c>
    </row>
    <row r="10" spans="1:16">
      <c r="A10" s="8">
        <v>5.8305278823972913</v>
      </c>
      <c r="B10" s="8">
        <v>60.508798039954854</v>
      </c>
      <c r="D10" s="14">
        <f t="shared" si="0"/>
        <v>699663.34588767495</v>
      </c>
      <c r="E10" s="14">
        <f t="shared" si="1"/>
        <v>60508798.039954856</v>
      </c>
      <c r="F10" s="13" t="s">
        <v>68</v>
      </c>
      <c r="G10" s="6">
        <f>CORREL(A3:A102,B3:B102)</f>
        <v>0.79414388767320554</v>
      </c>
      <c r="I10" s="15" t="s">
        <v>19</v>
      </c>
      <c r="J10" s="16">
        <v>130.22</v>
      </c>
      <c r="K10" s="16">
        <v>10</v>
      </c>
      <c r="M10" s="21">
        <f t="shared" si="2"/>
        <v>1.0714823357253203</v>
      </c>
      <c r="N10" s="21">
        <f t="shared" si="2"/>
        <v>1.0714823357253134</v>
      </c>
    </row>
    <row r="11" spans="1:16">
      <c r="A11" s="8">
        <v>5.3395702505149529</v>
      </c>
      <c r="B11" s="8">
        <v>52.326170841915882</v>
      </c>
      <c r="D11" s="14">
        <f t="shared" si="0"/>
        <v>640748.43006179435</v>
      </c>
      <c r="E11" s="14">
        <f t="shared" si="1"/>
        <v>52326170.841915883</v>
      </c>
      <c r="F11" s="13" t="s">
        <v>69</v>
      </c>
      <c r="G11" s="6">
        <f>CORREL(D3:D102,E3:E102)</f>
        <v>0.79414388767320554</v>
      </c>
      <c r="I11" s="15" t="s">
        <v>20</v>
      </c>
      <c r="J11" s="16">
        <v>113.59</v>
      </c>
      <c r="K11" s="16">
        <v>10</v>
      </c>
      <c r="M11" s="21">
        <f t="shared" si="2"/>
        <v>-0.56624170943668806</v>
      </c>
      <c r="N11" s="21">
        <f t="shared" si="2"/>
        <v>-0.5662417094366945</v>
      </c>
    </row>
    <row r="12" spans="1:16">
      <c r="A12" s="8">
        <v>5.651222820932162</v>
      </c>
      <c r="B12" s="8">
        <v>57.520380348869367</v>
      </c>
      <c r="D12" s="14">
        <f t="shared" si="0"/>
        <v>678146.73851185944</v>
      </c>
      <c r="E12" s="14">
        <f t="shared" si="1"/>
        <v>57520380.348869368</v>
      </c>
      <c r="F12" s="1"/>
      <c r="I12" s="15" t="s">
        <v>21</v>
      </c>
      <c r="J12" s="16">
        <v>77.63</v>
      </c>
      <c r="K12" s="16">
        <v>10</v>
      </c>
      <c r="M12" s="21">
        <f t="shared" si="2"/>
        <v>0.47336104885413466</v>
      </c>
      <c r="N12" s="21">
        <f t="shared" si="2"/>
        <v>0.47336104885412805</v>
      </c>
    </row>
    <row r="13" spans="1:16">
      <c r="A13" s="8">
        <v>5.501562057150295</v>
      </c>
      <c r="B13" s="8">
        <v>55.02603428583825</v>
      </c>
      <c r="D13" s="14">
        <f t="shared" si="0"/>
        <v>660187.4468580354</v>
      </c>
      <c r="E13" s="14">
        <f t="shared" si="1"/>
        <v>55026034.285838246</v>
      </c>
      <c r="F13" s="13" t="s">
        <v>70</v>
      </c>
      <c r="G13" s="6">
        <f>CORREL(J3:J56,K3:K56)</f>
        <v>-8.1737256646842421E-2</v>
      </c>
      <c r="I13" s="15" t="s">
        <v>22</v>
      </c>
      <c r="J13" s="16">
        <v>64.150000000000006</v>
      </c>
      <c r="K13" s="16">
        <v>10</v>
      </c>
      <c r="M13" s="21">
        <f t="shared" si="2"/>
        <v>-2.587353992931413E-2</v>
      </c>
      <c r="N13" s="21">
        <f t="shared" si="2"/>
        <v>-2.587353992932169E-2</v>
      </c>
    </row>
    <row r="14" spans="1:16">
      <c r="A14" s="8">
        <v>5.436644940135011</v>
      </c>
      <c r="B14" s="8">
        <v>42.915452948072925</v>
      </c>
      <c r="D14" s="14">
        <f t="shared" si="0"/>
        <v>652397.39281620132</v>
      </c>
      <c r="E14" s="14">
        <f t="shared" si="1"/>
        <v>42915452.948072925</v>
      </c>
      <c r="I14" s="15" t="s">
        <v>23</v>
      </c>
      <c r="J14" s="16">
        <v>52.36</v>
      </c>
      <c r="K14" s="16">
        <v>10</v>
      </c>
      <c r="M14" s="21">
        <f t="shared" si="2"/>
        <v>-0.24242241619570015</v>
      </c>
      <c r="N14" s="21">
        <f t="shared" si="2"/>
        <v>-2.4497637866341768</v>
      </c>
    </row>
    <row r="15" spans="1:16">
      <c r="A15" s="8">
        <v>6.0449219315778464</v>
      </c>
      <c r="B15" s="8">
        <v>64.082032192964107</v>
      </c>
      <c r="D15" s="14">
        <f t="shared" si="0"/>
        <v>725390.63178934157</v>
      </c>
      <c r="E15" s="14">
        <f t="shared" si="1"/>
        <v>64082032.192964107</v>
      </c>
      <c r="I15" s="15" t="s">
        <v>24</v>
      </c>
      <c r="J15" s="16">
        <v>48.78</v>
      </c>
      <c r="K15" s="16">
        <v>10</v>
      </c>
      <c r="M15" s="21">
        <f t="shared" si="2"/>
        <v>1.7866525799202195</v>
      </c>
      <c r="N15" s="21">
        <f t="shared" si="2"/>
        <v>1.7866525799202122</v>
      </c>
    </row>
    <row r="16" spans="1:16">
      <c r="A16" s="8">
        <v>5.5545250031791511</v>
      </c>
      <c r="B16" s="8">
        <v>55.908750052985852</v>
      </c>
      <c r="D16" s="14">
        <f t="shared" si="0"/>
        <v>666543.00038149813</v>
      </c>
      <c r="E16" s="14">
        <f t="shared" si="1"/>
        <v>55908750.052985854</v>
      </c>
      <c r="I16" s="15" t="s">
        <v>25</v>
      </c>
      <c r="J16" s="16">
        <v>51.35</v>
      </c>
      <c r="K16" s="16">
        <v>10</v>
      </c>
      <c r="M16" s="21">
        <f t="shared" si="2"/>
        <v>0.15079891525081618</v>
      </c>
      <c r="N16" s="21">
        <f t="shared" si="2"/>
        <v>0.15079891525080985</v>
      </c>
    </row>
    <row r="17" spans="1:14">
      <c r="A17" s="8">
        <v>5.4711053533246741</v>
      </c>
      <c r="B17" s="8">
        <v>54.518422555411234</v>
      </c>
      <c r="D17" s="14">
        <f t="shared" si="0"/>
        <v>656532.64239896089</v>
      </c>
      <c r="E17" s="14">
        <f t="shared" si="1"/>
        <v>54518422.555411234</v>
      </c>
      <c r="I17" s="15" t="s">
        <v>26</v>
      </c>
      <c r="J17" s="16">
        <v>57.58</v>
      </c>
      <c r="K17" s="16">
        <v>10</v>
      </c>
      <c r="M17" s="21">
        <f t="shared" si="2"/>
        <v>-0.12747024186947495</v>
      </c>
      <c r="N17" s="21">
        <f t="shared" si="2"/>
        <v>-0.12747024186948175</v>
      </c>
    </row>
    <row r="18" spans="1:14">
      <c r="A18" s="8">
        <v>5.6574867383169476</v>
      </c>
      <c r="B18" s="8">
        <v>57.624778971949127</v>
      </c>
      <c r="D18" s="14">
        <f t="shared" si="0"/>
        <v>678898.40859803371</v>
      </c>
      <c r="E18" s="14">
        <f t="shared" si="1"/>
        <v>57624778.97194913</v>
      </c>
      <c r="I18" s="15" t="s">
        <v>27</v>
      </c>
      <c r="J18" s="16">
        <v>58.25</v>
      </c>
      <c r="K18" s="16">
        <v>10</v>
      </c>
      <c r="M18" s="21">
        <f t="shared" si="2"/>
        <v>0.49425606596312671</v>
      </c>
      <c r="N18" s="21">
        <f t="shared" si="2"/>
        <v>0.49425606596312049</v>
      </c>
    </row>
    <row r="19" spans="1:14">
      <c r="A19" s="8">
        <v>5.1882761479355395</v>
      </c>
      <c r="B19" s="8">
        <v>49.804602465592325</v>
      </c>
      <c r="D19" s="14">
        <f t="shared" si="0"/>
        <v>622593.13775226474</v>
      </c>
      <c r="E19" s="14">
        <f t="shared" si="1"/>
        <v>49804602.465592325</v>
      </c>
      <c r="I19" s="15" t="s">
        <v>28</v>
      </c>
      <c r="J19" s="16">
        <v>76.52</v>
      </c>
      <c r="K19" s="16">
        <v>10</v>
      </c>
      <c r="M19" s="21">
        <f t="shared" si="2"/>
        <v>-1.0709247484507238</v>
      </c>
      <c r="N19" s="21">
        <f t="shared" si="2"/>
        <v>-1.0709247484507305</v>
      </c>
    </row>
    <row r="20" spans="1:14">
      <c r="A20" s="8">
        <v>5.6557572204546886</v>
      </c>
      <c r="B20" s="8">
        <v>57.595953674244811</v>
      </c>
      <c r="D20" s="14">
        <f t="shared" si="0"/>
        <v>678690.86645456264</v>
      </c>
      <c r="E20" s="14">
        <f t="shared" si="1"/>
        <v>57595953.674244814</v>
      </c>
      <c r="I20" s="15" t="s">
        <v>29</v>
      </c>
      <c r="J20" s="16">
        <v>79.87</v>
      </c>
      <c r="K20" s="16">
        <v>14</v>
      </c>
      <c r="M20" s="21">
        <f t="shared" si="2"/>
        <v>0.48848678404220225</v>
      </c>
      <c r="N20" s="21">
        <f t="shared" si="2"/>
        <v>0.48848678404219587</v>
      </c>
    </row>
    <row r="21" spans="1:14">
      <c r="A21" s="8">
        <v>5.4360900346800918</v>
      </c>
      <c r="B21" s="8">
        <v>53.934833911334863</v>
      </c>
      <c r="D21" s="14">
        <f t="shared" si="0"/>
        <v>652330.80416161101</v>
      </c>
      <c r="E21" s="14">
        <f t="shared" si="1"/>
        <v>53934833.911334865</v>
      </c>
      <c r="I21" s="15" t="s">
        <v>30</v>
      </c>
      <c r="J21" s="16">
        <v>79.37</v>
      </c>
      <c r="K21" s="16">
        <v>14</v>
      </c>
      <c r="M21" s="21">
        <f t="shared" si="2"/>
        <v>-0.24427345577080253</v>
      </c>
      <c r="N21" s="21">
        <f t="shared" si="2"/>
        <v>-0.24427345577080892</v>
      </c>
    </row>
    <row r="22" spans="1:14">
      <c r="A22" s="8">
        <v>5.8011086846527178</v>
      </c>
      <c r="B22" s="8">
        <v>60.018478077545296</v>
      </c>
      <c r="D22" s="14">
        <f t="shared" si="0"/>
        <v>696133.04215832613</v>
      </c>
      <c r="E22" s="14">
        <f t="shared" si="1"/>
        <v>60018478.0775453</v>
      </c>
      <c r="I22" s="15" t="s">
        <v>31</v>
      </c>
      <c r="J22" s="16">
        <v>80.05</v>
      </c>
      <c r="K22" s="16">
        <v>14</v>
      </c>
      <c r="M22" s="21">
        <f t="shared" si="2"/>
        <v>0.97334652031709634</v>
      </c>
      <c r="N22" s="21">
        <f t="shared" si="2"/>
        <v>0.97334652031709001</v>
      </c>
    </row>
    <row r="23" spans="1:14">
      <c r="A23" s="8">
        <v>5.4894509983278112</v>
      </c>
      <c r="B23" s="8">
        <v>54.824183305463521</v>
      </c>
      <c r="D23" s="14">
        <f t="shared" si="0"/>
        <v>658734.11979933735</v>
      </c>
      <c r="E23" s="14">
        <f t="shared" si="1"/>
        <v>54824183.305463523</v>
      </c>
      <c r="I23" s="15" t="s">
        <v>32</v>
      </c>
      <c r="J23" s="16">
        <v>80.540000000000006</v>
      </c>
      <c r="K23" s="16">
        <v>16</v>
      </c>
      <c r="M23" s="21">
        <f t="shared" si="2"/>
        <v>-6.6273303489169794E-2</v>
      </c>
      <c r="N23" s="21">
        <f t="shared" si="2"/>
        <v>-6.6273303489176233E-2</v>
      </c>
    </row>
    <row r="24" spans="1:14">
      <c r="A24" s="8">
        <v>5.7243427843495738</v>
      </c>
      <c r="B24" s="8">
        <v>58.73904640582623</v>
      </c>
      <c r="D24" s="14">
        <f t="shared" si="0"/>
        <v>686921.13412194885</v>
      </c>
      <c r="E24" s="14">
        <f t="shared" si="1"/>
        <v>58739046.405826226</v>
      </c>
      <c r="I24" s="15" t="s">
        <v>33</v>
      </c>
      <c r="J24" s="16">
        <v>87.98</v>
      </c>
      <c r="K24" s="16">
        <v>16</v>
      </c>
      <c r="M24" s="21">
        <f t="shared" si="2"/>
        <v>0.71727277258259015</v>
      </c>
      <c r="N24" s="21">
        <f t="shared" si="2"/>
        <v>0.71727277258258237</v>
      </c>
    </row>
    <row r="25" spans="1:14">
      <c r="A25" s="8">
        <v>6.0966649041511118</v>
      </c>
      <c r="B25" s="8">
        <v>64.944415069185197</v>
      </c>
      <c r="D25" s="14">
        <f t="shared" si="0"/>
        <v>731599.78849813342</v>
      </c>
      <c r="E25" s="14">
        <f t="shared" si="1"/>
        <v>64944415.069185197</v>
      </c>
      <c r="I25" s="15" t="s">
        <v>34</v>
      </c>
      <c r="J25" s="16">
        <v>88.07</v>
      </c>
      <c r="K25" s="16">
        <v>16</v>
      </c>
      <c r="M25" s="21">
        <f t="shared" si="2"/>
        <v>1.9592554785175955</v>
      </c>
      <c r="N25" s="21">
        <f t="shared" si="2"/>
        <v>1.9592554785175882</v>
      </c>
    </row>
    <row r="26" spans="1:14">
      <c r="A26" s="8">
        <v>5.4520414348808117</v>
      </c>
      <c r="B26" s="8">
        <v>54.200690581346862</v>
      </c>
      <c r="D26" s="14">
        <f t="shared" si="0"/>
        <v>654244.97218569741</v>
      </c>
      <c r="E26" s="14">
        <f t="shared" si="1"/>
        <v>54200690.581346862</v>
      </c>
      <c r="I26" s="15" t="s">
        <v>35</v>
      </c>
      <c r="J26" s="16">
        <v>90.74</v>
      </c>
      <c r="K26" s="16">
        <v>16</v>
      </c>
      <c r="M26" s="21">
        <f t="shared" si="2"/>
        <v>-0.19106317861804417</v>
      </c>
      <c r="N26" s="21">
        <f t="shared" si="2"/>
        <v>-0.19106317861805094</v>
      </c>
    </row>
    <row r="27" spans="1:14">
      <c r="A27" s="8">
        <v>5.2100419477646938</v>
      </c>
      <c r="B27" s="8">
        <v>50.167365796078229</v>
      </c>
      <c r="D27" s="14">
        <f t="shared" si="0"/>
        <v>625205.03373176325</v>
      </c>
      <c r="E27" s="14">
        <f t="shared" si="1"/>
        <v>50167365.796078227</v>
      </c>
      <c r="I27" s="15" t="s">
        <v>36</v>
      </c>
      <c r="J27" s="16">
        <v>82.98</v>
      </c>
      <c r="K27" s="16">
        <v>16</v>
      </c>
      <c r="M27" s="21">
        <f t="shared" si="2"/>
        <v>-0.99831894414594025</v>
      </c>
      <c r="N27" s="21">
        <f t="shared" si="2"/>
        <v>-0.99831894414594713</v>
      </c>
    </row>
    <row r="28" spans="1:14">
      <c r="A28" s="8">
        <v>5.9400239959068131</v>
      </c>
      <c r="B28" s="8">
        <v>62.333733265113551</v>
      </c>
      <c r="D28" s="14">
        <f t="shared" si="0"/>
        <v>712802.87950881757</v>
      </c>
      <c r="E28" s="14">
        <f t="shared" si="1"/>
        <v>62333733.265113547</v>
      </c>
      <c r="I28" s="15" t="s">
        <v>37</v>
      </c>
      <c r="J28" s="16">
        <v>90.8</v>
      </c>
      <c r="K28" s="16">
        <v>13</v>
      </c>
      <c r="M28" s="21">
        <f t="shared" si="2"/>
        <v>1.436736700463068</v>
      </c>
      <c r="N28" s="21">
        <f t="shared" si="2"/>
        <v>1.43673670046306</v>
      </c>
    </row>
    <row r="29" spans="1:14">
      <c r="A29" s="8">
        <v>6.0431484169093892</v>
      </c>
      <c r="B29" s="8">
        <v>64.052473615156487</v>
      </c>
      <c r="D29" s="14">
        <f t="shared" si="0"/>
        <v>725177.8100291267</v>
      </c>
      <c r="E29" s="14">
        <f t="shared" si="1"/>
        <v>64052473.615156487</v>
      </c>
      <c r="I29" s="15" t="s">
        <v>38</v>
      </c>
      <c r="J29" s="16">
        <v>94.63</v>
      </c>
      <c r="K29" s="16">
        <v>13</v>
      </c>
      <c r="M29" s="21">
        <f t="shared" si="2"/>
        <v>1.7807365345664812</v>
      </c>
      <c r="N29" s="21">
        <f t="shared" si="2"/>
        <v>1.7807365345664736</v>
      </c>
    </row>
    <row r="30" spans="1:14">
      <c r="A30" s="8">
        <v>5.9194375833321828</v>
      </c>
      <c r="B30" s="8">
        <v>61.990626388869714</v>
      </c>
      <c r="D30" s="14">
        <f t="shared" si="0"/>
        <v>710332.50999986194</v>
      </c>
      <c r="E30" s="14">
        <f t="shared" si="1"/>
        <v>61990626.388869718</v>
      </c>
      <c r="I30" s="15" t="s">
        <v>39</v>
      </c>
      <c r="J30" s="16">
        <v>97.43</v>
      </c>
      <c r="K30" s="16">
        <v>9</v>
      </c>
      <c r="M30" s="21">
        <f t="shared" si="2"/>
        <v>1.3680650663185203</v>
      </c>
      <c r="N30" s="21">
        <f t="shared" si="2"/>
        <v>1.3680650663185139</v>
      </c>
    </row>
    <row r="31" spans="1:14">
      <c r="A31" s="8">
        <v>6.4657524060457945</v>
      </c>
      <c r="B31" s="8">
        <v>71.095873434096575</v>
      </c>
      <c r="D31" s="14">
        <f t="shared" si="0"/>
        <v>775890.28872549534</v>
      </c>
      <c r="E31" s="14">
        <f t="shared" si="1"/>
        <v>71095873.434096575</v>
      </c>
      <c r="I31" s="15" t="s">
        <v>40</v>
      </c>
      <c r="J31" s="16">
        <v>83.69</v>
      </c>
      <c r="K31" s="16">
        <v>9</v>
      </c>
      <c r="M31" s="21">
        <f t="shared" si="2"/>
        <v>3.1904482278882056</v>
      </c>
      <c r="N31" s="21">
        <f t="shared" si="2"/>
        <v>3.190448227888198</v>
      </c>
    </row>
    <row r="32" spans="1:14">
      <c r="A32" s="8">
        <v>5.2372879079193808</v>
      </c>
      <c r="B32" s="8">
        <v>50.62146513198968</v>
      </c>
      <c r="D32" s="14">
        <f t="shared" si="0"/>
        <v>628474.5489503257</v>
      </c>
      <c r="E32" s="14">
        <f t="shared" si="1"/>
        <v>50621465.13198968</v>
      </c>
      <c r="I32" s="15" t="s">
        <v>41</v>
      </c>
      <c r="J32" s="16">
        <v>85.57</v>
      </c>
      <c r="K32" s="16">
        <v>10</v>
      </c>
      <c r="M32" s="21">
        <f t="shared" si="2"/>
        <v>-0.90743255969810499</v>
      </c>
      <c r="N32" s="21">
        <f t="shared" si="2"/>
        <v>-0.90743255969811154</v>
      </c>
    </row>
    <row r="33" spans="1:14">
      <c r="A33" s="8">
        <v>5.3603868789359694</v>
      </c>
      <c r="B33" s="8">
        <v>52.673114648932824</v>
      </c>
      <c r="D33" s="14">
        <f t="shared" si="0"/>
        <v>643246.42547231633</v>
      </c>
      <c r="E33" s="14">
        <f t="shared" si="1"/>
        <v>52673114.648932822</v>
      </c>
      <c r="I33" s="15" t="s">
        <v>42</v>
      </c>
      <c r="J33" s="16">
        <v>89.26</v>
      </c>
      <c r="K33" s="16">
        <v>11</v>
      </c>
      <c r="M33" s="21">
        <f t="shared" si="2"/>
        <v>-0.49680212709718391</v>
      </c>
      <c r="N33" s="21">
        <f t="shared" si="2"/>
        <v>-0.49680212709719096</v>
      </c>
    </row>
    <row r="34" spans="1:14">
      <c r="A34" s="8">
        <v>5.2454065123747569</v>
      </c>
      <c r="B34" s="8">
        <v>50.756775206245948</v>
      </c>
      <c r="D34" s="14">
        <f t="shared" si="0"/>
        <v>629448.78148497082</v>
      </c>
      <c r="E34" s="14">
        <f t="shared" si="1"/>
        <v>50756775.206245944</v>
      </c>
      <c r="I34" s="15" t="s">
        <v>43</v>
      </c>
      <c r="J34" s="16">
        <v>81.349999999999994</v>
      </c>
      <c r="K34" s="16">
        <v>12</v>
      </c>
      <c r="M34" s="21">
        <f t="shared" si="2"/>
        <v>-0.88035072439033801</v>
      </c>
      <c r="N34" s="21">
        <f t="shared" si="2"/>
        <v>-0.88035072439034534</v>
      </c>
    </row>
    <row r="35" spans="1:14">
      <c r="A35" s="8">
        <v>5.4645696107108961</v>
      </c>
      <c r="B35" s="8">
        <v>54.409493511848268</v>
      </c>
      <c r="D35" s="14">
        <f t="shared" si="0"/>
        <v>655748.35328530753</v>
      </c>
      <c r="E35" s="14">
        <f t="shared" si="1"/>
        <v>54409493.511848271</v>
      </c>
      <c r="I35" s="15" t="s">
        <v>44</v>
      </c>
      <c r="J35" s="16">
        <v>90.34</v>
      </c>
      <c r="K35" s="16">
        <v>15</v>
      </c>
      <c r="M35" s="21">
        <f t="shared" si="2"/>
        <v>-0.1492720066990304</v>
      </c>
      <c r="N35" s="21">
        <f t="shared" si="2"/>
        <v>-0.14927200669903665</v>
      </c>
    </row>
    <row r="36" spans="1:14">
      <c r="A36" s="8">
        <v>5.4732792730355868</v>
      </c>
      <c r="B36" s="8">
        <v>54.554654550593114</v>
      </c>
      <c r="D36" s="14">
        <f t="shared" si="0"/>
        <v>656793.51276427042</v>
      </c>
      <c r="E36" s="14">
        <f t="shared" si="1"/>
        <v>54554654.550593115</v>
      </c>
      <c r="I36" s="15" t="s">
        <v>45</v>
      </c>
      <c r="J36" s="16">
        <v>91.96</v>
      </c>
      <c r="K36" s="16">
        <v>16</v>
      </c>
      <c r="M36" s="21">
        <f t="shared" si="2"/>
        <v>-0.1202185355070272</v>
      </c>
      <c r="N36" s="21">
        <f t="shared" si="2"/>
        <v>-0.12021853550703361</v>
      </c>
    </row>
    <row r="37" spans="1:14">
      <c r="A37" s="8">
        <v>5.0822486198449042</v>
      </c>
      <c r="B37" s="8">
        <v>48.037476997415069</v>
      </c>
      <c r="D37" s="14">
        <f t="shared" si="0"/>
        <v>609869.8343813885</v>
      </c>
      <c r="E37" s="14">
        <f t="shared" si="1"/>
        <v>48037476.997415066</v>
      </c>
      <c r="I37" s="15" t="s">
        <v>46</v>
      </c>
      <c r="J37" s="16">
        <v>94.89</v>
      </c>
      <c r="K37" s="16">
        <v>18</v>
      </c>
      <c r="M37" s="21">
        <f t="shared" si="2"/>
        <v>-1.4246086937177949</v>
      </c>
      <c r="N37" s="21">
        <f t="shared" si="2"/>
        <v>-1.424608693717802</v>
      </c>
    </row>
    <row r="38" spans="1:14">
      <c r="A38" s="8">
        <v>5.2825002537865657</v>
      </c>
      <c r="B38" s="8">
        <v>51.375004229776096</v>
      </c>
      <c r="D38" s="14">
        <f t="shared" si="0"/>
        <v>633900.03045438789</v>
      </c>
      <c r="E38" s="14">
        <f t="shared" si="1"/>
        <v>51375004.229776099</v>
      </c>
      <c r="I38" s="15" t="s">
        <v>47</v>
      </c>
      <c r="J38" s="16">
        <v>102.89</v>
      </c>
      <c r="K38" s="16">
        <v>18</v>
      </c>
      <c r="M38" s="21">
        <f t="shared" si="2"/>
        <v>-0.75661436041484087</v>
      </c>
      <c r="N38" s="21">
        <f t="shared" si="2"/>
        <v>-0.75661436041484675</v>
      </c>
    </row>
    <row r="39" spans="1:14">
      <c r="A39" s="8">
        <v>5.6063900754161295</v>
      </c>
      <c r="B39" s="8">
        <v>56.773167923602159</v>
      </c>
      <c r="D39" s="14">
        <f t="shared" si="0"/>
        <v>672766.80904993555</v>
      </c>
      <c r="E39" s="14">
        <f t="shared" si="1"/>
        <v>56773167.923602156</v>
      </c>
      <c r="I39" s="15" t="s">
        <v>48</v>
      </c>
      <c r="J39" s="16">
        <v>102</v>
      </c>
      <c r="K39" s="16">
        <v>17</v>
      </c>
      <c r="M39" s="21">
        <f t="shared" si="2"/>
        <v>0.32380911081677649</v>
      </c>
      <c r="N39" s="21">
        <f t="shared" si="2"/>
        <v>0.323809110816769</v>
      </c>
    </row>
    <row r="40" spans="1:14">
      <c r="A40" s="8">
        <v>5.4321112227335107</v>
      </c>
      <c r="B40" s="8">
        <v>53.868520378891844</v>
      </c>
      <c r="D40" s="14">
        <f t="shared" si="0"/>
        <v>651853.34672802128</v>
      </c>
      <c r="E40" s="14">
        <f t="shared" si="1"/>
        <v>53868520.378891841</v>
      </c>
      <c r="I40" s="15" t="s">
        <v>49</v>
      </c>
      <c r="J40" s="16">
        <v>108.27</v>
      </c>
      <c r="K40" s="16">
        <v>11</v>
      </c>
      <c r="M40" s="21">
        <f t="shared" si="2"/>
        <v>-0.25754587598170864</v>
      </c>
      <c r="N40" s="21">
        <f t="shared" si="2"/>
        <v>-0.25754587598171613</v>
      </c>
    </row>
    <row r="41" spans="1:14">
      <c r="A41" s="8">
        <v>4.9654408510541543</v>
      </c>
      <c r="B41" s="8">
        <v>46.090680850902572</v>
      </c>
      <c r="D41" s="14">
        <f t="shared" si="0"/>
        <v>595852.90212649852</v>
      </c>
      <c r="E41" s="14">
        <f t="shared" si="1"/>
        <v>46090680.850902572</v>
      </c>
      <c r="I41" s="15" t="s">
        <v>50</v>
      </c>
      <c r="J41" s="16">
        <v>117.23</v>
      </c>
      <c r="K41" s="16">
        <v>11</v>
      </c>
      <c r="M41" s="21">
        <f t="shared" si="2"/>
        <v>-1.8142530931273586</v>
      </c>
      <c r="N41" s="21">
        <f t="shared" si="2"/>
        <v>-1.8142530931273648</v>
      </c>
    </row>
    <row r="42" spans="1:14">
      <c r="A42" s="8">
        <v>5.3751718521816656</v>
      </c>
      <c r="B42" s="8">
        <v>52.919530869694427</v>
      </c>
      <c r="D42" s="14">
        <f t="shared" si="0"/>
        <v>645020.62226179987</v>
      </c>
      <c r="E42" s="14">
        <f t="shared" si="1"/>
        <v>52919530.869694427</v>
      </c>
      <c r="I42" s="15" t="s">
        <v>51</v>
      </c>
      <c r="J42" s="16">
        <v>124.39</v>
      </c>
      <c r="K42" s="16">
        <v>10</v>
      </c>
      <c r="M42" s="21">
        <f t="shared" si="2"/>
        <v>-0.4474827874655381</v>
      </c>
      <c r="N42" s="21">
        <f t="shared" si="2"/>
        <v>-0.44748278746554482</v>
      </c>
    </row>
    <row r="43" spans="1:14">
      <c r="A43" s="8">
        <v>4.9708705344237387</v>
      </c>
      <c r="B43" s="8">
        <v>46.181175573728979</v>
      </c>
      <c r="D43" s="14">
        <f t="shared" si="0"/>
        <v>596504.46413084865</v>
      </c>
      <c r="E43" s="14">
        <f t="shared" si="1"/>
        <v>46181175.573728979</v>
      </c>
      <c r="I43" s="15" t="s">
        <v>52</v>
      </c>
      <c r="J43" s="16">
        <v>112.15</v>
      </c>
      <c r="K43" s="16">
        <v>12</v>
      </c>
      <c r="M43" s="21">
        <f t="shared" si="2"/>
        <v>-1.7961408927366826</v>
      </c>
      <c r="N43" s="21">
        <f t="shared" si="2"/>
        <v>-1.7961408927366891</v>
      </c>
    </row>
    <row r="44" spans="1:14">
      <c r="A44" s="8">
        <v>5.537915356188023</v>
      </c>
      <c r="B44" s="8">
        <v>55.631922603133717</v>
      </c>
      <c r="D44" s="14">
        <f t="shared" si="0"/>
        <v>664549.84274256276</v>
      </c>
      <c r="E44" s="14">
        <f t="shared" si="1"/>
        <v>55631922.603133716</v>
      </c>
      <c r="I44" s="15" t="s">
        <v>53</v>
      </c>
      <c r="J44" s="16">
        <v>104.16</v>
      </c>
      <c r="K44" s="16">
        <v>10</v>
      </c>
      <c r="M44" s="21">
        <f t="shared" si="2"/>
        <v>9.5392875110997213E-2</v>
      </c>
      <c r="N44" s="21">
        <f t="shared" si="2"/>
        <v>9.5392875110990177E-2</v>
      </c>
    </row>
    <row r="45" spans="1:14">
      <c r="A45" s="8">
        <v>5.6240672418134636</v>
      </c>
      <c r="B45" s="8">
        <v>61.607729119423311</v>
      </c>
      <c r="D45" s="14">
        <f t="shared" si="0"/>
        <v>674888.06901761563</v>
      </c>
      <c r="E45" s="14">
        <f t="shared" si="1"/>
        <v>61607729.119423315</v>
      </c>
      <c r="I45" s="15" t="s">
        <v>54</v>
      </c>
      <c r="J45" s="16">
        <v>104.48</v>
      </c>
      <c r="K45" s="16">
        <v>13</v>
      </c>
      <c r="M45" s="21">
        <f t="shared" si="2"/>
        <v>0.3827761551791341</v>
      </c>
      <c r="N45" s="21">
        <f t="shared" si="2"/>
        <v>1.2914295249670107</v>
      </c>
    </row>
    <row r="46" spans="1:14">
      <c r="A46" s="8">
        <v>5.3891157702018972</v>
      </c>
      <c r="B46" s="8">
        <v>53.151929503364954</v>
      </c>
      <c r="D46" s="14">
        <f t="shared" si="0"/>
        <v>646693.89242422767</v>
      </c>
      <c r="E46" s="14">
        <f t="shared" si="1"/>
        <v>53151929.50336495</v>
      </c>
      <c r="I46" s="15" t="s">
        <v>55</v>
      </c>
      <c r="J46" s="16">
        <v>96.71</v>
      </c>
      <c r="K46" s="16">
        <v>14</v>
      </c>
      <c r="M46" s="21">
        <f t="shared" si="2"/>
        <v>-0.40096901857279976</v>
      </c>
      <c r="N46" s="21">
        <f t="shared" si="2"/>
        <v>-0.4009690185728072</v>
      </c>
    </row>
    <row r="47" spans="1:14">
      <c r="A47" s="8">
        <v>5.5139729081638507</v>
      </c>
      <c r="B47" s="8">
        <v>55.232881802730844</v>
      </c>
      <c r="D47" s="14">
        <f t="shared" si="0"/>
        <v>661676.74897966208</v>
      </c>
      <c r="E47" s="14">
        <f t="shared" si="1"/>
        <v>55232881.802730843</v>
      </c>
      <c r="I47" s="15" t="s">
        <v>56</v>
      </c>
      <c r="J47" s="16">
        <v>85.88</v>
      </c>
      <c r="K47" s="16">
        <v>14</v>
      </c>
      <c r="M47" s="21">
        <f t="shared" si="2"/>
        <v>1.5526262835529237E-2</v>
      </c>
      <c r="N47" s="21">
        <f t="shared" si="2"/>
        <v>1.5526262835522222E-2</v>
      </c>
    </row>
    <row r="48" spans="1:14">
      <c r="A48" s="8">
        <v>5.6452641527066589</v>
      </c>
      <c r="B48" s="8">
        <v>57.421069211777649</v>
      </c>
      <c r="D48" s="14">
        <f t="shared" si="0"/>
        <v>677431.69832479907</v>
      </c>
      <c r="E48" s="14">
        <f t="shared" si="1"/>
        <v>57421069.21177765</v>
      </c>
      <c r="I48" s="15" t="s">
        <v>57</v>
      </c>
      <c r="J48" s="16">
        <v>101.58</v>
      </c>
      <c r="K48" s="16">
        <v>16</v>
      </c>
      <c r="M48" s="21">
        <f t="shared" si="2"/>
        <v>0.45348427416660331</v>
      </c>
      <c r="N48" s="21">
        <f t="shared" si="2"/>
        <v>0.45348427416659653</v>
      </c>
    </row>
    <row r="49" spans="1:14">
      <c r="A49" s="8">
        <v>5.6033126864058431</v>
      </c>
      <c r="B49" s="8">
        <v>56.721878106764052</v>
      </c>
      <c r="D49" s="14">
        <f t="shared" si="0"/>
        <v>672397.52236870117</v>
      </c>
      <c r="E49" s="14">
        <f t="shared" si="1"/>
        <v>56721878.106764048</v>
      </c>
      <c r="I49" s="15" t="s">
        <v>58</v>
      </c>
      <c r="J49" s="16">
        <v>109.49</v>
      </c>
      <c r="K49" s="16">
        <v>14</v>
      </c>
      <c r="M49" s="21">
        <f t="shared" si="2"/>
        <v>0.31354363442701089</v>
      </c>
      <c r="N49" s="21">
        <f t="shared" si="2"/>
        <v>0.31354363442700323</v>
      </c>
    </row>
    <row r="50" spans="1:14">
      <c r="A50" s="8">
        <v>5.6635044100112282</v>
      </c>
      <c r="B50" s="8">
        <v>57.725073500187136</v>
      </c>
      <c r="D50" s="14">
        <f t="shared" si="0"/>
        <v>679620.52920134738</v>
      </c>
      <c r="E50" s="14">
        <f t="shared" si="1"/>
        <v>57725073.500187136</v>
      </c>
      <c r="I50" s="15" t="s">
        <v>59</v>
      </c>
      <c r="J50" s="16">
        <v>108.12</v>
      </c>
      <c r="K50" s="16">
        <v>13</v>
      </c>
      <c r="M50" s="21">
        <f t="shared" si="2"/>
        <v>0.5143296629287728</v>
      </c>
      <c r="N50" s="21">
        <f t="shared" si="2"/>
        <v>0.51432966292876581</v>
      </c>
    </row>
    <row r="51" spans="1:14">
      <c r="A51" s="8">
        <v>5.6659863073655288</v>
      </c>
      <c r="B51" s="8">
        <v>57.766438456092146</v>
      </c>
      <c r="D51" s="14">
        <f t="shared" si="0"/>
        <v>679918.35688386345</v>
      </c>
      <c r="E51" s="14">
        <f t="shared" si="1"/>
        <v>57766438.456092149</v>
      </c>
      <c r="I51" s="15" t="s">
        <v>60</v>
      </c>
      <c r="J51" s="16">
        <v>107.22</v>
      </c>
      <c r="K51" s="16">
        <v>12</v>
      </c>
      <c r="M51" s="21">
        <f t="shared" si="2"/>
        <v>0.52260871332091785</v>
      </c>
      <c r="N51" s="21">
        <f t="shared" si="2"/>
        <v>0.52260871332091141</v>
      </c>
    </row>
    <row r="52" spans="1:14">
      <c r="A52" s="8">
        <v>5.4328206286008935</v>
      </c>
      <c r="B52" s="8">
        <v>53.880343810014892</v>
      </c>
      <c r="D52" s="14">
        <f t="shared" si="0"/>
        <v>651938.47543210723</v>
      </c>
      <c r="E52" s="14">
        <f t="shared" si="1"/>
        <v>53880343.810014889</v>
      </c>
      <c r="I52" s="15" t="s">
        <v>61</v>
      </c>
      <c r="J52" s="16">
        <v>116.07</v>
      </c>
      <c r="K52" s="16">
        <v>11</v>
      </c>
      <c r="M52" s="21">
        <f t="shared" si="2"/>
        <v>-0.25517945784021329</v>
      </c>
      <c r="N52" s="21">
        <f t="shared" si="2"/>
        <v>-0.25517945784022078</v>
      </c>
    </row>
    <row r="53" spans="1:14">
      <c r="A53" s="8">
        <v>5.4960730292514199</v>
      </c>
      <c r="B53" s="8">
        <v>54.934550487523666</v>
      </c>
      <c r="D53" s="14">
        <f t="shared" si="0"/>
        <v>659528.76351017039</v>
      </c>
      <c r="E53" s="14">
        <f t="shared" si="1"/>
        <v>54934550.487523668</v>
      </c>
      <c r="I53" s="15" t="s">
        <v>62</v>
      </c>
      <c r="J53" s="16">
        <v>110.86</v>
      </c>
      <c r="K53" s="16">
        <v>14</v>
      </c>
      <c r="M53" s="21">
        <f t="shared" si="2"/>
        <v>-4.4183700299134376E-2</v>
      </c>
      <c r="N53" s="21">
        <f t="shared" si="2"/>
        <v>-4.4183700299140816E-2</v>
      </c>
    </row>
    <row r="54" spans="1:14">
      <c r="A54" s="8">
        <v>5.6854479023677413</v>
      </c>
      <c r="B54" s="8">
        <v>58.090798372795689</v>
      </c>
      <c r="D54" s="14">
        <f t="shared" si="0"/>
        <v>682253.74828412896</v>
      </c>
      <c r="E54" s="14">
        <f t="shared" si="1"/>
        <v>58090798.372795686</v>
      </c>
      <c r="I54" s="15" t="s">
        <v>63</v>
      </c>
      <c r="J54" s="16">
        <v>112.55</v>
      </c>
      <c r="K54" s="16">
        <v>13</v>
      </c>
      <c r="M54" s="21">
        <f t="shared" si="2"/>
        <v>0.58752820946995998</v>
      </c>
      <c r="N54" s="21">
        <f t="shared" si="2"/>
        <v>0.58752820946995232</v>
      </c>
    </row>
    <row r="55" spans="1:14">
      <c r="A55" s="8">
        <v>5.726058318730793</v>
      </c>
      <c r="B55" s="8">
        <v>58.767638645513216</v>
      </c>
      <c r="D55" s="14">
        <f t="shared" si="0"/>
        <v>687126.99824769516</v>
      </c>
      <c r="E55" s="14">
        <f t="shared" si="1"/>
        <v>58767638.645513214</v>
      </c>
      <c r="I55" s="15" t="s">
        <v>64</v>
      </c>
      <c r="J55" s="16">
        <v>92.92</v>
      </c>
      <c r="K55" s="16">
        <v>20</v>
      </c>
      <c r="M55" s="21">
        <f t="shared" si="2"/>
        <v>0.72299540876130253</v>
      </c>
      <c r="N55" s="21">
        <f t="shared" si="2"/>
        <v>0.72299540876129509</v>
      </c>
    </row>
    <row r="56" spans="1:14">
      <c r="A56" s="8">
        <v>5.8964637471653987</v>
      </c>
      <c r="B56" s="8">
        <v>57.067787363557727</v>
      </c>
      <c r="D56" s="14">
        <f t="shared" si="0"/>
        <v>707575.64965984784</v>
      </c>
      <c r="E56" s="14">
        <f t="shared" si="1"/>
        <v>57067787.363557726</v>
      </c>
      <c r="I56" s="15" t="s">
        <v>65</v>
      </c>
      <c r="J56" s="16">
        <v>91.5</v>
      </c>
      <c r="K56" s="16">
        <v>19</v>
      </c>
      <c r="M56" s="21">
        <f t="shared" si="2"/>
        <v>1.2914295249670171</v>
      </c>
      <c r="N56" s="21">
        <f t="shared" si="2"/>
        <v>0.382776155179127</v>
      </c>
    </row>
    <row r="57" spans="1:14">
      <c r="A57" s="8">
        <v>5.3115790731390007</v>
      </c>
      <c r="B57" s="8">
        <v>51.859651218983345</v>
      </c>
      <c r="D57" s="14">
        <f t="shared" si="0"/>
        <v>637389.48877668008</v>
      </c>
      <c r="E57" s="14">
        <f t="shared" si="1"/>
        <v>51859651.218983345</v>
      </c>
      <c r="M57" s="21">
        <f t="shared" si="2"/>
        <v>-0.65961397063412297</v>
      </c>
      <c r="N57" s="21">
        <f t="shared" si="2"/>
        <v>-0.65961397063412963</v>
      </c>
    </row>
    <row r="58" spans="1:14">
      <c r="A58" s="8">
        <v>5.5054146767070051</v>
      </c>
      <c r="B58" s="8">
        <v>55.090244611783419</v>
      </c>
      <c r="D58" s="14">
        <f t="shared" si="0"/>
        <v>660649.76120484062</v>
      </c>
      <c r="E58" s="14">
        <f t="shared" si="1"/>
        <v>55090244.611783415</v>
      </c>
      <c r="M58" s="21">
        <f t="shared" si="2"/>
        <v>-1.3022069099347087E-2</v>
      </c>
      <c r="N58" s="21">
        <f t="shared" si="2"/>
        <v>-1.3022069099354654E-2</v>
      </c>
    </row>
    <row r="59" spans="1:14">
      <c r="A59" s="8">
        <v>5.5130759190142271</v>
      </c>
      <c r="B59" s="8">
        <v>55.217931983570452</v>
      </c>
      <c r="D59" s="14">
        <f t="shared" si="0"/>
        <v>661569.11028170725</v>
      </c>
      <c r="E59" s="14">
        <f t="shared" si="1"/>
        <v>55217931.983570449</v>
      </c>
      <c r="M59" s="21">
        <f t="shared" si="2"/>
        <v>1.2534109127773101E-2</v>
      </c>
      <c r="N59" s="21">
        <f t="shared" si="2"/>
        <v>1.2534109127765713E-2</v>
      </c>
    </row>
    <row r="60" spans="1:14">
      <c r="A60" s="8">
        <v>5.6207047262141714</v>
      </c>
      <c r="B60" s="8">
        <v>57.011745436902856</v>
      </c>
      <c r="D60" s="14">
        <f t="shared" si="0"/>
        <v>674484.56714570057</v>
      </c>
      <c r="E60" s="14">
        <f t="shared" si="1"/>
        <v>57011745.436902858</v>
      </c>
      <c r="M60" s="21">
        <f t="shared" si="2"/>
        <v>0.37155956072865209</v>
      </c>
      <c r="N60" s="21">
        <f t="shared" si="2"/>
        <v>0.37155956072864554</v>
      </c>
    </row>
    <row r="61" spans="1:14">
      <c r="A61" s="8">
        <v>5.2560926203732379</v>
      </c>
      <c r="B61" s="8">
        <v>50.934877006220631</v>
      </c>
      <c r="D61" s="14">
        <f t="shared" si="0"/>
        <v>630731.11444478855</v>
      </c>
      <c r="E61" s="14">
        <f t="shared" si="1"/>
        <v>50934877.006220631</v>
      </c>
      <c r="M61" s="21">
        <f t="shared" si="2"/>
        <v>-0.84470427573200524</v>
      </c>
      <c r="N61" s="21">
        <f t="shared" si="2"/>
        <v>-0.84470427573201179</v>
      </c>
    </row>
    <row r="62" spans="1:14">
      <c r="A62" s="8">
        <v>5.5485850932818721</v>
      </c>
      <c r="B62" s="8">
        <v>55.809751554697868</v>
      </c>
      <c r="D62" s="14">
        <f t="shared" si="0"/>
        <v>665830.21119382465</v>
      </c>
      <c r="E62" s="14">
        <f t="shared" si="1"/>
        <v>55809751.554697871</v>
      </c>
      <c r="M62" s="21">
        <f t="shared" si="2"/>
        <v>0.13098471411991089</v>
      </c>
      <c r="N62" s="21">
        <f t="shared" si="2"/>
        <v>0.13098471411990459</v>
      </c>
    </row>
    <row r="63" spans="1:14">
      <c r="A63" s="8">
        <v>5.6181048219223158</v>
      </c>
      <c r="B63" s="8">
        <v>56.968413698705263</v>
      </c>
      <c r="D63" s="14">
        <f t="shared" si="0"/>
        <v>674172.57863067789</v>
      </c>
      <c r="E63" s="14">
        <f t="shared" si="1"/>
        <v>56968413.698705263</v>
      </c>
      <c r="M63" s="21">
        <f t="shared" si="2"/>
        <v>0.36288686578027757</v>
      </c>
      <c r="N63" s="21">
        <f t="shared" si="2"/>
        <v>0.3628868657802708</v>
      </c>
    </row>
    <row r="64" spans="1:14">
      <c r="A64" s="8">
        <v>5.517225943338417</v>
      </c>
      <c r="B64" s="8">
        <v>55.287099055640283</v>
      </c>
      <c r="D64" s="14">
        <f t="shared" si="0"/>
        <v>662067.11320061004</v>
      </c>
      <c r="E64" s="14">
        <f t="shared" si="1"/>
        <v>55287099.05564028</v>
      </c>
      <c r="M64" s="21">
        <f t="shared" si="2"/>
        <v>2.6377655255520882E-2</v>
      </c>
      <c r="N64" s="21">
        <f t="shared" si="2"/>
        <v>2.6377655255513492E-2</v>
      </c>
    </row>
    <row r="65" spans="1:14">
      <c r="A65" s="8">
        <v>5.3357029653561767</v>
      </c>
      <c r="B65" s="8">
        <v>52.261716089269612</v>
      </c>
      <c r="D65" s="14">
        <f t="shared" si="0"/>
        <v>640284.35584274121</v>
      </c>
      <c r="E65" s="14">
        <f t="shared" si="1"/>
        <v>52261716.089269608</v>
      </c>
      <c r="M65" s="21">
        <f t="shared" si="2"/>
        <v>-0.57914210141092637</v>
      </c>
      <c r="N65" s="21">
        <f t="shared" si="2"/>
        <v>-0.57914210141093381</v>
      </c>
    </row>
    <row r="66" spans="1:14">
      <c r="A66" s="8">
        <v>4.9482323018019088</v>
      </c>
      <c r="B66" s="8">
        <v>64.948234946932644</v>
      </c>
      <c r="D66" s="14">
        <f t="shared" si="0"/>
        <v>593787.87621622905</v>
      </c>
      <c r="E66" s="14">
        <f t="shared" si="1"/>
        <v>64948234.946932644</v>
      </c>
      <c r="M66" s="21">
        <f t="shared" si="2"/>
        <v>-1.8716569362750939</v>
      </c>
      <c r="N66" s="21">
        <f t="shared" si="2"/>
        <v>1.9600200136094559</v>
      </c>
    </row>
    <row r="67" spans="1:14">
      <c r="A67" s="8">
        <v>5.6092328147933586</v>
      </c>
      <c r="B67" s="8">
        <v>56.820546913222643</v>
      </c>
      <c r="D67" s="14">
        <f t="shared" si="0"/>
        <v>673107.93777520303</v>
      </c>
      <c r="E67" s="14">
        <f t="shared" si="1"/>
        <v>56820546.913222641</v>
      </c>
      <c r="M67" s="21">
        <f t="shared" si="2"/>
        <v>0.33329184889820135</v>
      </c>
      <c r="N67" s="21">
        <f t="shared" si="2"/>
        <v>0.33329184889819408</v>
      </c>
    </row>
    <row r="68" spans="1:14">
      <c r="A68" s="8">
        <v>6.0968940968159586</v>
      </c>
      <c r="B68" s="8">
        <v>45.803871696698479</v>
      </c>
      <c r="D68" s="14">
        <f t="shared" ref="D68:D102" si="3">A68*12*10000</f>
        <v>731627.29161791503</v>
      </c>
      <c r="E68" s="14">
        <f t="shared" ref="E68:E102" si="4">B68*1000000</f>
        <v>45803871.696698479</v>
      </c>
      <c r="M68" s="21">
        <f t="shared" ref="M68:N102" si="5">(D68-AVERAGE(D$3:D$102))/_xlfn.STDEV.S(D$3:D$102)</f>
        <v>1.9600200136094632</v>
      </c>
      <c r="N68" s="21">
        <f t="shared" si="5"/>
        <v>-1.8716569362751001</v>
      </c>
    </row>
    <row r="69" spans="1:14">
      <c r="A69" s="8">
        <v>5.1819140051229624</v>
      </c>
      <c r="B69" s="8">
        <v>49.698566752049373</v>
      </c>
      <c r="D69" s="14">
        <f t="shared" si="3"/>
        <v>621829.68061475549</v>
      </c>
      <c r="E69" s="14">
        <f t="shared" si="4"/>
        <v>49698566.752049372</v>
      </c>
      <c r="M69" s="21">
        <f t="shared" si="5"/>
        <v>-1.0921474234562307</v>
      </c>
      <c r="N69" s="21">
        <f t="shared" si="5"/>
        <v>-1.0921474234562376</v>
      </c>
    </row>
    <row r="70" spans="1:14">
      <c r="A70" s="8">
        <v>5.686477564056986</v>
      </c>
      <c r="B70" s="8">
        <v>58.107959400949767</v>
      </c>
      <c r="D70" s="14">
        <f t="shared" si="3"/>
        <v>682377.30768683832</v>
      </c>
      <c r="E70" s="14">
        <f t="shared" si="4"/>
        <v>58107959.400949769</v>
      </c>
      <c r="M70" s="21">
        <f t="shared" si="5"/>
        <v>0.59096292887821689</v>
      </c>
      <c r="N70" s="21">
        <f t="shared" si="5"/>
        <v>0.59096292887821023</v>
      </c>
    </row>
    <row r="71" spans="1:14">
      <c r="A71" s="8">
        <v>5.7160120402550092</v>
      </c>
      <c r="B71" s="8">
        <v>58.60020067091682</v>
      </c>
      <c r="D71" s="14">
        <f t="shared" si="3"/>
        <v>685921.4448306011</v>
      </c>
      <c r="E71" s="14">
        <f t="shared" si="4"/>
        <v>58600200.670916818</v>
      </c>
      <c r="M71" s="21">
        <f t="shared" si="5"/>
        <v>0.68948328723443375</v>
      </c>
      <c r="N71" s="21">
        <f t="shared" si="5"/>
        <v>0.68948328723442631</v>
      </c>
    </row>
    <row r="72" spans="1:14">
      <c r="A72" s="8">
        <v>5.7014746769418707</v>
      </c>
      <c r="B72" s="8">
        <v>58.357911282364512</v>
      </c>
      <c r="D72" s="14">
        <f t="shared" si="3"/>
        <v>684176.96123302449</v>
      </c>
      <c r="E72" s="14">
        <f t="shared" si="4"/>
        <v>58357911.28236451</v>
      </c>
      <c r="M72" s="21">
        <f t="shared" si="5"/>
        <v>0.64098991855025222</v>
      </c>
      <c r="N72" s="21">
        <f t="shared" si="5"/>
        <v>0.64098991855024479</v>
      </c>
    </row>
    <row r="73" spans="1:14">
      <c r="A73" s="8">
        <v>5.663475078807096</v>
      </c>
      <c r="B73" s="8">
        <v>57.724584646784933</v>
      </c>
      <c r="D73" s="14">
        <f t="shared" si="3"/>
        <v>679617.00945685152</v>
      </c>
      <c r="E73" s="14">
        <f t="shared" si="4"/>
        <v>57724584.646784931</v>
      </c>
      <c r="M73" s="21">
        <f t="shared" si="5"/>
        <v>0.51423182064023021</v>
      </c>
      <c r="N73" s="21">
        <f t="shared" si="5"/>
        <v>0.51423182064022288</v>
      </c>
    </row>
    <row r="74" spans="1:14">
      <c r="A74" s="8">
        <v>5.1787844338541618</v>
      </c>
      <c r="B74" s="8">
        <v>49.646407230902696</v>
      </c>
      <c r="D74" s="14">
        <f t="shared" si="3"/>
        <v>621454.13206249941</v>
      </c>
      <c r="E74" s="14">
        <f t="shared" si="4"/>
        <v>49646407.230902694</v>
      </c>
      <c r="M74" s="21">
        <f t="shared" si="5"/>
        <v>-1.1025869681035199</v>
      </c>
      <c r="N74" s="21">
        <f t="shared" si="5"/>
        <v>-1.1025869681035267</v>
      </c>
    </row>
    <row r="75" spans="1:14">
      <c r="A75" s="8">
        <v>5.0820808180724271</v>
      </c>
      <c r="B75" s="8">
        <v>48.034680301207118</v>
      </c>
      <c r="D75" s="14">
        <f t="shared" si="3"/>
        <v>609849.69816869125</v>
      </c>
      <c r="E75" s="14">
        <f t="shared" si="4"/>
        <v>48034680.301207118</v>
      </c>
      <c r="M75" s="21">
        <f t="shared" si="5"/>
        <v>-1.4251684426243409</v>
      </c>
      <c r="N75" s="21">
        <f t="shared" si="5"/>
        <v>-1.4251684426243474</v>
      </c>
    </row>
    <row r="76" spans="1:14">
      <c r="A76" s="8">
        <v>5.7716976723604603</v>
      </c>
      <c r="B76" s="8">
        <v>59.528294539341005</v>
      </c>
      <c r="D76" s="14">
        <f t="shared" si="3"/>
        <v>692603.72068325523</v>
      </c>
      <c r="E76" s="14">
        <f t="shared" si="4"/>
        <v>59528294.539341003</v>
      </c>
      <c r="M76" s="21">
        <f t="shared" si="5"/>
        <v>0.87523800973358201</v>
      </c>
      <c r="N76" s="21">
        <f t="shared" si="5"/>
        <v>0.87523800973357457</v>
      </c>
    </row>
    <row r="77" spans="1:14">
      <c r="A77" s="8">
        <v>5.6998928382818121</v>
      </c>
      <c r="B77" s="8">
        <v>58.331547304696869</v>
      </c>
      <c r="D77" s="14">
        <f t="shared" si="3"/>
        <v>683987.14059381746</v>
      </c>
      <c r="E77" s="14">
        <f t="shared" si="4"/>
        <v>58331547.304696873</v>
      </c>
      <c r="M77" s="21">
        <f t="shared" si="5"/>
        <v>0.63571326117512938</v>
      </c>
      <c r="N77" s="21">
        <f t="shared" si="5"/>
        <v>0.63571326117512317</v>
      </c>
    </row>
    <row r="78" spans="1:14">
      <c r="A78" s="8">
        <v>5.4591348114336142</v>
      </c>
      <c r="B78" s="8">
        <v>54.318913523893571</v>
      </c>
      <c r="D78" s="14">
        <f t="shared" si="3"/>
        <v>655096.17737203371</v>
      </c>
      <c r="E78" s="14">
        <f t="shared" si="4"/>
        <v>54318913.523893572</v>
      </c>
      <c r="M78" s="21">
        <f t="shared" si="5"/>
        <v>-0.16740127260514981</v>
      </c>
      <c r="N78" s="21">
        <f t="shared" si="5"/>
        <v>-0.16740127260515622</v>
      </c>
    </row>
    <row r="79" spans="1:14">
      <c r="A79" s="8">
        <v>6.1158379619591869</v>
      </c>
      <c r="B79" s="8">
        <v>65.263966032653116</v>
      </c>
      <c r="D79" s="14">
        <f t="shared" si="3"/>
        <v>733900.55543510243</v>
      </c>
      <c r="E79" s="14">
        <f t="shared" si="4"/>
        <v>65263966.032653116</v>
      </c>
      <c r="M79" s="21">
        <f t="shared" si="5"/>
        <v>2.0232124795956254</v>
      </c>
      <c r="N79" s="21">
        <f t="shared" si="5"/>
        <v>2.0232124795956179</v>
      </c>
    </row>
    <row r="80" spans="1:14">
      <c r="A80" s="8">
        <v>5.0863706772070145</v>
      </c>
      <c r="B80" s="8">
        <v>48.106177953450242</v>
      </c>
      <c r="D80" s="14">
        <f t="shared" si="3"/>
        <v>610364.48126484174</v>
      </c>
      <c r="E80" s="14">
        <f t="shared" si="4"/>
        <v>48106177.95345024</v>
      </c>
      <c r="M80" s="21">
        <f t="shared" si="5"/>
        <v>-1.4108584390744714</v>
      </c>
      <c r="N80" s="21">
        <f t="shared" si="5"/>
        <v>-1.4108584390744783</v>
      </c>
    </row>
    <row r="81" spans="1:14">
      <c r="A81" s="8">
        <v>5.5107270352600608</v>
      </c>
      <c r="B81" s="8">
        <v>55.178783921001013</v>
      </c>
      <c r="D81" s="14">
        <f t="shared" si="3"/>
        <v>661287.2442312073</v>
      </c>
      <c r="E81" s="14">
        <f t="shared" si="4"/>
        <v>55178783.921001017</v>
      </c>
      <c r="M81" s="21">
        <f t="shared" si="5"/>
        <v>4.6987621371584569E-3</v>
      </c>
      <c r="N81" s="21">
        <f t="shared" si="5"/>
        <v>4.6987621371523767E-3</v>
      </c>
    </row>
    <row r="82" spans="1:14">
      <c r="A82" s="8">
        <v>5.2523532329068985</v>
      </c>
      <c r="B82" s="8">
        <v>50.872553881781641</v>
      </c>
      <c r="D82" s="14">
        <f t="shared" si="3"/>
        <v>630282.38794882782</v>
      </c>
      <c r="E82" s="14">
        <f t="shared" si="4"/>
        <v>50872553.881781638</v>
      </c>
      <c r="M82" s="21">
        <f t="shared" si="5"/>
        <v>-0.85717802982015667</v>
      </c>
      <c r="N82" s="21">
        <f t="shared" si="5"/>
        <v>-0.857178029820164</v>
      </c>
    </row>
    <row r="83" spans="1:14">
      <c r="A83" s="8">
        <v>5.7715373739192728</v>
      </c>
      <c r="B83" s="8">
        <v>59.525622898654547</v>
      </c>
      <c r="D83" s="14">
        <f t="shared" si="3"/>
        <v>692584.48487031274</v>
      </c>
      <c r="E83" s="14">
        <f t="shared" si="4"/>
        <v>59525622.89865455</v>
      </c>
      <c r="M83" s="21">
        <f t="shared" si="5"/>
        <v>0.8747032902496864</v>
      </c>
      <c r="N83" s="21">
        <f t="shared" si="5"/>
        <v>0.87470329024968008</v>
      </c>
    </row>
    <row r="84" spans="1:14">
      <c r="A84" s="8">
        <v>5.39676200584654</v>
      </c>
      <c r="B84" s="8">
        <v>53.279366764109</v>
      </c>
      <c r="D84" s="14">
        <f t="shared" si="3"/>
        <v>647611.4407015848</v>
      </c>
      <c r="E84" s="14">
        <f t="shared" si="4"/>
        <v>53279366.764109001</v>
      </c>
      <c r="M84" s="21">
        <f t="shared" si="5"/>
        <v>-0.37546289919098041</v>
      </c>
      <c r="N84" s="21">
        <f t="shared" si="5"/>
        <v>-0.37546289919098697</v>
      </c>
    </row>
    <row r="85" spans="1:14">
      <c r="A85" s="8">
        <v>5.8346772246004548</v>
      </c>
      <c r="B85" s="8">
        <v>60.577953743340913</v>
      </c>
      <c r="D85" s="14">
        <f t="shared" si="3"/>
        <v>700161.26695205458</v>
      </c>
      <c r="E85" s="14">
        <f t="shared" si="4"/>
        <v>60577953.743340909</v>
      </c>
      <c r="M85" s="21">
        <f t="shared" si="5"/>
        <v>1.085323606451009</v>
      </c>
      <c r="N85" s="21">
        <f t="shared" si="5"/>
        <v>1.085323606451001</v>
      </c>
    </row>
    <row r="86" spans="1:14">
      <c r="A86" s="8">
        <v>5.4663165226593264</v>
      </c>
      <c r="B86" s="8">
        <v>54.438608710988774</v>
      </c>
      <c r="D86" s="14">
        <f t="shared" si="3"/>
        <v>655957.98271911917</v>
      </c>
      <c r="E86" s="14">
        <f t="shared" si="4"/>
        <v>54438608.710988775</v>
      </c>
      <c r="M86" s="21">
        <f t="shared" si="5"/>
        <v>-0.14344470202559811</v>
      </c>
      <c r="N86" s="21">
        <f t="shared" si="5"/>
        <v>-0.14344470202560472</v>
      </c>
    </row>
    <row r="87" spans="1:14">
      <c r="A87" s="8">
        <v>5.2949370253991219</v>
      </c>
      <c r="B87" s="8">
        <v>51.582283756652032</v>
      </c>
      <c r="D87" s="14">
        <f t="shared" si="3"/>
        <v>635392.44304789463</v>
      </c>
      <c r="E87" s="14">
        <f t="shared" si="4"/>
        <v>51582283.756652035</v>
      </c>
      <c r="M87" s="21">
        <f t="shared" si="5"/>
        <v>-0.71512809237175057</v>
      </c>
      <c r="N87" s="21">
        <f t="shared" si="5"/>
        <v>-0.71512809237175667</v>
      </c>
    </row>
    <row r="88" spans="1:14">
      <c r="A88" s="8">
        <v>5.5327145244227722</v>
      </c>
      <c r="B88" s="8">
        <v>55.54524207371287</v>
      </c>
      <c r="D88" s="14">
        <f t="shared" si="3"/>
        <v>663925.74293073267</v>
      </c>
      <c r="E88" s="14">
        <f t="shared" si="4"/>
        <v>55545242.07371287</v>
      </c>
      <c r="M88" s="21">
        <f t="shared" si="5"/>
        <v>7.8044072111159449E-2</v>
      </c>
      <c r="N88" s="21">
        <f t="shared" si="5"/>
        <v>7.8044072111152607E-2</v>
      </c>
    </row>
    <row r="89" spans="1:14">
      <c r="A89" s="8">
        <v>5.2728891685255803</v>
      </c>
      <c r="B89" s="8">
        <v>51.214819475426339</v>
      </c>
      <c r="D89" s="14">
        <f t="shared" si="3"/>
        <v>632746.70022306964</v>
      </c>
      <c r="E89" s="14">
        <f t="shared" si="4"/>
        <v>51214819.475426339</v>
      </c>
      <c r="M89" s="21">
        <f t="shared" si="5"/>
        <v>-0.78867477542798459</v>
      </c>
      <c r="N89" s="21">
        <f t="shared" si="5"/>
        <v>-0.78867477542799125</v>
      </c>
    </row>
    <row r="90" spans="1:14">
      <c r="A90" s="8">
        <v>5.4332776496885344</v>
      </c>
      <c r="B90" s="8">
        <v>53.887960828142241</v>
      </c>
      <c r="D90" s="14">
        <f t="shared" si="3"/>
        <v>651993.31796262413</v>
      </c>
      <c r="E90" s="14">
        <f t="shared" si="4"/>
        <v>53887960.828142241</v>
      </c>
      <c r="M90" s="21">
        <f t="shared" si="5"/>
        <v>-0.25365493846059611</v>
      </c>
      <c r="N90" s="21">
        <f t="shared" si="5"/>
        <v>-0.25365493846060283</v>
      </c>
    </row>
    <row r="91" spans="1:14">
      <c r="A91" s="8">
        <v>5.4682663656130899</v>
      </c>
      <c r="B91" s="8">
        <v>54.471106093551498</v>
      </c>
      <c r="D91" s="14">
        <f t="shared" si="3"/>
        <v>656191.96387357078</v>
      </c>
      <c r="E91" s="14">
        <f t="shared" si="4"/>
        <v>54471106.093551502</v>
      </c>
      <c r="M91" s="21">
        <f t="shared" si="5"/>
        <v>-0.13694046523957462</v>
      </c>
      <c r="N91" s="21">
        <f t="shared" si="5"/>
        <v>-0.13694046523958064</v>
      </c>
    </row>
    <row r="92" spans="1:14">
      <c r="A92" s="8">
        <v>5.5546037881576922</v>
      </c>
      <c r="B92" s="8">
        <v>55.910063135961536</v>
      </c>
      <c r="D92" s="14">
        <f t="shared" si="3"/>
        <v>666552.45457892306</v>
      </c>
      <c r="E92" s="14">
        <f t="shared" si="4"/>
        <v>55910063.135961533</v>
      </c>
      <c r="M92" s="21">
        <f t="shared" si="5"/>
        <v>0.15106172418864569</v>
      </c>
      <c r="N92" s="21">
        <f t="shared" si="5"/>
        <v>0.15106172418863809</v>
      </c>
    </row>
    <row r="93" spans="1:14">
      <c r="A93" s="8">
        <v>5.2419822648225818</v>
      </c>
      <c r="B93" s="8">
        <v>50.699704413709696</v>
      </c>
      <c r="D93" s="14">
        <f t="shared" si="3"/>
        <v>629037.87177870981</v>
      </c>
      <c r="E93" s="14">
        <f t="shared" si="4"/>
        <v>50699704.4137097</v>
      </c>
      <c r="M93" s="21">
        <f t="shared" si="5"/>
        <v>-0.89177324272717129</v>
      </c>
      <c r="N93" s="21">
        <f t="shared" si="5"/>
        <v>-0.89177324272717717</v>
      </c>
    </row>
    <row r="94" spans="1:14">
      <c r="A94" s="8">
        <v>5.3612245235563023</v>
      </c>
      <c r="B94" s="8">
        <v>52.687075392605038</v>
      </c>
      <c r="D94" s="14">
        <f t="shared" si="3"/>
        <v>643346.94282675628</v>
      </c>
      <c r="E94" s="14">
        <f t="shared" si="4"/>
        <v>52687075.392605036</v>
      </c>
      <c r="M94" s="21">
        <f t="shared" si="5"/>
        <v>-0.49400793336857213</v>
      </c>
      <c r="N94" s="21">
        <f t="shared" si="5"/>
        <v>-0.49400793336857918</v>
      </c>
    </row>
    <row r="95" spans="1:14">
      <c r="A95" s="8">
        <v>4.8509263731539249</v>
      </c>
      <c r="B95" s="8">
        <v>44.182106219232082</v>
      </c>
      <c r="D95" s="14">
        <f t="shared" si="3"/>
        <v>582111.16477847099</v>
      </c>
      <c r="E95" s="14">
        <f t="shared" si="4"/>
        <v>44182106.219232082</v>
      </c>
      <c r="M95" s="21">
        <f t="shared" si="5"/>
        <v>-2.196247590814127</v>
      </c>
      <c r="N95" s="21">
        <f t="shared" si="5"/>
        <v>-2.1962475908141332</v>
      </c>
    </row>
    <row r="96" spans="1:14">
      <c r="A96" s="8">
        <v>5.3195039552228991</v>
      </c>
      <c r="B96" s="8">
        <v>51.991732587048318</v>
      </c>
      <c r="D96" s="14">
        <f t="shared" si="3"/>
        <v>638340.47462674789</v>
      </c>
      <c r="E96" s="14">
        <f t="shared" si="4"/>
        <v>51991732.587048322</v>
      </c>
      <c r="M96" s="21">
        <f t="shared" si="5"/>
        <v>-0.63317834951114893</v>
      </c>
      <c r="N96" s="21">
        <f t="shared" si="5"/>
        <v>-0.63317834951115481</v>
      </c>
    </row>
    <row r="97" spans="1:14">
      <c r="A97" s="8">
        <v>5.1376914168649819</v>
      </c>
      <c r="B97" s="8">
        <v>48.961523614416365</v>
      </c>
      <c r="D97" s="14">
        <f t="shared" si="3"/>
        <v>616522.97002379782</v>
      </c>
      <c r="E97" s="14">
        <f t="shared" si="4"/>
        <v>48961523.614416361</v>
      </c>
      <c r="M97" s="21">
        <f t="shared" si="5"/>
        <v>-1.239664014351697</v>
      </c>
      <c r="N97" s="21">
        <f t="shared" si="5"/>
        <v>-1.2396640143517041</v>
      </c>
    </row>
    <row r="98" spans="1:14">
      <c r="A98" s="8">
        <v>6.1261270755203441</v>
      </c>
      <c r="B98" s="8">
        <v>65.435451258672401</v>
      </c>
      <c r="D98" s="14">
        <f t="shared" si="3"/>
        <v>735135.24906244129</v>
      </c>
      <c r="E98" s="14">
        <f t="shared" si="4"/>
        <v>65435451.258672401</v>
      </c>
      <c r="M98" s="21">
        <f t="shared" si="5"/>
        <v>2.0575346442555444</v>
      </c>
      <c r="N98" s="21">
        <f t="shared" si="5"/>
        <v>2.0575346442555373</v>
      </c>
    </row>
    <row r="99" spans="1:14">
      <c r="A99" s="8">
        <v>5.0800276337831747</v>
      </c>
      <c r="B99" s="8">
        <v>48.000460563052911</v>
      </c>
      <c r="D99" s="14">
        <f t="shared" si="3"/>
        <v>609603.31605398096</v>
      </c>
      <c r="E99" s="14">
        <f t="shared" si="4"/>
        <v>48000460.563052908</v>
      </c>
      <c r="M99" s="21">
        <f t="shared" si="5"/>
        <v>-1.4320174028223227</v>
      </c>
      <c r="N99" s="21">
        <f t="shared" si="5"/>
        <v>-1.4320174028223298</v>
      </c>
    </row>
    <row r="100" spans="1:14">
      <c r="A100" s="8">
        <v>5.5080016206993605</v>
      </c>
      <c r="B100" s="8">
        <v>55.133360344989342</v>
      </c>
      <c r="D100" s="14">
        <f t="shared" si="3"/>
        <v>660960.19448392326</v>
      </c>
      <c r="E100" s="14">
        <f t="shared" si="4"/>
        <v>55133360.344989344</v>
      </c>
      <c r="M100" s="21">
        <f t="shared" si="5"/>
        <v>-4.3926067900960245E-3</v>
      </c>
      <c r="N100" s="21">
        <f t="shared" si="5"/>
        <v>-4.3926067901022886E-3</v>
      </c>
    </row>
    <row r="101" spans="1:14">
      <c r="A101" s="8">
        <v>5.3573978245985927</v>
      </c>
      <c r="B101" s="8">
        <v>52.623297076643212</v>
      </c>
      <c r="D101" s="14">
        <f t="shared" si="3"/>
        <v>642887.73895183112</v>
      </c>
      <c r="E101" s="14">
        <f t="shared" si="4"/>
        <v>52623297.076643214</v>
      </c>
      <c r="M101" s="21">
        <f t="shared" si="5"/>
        <v>-0.50677293892029218</v>
      </c>
      <c r="N101" s="21">
        <f t="shared" si="5"/>
        <v>-0.50677293892029851</v>
      </c>
    </row>
    <row r="102" spans="1:14">
      <c r="A102" s="8">
        <v>5.4198071236605756</v>
      </c>
      <c r="B102" s="8">
        <v>53.663452061009593</v>
      </c>
      <c r="D102" s="14">
        <f t="shared" si="3"/>
        <v>650376.85483926907</v>
      </c>
      <c r="E102" s="14">
        <f t="shared" si="4"/>
        <v>53663452.061009593</v>
      </c>
      <c r="M102" s="21">
        <f t="shared" si="5"/>
        <v>-0.29858957832429817</v>
      </c>
      <c r="N102" s="21">
        <f t="shared" si="5"/>
        <v>-0.29858957832430488</v>
      </c>
    </row>
  </sheetData>
  <sortState ref="B3:B102">
    <sortCondition descending="1" ref="B3"/>
  </sortState>
  <mergeCells count="4">
    <mergeCell ref="A1:G1"/>
    <mergeCell ref="F9:G9"/>
    <mergeCell ref="H1:K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Office365 Four</cp:lastModifiedBy>
  <dcterms:created xsi:type="dcterms:W3CDTF">2017-10-28T13:06:23Z</dcterms:created>
  <dcterms:modified xsi:type="dcterms:W3CDTF">2018-03-24T13:50:11Z</dcterms:modified>
</cp:coreProperties>
</file>