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venkateshsunkad/Documents/Course Teaching/PGP/Decision Modelling/Day 1 - Linear Regression /"/>
    </mc:Choice>
  </mc:AlternateContent>
  <xr:revisionPtr revIDLastSave="0" documentId="13_ncr:1_{621B31B8-7C5E-6049-8E82-764D6D3076F8}" xr6:coauthVersionLast="40" xr6:coauthVersionMax="40" xr10:uidLastSave="{00000000-0000-0000-0000-000000000000}"/>
  <bookViews>
    <workbookView xWindow="0" yWindow="460" windowWidth="28180" windowHeight="16440" activeTab="5" xr2:uid="{00000000-000D-0000-FFFF-FFFF00000000}"/>
  </bookViews>
  <sheets>
    <sheet name="HighP" sheetId="1" r:id="rId1"/>
    <sheet name="LowP" sheetId="3" r:id="rId2"/>
    <sheet name="carstopping" sheetId="4" r:id="rId3"/>
    <sheet name="nada-dealerships" sheetId="8" r:id="rId4"/>
    <sheet name="mccoo" sheetId="5" r:id="rId5"/>
    <sheet name="Leverage" sheetId="6" r:id="rId6"/>
    <sheet name="Influence" sheetId="7" r:id="rId7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6" l="1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Q27" i="7"/>
  <c r="Q26" i="7"/>
  <c r="Q25" i="7"/>
  <c r="N8" i="7"/>
  <c r="M3" i="7"/>
  <c r="N3" i="7" s="1"/>
  <c r="M4" i="7"/>
  <c r="N4" i="7" s="1"/>
  <c r="M5" i="7"/>
  <c r="N5" i="7" s="1"/>
  <c r="M6" i="7"/>
  <c r="N6" i="7" s="1"/>
  <c r="M7" i="7"/>
  <c r="N7" i="7" s="1"/>
  <c r="M8" i="7"/>
  <c r="M9" i="7"/>
  <c r="N9" i="7" s="1"/>
  <c r="M10" i="7"/>
  <c r="N10" i="7" s="1"/>
  <c r="M11" i="7"/>
  <c r="N11" i="7" s="1"/>
  <c r="M12" i="7"/>
  <c r="N12" i="7" s="1"/>
  <c r="M13" i="7"/>
  <c r="N13" i="7" s="1"/>
  <c r="M14" i="7"/>
  <c r="N14" i="7" s="1"/>
  <c r="M15" i="7"/>
  <c r="N15" i="7" s="1"/>
  <c r="M16" i="7"/>
  <c r="N16" i="7" s="1"/>
  <c r="M17" i="7"/>
  <c r="N17" i="7" s="1"/>
  <c r="M18" i="7"/>
  <c r="N18" i="7" s="1"/>
  <c r="M19" i="7"/>
  <c r="N19" i="7" s="1"/>
  <c r="M20" i="7"/>
  <c r="N20" i="7" s="1"/>
  <c r="M21" i="7"/>
  <c r="N21" i="7" s="1"/>
  <c r="M22" i="7"/>
  <c r="N22" i="7" s="1"/>
  <c r="M2" i="7"/>
  <c r="N2" i="7" s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" i="7"/>
  <c r="K23" i="7"/>
  <c r="J23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" i="6"/>
  <c r="K26" i="6"/>
  <c r="L21" i="6" s="1"/>
  <c r="K25" i="6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" i="8"/>
  <c r="C23" i="6"/>
  <c r="B25" i="6"/>
  <c r="B24" i="6"/>
  <c r="B23" i="6"/>
  <c r="E17" i="6" s="1"/>
  <c r="F17" i="6" s="1"/>
  <c r="G17" i="6" s="1"/>
  <c r="G3" i="4"/>
  <c r="H3" i="4"/>
  <c r="G4" i="4"/>
  <c r="H4" i="4" s="1"/>
  <c r="G5" i="4"/>
  <c r="H5" i="4"/>
  <c r="G6" i="4"/>
  <c r="H6" i="4" s="1"/>
  <c r="G7" i="4"/>
  <c r="H7" i="4"/>
  <c r="G8" i="4"/>
  <c r="H8" i="4" s="1"/>
  <c r="G9" i="4"/>
  <c r="H9" i="4"/>
  <c r="G10" i="4"/>
  <c r="H10" i="4" s="1"/>
  <c r="G11" i="4"/>
  <c r="H11" i="4"/>
  <c r="G12" i="4"/>
  <c r="H12" i="4" s="1"/>
  <c r="G13" i="4"/>
  <c r="H13" i="4"/>
  <c r="G14" i="4"/>
  <c r="H14" i="4" s="1"/>
  <c r="G15" i="4"/>
  <c r="H15" i="4"/>
  <c r="G16" i="4"/>
  <c r="H16" i="4" s="1"/>
  <c r="G17" i="4"/>
  <c r="H17" i="4"/>
  <c r="G18" i="4"/>
  <c r="H18" i="4" s="1"/>
  <c r="G19" i="4"/>
  <c r="H19" i="4"/>
  <c r="G20" i="4"/>
  <c r="H20" i="4" s="1"/>
  <c r="G21" i="4"/>
  <c r="H21" i="4"/>
  <c r="G22" i="4"/>
  <c r="H22" i="4" s="1"/>
  <c r="G23" i="4"/>
  <c r="H23" i="4"/>
  <c r="G24" i="4"/>
  <c r="H24" i="4" s="1"/>
  <c r="G25" i="4"/>
  <c r="H25" i="4"/>
  <c r="G26" i="4"/>
  <c r="H26" i="4" s="1"/>
  <c r="G27" i="4"/>
  <c r="H27" i="4"/>
  <c r="G28" i="4"/>
  <c r="H28" i="4" s="1"/>
  <c r="G29" i="4"/>
  <c r="H29" i="4"/>
  <c r="G30" i="4"/>
  <c r="H30" i="4" s="1"/>
  <c r="G31" i="4"/>
  <c r="H31" i="4"/>
  <c r="G32" i="4"/>
  <c r="H32" i="4" s="1"/>
  <c r="G33" i="4"/>
  <c r="H33" i="4"/>
  <c r="G34" i="4"/>
  <c r="H34" i="4" s="1"/>
  <c r="G35" i="4"/>
  <c r="H35" i="4"/>
  <c r="G36" i="4"/>
  <c r="H36" i="4" s="1"/>
  <c r="G37" i="4"/>
  <c r="H37" i="4"/>
  <c r="G38" i="4"/>
  <c r="H38" i="4" s="1"/>
  <c r="G39" i="4"/>
  <c r="H39" i="4"/>
  <c r="G40" i="4"/>
  <c r="H40" i="4" s="1"/>
  <c r="G41" i="4"/>
  <c r="H41" i="4"/>
  <c r="G42" i="4"/>
  <c r="H42" i="4" s="1"/>
  <c r="G43" i="4"/>
  <c r="H43" i="4"/>
  <c r="G44" i="4"/>
  <c r="H44" i="4" s="1"/>
  <c r="G45" i="4"/>
  <c r="H45" i="4"/>
  <c r="G46" i="4"/>
  <c r="H46" i="4" s="1"/>
  <c r="G47" i="4"/>
  <c r="H47" i="4"/>
  <c r="G48" i="4"/>
  <c r="H48" i="4" s="1"/>
  <c r="G49" i="4"/>
  <c r="H49" i="4"/>
  <c r="G50" i="4"/>
  <c r="H50" i="4" s="1"/>
  <c r="G51" i="4"/>
  <c r="H51" i="4"/>
  <c r="G52" i="4"/>
  <c r="H52" i="4" s="1"/>
  <c r="G53" i="4"/>
  <c r="H53" i="4"/>
  <c r="G54" i="4"/>
  <c r="H54" i="4" s="1"/>
  <c r="G55" i="4"/>
  <c r="H55" i="4"/>
  <c r="G56" i="4"/>
  <c r="H56" i="4" s="1"/>
  <c r="G57" i="4"/>
  <c r="H57" i="4"/>
  <c r="G58" i="4"/>
  <c r="H58" i="4" s="1"/>
  <c r="G59" i="4"/>
  <c r="H59" i="4"/>
  <c r="G60" i="4"/>
  <c r="H60" i="4" s="1"/>
  <c r="G61" i="4"/>
  <c r="H61" i="4"/>
  <c r="G62" i="4"/>
  <c r="H62" i="4" s="1"/>
  <c r="G63" i="4"/>
  <c r="H63" i="4"/>
  <c r="G64" i="4"/>
  <c r="H64" i="4" s="1"/>
  <c r="G2" i="4"/>
  <c r="H2" i="4"/>
  <c r="C3" i="4"/>
  <c r="D3" i="4" s="1"/>
  <c r="C4" i="4"/>
  <c r="D4" i="4"/>
  <c r="C5" i="4"/>
  <c r="D5" i="4" s="1"/>
  <c r="C6" i="4"/>
  <c r="D6" i="4"/>
  <c r="C7" i="4"/>
  <c r="D7" i="4" s="1"/>
  <c r="C8" i="4"/>
  <c r="D8" i="4"/>
  <c r="C9" i="4"/>
  <c r="D9" i="4" s="1"/>
  <c r="C10" i="4"/>
  <c r="D10" i="4"/>
  <c r="C11" i="4"/>
  <c r="D11" i="4" s="1"/>
  <c r="C12" i="4"/>
  <c r="D12" i="4"/>
  <c r="C13" i="4"/>
  <c r="D13" i="4" s="1"/>
  <c r="C14" i="4"/>
  <c r="D14" i="4"/>
  <c r="C15" i="4"/>
  <c r="D15" i="4" s="1"/>
  <c r="C16" i="4"/>
  <c r="D16" i="4"/>
  <c r="C17" i="4"/>
  <c r="D17" i="4" s="1"/>
  <c r="C18" i="4"/>
  <c r="D18" i="4"/>
  <c r="C19" i="4"/>
  <c r="D19" i="4" s="1"/>
  <c r="C20" i="4"/>
  <c r="D20" i="4"/>
  <c r="C21" i="4"/>
  <c r="D21" i="4" s="1"/>
  <c r="C22" i="4"/>
  <c r="D22" i="4"/>
  <c r="C23" i="4"/>
  <c r="D23" i="4" s="1"/>
  <c r="C24" i="4"/>
  <c r="D24" i="4"/>
  <c r="C25" i="4"/>
  <c r="D25" i="4" s="1"/>
  <c r="C26" i="4"/>
  <c r="D26" i="4"/>
  <c r="C27" i="4"/>
  <c r="D27" i="4" s="1"/>
  <c r="C28" i="4"/>
  <c r="D28" i="4"/>
  <c r="C29" i="4"/>
  <c r="D29" i="4" s="1"/>
  <c r="C30" i="4"/>
  <c r="D30" i="4"/>
  <c r="C31" i="4"/>
  <c r="D31" i="4" s="1"/>
  <c r="C32" i="4"/>
  <c r="D32" i="4"/>
  <c r="C33" i="4"/>
  <c r="D33" i="4" s="1"/>
  <c r="C34" i="4"/>
  <c r="D34" i="4"/>
  <c r="C35" i="4"/>
  <c r="D35" i="4" s="1"/>
  <c r="C36" i="4"/>
  <c r="D36" i="4"/>
  <c r="C37" i="4"/>
  <c r="D37" i="4" s="1"/>
  <c r="C38" i="4"/>
  <c r="D38" i="4"/>
  <c r="C39" i="4"/>
  <c r="D39" i="4" s="1"/>
  <c r="C40" i="4"/>
  <c r="D40" i="4"/>
  <c r="C41" i="4"/>
  <c r="D41" i="4" s="1"/>
  <c r="C42" i="4"/>
  <c r="D42" i="4"/>
  <c r="C43" i="4"/>
  <c r="D43" i="4" s="1"/>
  <c r="C44" i="4"/>
  <c r="D44" i="4"/>
  <c r="C45" i="4"/>
  <c r="D45" i="4" s="1"/>
  <c r="C46" i="4"/>
  <c r="D46" i="4"/>
  <c r="C47" i="4"/>
  <c r="D47" i="4" s="1"/>
  <c r="C48" i="4"/>
  <c r="D48" i="4"/>
  <c r="C49" i="4"/>
  <c r="D49" i="4" s="1"/>
  <c r="C50" i="4"/>
  <c r="D50" i="4"/>
  <c r="C51" i="4"/>
  <c r="D51" i="4" s="1"/>
  <c r="C52" i="4"/>
  <c r="D52" i="4"/>
  <c r="C53" i="4"/>
  <c r="D53" i="4" s="1"/>
  <c r="C54" i="4"/>
  <c r="D54" i="4"/>
  <c r="C55" i="4"/>
  <c r="D55" i="4" s="1"/>
  <c r="C56" i="4"/>
  <c r="D56" i="4"/>
  <c r="C57" i="4"/>
  <c r="D57" i="4" s="1"/>
  <c r="C58" i="4"/>
  <c r="D58" i="4"/>
  <c r="C59" i="4"/>
  <c r="D59" i="4" s="1"/>
  <c r="C60" i="4"/>
  <c r="D60" i="4"/>
  <c r="C61" i="4"/>
  <c r="D61" i="4" s="1"/>
  <c r="C62" i="4"/>
  <c r="D62" i="4"/>
  <c r="C63" i="4"/>
  <c r="D63" i="4" s="1"/>
  <c r="C64" i="4"/>
  <c r="D64" i="4"/>
  <c r="C2" i="4"/>
  <c r="D2" i="4" s="1"/>
  <c r="E4" i="6"/>
  <c r="F4" i="6" s="1"/>
  <c r="G4" i="6" s="1"/>
  <c r="E8" i="6"/>
  <c r="F8" i="6"/>
  <c r="G8" i="6" s="1"/>
  <c r="E13" i="6"/>
  <c r="F13" i="6"/>
  <c r="G13" i="6"/>
  <c r="E20" i="6"/>
  <c r="F20" i="6" s="1"/>
  <c r="G20" i="6" s="1"/>
  <c r="E3" i="6"/>
  <c r="F3" i="6"/>
  <c r="G3" i="6" s="1"/>
  <c r="E2" i="6"/>
  <c r="F2" i="6"/>
  <c r="G2" i="6" s="1"/>
  <c r="E6" i="6"/>
  <c r="F6" i="6" s="1"/>
  <c r="G6" i="6" s="1"/>
  <c r="E7" i="6"/>
  <c r="F7" i="6"/>
  <c r="G7" i="6" s="1"/>
  <c r="E9" i="6"/>
  <c r="F9" i="6"/>
  <c r="G9" i="6"/>
  <c r="E11" i="6"/>
  <c r="F11" i="6" s="1"/>
  <c r="G11" i="6" s="1"/>
  <c r="E12" i="6"/>
  <c r="F12" i="6"/>
  <c r="G12" i="6" s="1"/>
  <c r="E14" i="6"/>
  <c r="F14" i="6"/>
  <c r="G14" i="6" s="1"/>
  <c r="E16" i="6"/>
  <c r="F16" i="6" s="1"/>
  <c r="G16" i="6" s="1"/>
  <c r="E18" i="6"/>
  <c r="F18" i="6"/>
  <c r="G18" i="6" s="1"/>
  <c r="E19" i="6"/>
  <c r="F19" i="6"/>
  <c r="G19" i="6"/>
  <c r="E22" i="6"/>
  <c r="F22" i="6" s="1"/>
  <c r="G22" i="6" s="1"/>
  <c r="B14" i="1"/>
  <c r="A14" i="1"/>
  <c r="G3" i="1"/>
  <c r="G4" i="1"/>
  <c r="G5" i="1"/>
  <c r="G6" i="1"/>
  <c r="G7" i="1"/>
  <c r="G8" i="1"/>
  <c r="G9" i="1"/>
  <c r="G10" i="1"/>
  <c r="G11" i="1"/>
  <c r="G12" i="1"/>
  <c r="G2" i="1"/>
  <c r="D2" i="1"/>
  <c r="D14" i="1" s="1"/>
  <c r="D3" i="1"/>
  <c r="D4" i="1"/>
  <c r="D5" i="1"/>
  <c r="D6" i="1"/>
  <c r="D7" i="1"/>
  <c r="D8" i="1"/>
  <c r="D9" i="1"/>
  <c r="D10" i="1"/>
  <c r="D11" i="1"/>
  <c r="D12" i="1"/>
  <c r="C3" i="1"/>
  <c r="C4" i="1"/>
  <c r="C5" i="1"/>
  <c r="C6" i="1"/>
  <c r="C7" i="1"/>
  <c r="C8" i="1"/>
  <c r="C9" i="1"/>
  <c r="C10" i="1"/>
  <c r="C11" i="1"/>
  <c r="C12" i="1"/>
  <c r="C2" i="1"/>
  <c r="G14" i="1" l="1"/>
  <c r="D23" i="6"/>
  <c r="L23" i="7"/>
  <c r="C14" i="1"/>
  <c r="L20" i="6"/>
  <c r="G28" i="6"/>
  <c r="D24" i="6"/>
  <c r="O22" i="7"/>
  <c r="O18" i="7"/>
  <c r="O14" i="7"/>
  <c r="O10" i="7"/>
  <c r="O6" i="7"/>
  <c r="O21" i="7"/>
  <c r="O17" i="7"/>
  <c r="O13" i="7"/>
  <c r="O9" i="7"/>
  <c r="O5" i="7"/>
  <c r="F18" i="1"/>
  <c r="O2" i="7"/>
  <c r="O19" i="7"/>
  <c r="O15" i="7"/>
  <c r="O11" i="7"/>
  <c r="O7" i="7"/>
  <c r="O3" i="7"/>
  <c r="L22" i="6"/>
  <c r="O20" i="7"/>
  <c r="O16" i="7"/>
  <c r="O12" i="7"/>
  <c r="O8" i="7"/>
  <c r="O4" i="7"/>
  <c r="L24" i="6"/>
  <c r="E21" i="6"/>
  <c r="F21" i="6" s="1"/>
  <c r="G21" i="6" s="1"/>
  <c r="E15" i="6"/>
  <c r="F15" i="6" s="1"/>
  <c r="G15" i="6" s="1"/>
  <c r="E10" i="6"/>
  <c r="F10" i="6" s="1"/>
  <c r="G10" i="6" s="1"/>
  <c r="E5" i="6"/>
  <c r="F5" i="6" s="1"/>
  <c r="G5" i="6" s="1"/>
  <c r="G24" i="6" s="1"/>
  <c r="L23" i="6"/>
  <c r="G26" i="6" l="1"/>
  <c r="G27" i="6"/>
  <c r="E6" i="1"/>
  <c r="E9" i="1"/>
  <c r="E7" i="1"/>
  <c r="E2" i="1"/>
  <c r="F17" i="1"/>
  <c r="E11" i="1" s="1"/>
  <c r="E8" i="1"/>
  <c r="O24" i="7"/>
  <c r="O25" i="7" s="1"/>
  <c r="E10" i="1" l="1"/>
  <c r="E12" i="1"/>
  <c r="E5" i="1"/>
  <c r="E4" i="1"/>
  <c r="E3" i="1"/>
  <c r="F11" i="1"/>
  <c r="H11" i="1"/>
  <c r="O26" i="7"/>
  <c r="P4" i="7"/>
  <c r="Q4" i="7" s="1"/>
  <c r="P9" i="7"/>
  <c r="Q9" i="7" s="1"/>
  <c r="P22" i="7"/>
  <c r="Q22" i="7" s="1"/>
  <c r="P14" i="7"/>
  <c r="Q14" i="7" s="1"/>
  <c r="P6" i="7"/>
  <c r="Q6" i="7" s="1"/>
  <c r="P21" i="7"/>
  <c r="Q21" i="7" s="1"/>
  <c r="P13" i="7"/>
  <c r="Q13" i="7" s="1"/>
  <c r="P5" i="7"/>
  <c r="Q5" i="7" s="1"/>
  <c r="P12" i="7"/>
  <c r="Q12" i="7" s="1"/>
  <c r="P19" i="7"/>
  <c r="Q19" i="7" s="1"/>
  <c r="P11" i="7"/>
  <c r="Q11" i="7" s="1"/>
  <c r="P3" i="7"/>
  <c r="Q3" i="7" s="1"/>
  <c r="P18" i="7"/>
  <c r="Q18" i="7" s="1"/>
  <c r="P10" i="7"/>
  <c r="Q10" i="7" s="1"/>
  <c r="P20" i="7"/>
  <c r="Q20" i="7" s="1"/>
  <c r="P17" i="7"/>
  <c r="Q17" i="7" s="1"/>
  <c r="P16" i="7"/>
  <c r="Q16" i="7" s="1"/>
  <c r="P2" i="7"/>
  <c r="Q2" i="7" s="1"/>
  <c r="P15" i="7"/>
  <c r="Q15" i="7" s="1"/>
  <c r="P7" i="7"/>
  <c r="Q7" i="7" s="1"/>
  <c r="P8" i="7"/>
  <c r="Q8" i="7" s="1"/>
  <c r="F9" i="1"/>
  <c r="H9" i="1"/>
  <c r="F5" i="1"/>
  <c r="H5" i="1"/>
  <c r="F6" i="1"/>
  <c r="H6" i="1"/>
  <c r="F2" i="1"/>
  <c r="H2" i="1"/>
  <c r="H4" i="1"/>
  <c r="F4" i="1"/>
  <c r="F12" i="1"/>
  <c r="H12" i="1"/>
  <c r="F8" i="1"/>
  <c r="H8" i="1"/>
  <c r="F7" i="1"/>
  <c r="H7" i="1"/>
  <c r="H3" i="1"/>
  <c r="F3" i="1"/>
  <c r="F10" i="1"/>
  <c r="H10" i="1"/>
  <c r="F14" i="1" l="1"/>
  <c r="Q23" i="7"/>
  <c r="Q24" i="7" s="1"/>
  <c r="F15" i="1" l="1"/>
  <c r="F16" i="1" s="1"/>
  <c r="F19" i="1" s="1"/>
  <c r="F20" i="1"/>
</calcChain>
</file>

<file path=xl/sharedStrings.xml><?xml version="1.0" encoding="utf-8"?>
<sst xmlns="http://schemas.openxmlformats.org/spreadsheetml/2006/main" count="184" uniqueCount="83">
  <si>
    <t>X</t>
  </si>
  <si>
    <t>Y</t>
  </si>
  <si>
    <t>(x-xbar)^2</t>
  </si>
  <si>
    <t>(y-ybar)^2</t>
  </si>
  <si>
    <t>yhat</t>
  </si>
  <si>
    <t>SSE</t>
  </si>
  <si>
    <t>Std Error</t>
  </si>
  <si>
    <t>Sb</t>
  </si>
  <si>
    <t>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</si>
  <si>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</si>
  <si>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</si>
  <si>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</si>
  <si>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</si>
  <si>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</si>
  <si>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</si>
  <si>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</si>
  <si>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</si>
  <si>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</si>
  <si>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</si>
  <si>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</si>
  <si>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</si>
  <si>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</si>
  <si>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</si>
  <si>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</si>
  <si>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</si>
  <si>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</si>
  <si>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</si>
  <si>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</si>
  <si>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</si>
  <si>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</si>
  <si>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</si>
  <si>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(x-xbar)*(y-ybar)</t>
  </si>
  <si>
    <t>b</t>
  </si>
  <si>
    <t>(y-yhat)^2</t>
  </si>
  <si>
    <t>y-yhat</t>
  </si>
  <si>
    <t>y</t>
  </si>
  <si>
    <t>x</t>
  </si>
  <si>
    <t>SqrtStop</t>
  </si>
  <si>
    <t>Speed (mph)</t>
  </si>
  <si>
    <t>StopDist (feet)</t>
  </si>
  <si>
    <t>Score</t>
  </si>
  <si>
    <t>Eric McCoo (rushing yards)</t>
  </si>
  <si>
    <t>Row</t>
  </si>
  <si>
    <t>Sum</t>
  </si>
  <si>
    <t>Leverage (h)</t>
  </si>
  <si>
    <t>Mean</t>
  </si>
  <si>
    <t>Min</t>
  </si>
  <si>
    <t>Max</t>
  </si>
  <si>
    <t>ID</t>
  </si>
  <si>
    <t>h</t>
  </si>
  <si>
    <t>R</t>
  </si>
  <si>
    <t>D</t>
  </si>
  <si>
    <t>A</t>
  </si>
  <si>
    <t>B</t>
  </si>
  <si>
    <t>C</t>
  </si>
  <si>
    <t>E</t>
  </si>
  <si>
    <t>h is the leverage, R is the studentized residual, and D is Cook's measure of influence.</t>
  </si>
  <si>
    <t>Std x</t>
  </si>
  <si>
    <t>(Std x)^2</t>
  </si>
  <si>
    <t>Leverage</t>
  </si>
  <si>
    <t>Time Since 1990 (in years)</t>
  </si>
  <si>
    <t>Number of Franchised New Car Dealerships</t>
  </si>
  <si>
    <t>Lower 99.0%</t>
  </si>
  <si>
    <t>Upper 99.0%</t>
  </si>
  <si>
    <t>Residual (y-yhat)</t>
  </si>
  <si>
    <t>Lower 95.0%</t>
  </si>
  <si>
    <t>Upper 95.0%</t>
  </si>
  <si>
    <t>2p/n</t>
  </si>
  <si>
    <t>3p/n</t>
  </si>
  <si>
    <t>hmax</t>
  </si>
  <si>
    <t>hsum</t>
  </si>
  <si>
    <t>Slope</t>
  </si>
  <si>
    <t>e</t>
  </si>
  <si>
    <t>e^2</t>
  </si>
  <si>
    <t>MSE</t>
  </si>
  <si>
    <t>SE</t>
  </si>
  <si>
    <t>4/n</t>
  </si>
  <si>
    <t>3*MeanD</t>
  </si>
  <si>
    <t>F(0.5,2,19)</t>
  </si>
  <si>
    <t>F(0.1,2,19)</t>
  </si>
  <si>
    <t>stdres</t>
  </si>
  <si>
    <t>Acutal year</t>
  </si>
  <si>
    <t>Average Leverage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</si>
</sst>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3" fillId="3" borderId="3" xfId="0" applyFont="1" applyFill="1" applyBorder="1"/>
    <xf numFmtId="0" fontId="0" fillId="0" borderId="3" xfId="0" applyBorder="1"/>
    <xf numFmtId="1" fontId="0" fillId="0" borderId="3" xfId="0" applyNumberFormat="1" applyBorder="1"/>
    <xf numFmtId="0" fontId="3" fillId="0" borderId="0" xfId="0" applyFont="1"/>
    <xf numFmtId="0" fontId="2" fillId="0" borderId="3" xfId="0" applyFont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HighP!$B$1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0489938757655E-2"/>
                  <c:y val="-0.51851815398075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HighP!$A$2:$A$12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8</c:v>
                </c:pt>
                <c:pt idx="4">
                  <c:v>5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23</c:v>
                </c:pt>
              </c:numCache>
            </c:numRef>
          </c:xVal>
          <c:yVal>
            <c:numRef>
              <c:f>HighP!$B$2:$B$12</c:f>
              <c:numCache>
                <c:formatCode>General</c:formatCode>
                <c:ptCount val="11"/>
                <c:pt idx="0">
                  <c:v>15</c:v>
                </c:pt>
                <c:pt idx="1">
                  <c:v>7.8</c:v>
                </c:pt>
                <c:pt idx="2">
                  <c:v>10</c:v>
                </c:pt>
                <c:pt idx="3">
                  <c:v>14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5.6</c:v>
                </c:pt>
                <c:pt idx="9">
                  <c:v>7.9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1C-B64D-80DE-0A5B884B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2655184"/>
        <c:axId val="-902635184"/>
      </c:scatterChart>
      <c:valAx>
        <c:axId val="-90265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635184"/>
        <c:crosses val="autoZero"/>
        <c:crossBetween val="midCat"/>
      </c:valAx>
      <c:valAx>
        <c:axId val="-9026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65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mccoo!$B$1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480993000874899"/>
                  <c:y val="0.40208843686205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mccoo!$A$2:$A$12</c:f>
              <c:numCache>
                <c:formatCode>General</c:formatCode>
                <c:ptCount val="11"/>
                <c:pt idx="0">
                  <c:v>51</c:v>
                </c:pt>
                <c:pt idx="1">
                  <c:v>52</c:v>
                </c:pt>
                <c:pt idx="2">
                  <c:v>21</c:v>
                </c:pt>
                <c:pt idx="3">
                  <c:v>2</c:v>
                </c:pt>
                <c:pt idx="4">
                  <c:v>56</c:v>
                </c:pt>
                <c:pt idx="5">
                  <c:v>163</c:v>
                </c:pt>
                <c:pt idx="6">
                  <c:v>6</c:v>
                </c:pt>
                <c:pt idx="7">
                  <c:v>47</c:v>
                </c:pt>
                <c:pt idx="8">
                  <c:v>127</c:v>
                </c:pt>
                <c:pt idx="9">
                  <c:v>91</c:v>
                </c:pt>
                <c:pt idx="10">
                  <c:v>206</c:v>
                </c:pt>
              </c:numCache>
            </c:numRef>
          </c:xVal>
          <c:yVal>
            <c:numRef>
              <c:f>mccoo!$B$2:$B$12</c:f>
              <c:numCache>
                <c:formatCode>General</c:formatCode>
                <c:ptCount val="11"/>
                <c:pt idx="0">
                  <c:v>34</c:v>
                </c:pt>
                <c:pt idx="1">
                  <c:v>48</c:v>
                </c:pt>
                <c:pt idx="2">
                  <c:v>20</c:v>
                </c:pt>
                <c:pt idx="3">
                  <c:v>9</c:v>
                </c:pt>
                <c:pt idx="4">
                  <c:v>27</c:v>
                </c:pt>
                <c:pt idx="5">
                  <c:v>31</c:v>
                </c:pt>
                <c:pt idx="6">
                  <c:v>27</c:v>
                </c:pt>
                <c:pt idx="7">
                  <c:v>0</c:v>
                </c:pt>
                <c:pt idx="8">
                  <c:v>41</c:v>
                </c:pt>
                <c:pt idx="9">
                  <c:v>3</c:v>
                </c:pt>
                <c:pt idx="10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6-B04C-83F2-E8AB61F5B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2495648"/>
        <c:axId val="-902493328"/>
      </c:scatterChart>
      <c:valAx>
        <c:axId val="-9024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493328"/>
        <c:crosses val="autoZero"/>
        <c:crossBetween val="midCat"/>
      </c:valAx>
      <c:valAx>
        <c:axId val="-9024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49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Leverage!$C$1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534-6848-BF9D-F90FF912FF54}"/>
              </c:ext>
            </c:extLst>
          </c:dPt>
          <c:xVal>
            <c:numRef>
              <c:f>Leverage!$B$2:$B$22</c:f>
              <c:numCache>
                <c:formatCode>General</c:formatCode>
                <c:ptCount val="21"/>
                <c:pt idx="0">
                  <c:v>0.1</c:v>
                </c:pt>
                <c:pt idx="1">
                  <c:v>0.45401000000000002</c:v>
                </c:pt>
                <c:pt idx="2">
                  <c:v>1.09765</c:v>
                </c:pt>
                <c:pt idx="3">
                  <c:v>1.2793600000000001</c:v>
                </c:pt>
                <c:pt idx="4">
                  <c:v>2.2061099999999998</c:v>
                </c:pt>
                <c:pt idx="5">
                  <c:v>2.5006400000000002</c:v>
                </c:pt>
                <c:pt idx="6">
                  <c:v>3.0402999999999998</c:v>
                </c:pt>
                <c:pt idx="7">
                  <c:v>3.23583</c:v>
                </c:pt>
                <c:pt idx="8">
                  <c:v>4</c:v>
                </c:pt>
                <c:pt idx="9">
                  <c:v>4.1699000000000002</c:v>
                </c:pt>
                <c:pt idx="10">
                  <c:v>4.4530799999999999</c:v>
                </c:pt>
                <c:pt idx="11">
                  <c:v>5.2847400000000002</c:v>
                </c:pt>
                <c:pt idx="12">
                  <c:v>5.5923800000000004</c:v>
                </c:pt>
                <c:pt idx="13">
                  <c:v>5.9209100000000001</c:v>
                </c:pt>
                <c:pt idx="14">
                  <c:v>6.66066</c:v>
                </c:pt>
                <c:pt idx="15">
                  <c:v>6.7995299999999999</c:v>
                </c:pt>
                <c:pt idx="16">
                  <c:v>7.9794299999999998</c:v>
                </c:pt>
                <c:pt idx="17">
                  <c:v>8.4153599999999997</c:v>
                </c:pt>
                <c:pt idx="18">
                  <c:v>8.7015600000000006</c:v>
                </c:pt>
                <c:pt idx="19">
                  <c:v>8.7160700000000002</c:v>
                </c:pt>
                <c:pt idx="20">
                  <c:v>9.1646300000000007</c:v>
                </c:pt>
              </c:numCache>
            </c:numRef>
          </c:xVal>
          <c:yVal>
            <c:numRef>
              <c:f>Leverage!$C$2:$C$22</c:f>
              <c:numCache>
                <c:formatCode>General</c:formatCode>
                <c:ptCount val="21"/>
                <c:pt idx="0">
                  <c:v>-7.1599999999999997E-2</c:v>
                </c:pt>
                <c:pt idx="1">
                  <c:v>4.1673</c:v>
                </c:pt>
                <c:pt idx="2">
                  <c:v>6.5702999999999996</c:v>
                </c:pt>
                <c:pt idx="3">
                  <c:v>13.815</c:v>
                </c:pt>
                <c:pt idx="4">
                  <c:v>11.450100000000001</c:v>
                </c:pt>
                <c:pt idx="5">
                  <c:v>12.955399999999999</c:v>
                </c:pt>
                <c:pt idx="6">
                  <c:v>20.157499999999999</c:v>
                </c:pt>
                <c:pt idx="7">
                  <c:v>17.563300000000002</c:v>
                </c:pt>
                <c:pt idx="8">
                  <c:v>40</c:v>
                </c:pt>
                <c:pt idx="9">
                  <c:v>22.757300000000001</c:v>
                </c:pt>
                <c:pt idx="10">
                  <c:v>26.031700000000001</c:v>
                </c:pt>
                <c:pt idx="11">
                  <c:v>26.303000000000001</c:v>
                </c:pt>
                <c:pt idx="12">
                  <c:v>30.688500000000001</c:v>
                </c:pt>
                <c:pt idx="13">
                  <c:v>33.940199999999997</c:v>
                </c:pt>
                <c:pt idx="14">
                  <c:v>30.922799999999999</c:v>
                </c:pt>
                <c:pt idx="15">
                  <c:v>34.11</c:v>
                </c:pt>
                <c:pt idx="16">
                  <c:v>44.453600000000002</c:v>
                </c:pt>
                <c:pt idx="17">
                  <c:v>46.502200000000002</c:v>
                </c:pt>
                <c:pt idx="18">
                  <c:v>46.547499999999999</c:v>
                </c:pt>
                <c:pt idx="19">
                  <c:v>50.056800000000003</c:v>
                </c:pt>
                <c:pt idx="20">
                  <c:v>45.776200000000003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4-6848-BF9D-F90FF912F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5575616"/>
        <c:axId val="-964934128"/>
      </c:scatterChart>
      <c:valAx>
        <c:axId val="-9055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4934128"/>
        <c:crosses val="autoZero"/>
        <c:crossBetween val="midCat"/>
      </c:valAx>
      <c:valAx>
        <c:axId val="-9649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557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Influence!$C$1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Influence!$B$2:$B$6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Influence!$C$2:$C$6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7-C343-9676-53ECA278F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4974560"/>
        <c:axId val="-903599248"/>
      </c:scatterChart>
      <c:valAx>
        <c:axId val="-904974560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3599248"/>
        <c:crosses val="autoZero"/>
        <c:crossBetween val="midCat"/>
      </c:valAx>
      <c:valAx>
        <c:axId val="-90359924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97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Leverage!$C$1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0CC-5743-B302-47DD80441A70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694054165674296"/>
                  <c:y val="-5.33080508380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Leverage!$B$2:$B$22</c:f>
              <c:numCache>
                <c:formatCode>General</c:formatCode>
                <c:ptCount val="21"/>
                <c:pt idx="0">
                  <c:v>0.1</c:v>
                </c:pt>
                <c:pt idx="1">
                  <c:v>0.45401000000000002</c:v>
                </c:pt>
                <c:pt idx="2">
                  <c:v>1.09765</c:v>
                </c:pt>
                <c:pt idx="3">
                  <c:v>1.2793600000000001</c:v>
                </c:pt>
                <c:pt idx="4">
                  <c:v>2.2061099999999998</c:v>
                </c:pt>
                <c:pt idx="5">
                  <c:v>2.5006400000000002</c:v>
                </c:pt>
                <c:pt idx="6">
                  <c:v>3.0402999999999998</c:v>
                </c:pt>
                <c:pt idx="7">
                  <c:v>3.23583</c:v>
                </c:pt>
                <c:pt idx="8">
                  <c:v>4</c:v>
                </c:pt>
                <c:pt idx="9">
                  <c:v>4.1699000000000002</c:v>
                </c:pt>
                <c:pt idx="10">
                  <c:v>4.4530799999999999</c:v>
                </c:pt>
                <c:pt idx="11">
                  <c:v>5.2847400000000002</c:v>
                </c:pt>
                <c:pt idx="12">
                  <c:v>5.5923800000000004</c:v>
                </c:pt>
                <c:pt idx="13">
                  <c:v>5.9209100000000001</c:v>
                </c:pt>
                <c:pt idx="14">
                  <c:v>6.66066</c:v>
                </c:pt>
                <c:pt idx="15">
                  <c:v>6.7995299999999999</c:v>
                </c:pt>
                <c:pt idx="16">
                  <c:v>7.9794299999999998</c:v>
                </c:pt>
                <c:pt idx="17">
                  <c:v>8.4153599999999997</c:v>
                </c:pt>
                <c:pt idx="18">
                  <c:v>8.7015600000000006</c:v>
                </c:pt>
                <c:pt idx="19">
                  <c:v>8.7160700000000002</c:v>
                </c:pt>
                <c:pt idx="20">
                  <c:v>9.1646300000000007</c:v>
                </c:pt>
              </c:numCache>
            </c:numRef>
          </c:xVal>
          <c:yVal>
            <c:numRef>
              <c:f>Leverage!$C$2:$C$22</c:f>
              <c:numCache>
                <c:formatCode>General</c:formatCode>
                <c:ptCount val="21"/>
                <c:pt idx="0">
                  <c:v>-7.1599999999999997E-2</c:v>
                </c:pt>
                <c:pt idx="1">
                  <c:v>4.1673</c:v>
                </c:pt>
                <c:pt idx="2">
                  <c:v>6.5702999999999996</c:v>
                </c:pt>
                <c:pt idx="3">
                  <c:v>13.815</c:v>
                </c:pt>
                <c:pt idx="4">
                  <c:v>11.450100000000001</c:v>
                </c:pt>
                <c:pt idx="5">
                  <c:v>12.955399999999999</c:v>
                </c:pt>
                <c:pt idx="6">
                  <c:v>20.157499999999999</c:v>
                </c:pt>
                <c:pt idx="7">
                  <c:v>17.563300000000002</c:v>
                </c:pt>
                <c:pt idx="8">
                  <c:v>40</c:v>
                </c:pt>
                <c:pt idx="9">
                  <c:v>22.757300000000001</c:v>
                </c:pt>
                <c:pt idx="10">
                  <c:v>26.031700000000001</c:v>
                </c:pt>
                <c:pt idx="11">
                  <c:v>26.303000000000001</c:v>
                </c:pt>
                <c:pt idx="12">
                  <c:v>30.688500000000001</c:v>
                </c:pt>
                <c:pt idx="13">
                  <c:v>33.940199999999997</c:v>
                </c:pt>
                <c:pt idx="14">
                  <c:v>30.922799999999999</c:v>
                </c:pt>
                <c:pt idx="15">
                  <c:v>34.11</c:v>
                </c:pt>
                <c:pt idx="16">
                  <c:v>44.453600000000002</c:v>
                </c:pt>
                <c:pt idx="17">
                  <c:v>46.502200000000002</c:v>
                </c:pt>
                <c:pt idx="18">
                  <c:v>46.547499999999999</c:v>
                </c:pt>
                <c:pt idx="19">
                  <c:v>50.056800000000003</c:v>
                </c:pt>
                <c:pt idx="20">
                  <c:v>45.776200000000003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C-5743-B302-47DD80441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8965184"/>
        <c:axId val="-964998912"/>
      </c:scatterChart>
      <c:valAx>
        <c:axId val="-91896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4998912"/>
        <c:crosses val="autoZero"/>
        <c:crossBetween val="midCat"/>
      </c:valAx>
      <c:valAx>
        <c:axId val="-9649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896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Internally Studentized Residual vs Leverage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Influence!$P$1</c:f>
              <c:strCache>
                <c:ptCount val="1"/>
                <c:pt idx="0">
                  <c:v>stdres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Influence!$L$2:$L$22</c:f>
              <c:numCache>
                <c:formatCode>General</c:formatCode>
                <c:ptCount val="21"/>
                <c:pt idx="0">
                  <c:v>0.17629676809324807</c:v>
                </c:pt>
                <c:pt idx="1">
                  <c:v>0.15745390951000834</c:v>
                </c:pt>
                <c:pt idx="2">
                  <c:v>0.12701457427284507</c:v>
                </c:pt>
                <c:pt idx="3">
                  <c:v>0.11931316477535898</c:v>
                </c:pt>
                <c:pt idx="4">
                  <c:v>8.6145336223059601E-2</c:v>
                </c:pt>
                <c:pt idx="5">
                  <c:v>7.7743945876047882E-2</c:v>
                </c:pt>
                <c:pt idx="6">
                  <c:v>6.5028133508189229E-2</c:v>
                </c:pt>
                <c:pt idx="7">
                  <c:v>6.1276024393204558E-2</c:v>
                </c:pt>
                <c:pt idx="8">
                  <c:v>5.0974442679662918E-2</c:v>
                </c:pt>
                <c:pt idx="9">
                  <c:v>4.962806666631147E-2</c:v>
                </c:pt>
                <c:pt idx="10">
                  <c:v>4.8147200211286142E-2</c:v>
                </c:pt>
                <c:pt idx="11">
                  <c:v>4.9313271633763346E-2</c:v>
                </c:pt>
                <c:pt idx="12">
                  <c:v>5.1829495414855077E-2</c:v>
                </c:pt>
                <c:pt idx="13">
                  <c:v>5.5759802922252452E-2</c:v>
                </c:pt>
                <c:pt idx="14">
                  <c:v>6.9310450834856957E-2</c:v>
                </c:pt>
                <c:pt idx="15">
                  <c:v>7.2580042431059089E-2</c:v>
                </c:pt>
                <c:pt idx="16">
                  <c:v>0.10961573260016462</c:v>
                </c:pt>
                <c:pt idx="17">
                  <c:v>0.12748905777650729</c:v>
                </c:pt>
                <c:pt idx="18">
                  <c:v>0.14045276400802226</c:v>
                </c:pt>
                <c:pt idx="19">
                  <c:v>0.14113596319674787</c:v>
                </c:pt>
                <c:pt idx="20">
                  <c:v>0.16349185297254745</c:v>
                </c:pt>
              </c:numCache>
            </c:numRef>
          </c:xVal>
          <c:yVal>
            <c:numRef>
              <c:f>Influence!$P$2:$P$22</c:f>
              <c:numCache>
                <c:formatCode>General</c:formatCode>
                <c:ptCount val="21"/>
                <c:pt idx="0">
                  <c:v>-0.8263415324952309</c:v>
                </c:pt>
                <c:pt idx="1">
                  <c:v>-0.24914004608791465</c:v>
                </c:pt>
                <c:pt idx="2">
                  <c:v>-0.43542516580940871</c:v>
                </c:pt>
                <c:pt idx="3">
                  <c:v>0.99820855275640563</c:v>
                </c:pt>
                <c:pt idx="4">
                  <c:v>-0.58187361728338816</c:v>
                </c:pt>
                <c:pt idx="5">
                  <c:v>-0.57442846964656613</c:v>
                </c:pt>
                <c:pt idx="6">
                  <c:v>0.41382934317612413</c:v>
                </c:pt>
                <c:pt idx="7">
                  <c:v>-0.3711862934654635</c:v>
                </c:pt>
                <c:pt idx="8">
                  <c:v>3.6811448194893366</c:v>
                </c:pt>
                <c:pt idx="9">
                  <c:v>-0.26246519348282804</c:v>
                </c:pt>
                <c:pt idx="10">
                  <c:v>0.13981888594820333</c:v>
                </c:pt>
                <c:pt idx="11">
                  <c:v>-0.71311294624424193</c:v>
                </c:pt>
                <c:pt idx="12">
                  <c:v>-9.5834133783491454E-2</c:v>
                </c:pt>
                <c:pt idx="13">
                  <c:v>0.25280003960040953</c:v>
                </c:pt>
                <c:pt idx="14">
                  <c:v>-1.2292794775614249</c:v>
                </c:pt>
                <c:pt idx="15">
                  <c:v>-0.68308605366880804</c:v>
                </c:pt>
                <c:pt idx="16">
                  <c:v>0.29273254636313517</c:v>
                </c:pt>
                <c:pt idx="17">
                  <c:v>0.26223782101288079</c:v>
                </c:pt>
                <c:pt idx="18">
                  <c:v>-5.5517490448864386E-2</c:v>
                </c:pt>
                <c:pt idx="19">
                  <c:v>0.73155563923031408</c:v>
                </c:pt>
                <c:pt idx="20">
                  <c:v>-0.77669675485463763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D-4B49-9CE6-69ACBD17D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5512128"/>
        <c:axId val="-905510080"/>
      </c:scatterChart>
      <c:valAx>
        <c:axId val="-9055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5510080"/>
        <c:crosses val="autoZero"/>
        <c:crossBetween val="midCat"/>
      </c:valAx>
      <c:valAx>
        <c:axId val="-90551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551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Cook's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Influence!$Q$2:$Q$22</c:f>
              <c:numCache>
                <c:formatCode>General</c:formatCode>
                <c:ptCount val="21"/>
                <c:pt idx="0">
                  <c:v>7.3073977583551677E-2</c:v>
                </c:pt>
                <c:pt idx="1">
                  <c:v>5.7998513923397813E-3</c:v>
                </c:pt>
                <c:pt idx="2">
                  <c:v>1.3792519913980242E-2</c:v>
                </c:pt>
                <c:pt idx="3">
                  <c:v>6.7496217979941694E-2</c:v>
                </c:pt>
                <c:pt idx="4">
                  <c:v>1.5958129122216131E-2</c:v>
                </c:pt>
                <c:pt idx="5">
                  <c:v>1.3907753387352379E-2</c:v>
                </c:pt>
                <c:pt idx="6">
                  <c:v>5.9554600186979643E-3</c:v>
                </c:pt>
                <c:pt idx="7">
                  <c:v>4.4968306920385621E-3</c:v>
                </c:pt>
                <c:pt idx="8">
                  <c:v>0.3639237416345108</c:v>
                </c:pt>
                <c:pt idx="9">
                  <c:v>1.7986522088652901E-3</c:v>
                </c:pt>
                <c:pt idx="10">
                  <c:v>4.9442784957160022E-4</c:v>
                </c:pt>
                <c:pt idx="11">
                  <c:v>1.3189035320385187E-2</c:v>
                </c:pt>
                <c:pt idx="12">
                  <c:v>2.5101575876422945E-4</c:v>
                </c:pt>
                <c:pt idx="13">
                  <c:v>1.8869614379033123E-3</c:v>
                </c:pt>
                <c:pt idx="14">
                  <c:v>5.6268476097358959E-2</c:v>
                </c:pt>
                <c:pt idx="15">
                  <c:v>1.8258353946734047E-2</c:v>
                </c:pt>
                <c:pt idx="16">
                  <c:v>5.2748175011887027E-3</c:v>
                </c:pt>
                <c:pt idx="17">
                  <c:v>5.0241510602554561E-3</c:v>
                </c:pt>
                <c:pt idx="18">
                  <c:v>2.5181998834087303E-4</c:v>
                </c:pt>
                <c:pt idx="19">
                  <c:v>4.3972180576856153E-2</c:v>
                </c:pt>
                <c:pt idx="20">
                  <c:v>5.8952051993755715E-2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B-CB43-850E-757542ED6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5115152"/>
        <c:axId val="-915113376"/>
      </c:barChart>
      <c:catAx>
        <c:axId val="-91511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5113376"/>
        <c:crosses val="autoZero"/>
        <c:auto val="1"/>
        <c:lblAlgn val="ctr"/>
        <c:lblOffset val="100"/>
        <c:noMultiLvlLbl val="0"/>
      </c:catAx>
      <c:valAx>
        <c:axId val="-91511337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511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HighP!$R$1</c:f>
              <c:strCache>
                <c:ptCount val="1"/>
                <c:pt idx="0">
                  <c:v>y-yhat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HighP!$Q$2:$Q$12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8</c:v>
                </c:pt>
                <c:pt idx="4">
                  <c:v>5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23</c:v>
                </c:pt>
              </c:numCache>
            </c:numRef>
          </c:xVal>
          <c:yVal>
            <c:numRef>
              <c:f>HighP!$R$2:$R$12</c:f>
              <c:numCache>
                <c:formatCode>General</c:formatCode>
                <c:ptCount val="11"/>
                <c:pt idx="0">
                  <c:v>3.4233427362482374</c:v>
                </c:pt>
                <c:pt idx="1">
                  <c:v>-3.2120592383638931</c:v>
                </c:pt>
                <c:pt idx="2">
                  <c:v>-0.44746121297602315</c:v>
                </c:pt>
                <c:pt idx="3">
                  <c:v>3.4233427362482374</c:v>
                </c:pt>
                <c:pt idx="4">
                  <c:v>-2.4235543018335672</c:v>
                </c:pt>
                <c:pt idx="5">
                  <c:v>0.39943582510578324</c:v>
                </c:pt>
                <c:pt idx="6">
                  <c:v>-1.035966149506347</c:v>
                </c:pt>
                <c:pt idx="7">
                  <c:v>-0.47136812411847728</c:v>
                </c:pt>
                <c:pt idx="8">
                  <c:v>-2.589069111424541</c:v>
                </c:pt>
                <c:pt idx="9">
                  <c:v>0.27552891396332946</c:v>
                </c:pt>
                <c:pt idx="10">
                  <c:v>2.657827926657264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7-2945-9473-258207BF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2642880"/>
        <c:axId val="-916601824"/>
      </c:scatterChart>
      <c:valAx>
        <c:axId val="-9026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6601824"/>
        <c:crosses val="autoZero"/>
        <c:crossBetween val="midCat"/>
      </c:valAx>
      <c:valAx>
        <c:axId val="-9166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6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LowP!$B$1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3352389170494E-2"/>
                  <c:y val="0.41023890815445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LowP!$A$2:$A$1001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</c:numCache>
            </c:numRef>
          </c:xVal>
          <c:yVal>
            <c:numRef>
              <c:f>LowP!$B$2:$B$1001</c:f>
              <c:numCache>
                <c:formatCode>General</c:formatCode>
                <c:ptCount val="1000"/>
                <c:pt idx="0">
                  <c:v>5.2146299999999997</c:v>
                </c:pt>
                <c:pt idx="1">
                  <c:v>4.94177</c:v>
                </c:pt>
                <c:pt idx="2">
                  <c:v>5.0477600000000002</c:v>
                </c:pt>
                <c:pt idx="3">
                  <c:v>5.7096600000000004</c:v>
                </c:pt>
                <c:pt idx="4">
                  <c:v>6.69841</c:v>
                </c:pt>
                <c:pt idx="5">
                  <c:v>6.73942</c:v>
                </c:pt>
                <c:pt idx="6">
                  <c:v>4.3679899999999998</c:v>
                </c:pt>
                <c:pt idx="7">
                  <c:v>4.9662800000000002</c:v>
                </c:pt>
                <c:pt idx="8">
                  <c:v>6.5155000000000003</c:v>
                </c:pt>
                <c:pt idx="9">
                  <c:v>7.3827400000000001</c:v>
                </c:pt>
                <c:pt idx="10">
                  <c:v>3.77339</c:v>
                </c:pt>
                <c:pt idx="11">
                  <c:v>4.9407100000000002</c:v>
                </c:pt>
                <c:pt idx="12">
                  <c:v>6.7171399999999997</c:v>
                </c:pt>
                <c:pt idx="13">
                  <c:v>3.78993</c:v>
                </c:pt>
                <c:pt idx="14">
                  <c:v>3.9166599999999998</c:v>
                </c:pt>
                <c:pt idx="15">
                  <c:v>3.9177399999999998</c:v>
                </c:pt>
                <c:pt idx="16">
                  <c:v>5.41953</c:v>
                </c:pt>
                <c:pt idx="17">
                  <c:v>6.6825999999999999</c:v>
                </c:pt>
                <c:pt idx="18">
                  <c:v>5.1893799999999999</c:v>
                </c:pt>
                <c:pt idx="19">
                  <c:v>5.5327900000000003</c:v>
                </c:pt>
                <c:pt idx="20">
                  <c:v>7.3948299999999998</c:v>
                </c:pt>
                <c:pt idx="21">
                  <c:v>5.7067800000000002</c:v>
                </c:pt>
                <c:pt idx="22">
                  <c:v>3.6389900000000002</c:v>
                </c:pt>
                <c:pt idx="23">
                  <c:v>4.1143799999999997</c:v>
                </c:pt>
                <c:pt idx="24">
                  <c:v>5.0963799999999999</c:v>
                </c:pt>
                <c:pt idx="25">
                  <c:v>4.9215099999999996</c:v>
                </c:pt>
                <c:pt idx="26">
                  <c:v>6.5216599999999998</c:v>
                </c:pt>
                <c:pt idx="27">
                  <c:v>5.7267599999999996</c:v>
                </c:pt>
                <c:pt idx="28">
                  <c:v>5.9292499999999997</c:v>
                </c:pt>
                <c:pt idx="29">
                  <c:v>4.1787099999999997</c:v>
                </c:pt>
                <c:pt idx="30">
                  <c:v>4.43004</c:v>
                </c:pt>
                <c:pt idx="31">
                  <c:v>4.5035400000000001</c:v>
                </c:pt>
                <c:pt idx="32">
                  <c:v>4.9091500000000003</c:v>
                </c:pt>
                <c:pt idx="33">
                  <c:v>5.0478100000000001</c:v>
                </c:pt>
                <c:pt idx="34">
                  <c:v>2.56271</c:v>
                </c:pt>
                <c:pt idx="35">
                  <c:v>5.3456099999999998</c:v>
                </c:pt>
                <c:pt idx="36">
                  <c:v>5.7647500000000003</c:v>
                </c:pt>
                <c:pt idx="37">
                  <c:v>5.8095100000000004</c:v>
                </c:pt>
                <c:pt idx="38">
                  <c:v>5.5736299999999996</c:v>
                </c:pt>
                <c:pt idx="39">
                  <c:v>4.9335599999999999</c:v>
                </c:pt>
                <c:pt idx="40">
                  <c:v>5.3885699999999996</c:v>
                </c:pt>
                <c:pt idx="41">
                  <c:v>8.0006199999999996</c:v>
                </c:pt>
                <c:pt idx="42">
                  <c:v>6.7160900000000003</c:v>
                </c:pt>
                <c:pt idx="43">
                  <c:v>3.8111899999999999</c:v>
                </c:pt>
                <c:pt idx="44">
                  <c:v>4.1258800000000004</c:v>
                </c:pt>
                <c:pt idx="45">
                  <c:v>5.5179099999999996</c:v>
                </c:pt>
                <c:pt idx="46">
                  <c:v>2.7868900000000001</c:v>
                </c:pt>
                <c:pt idx="47">
                  <c:v>4.5259400000000003</c:v>
                </c:pt>
                <c:pt idx="48">
                  <c:v>3.5076499999999999</c:v>
                </c:pt>
                <c:pt idx="49">
                  <c:v>5.3738200000000003</c:v>
                </c:pt>
                <c:pt idx="50">
                  <c:v>5.3466899999999997</c:v>
                </c:pt>
                <c:pt idx="51">
                  <c:v>6.4667399999999997</c:v>
                </c:pt>
                <c:pt idx="52">
                  <c:v>5.3390599999999999</c:v>
                </c:pt>
                <c:pt idx="53">
                  <c:v>6.7116400000000001</c:v>
                </c:pt>
                <c:pt idx="54">
                  <c:v>3.5383800000000001</c:v>
                </c:pt>
                <c:pt idx="55">
                  <c:v>7.4417499999999999</c:v>
                </c:pt>
                <c:pt idx="56">
                  <c:v>5.9237799999999998</c:v>
                </c:pt>
                <c:pt idx="57">
                  <c:v>4.1370399999999998</c:v>
                </c:pt>
                <c:pt idx="58">
                  <c:v>6.4869399999999997</c:v>
                </c:pt>
                <c:pt idx="59">
                  <c:v>6.5592300000000003</c:v>
                </c:pt>
                <c:pt idx="60">
                  <c:v>7.0044399999999998</c:v>
                </c:pt>
                <c:pt idx="61">
                  <c:v>5.3829599999999997</c:v>
                </c:pt>
                <c:pt idx="62">
                  <c:v>3.4939499999999999</c:v>
                </c:pt>
                <c:pt idx="63">
                  <c:v>5.7426000000000004</c:v>
                </c:pt>
                <c:pt idx="64">
                  <c:v>3.52887</c:v>
                </c:pt>
                <c:pt idx="65">
                  <c:v>4.8585399999999996</c:v>
                </c:pt>
                <c:pt idx="66">
                  <c:v>4.4585100000000004</c:v>
                </c:pt>
                <c:pt idx="67">
                  <c:v>6.9353800000000003</c:v>
                </c:pt>
                <c:pt idx="68">
                  <c:v>4.2752600000000003</c:v>
                </c:pt>
                <c:pt idx="69">
                  <c:v>4.0551399999999997</c:v>
                </c:pt>
                <c:pt idx="70">
                  <c:v>5.0223500000000003</c:v>
                </c:pt>
                <c:pt idx="71">
                  <c:v>5.0386600000000001</c:v>
                </c:pt>
                <c:pt idx="72">
                  <c:v>4.7875899999999998</c:v>
                </c:pt>
                <c:pt idx="73">
                  <c:v>5.0937299999999999</c:v>
                </c:pt>
                <c:pt idx="74">
                  <c:v>3.8606099999999999</c:v>
                </c:pt>
                <c:pt idx="75">
                  <c:v>6.1143000000000001</c:v>
                </c:pt>
                <c:pt idx="76">
                  <c:v>8.2949400000000004</c:v>
                </c:pt>
                <c:pt idx="77">
                  <c:v>4.8904399999999999</c:v>
                </c:pt>
                <c:pt idx="78">
                  <c:v>4.94048</c:v>
                </c:pt>
                <c:pt idx="79">
                  <c:v>5.7633400000000004</c:v>
                </c:pt>
                <c:pt idx="80">
                  <c:v>3.4995500000000002</c:v>
                </c:pt>
                <c:pt idx="81">
                  <c:v>5.1659600000000001</c:v>
                </c:pt>
                <c:pt idx="82">
                  <c:v>6.2933300000000001</c:v>
                </c:pt>
                <c:pt idx="83">
                  <c:v>4.7225999999999999</c:v>
                </c:pt>
                <c:pt idx="84">
                  <c:v>4.8878599999999999</c:v>
                </c:pt>
                <c:pt idx="85">
                  <c:v>5.0573800000000002</c:v>
                </c:pt>
                <c:pt idx="86">
                  <c:v>5.7521100000000001</c:v>
                </c:pt>
                <c:pt idx="87">
                  <c:v>3.3725000000000001</c:v>
                </c:pt>
                <c:pt idx="88">
                  <c:v>3.5053700000000001</c:v>
                </c:pt>
                <c:pt idx="89">
                  <c:v>4.6478999999999999</c:v>
                </c:pt>
                <c:pt idx="90">
                  <c:v>3.4169900000000002</c:v>
                </c:pt>
                <c:pt idx="91">
                  <c:v>5.0030299999999999</c:v>
                </c:pt>
                <c:pt idx="92">
                  <c:v>6.7623699999999998</c:v>
                </c:pt>
                <c:pt idx="93">
                  <c:v>2.91221</c:v>
                </c:pt>
                <c:pt idx="94">
                  <c:v>4.92455</c:v>
                </c:pt>
                <c:pt idx="95">
                  <c:v>7.4180999999999999</c:v>
                </c:pt>
                <c:pt idx="96">
                  <c:v>5.4495899999999997</c:v>
                </c:pt>
                <c:pt idx="97">
                  <c:v>5.3465800000000003</c:v>
                </c:pt>
                <c:pt idx="98">
                  <c:v>5.7607699999999999</c:v>
                </c:pt>
                <c:pt idx="99">
                  <c:v>5.4378200000000003</c:v>
                </c:pt>
                <c:pt idx="100">
                  <c:v>5.4796100000000001</c:v>
                </c:pt>
                <c:pt idx="101">
                  <c:v>6.1677900000000001</c:v>
                </c:pt>
                <c:pt idx="102">
                  <c:v>5.15998</c:v>
                </c:pt>
                <c:pt idx="103">
                  <c:v>5.9117800000000003</c:v>
                </c:pt>
                <c:pt idx="104">
                  <c:v>3.4708999999999999</c:v>
                </c:pt>
                <c:pt idx="105">
                  <c:v>6.3224099999999996</c:v>
                </c:pt>
                <c:pt idx="106">
                  <c:v>4.8530699999999998</c:v>
                </c:pt>
                <c:pt idx="107">
                  <c:v>3.1689600000000002</c:v>
                </c:pt>
                <c:pt idx="108">
                  <c:v>5.5110799999999998</c:v>
                </c:pt>
                <c:pt idx="109">
                  <c:v>4.6673900000000001</c:v>
                </c:pt>
                <c:pt idx="110">
                  <c:v>6.0302600000000002</c:v>
                </c:pt>
                <c:pt idx="111">
                  <c:v>5.10114</c:v>
                </c:pt>
                <c:pt idx="112">
                  <c:v>4.19855</c:v>
                </c:pt>
                <c:pt idx="113">
                  <c:v>6.21469</c:v>
                </c:pt>
                <c:pt idx="114">
                  <c:v>6.1164199999999997</c:v>
                </c:pt>
                <c:pt idx="115">
                  <c:v>3.8982899999999998</c:v>
                </c:pt>
                <c:pt idx="116">
                  <c:v>6.6243400000000001</c:v>
                </c:pt>
                <c:pt idx="117">
                  <c:v>5.9161000000000001</c:v>
                </c:pt>
                <c:pt idx="118">
                  <c:v>4.3180899999999998</c:v>
                </c:pt>
                <c:pt idx="119">
                  <c:v>5.3256800000000002</c:v>
                </c:pt>
                <c:pt idx="120">
                  <c:v>5.1301899999999998</c:v>
                </c:pt>
                <c:pt idx="121">
                  <c:v>5.1101700000000001</c:v>
                </c:pt>
                <c:pt idx="122">
                  <c:v>4.2492400000000004</c:v>
                </c:pt>
                <c:pt idx="123">
                  <c:v>6.4047000000000001</c:v>
                </c:pt>
                <c:pt idx="124">
                  <c:v>6.1173900000000003</c:v>
                </c:pt>
                <c:pt idx="125">
                  <c:v>4.8120799999999999</c:v>
                </c:pt>
                <c:pt idx="126">
                  <c:v>5.7165100000000004</c:v>
                </c:pt>
                <c:pt idx="127">
                  <c:v>4.9425100000000004</c:v>
                </c:pt>
                <c:pt idx="128">
                  <c:v>7.91465</c:v>
                </c:pt>
                <c:pt idx="129">
                  <c:v>4.5447600000000001</c:v>
                </c:pt>
                <c:pt idx="130">
                  <c:v>5.8858899999999998</c:v>
                </c:pt>
                <c:pt idx="131">
                  <c:v>5.8289999999999997</c:v>
                </c:pt>
                <c:pt idx="132">
                  <c:v>4.415</c:v>
                </c:pt>
                <c:pt idx="133">
                  <c:v>4.5408099999999996</c:v>
                </c:pt>
                <c:pt idx="134">
                  <c:v>4.0924300000000002</c:v>
                </c:pt>
                <c:pt idx="135">
                  <c:v>5.7747599999999997</c:v>
                </c:pt>
                <c:pt idx="136">
                  <c:v>4.8676199999999996</c:v>
                </c:pt>
                <c:pt idx="137">
                  <c:v>4.1654499999999999</c:v>
                </c:pt>
                <c:pt idx="138">
                  <c:v>5.34856</c:v>
                </c:pt>
                <c:pt idx="139">
                  <c:v>6.2288199999999998</c:v>
                </c:pt>
                <c:pt idx="140">
                  <c:v>5.4607200000000002</c:v>
                </c:pt>
                <c:pt idx="141">
                  <c:v>4.3689200000000001</c:v>
                </c:pt>
                <c:pt idx="142">
                  <c:v>4.1886400000000004</c:v>
                </c:pt>
                <c:pt idx="143">
                  <c:v>4.0713200000000001</c:v>
                </c:pt>
                <c:pt idx="144">
                  <c:v>4.5625999999999998</c:v>
                </c:pt>
                <c:pt idx="145">
                  <c:v>5.0716700000000001</c:v>
                </c:pt>
                <c:pt idx="146">
                  <c:v>5.3748399999999998</c:v>
                </c:pt>
                <c:pt idx="147">
                  <c:v>6.1212799999999996</c:v>
                </c:pt>
                <c:pt idx="148">
                  <c:v>4.9889000000000001</c:v>
                </c:pt>
                <c:pt idx="149">
                  <c:v>6.3736199999999998</c:v>
                </c:pt>
                <c:pt idx="150">
                  <c:v>6.4692699999999999</c:v>
                </c:pt>
                <c:pt idx="151">
                  <c:v>5.8503999999999996</c:v>
                </c:pt>
                <c:pt idx="152">
                  <c:v>7.0248200000000001</c:v>
                </c:pt>
                <c:pt idx="153">
                  <c:v>6.9727600000000001</c:v>
                </c:pt>
                <c:pt idx="154">
                  <c:v>6.0137099999999997</c:v>
                </c:pt>
                <c:pt idx="155">
                  <c:v>4.0543899999999997</c:v>
                </c:pt>
                <c:pt idx="156">
                  <c:v>4.9125800000000002</c:v>
                </c:pt>
                <c:pt idx="157">
                  <c:v>4.95519</c:v>
                </c:pt>
                <c:pt idx="158">
                  <c:v>3.9636399999999998</c:v>
                </c:pt>
                <c:pt idx="159">
                  <c:v>2.5521699999999998</c:v>
                </c:pt>
                <c:pt idx="160">
                  <c:v>4.5444300000000002</c:v>
                </c:pt>
                <c:pt idx="161">
                  <c:v>6.3911499999999997</c:v>
                </c:pt>
                <c:pt idx="162">
                  <c:v>3.90239</c:v>
                </c:pt>
                <c:pt idx="163">
                  <c:v>4.7981999999999996</c:v>
                </c:pt>
                <c:pt idx="164">
                  <c:v>5.8422200000000002</c:v>
                </c:pt>
                <c:pt idx="165">
                  <c:v>6.0748600000000001</c:v>
                </c:pt>
                <c:pt idx="166">
                  <c:v>4.49186</c:v>
                </c:pt>
                <c:pt idx="167">
                  <c:v>2.9725899999999998</c:v>
                </c:pt>
                <c:pt idx="168">
                  <c:v>7.4798600000000004</c:v>
                </c:pt>
                <c:pt idx="169">
                  <c:v>5.4541500000000003</c:v>
                </c:pt>
                <c:pt idx="170">
                  <c:v>7.0930600000000004</c:v>
                </c:pt>
                <c:pt idx="171">
                  <c:v>4.9927099999999998</c:v>
                </c:pt>
                <c:pt idx="172">
                  <c:v>6.5271600000000003</c:v>
                </c:pt>
                <c:pt idx="173">
                  <c:v>5.4070200000000002</c:v>
                </c:pt>
                <c:pt idx="174">
                  <c:v>4.44841</c:v>
                </c:pt>
                <c:pt idx="175">
                  <c:v>6.99505</c:v>
                </c:pt>
                <c:pt idx="176">
                  <c:v>6.9493900000000002</c:v>
                </c:pt>
                <c:pt idx="177">
                  <c:v>4.5689099999999998</c:v>
                </c:pt>
                <c:pt idx="178">
                  <c:v>3.2528700000000002</c:v>
                </c:pt>
                <c:pt idx="179">
                  <c:v>3.8012800000000002</c:v>
                </c:pt>
                <c:pt idx="180">
                  <c:v>6.2617700000000003</c:v>
                </c:pt>
                <c:pt idx="181">
                  <c:v>4.5129799999999998</c:v>
                </c:pt>
                <c:pt idx="182">
                  <c:v>5.6547299999999998</c:v>
                </c:pt>
                <c:pt idx="183">
                  <c:v>6.0092699999999999</c:v>
                </c:pt>
                <c:pt idx="184">
                  <c:v>6.43309</c:v>
                </c:pt>
                <c:pt idx="185">
                  <c:v>5.1897900000000003</c:v>
                </c:pt>
                <c:pt idx="186">
                  <c:v>4.5321699999999998</c:v>
                </c:pt>
                <c:pt idx="187">
                  <c:v>5.7244799999999998</c:v>
                </c:pt>
                <c:pt idx="188">
                  <c:v>5.2600300000000004</c:v>
                </c:pt>
                <c:pt idx="189">
                  <c:v>5.2978800000000001</c:v>
                </c:pt>
                <c:pt idx="190">
                  <c:v>6.2111799999999997</c:v>
                </c:pt>
                <c:pt idx="191">
                  <c:v>4.6255899999999999</c:v>
                </c:pt>
                <c:pt idx="192">
                  <c:v>6.6238799999999998</c:v>
                </c:pt>
                <c:pt idx="193">
                  <c:v>6.1469100000000001</c:v>
                </c:pt>
                <c:pt idx="194">
                  <c:v>5.5434000000000001</c:v>
                </c:pt>
                <c:pt idx="195">
                  <c:v>5.8670600000000004</c:v>
                </c:pt>
                <c:pt idx="196">
                  <c:v>4.7485299999999997</c:v>
                </c:pt>
                <c:pt idx="197">
                  <c:v>6.3673099999999998</c:v>
                </c:pt>
                <c:pt idx="198">
                  <c:v>5.4883499999999996</c:v>
                </c:pt>
                <c:pt idx="199">
                  <c:v>5.6414900000000001</c:v>
                </c:pt>
                <c:pt idx="200">
                  <c:v>5.1090900000000001</c:v>
                </c:pt>
                <c:pt idx="201">
                  <c:v>4.6355700000000004</c:v>
                </c:pt>
                <c:pt idx="202">
                  <c:v>5.7003599999999999</c:v>
                </c:pt>
                <c:pt idx="203">
                  <c:v>7.6853699999999998</c:v>
                </c:pt>
                <c:pt idx="204">
                  <c:v>6.7816099999999997</c:v>
                </c:pt>
                <c:pt idx="205">
                  <c:v>5.3928399999999996</c:v>
                </c:pt>
                <c:pt idx="206">
                  <c:v>4.1316699999999997</c:v>
                </c:pt>
                <c:pt idx="207">
                  <c:v>7.0303899999999997</c:v>
                </c:pt>
                <c:pt idx="208">
                  <c:v>5.21645</c:v>
                </c:pt>
                <c:pt idx="209">
                  <c:v>5.0539800000000001</c:v>
                </c:pt>
                <c:pt idx="210">
                  <c:v>5.24824</c:v>
                </c:pt>
                <c:pt idx="211">
                  <c:v>7.6749499999999999</c:v>
                </c:pt>
                <c:pt idx="212">
                  <c:v>5.7966199999999999</c:v>
                </c:pt>
                <c:pt idx="213">
                  <c:v>6.2758900000000004</c:v>
                </c:pt>
                <c:pt idx="214">
                  <c:v>5.1735300000000004</c:v>
                </c:pt>
                <c:pt idx="215">
                  <c:v>4.8160100000000003</c:v>
                </c:pt>
                <c:pt idx="216">
                  <c:v>4.88523</c:v>
                </c:pt>
                <c:pt idx="217">
                  <c:v>6.5883700000000003</c:v>
                </c:pt>
                <c:pt idx="218">
                  <c:v>6.8319900000000002</c:v>
                </c:pt>
                <c:pt idx="219">
                  <c:v>5.92028</c:v>
                </c:pt>
                <c:pt idx="220">
                  <c:v>3.4954000000000001</c:v>
                </c:pt>
                <c:pt idx="221">
                  <c:v>3.6416200000000001</c:v>
                </c:pt>
                <c:pt idx="222">
                  <c:v>6.2402499999999996</c:v>
                </c:pt>
                <c:pt idx="223">
                  <c:v>3.6479400000000002</c:v>
                </c:pt>
                <c:pt idx="224">
                  <c:v>5.62026</c:v>
                </c:pt>
                <c:pt idx="225">
                  <c:v>5.3410799999999998</c:v>
                </c:pt>
                <c:pt idx="226">
                  <c:v>6.5731799999999998</c:v>
                </c:pt>
                <c:pt idx="227">
                  <c:v>5.5202400000000003</c:v>
                </c:pt>
                <c:pt idx="228">
                  <c:v>6.9265100000000004</c:v>
                </c:pt>
                <c:pt idx="229">
                  <c:v>4.4994899999999998</c:v>
                </c:pt>
                <c:pt idx="230">
                  <c:v>6.9688800000000004</c:v>
                </c:pt>
                <c:pt idx="231">
                  <c:v>6.2408700000000001</c:v>
                </c:pt>
                <c:pt idx="232">
                  <c:v>5.4382999999999999</c:v>
                </c:pt>
                <c:pt idx="233">
                  <c:v>4.9108599999999996</c:v>
                </c:pt>
                <c:pt idx="234">
                  <c:v>6.0281500000000001</c:v>
                </c:pt>
                <c:pt idx="235">
                  <c:v>4.3317500000000004</c:v>
                </c:pt>
                <c:pt idx="236">
                  <c:v>7.8803299999999998</c:v>
                </c:pt>
                <c:pt idx="237">
                  <c:v>4.6513200000000001</c:v>
                </c:pt>
                <c:pt idx="238">
                  <c:v>5.3690300000000004</c:v>
                </c:pt>
                <c:pt idx="239">
                  <c:v>5.9483800000000002</c:v>
                </c:pt>
                <c:pt idx="240">
                  <c:v>5.0202900000000001</c:v>
                </c:pt>
                <c:pt idx="241">
                  <c:v>5.2986300000000002</c:v>
                </c:pt>
                <c:pt idx="242">
                  <c:v>4.9859</c:v>
                </c:pt>
                <c:pt idx="243">
                  <c:v>4.91486</c:v>
                </c:pt>
                <c:pt idx="244">
                  <c:v>5.7206400000000004</c:v>
                </c:pt>
                <c:pt idx="245">
                  <c:v>6.1866899999999996</c:v>
                </c:pt>
                <c:pt idx="246">
                  <c:v>5.2419599999999997</c:v>
                </c:pt>
                <c:pt idx="247">
                  <c:v>5.7682399999999996</c:v>
                </c:pt>
                <c:pt idx="248">
                  <c:v>5.1231999999999998</c:v>
                </c:pt>
                <c:pt idx="249">
                  <c:v>2.7057899999999999</c:v>
                </c:pt>
                <c:pt idx="250">
                  <c:v>5.4221899999999996</c:v>
                </c:pt>
                <c:pt idx="251">
                  <c:v>6.55999</c:v>
                </c:pt>
                <c:pt idx="252">
                  <c:v>3.8017500000000002</c:v>
                </c:pt>
                <c:pt idx="253">
                  <c:v>7.5566300000000002</c:v>
                </c:pt>
                <c:pt idx="254">
                  <c:v>6.4524800000000004</c:v>
                </c:pt>
                <c:pt idx="255">
                  <c:v>4.3651900000000001</c:v>
                </c:pt>
                <c:pt idx="256">
                  <c:v>6.3592500000000003</c:v>
                </c:pt>
                <c:pt idx="257">
                  <c:v>6.24099</c:v>
                </c:pt>
                <c:pt idx="258">
                  <c:v>6.4763700000000002</c:v>
                </c:pt>
                <c:pt idx="259">
                  <c:v>6.7373200000000004</c:v>
                </c:pt>
                <c:pt idx="260">
                  <c:v>5.3355199999999998</c:v>
                </c:pt>
                <c:pt idx="261">
                  <c:v>6.3691000000000004</c:v>
                </c:pt>
                <c:pt idx="262">
                  <c:v>4.7973800000000004</c:v>
                </c:pt>
                <c:pt idx="263">
                  <c:v>5.4076399999999998</c:v>
                </c:pt>
                <c:pt idx="264">
                  <c:v>4.5446099999999996</c:v>
                </c:pt>
                <c:pt idx="265">
                  <c:v>4.6106600000000002</c:v>
                </c:pt>
                <c:pt idx="266">
                  <c:v>5.0506399999999996</c:v>
                </c:pt>
                <c:pt idx="267">
                  <c:v>3.3317999999999999</c:v>
                </c:pt>
                <c:pt idx="268">
                  <c:v>6.7913600000000001</c:v>
                </c:pt>
                <c:pt idx="269">
                  <c:v>4.1476199999999999</c:v>
                </c:pt>
                <c:pt idx="270">
                  <c:v>4.09328</c:v>
                </c:pt>
                <c:pt idx="271">
                  <c:v>3.4014799999999998</c:v>
                </c:pt>
                <c:pt idx="272">
                  <c:v>6.4072199999999997</c:v>
                </c:pt>
                <c:pt idx="273">
                  <c:v>5.0081199999999999</c:v>
                </c:pt>
                <c:pt idx="274">
                  <c:v>5.5087400000000004</c:v>
                </c:pt>
                <c:pt idx="275">
                  <c:v>5.4521199999999999</c:v>
                </c:pt>
                <c:pt idx="276">
                  <c:v>7.5090000000000003</c:v>
                </c:pt>
                <c:pt idx="277">
                  <c:v>4.5803599999999998</c:v>
                </c:pt>
                <c:pt idx="278">
                  <c:v>5.66221</c:v>
                </c:pt>
                <c:pt idx="279">
                  <c:v>2.9309599999999998</c:v>
                </c:pt>
                <c:pt idx="280">
                  <c:v>4.8138300000000003</c:v>
                </c:pt>
                <c:pt idx="281">
                  <c:v>4.4531499999999999</c:v>
                </c:pt>
                <c:pt idx="282">
                  <c:v>5.4776100000000003</c:v>
                </c:pt>
                <c:pt idx="283">
                  <c:v>4.6605999999999996</c:v>
                </c:pt>
                <c:pt idx="284">
                  <c:v>4.7675299999999998</c:v>
                </c:pt>
                <c:pt idx="285">
                  <c:v>4.9837699999999998</c:v>
                </c:pt>
                <c:pt idx="286">
                  <c:v>5.5543500000000003</c:v>
                </c:pt>
                <c:pt idx="287">
                  <c:v>4.83561</c:v>
                </c:pt>
                <c:pt idx="288">
                  <c:v>6.58371</c:v>
                </c:pt>
                <c:pt idx="289">
                  <c:v>7.1703000000000001</c:v>
                </c:pt>
                <c:pt idx="290">
                  <c:v>3.4629500000000002</c:v>
                </c:pt>
                <c:pt idx="291">
                  <c:v>4.4336399999999996</c:v>
                </c:pt>
                <c:pt idx="292">
                  <c:v>5.8122299999999996</c:v>
                </c:pt>
                <c:pt idx="293">
                  <c:v>6.7741199999999999</c:v>
                </c:pt>
                <c:pt idx="294">
                  <c:v>5.3223799999999999</c:v>
                </c:pt>
                <c:pt idx="295">
                  <c:v>4.9373300000000002</c:v>
                </c:pt>
                <c:pt idx="296">
                  <c:v>5.3458500000000004</c:v>
                </c:pt>
                <c:pt idx="297">
                  <c:v>5.7044199999999998</c:v>
                </c:pt>
                <c:pt idx="298">
                  <c:v>5.7386200000000001</c:v>
                </c:pt>
                <c:pt idx="299">
                  <c:v>5.9359700000000002</c:v>
                </c:pt>
                <c:pt idx="300">
                  <c:v>6.0522799999999997</c:v>
                </c:pt>
                <c:pt idx="301">
                  <c:v>5.9009299999999998</c:v>
                </c:pt>
                <c:pt idx="302">
                  <c:v>7.2904200000000001</c:v>
                </c:pt>
                <c:pt idx="303">
                  <c:v>5.1407800000000003</c:v>
                </c:pt>
                <c:pt idx="304">
                  <c:v>6.25197</c:v>
                </c:pt>
                <c:pt idx="305">
                  <c:v>5.99207</c:v>
                </c:pt>
                <c:pt idx="306">
                  <c:v>5.8883299999999998</c:v>
                </c:pt>
                <c:pt idx="307">
                  <c:v>3.77657</c:v>
                </c:pt>
                <c:pt idx="308">
                  <c:v>4.8972699999999998</c:v>
                </c:pt>
                <c:pt idx="309">
                  <c:v>5.3953199999999999</c:v>
                </c:pt>
                <c:pt idx="310">
                  <c:v>4.5156200000000002</c:v>
                </c:pt>
                <c:pt idx="311">
                  <c:v>4.9569099999999997</c:v>
                </c:pt>
                <c:pt idx="312">
                  <c:v>4.2383800000000003</c:v>
                </c:pt>
                <c:pt idx="313">
                  <c:v>5.8950500000000003</c:v>
                </c:pt>
                <c:pt idx="314">
                  <c:v>6.43513</c:v>
                </c:pt>
                <c:pt idx="315">
                  <c:v>4.4491300000000003</c:v>
                </c:pt>
                <c:pt idx="316">
                  <c:v>3.99078</c:v>
                </c:pt>
                <c:pt idx="317">
                  <c:v>6.6537600000000001</c:v>
                </c:pt>
                <c:pt idx="318">
                  <c:v>4.3129099999999996</c:v>
                </c:pt>
                <c:pt idx="319">
                  <c:v>7.9424999999999999</c:v>
                </c:pt>
                <c:pt idx="320">
                  <c:v>5.2451400000000001</c:v>
                </c:pt>
                <c:pt idx="321">
                  <c:v>6.2121300000000002</c:v>
                </c:pt>
                <c:pt idx="322">
                  <c:v>5.7095000000000002</c:v>
                </c:pt>
                <c:pt idx="323">
                  <c:v>5.6341099999999997</c:v>
                </c:pt>
                <c:pt idx="324">
                  <c:v>5.4906499999999996</c:v>
                </c:pt>
                <c:pt idx="325">
                  <c:v>5.78545</c:v>
                </c:pt>
                <c:pt idx="326">
                  <c:v>5.2439900000000002</c:v>
                </c:pt>
                <c:pt idx="327">
                  <c:v>6.8691000000000004</c:v>
                </c:pt>
                <c:pt idx="328">
                  <c:v>6.7891500000000002</c:v>
                </c:pt>
                <c:pt idx="329">
                  <c:v>5.9459499999999998</c:v>
                </c:pt>
                <c:pt idx="330">
                  <c:v>5.7064199999999996</c:v>
                </c:pt>
                <c:pt idx="331">
                  <c:v>5.0484099999999996</c:v>
                </c:pt>
                <c:pt idx="332">
                  <c:v>5.6542899999999996</c:v>
                </c:pt>
                <c:pt idx="333">
                  <c:v>5.7489999999999997</c:v>
                </c:pt>
                <c:pt idx="334">
                  <c:v>5.1451399999999996</c:v>
                </c:pt>
                <c:pt idx="335">
                  <c:v>3.5238900000000002</c:v>
                </c:pt>
                <c:pt idx="336">
                  <c:v>5.5119199999999999</c:v>
                </c:pt>
                <c:pt idx="337">
                  <c:v>6.4303499999999998</c:v>
                </c:pt>
                <c:pt idx="338">
                  <c:v>5.7317499999999999</c:v>
                </c:pt>
                <c:pt idx="339">
                  <c:v>5.06311</c:v>
                </c:pt>
                <c:pt idx="340">
                  <c:v>5.2401900000000001</c:v>
                </c:pt>
                <c:pt idx="341">
                  <c:v>6.3303099999999999</c:v>
                </c:pt>
                <c:pt idx="342">
                  <c:v>5.9917899999999999</c:v>
                </c:pt>
                <c:pt idx="343">
                  <c:v>7.1706899999999996</c:v>
                </c:pt>
                <c:pt idx="344">
                  <c:v>3.3548200000000001</c:v>
                </c:pt>
                <c:pt idx="345">
                  <c:v>4.7772199999999998</c:v>
                </c:pt>
                <c:pt idx="346">
                  <c:v>4.8135000000000003</c:v>
                </c:pt>
                <c:pt idx="347">
                  <c:v>5.7302299999999997</c:v>
                </c:pt>
                <c:pt idx="348">
                  <c:v>6.6724800000000002</c:v>
                </c:pt>
                <c:pt idx="349">
                  <c:v>5.6951599999999996</c:v>
                </c:pt>
                <c:pt idx="350">
                  <c:v>4.7015399999999996</c:v>
                </c:pt>
                <c:pt idx="351">
                  <c:v>5.52942</c:v>
                </c:pt>
                <c:pt idx="352">
                  <c:v>4.7040800000000003</c:v>
                </c:pt>
                <c:pt idx="353">
                  <c:v>5.7126799999999998</c:v>
                </c:pt>
                <c:pt idx="354">
                  <c:v>6.8392999999999997</c:v>
                </c:pt>
                <c:pt idx="355">
                  <c:v>5.1529100000000003</c:v>
                </c:pt>
                <c:pt idx="356">
                  <c:v>5.0744300000000004</c:v>
                </c:pt>
                <c:pt idx="357">
                  <c:v>6.7281599999999999</c:v>
                </c:pt>
                <c:pt idx="358">
                  <c:v>6.0733300000000003</c:v>
                </c:pt>
                <c:pt idx="359">
                  <c:v>5.0647099999999998</c:v>
                </c:pt>
                <c:pt idx="360">
                  <c:v>4.9387499999999998</c:v>
                </c:pt>
                <c:pt idx="361">
                  <c:v>6.5571099999999998</c:v>
                </c:pt>
                <c:pt idx="362">
                  <c:v>6.7471699999999997</c:v>
                </c:pt>
                <c:pt idx="363">
                  <c:v>3.8993699999999998</c:v>
                </c:pt>
                <c:pt idx="364">
                  <c:v>5.7563899999999997</c:v>
                </c:pt>
                <c:pt idx="365">
                  <c:v>4.3591100000000003</c:v>
                </c:pt>
                <c:pt idx="366">
                  <c:v>6.2642300000000004</c:v>
                </c:pt>
                <c:pt idx="367">
                  <c:v>4.7021600000000001</c:v>
                </c:pt>
                <c:pt idx="368">
                  <c:v>5.61205</c:v>
                </c:pt>
                <c:pt idx="369">
                  <c:v>6.3624499999999999</c:v>
                </c:pt>
                <c:pt idx="370">
                  <c:v>4.3027600000000001</c:v>
                </c:pt>
                <c:pt idx="371">
                  <c:v>5.1558200000000003</c:v>
                </c:pt>
                <c:pt idx="372">
                  <c:v>5.3136299999999999</c:v>
                </c:pt>
                <c:pt idx="373">
                  <c:v>3.9524499999999998</c:v>
                </c:pt>
                <c:pt idx="374">
                  <c:v>6.8575999999999997</c:v>
                </c:pt>
                <c:pt idx="375">
                  <c:v>6.4562499999999998</c:v>
                </c:pt>
                <c:pt idx="376">
                  <c:v>5.8879799999999998</c:v>
                </c:pt>
                <c:pt idx="377">
                  <c:v>4.1778599999999999</c:v>
                </c:pt>
                <c:pt idx="378">
                  <c:v>5.70627</c:v>
                </c:pt>
                <c:pt idx="379">
                  <c:v>5.67509</c:v>
                </c:pt>
                <c:pt idx="380">
                  <c:v>7.2938200000000002</c:v>
                </c:pt>
                <c:pt idx="381">
                  <c:v>5.1905999999999999</c:v>
                </c:pt>
                <c:pt idx="382">
                  <c:v>5.8879900000000003</c:v>
                </c:pt>
                <c:pt idx="383">
                  <c:v>3.8767</c:v>
                </c:pt>
                <c:pt idx="384">
                  <c:v>4.1993799999999997</c:v>
                </c:pt>
                <c:pt idx="385">
                  <c:v>4.07646</c:v>
                </c:pt>
                <c:pt idx="386">
                  <c:v>5.6357299999999997</c:v>
                </c:pt>
                <c:pt idx="387">
                  <c:v>4.4842300000000002</c:v>
                </c:pt>
                <c:pt idx="388">
                  <c:v>8.3800000000000008</c:v>
                </c:pt>
                <c:pt idx="389">
                  <c:v>4.6842499999999996</c:v>
                </c:pt>
                <c:pt idx="390">
                  <c:v>4.5118099999999997</c:v>
                </c:pt>
                <c:pt idx="391">
                  <c:v>3.8821400000000001</c:v>
                </c:pt>
                <c:pt idx="392">
                  <c:v>5.9341400000000002</c:v>
                </c:pt>
                <c:pt idx="393">
                  <c:v>5.8643099999999997</c:v>
                </c:pt>
                <c:pt idx="394">
                  <c:v>5.9239499999999996</c:v>
                </c:pt>
                <c:pt idx="395">
                  <c:v>5.9414300000000004</c:v>
                </c:pt>
                <c:pt idx="396">
                  <c:v>6.0483099999999999</c:v>
                </c:pt>
                <c:pt idx="397">
                  <c:v>6.5502200000000004</c:v>
                </c:pt>
                <c:pt idx="398">
                  <c:v>4.8180800000000001</c:v>
                </c:pt>
                <c:pt idx="399">
                  <c:v>3.95201</c:v>
                </c:pt>
                <c:pt idx="400">
                  <c:v>5.6481899999999996</c:v>
                </c:pt>
                <c:pt idx="401">
                  <c:v>6.4707999999999997</c:v>
                </c:pt>
                <c:pt idx="402">
                  <c:v>5.3996300000000002</c:v>
                </c:pt>
                <c:pt idx="403">
                  <c:v>4.91282</c:v>
                </c:pt>
                <c:pt idx="404">
                  <c:v>6.64086</c:v>
                </c:pt>
                <c:pt idx="405">
                  <c:v>6.8814799999999998</c:v>
                </c:pt>
                <c:pt idx="406">
                  <c:v>6.7591400000000004</c:v>
                </c:pt>
                <c:pt idx="407">
                  <c:v>5.2902800000000001</c:v>
                </c:pt>
                <c:pt idx="408">
                  <c:v>6.2768100000000002</c:v>
                </c:pt>
                <c:pt idx="409">
                  <c:v>6.2184499999999998</c:v>
                </c:pt>
                <c:pt idx="410">
                  <c:v>5.3972800000000003</c:v>
                </c:pt>
                <c:pt idx="411">
                  <c:v>5.4450599999999998</c:v>
                </c:pt>
                <c:pt idx="412">
                  <c:v>6.9626299999999999</c:v>
                </c:pt>
                <c:pt idx="413">
                  <c:v>6.4045500000000004</c:v>
                </c:pt>
                <c:pt idx="414">
                  <c:v>4.2375800000000003</c:v>
                </c:pt>
                <c:pt idx="415">
                  <c:v>4.2805400000000002</c:v>
                </c:pt>
                <c:pt idx="416">
                  <c:v>5.7401099999999996</c:v>
                </c:pt>
                <c:pt idx="417">
                  <c:v>5.64452</c:v>
                </c:pt>
                <c:pt idx="418">
                  <c:v>5.5288399999999998</c:v>
                </c:pt>
                <c:pt idx="419">
                  <c:v>6.9574699999999998</c:v>
                </c:pt>
                <c:pt idx="420">
                  <c:v>7.9427199999999996</c:v>
                </c:pt>
                <c:pt idx="421">
                  <c:v>5.1902999999999997</c:v>
                </c:pt>
                <c:pt idx="422">
                  <c:v>5.5380200000000004</c:v>
                </c:pt>
                <c:pt idx="423">
                  <c:v>5.6063099999999997</c:v>
                </c:pt>
                <c:pt idx="424">
                  <c:v>5.6050199999999997</c:v>
                </c:pt>
                <c:pt idx="425">
                  <c:v>4.6338600000000003</c:v>
                </c:pt>
                <c:pt idx="426">
                  <c:v>5.7520300000000004</c:v>
                </c:pt>
                <c:pt idx="427">
                  <c:v>5.6052400000000002</c:v>
                </c:pt>
                <c:pt idx="428">
                  <c:v>5.8651600000000004</c:v>
                </c:pt>
                <c:pt idx="429">
                  <c:v>5.81907</c:v>
                </c:pt>
                <c:pt idx="430">
                  <c:v>6.9099199999999996</c:v>
                </c:pt>
                <c:pt idx="431">
                  <c:v>6.88063</c:v>
                </c:pt>
                <c:pt idx="432">
                  <c:v>5.0226499999999996</c:v>
                </c:pt>
                <c:pt idx="433">
                  <c:v>5.6791099999999997</c:v>
                </c:pt>
                <c:pt idx="434">
                  <c:v>5.2465200000000003</c:v>
                </c:pt>
                <c:pt idx="435">
                  <c:v>6.77475</c:v>
                </c:pt>
                <c:pt idx="436">
                  <c:v>1.44232</c:v>
                </c:pt>
                <c:pt idx="437">
                  <c:v>6.1419699999999997</c:v>
                </c:pt>
                <c:pt idx="438">
                  <c:v>4.3742400000000004</c:v>
                </c:pt>
                <c:pt idx="439">
                  <c:v>6.2000900000000003</c:v>
                </c:pt>
                <c:pt idx="440">
                  <c:v>5.7824299999999997</c:v>
                </c:pt>
                <c:pt idx="441">
                  <c:v>3.8077299999999998</c:v>
                </c:pt>
                <c:pt idx="442">
                  <c:v>6.9825900000000001</c:v>
                </c:pt>
                <c:pt idx="443">
                  <c:v>7.1749700000000001</c:v>
                </c:pt>
                <c:pt idx="444">
                  <c:v>6.2130299999999998</c:v>
                </c:pt>
                <c:pt idx="445">
                  <c:v>7.2134999999999998</c:v>
                </c:pt>
                <c:pt idx="446">
                  <c:v>6.5641100000000003</c:v>
                </c:pt>
                <c:pt idx="447">
                  <c:v>4.7103299999999999</c:v>
                </c:pt>
                <c:pt idx="448">
                  <c:v>7.7614099999999997</c:v>
                </c:pt>
                <c:pt idx="449">
                  <c:v>5.3105799999999999</c:v>
                </c:pt>
                <c:pt idx="450">
                  <c:v>6.3472099999999996</c:v>
                </c:pt>
                <c:pt idx="451">
                  <c:v>7.4344900000000003</c:v>
                </c:pt>
                <c:pt idx="452">
                  <c:v>5.6304299999999996</c:v>
                </c:pt>
                <c:pt idx="453">
                  <c:v>6.7022899999999996</c:v>
                </c:pt>
                <c:pt idx="454">
                  <c:v>7.8579100000000004</c:v>
                </c:pt>
                <c:pt idx="455">
                  <c:v>4.87378</c:v>
                </c:pt>
                <c:pt idx="456">
                  <c:v>5.42516</c:v>
                </c:pt>
                <c:pt idx="457">
                  <c:v>4.1391400000000003</c:v>
                </c:pt>
                <c:pt idx="458">
                  <c:v>5.1328100000000001</c:v>
                </c:pt>
                <c:pt idx="459">
                  <c:v>6.9916600000000004</c:v>
                </c:pt>
                <c:pt idx="460">
                  <c:v>7.0653300000000003</c:v>
                </c:pt>
                <c:pt idx="461">
                  <c:v>5.1198899999999998</c:v>
                </c:pt>
                <c:pt idx="462">
                  <c:v>5.8971</c:v>
                </c:pt>
                <c:pt idx="463">
                  <c:v>4.468</c:v>
                </c:pt>
                <c:pt idx="464">
                  <c:v>5.7120600000000001</c:v>
                </c:pt>
                <c:pt idx="465">
                  <c:v>5.7738199999999997</c:v>
                </c:pt>
                <c:pt idx="466">
                  <c:v>6.1333599999999997</c:v>
                </c:pt>
                <c:pt idx="467">
                  <c:v>5.9148399999999999</c:v>
                </c:pt>
                <c:pt idx="468">
                  <c:v>6.5318899999999998</c:v>
                </c:pt>
                <c:pt idx="469">
                  <c:v>5.1397399999999998</c:v>
                </c:pt>
                <c:pt idx="470">
                  <c:v>7.0892499999999998</c:v>
                </c:pt>
                <c:pt idx="471">
                  <c:v>6.7176499999999999</c:v>
                </c:pt>
                <c:pt idx="472">
                  <c:v>6.3807700000000001</c:v>
                </c:pt>
                <c:pt idx="473">
                  <c:v>6.8011200000000001</c:v>
                </c:pt>
                <c:pt idx="474">
                  <c:v>5.7345699999999997</c:v>
                </c:pt>
                <c:pt idx="475">
                  <c:v>6.78878</c:v>
                </c:pt>
                <c:pt idx="476">
                  <c:v>4.82334</c:v>
                </c:pt>
                <c:pt idx="477">
                  <c:v>6.5846099999999996</c:v>
                </c:pt>
                <c:pt idx="478">
                  <c:v>5.7545799999999998</c:v>
                </c:pt>
                <c:pt idx="479">
                  <c:v>4.9765499999999996</c:v>
                </c:pt>
                <c:pt idx="480">
                  <c:v>5.1051599999999997</c:v>
                </c:pt>
                <c:pt idx="481">
                  <c:v>5.3762699999999999</c:v>
                </c:pt>
                <c:pt idx="482">
                  <c:v>4.9415800000000001</c:v>
                </c:pt>
                <c:pt idx="483">
                  <c:v>4.2617900000000004</c:v>
                </c:pt>
                <c:pt idx="484">
                  <c:v>6.9212499999999997</c:v>
                </c:pt>
                <c:pt idx="485">
                  <c:v>4.9477000000000002</c:v>
                </c:pt>
                <c:pt idx="486">
                  <c:v>5.23</c:v>
                </c:pt>
                <c:pt idx="487">
                  <c:v>5.5812099999999996</c:v>
                </c:pt>
                <c:pt idx="488">
                  <c:v>5.9374900000000004</c:v>
                </c:pt>
                <c:pt idx="489">
                  <c:v>4.0789499999999999</c:v>
                </c:pt>
                <c:pt idx="490">
                  <c:v>5.7412799999999997</c:v>
                </c:pt>
                <c:pt idx="491">
                  <c:v>6.9094800000000003</c:v>
                </c:pt>
                <c:pt idx="492">
                  <c:v>5.00291</c:v>
                </c:pt>
                <c:pt idx="493">
                  <c:v>3.8161999999999998</c:v>
                </c:pt>
                <c:pt idx="494">
                  <c:v>6.5757399999999997</c:v>
                </c:pt>
                <c:pt idx="495">
                  <c:v>6.3696999999999999</c:v>
                </c:pt>
                <c:pt idx="496">
                  <c:v>7.1712800000000003</c:v>
                </c:pt>
                <c:pt idx="497">
                  <c:v>4.1080199999999998</c:v>
                </c:pt>
                <c:pt idx="498">
                  <c:v>5.9587199999999996</c:v>
                </c:pt>
                <c:pt idx="499">
                  <c:v>3.7395999999999998</c:v>
                </c:pt>
                <c:pt idx="500">
                  <c:v>4.7608800000000002</c:v>
                </c:pt>
                <c:pt idx="501">
                  <c:v>4.7387100000000002</c:v>
                </c:pt>
                <c:pt idx="502">
                  <c:v>6.19726</c:v>
                </c:pt>
                <c:pt idx="503">
                  <c:v>6.4053699999999996</c:v>
                </c:pt>
                <c:pt idx="504">
                  <c:v>5.7225599999999996</c:v>
                </c:pt>
                <c:pt idx="505">
                  <c:v>4.2165800000000004</c:v>
                </c:pt>
                <c:pt idx="506">
                  <c:v>5.5385299999999997</c:v>
                </c:pt>
                <c:pt idx="507">
                  <c:v>5.2161600000000004</c:v>
                </c:pt>
                <c:pt idx="508">
                  <c:v>3.88103</c:v>
                </c:pt>
                <c:pt idx="509">
                  <c:v>5.1804100000000002</c:v>
                </c:pt>
                <c:pt idx="510">
                  <c:v>5.9023099999999999</c:v>
                </c:pt>
                <c:pt idx="511">
                  <c:v>5.6551999999999998</c:v>
                </c:pt>
                <c:pt idx="512">
                  <c:v>5.8614499999999996</c:v>
                </c:pt>
                <c:pt idx="513">
                  <c:v>5.5107200000000001</c:v>
                </c:pt>
                <c:pt idx="514">
                  <c:v>6.3867399999999996</c:v>
                </c:pt>
                <c:pt idx="515">
                  <c:v>6.9841899999999999</c:v>
                </c:pt>
                <c:pt idx="516">
                  <c:v>5.3491400000000002</c:v>
                </c:pt>
                <c:pt idx="517">
                  <c:v>4.9979899999999997</c:v>
                </c:pt>
                <c:pt idx="518">
                  <c:v>6.1142099999999999</c:v>
                </c:pt>
                <c:pt idx="519">
                  <c:v>5.9554999999999998</c:v>
                </c:pt>
                <c:pt idx="520">
                  <c:v>6.75556</c:v>
                </c:pt>
                <c:pt idx="521">
                  <c:v>6.7220599999999999</c:v>
                </c:pt>
                <c:pt idx="522">
                  <c:v>7.0251599999999996</c:v>
                </c:pt>
                <c:pt idx="523">
                  <c:v>5.8668800000000001</c:v>
                </c:pt>
                <c:pt idx="524">
                  <c:v>6.3402000000000003</c:v>
                </c:pt>
                <c:pt idx="525">
                  <c:v>5.1942199999999996</c:v>
                </c:pt>
                <c:pt idx="526">
                  <c:v>5.35745</c:v>
                </c:pt>
                <c:pt idx="527">
                  <c:v>6.9200699999999999</c:v>
                </c:pt>
                <c:pt idx="528">
                  <c:v>5.6198100000000002</c:v>
                </c:pt>
                <c:pt idx="529">
                  <c:v>7.0389200000000001</c:v>
                </c:pt>
                <c:pt idx="530">
                  <c:v>4.1821200000000003</c:v>
                </c:pt>
                <c:pt idx="531">
                  <c:v>7.2472399999999997</c:v>
                </c:pt>
                <c:pt idx="532">
                  <c:v>6.0767899999999999</c:v>
                </c:pt>
                <c:pt idx="533">
                  <c:v>5.6271000000000004</c:v>
                </c:pt>
                <c:pt idx="534">
                  <c:v>7.1396100000000002</c:v>
                </c:pt>
                <c:pt idx="535">
                  <c:v>5.3458399999999999</c:v>
                </c:pt>
                <c:pt idx="536">
                  <c:v>4.4992900000000002</c:v>
                </c:pt>
                <c:pt idx="537">
                  <c:v>6.7816299999999998</c:v>
                </c:pt>
                <c:pt idx="538">
                  <c:v>6.4180700000000002</c:v>
                </c:pt>
                <c:pt idx="539">
                  <c:v>4.6438899999999999</c:v>
                </c:pt>
                <c:pt idx="540">
                  <c:v>5.3938499999999996</c:v>
                </c:pt>
                <c:pt idx="541">
                  <c:v>5.9666899999999998</c:v>
                </c:pt>
                <c:pt idx="542">
                  <c:v>6.4592799999999997</c:v>
                </c:pt>
                <c:pt idx="543">
                  <c:v>5.62521</c:v>
                </c:pt>
                <c:pt idx="544">
                  <c:v>6.2020499999999998</c:v>
                </c:pt>
                <c:pt idx="545">
                  <c:v>6.1430400000000001</c:v>
                </c:pt>
                <c:pt idx="546">
                  <c:v>5.0196500000000004</c:v>
                </c:pt>
                <c:pt idx="547">
                  <c:v>6.13903</c:v>
                </c:pt>
                <c:pt idx="548">
                  <c:v>6.8829200000000004</c:v>
                </c:pt>
                <c:pt idx="549">
                  <c:v>7.5194900000000002</c:v>
                </c:pt>
                <c:pt idx="550">
                  <c:v>4.6350300000000004</c:v>
                </c:pt>
                <c:pt idx="551">
                  <c:v>6.73996</c:v>
                </c:pt>
                <c:pt idx="552">
                  <c:v>5.2141799999999998</c:v>
                </c:pt>
                <c:pt idx="553">
                  <c:v>6.1600700000000002</c:v>
                </c:pt>
                <c:pt idx="554">
                  <c:v>6.3596599999999999</c:v>
                </c:pt>
                <c:pt idx="555">
                  <c:v>5.3172199999999998</c:v>
                </c:pt>
                <c:pt idx="556">
                  <c:v>5.3460999999999999</c:v>
                </c:pt>
                <c:pt idx="557">
                  <c:v>5.5860200000000004</c:v>
                </c:pt>
                <c:pt idx="558">
                  <c:v>5.9468100000000002</c:v>
                </c:pt>
                <c:pt idx="559">
                  <c:v>6.5418099999999999</c:v>
                </c:pt>
                <c:pt idx="560">
                  <c:v>5.6504399999999997</c:v>
                </c:pt>
                <c:pt idx="561">
                  <c:v>6.1925600000000003</c:v>
                </c:pt>
                <c:pt idx="562">
                  <c:v>5.4966299999999997</c:v>
                </c:pt>
                <c:pt idx="563">
                  <c:v>7.4230099999999997</c:v>
                </c:pt>
                <c:pt idx="564">
                  <c:v>4.6958299999999999</c:v>
                </c:pt>
                <c:pt idx="565">
                  <c:v>6.3931399999999998</c:v>
                </c:pt>
                <c:pt idx="566">
                  <c:v>6.29373</c:v>
                </c:pt>
                <c:pt idx="567">
                  <c:v>4.9415500000000003</c:v>
                </c:pt>
                <c:pt idx="568">
                  <c:v>8.8031600000000001</c:v>
                </c:pt>
                <c:pt idx="569">
                  <c:v>5.548</c:v>
                </c:pt>
                <c:pt idx="570">
                  <c:v>5.0476700000000001</c:v>
                </c:pt>
                <c:pt idx="571">
                  <c:v>6.7190700000000003</c:v>
                </c:pt>
                <c:pt idx="572">
                  <c:v>6.1089000000000002</c:v>
                </c:pt>
                <c:pt idx="573">
                  <c:v>6.7110599999999998</c:v>
                </c:pt>
                <c:pt idx="574">
                  <c:v>6.25488</c:v>
                </c:pt>
                <c:pt idx="575">
                  <c:v>7.1704800000000004</c:v>
                </c:pt>
                <c:pt idx="576">
                  <c:v>6.43987</c:v>
                </c:pt>
                <c:pt idx="577">
                  <c:v>3.77521</c:v>
                </c:pt>
                <c:pt idx="578">
                  <c:v>5.4708500000000004</c:v>
                </c:pt>
                <c:pt idx="579">
                  <c:v>6.2272100000000004</c:v>
                </c:pt>
                <c:pt idx="580">
                  <c:v>6.4527099999999997</c:v>
                </c:pt>
                <c:pt idx="581">
                  <c:v>6.7242600000000001</c:v>
                </c:pt>
                <c:pt idx="582">
                  <c:v>6.6913200000000002</c:v>
                </c:pt>
                <c:pt idx="583">
                  <c:v>4.7584400000000002</c:v>
                </c:pt>
                <c:pt idx="584">
                  <c:v>7.3322900000000004</c:v>
                </c:pt>
                <c:pt idx="585">
                  <c:v>5.8929200000000002</c:v>
                </c:pt>
                <c:pt idx="586">
                  <c:v>5.83249</c:v>
                </c:pt>
                <c:pt idx="587">
                  <c:v>6.64663</c:v>
                </c:pt>
                <c:pt idx="588">
                  <c:v>5.0311700000000004</c:v>
                </c:pt>
                <c:pt idx="589">
                  <c:v>4.3516000000000004</c:v>
                </c:pt>
                <c:pt idx="590">
                  <c:v>7.0834999999999999</c:v>
                </c:pt>
                <c:pt idx="591">
                  <c:v>4.86402</c:v>
                </c:pt>
                <c:pt idx="592">
                  <c:v>7.0457700000000001</c:v>
                </c:pt>
                <c:pt idx="593">
                  <c:v>5.2094300000000002</c:v>
                </c:pt>
                <c:pt idx="594">
                  <c:v>6.1188700000000003</c:v>
                </c:pt>
                <c:pt idx="595">
                  <c:v>6.0480299999999998</c:v>
                </c:pt>
                <c:pt idx="596">
                  <c:v>7.3453900000000001</c:v>
                </c:pt>
                <c:pt idx="597">
                  <c:v>4.5211899999999998</c:v>
                </c:pt>
                <c:pt idx="598">
                  <c:v>6.2766599999999997</c:v>
                </c:pt>
                <c:pt idx="599">
                  <c:v>6.9908200000000003</c:v>
                </c:pt>
                <c:pt idx="600">
                  <c:v>7.0217400000000003</c:v>
                </c:pt>
                <c:pt idx="601">
                  <c:v>6.4813799999999997</c:v>
                </c:pt>
                <c:pt idx="602">
                  <c:v>5.5686099999999996</c:v>
                </c:pt>
                <c:pt idx="603">
                  <c:v>6.7308899999999996</c:v>
                </c:pt>
                <c:pt idx="604">
                  <c:v>6.3469300000000004</c:v>
                </c:pt>
                <c:pt idx="605">
                  <c:v>6.6590499999999997</c:v>
                </c:pt>
                <c:pt idx="606">
                  <c:v>8.4065499999999993</c:v>
                </c:pt>
                <c:pt idx="607">
                  <c:v>5.1691700000000003</c:v>
                </c:pt>
                <c:pt idx="608">
                  <c:v>6.01098</c:v>
                </c:pt>
                <c:pt idx="609">
                  <c:v>5.7005299999999997</c:v>
                </c:pt>
                <c:pt idx="610">
                  <c:v>7.2539800000000003</c:v>
                </c:pt>
                <c:pt idx="611">
                  <c:v>6.9201100000000002</c:v>
                </c:pt>
                <c:pt idx="612">
                  <c:v>6.4412700000000003</c:v>
                </c:pt>
                <c:pt idx="613">
                  <c:v>5.9612100000000003</c:v>
                </c:pt>
                <c:pt idx="614">
                  <c:v>7.3890099999999999</c:v>
                </c:pt>
                <c:pt idx="615">
                  <c:v>6.3900800000000002</c:v>
                </c:pt>
                <c:pt idx="616">
                  <c:v>6.98142</c:v>
                </c:pt>
                <c:pt idx="617">
                  <c:v>5.8086000000000002</c:v>
                </c:pt>
                <c:pt idx="618">
                  <c:v>6.3162799999999999</c:v>
                </c:pt>
                <c:pt idx="619">
                  <c:v>2.8596699999999999</c:v>
                </c:pt>
                <c:pt idx="620">
                  <c:v>6.3918499999999998</c:v>
                </c:pt>
                <c:pt idx="621">
                  <c:v>6.7845500000000003</c:v>
                </c:pt>
                <c:pt idx="622">
                  <c:v>4.5426599999999997</c:v>
                </c:pt>
                <c:pt idx="623">
                  <c:v>7.7025899999999998</c:v>
                </c:pt>
                <c:pt idx="624">
                  <c:v>5.7979099999999999</c:v>
                </c:pt>
                <c:pt idx="625">
                  <c:v>6.8559900000000003</c:v>
                </c:pt>
                <c:pt idx="626">
                  <c:v>6.2242899999999999</c:v>
                </c:pt>
                <c:pt idx="627">
                  <c:v>6.0674700000000001</c:v>
                </c:pt>
                <c:pt idx="628">
                  <c:v>6.9318499999999998</c:v>
                </c:pt>
                <c:pt idx="629">
                  <c:v>7.2941599999999998</c:v>
                </c:pt>
                <c:pt idx="630">
                  <c:v>5.77</c:v>
                </c:pt>
                <c:pt idx="631">
                  <c:v>5.2621900000000004</c:v>
                </c:pt>
                <c:pt idx="632">
                  <c:v>6.79779</c:v>
                </c:pt>
                <c:pt idx="633">
                  <c:v>8.2523599999999995</c:v>
                </c:pt>
                <c:pt idx="634">
                  <c:v>6.0901899999999998</c:v>
                </c:pt>
                <c:pt idx="635">
                  <c:v>5.8739999999999997</c:v>
                </c:pt>
                <c:pt idx="636">
                  <c:v>6.8844399999999997</c:v>
                </c:pt>
                <c:pt idx="637">
                  <c:v>4.6398099999999998</c:v>
                </c:pt>
                <c:pt idx="638">
                  <c:v>6.52041</c:v>
                </c:pt>
                <c:pt idx="639">
                  <c:v>5.5573600000000001</c:v>
                </c:pt>
                <c:pt idx="640">
                  <c:v>7.6656700000000004</c:v>
                </c:pt>
                <c:pt idx="641">
                  <c:v>5.1304699999999999</c:v>
                </c:pt>
                <c:pt idx="642">
                  <c:v>4.4121499999999996</c:v>
                </c:pt>
                <c:pt idx="643">
                  <c:v>7.4471400000000001</c:v>
                </c:pt>
                <c:pt idx="644">
                  <c:v>6.1116200000000003</c:v>
                </c:pt>
                <c:pt idx="645">
                  <c:v>5.8308</c:v>
                </c:pt>
                <c:pt idx="646">
                  <c:v>6.2071899999999998</c:v>
                </c:pt>
                <c:pt idx="647">
                  <c:v>4.9528699999999999</c:v>
                </c:pt>
                <c:pt idx="648">
                  <c:v>7.4264799999999997</c:v>
                </c:pt>
                <c:pt idx="649">
                  <c:v>6.68527</c:v>
                </c:pt>
                <c:pt idx="650">
                  <c:v>6.8945600000000002</c:v>
                </c:pt>
                <c:pt idx="651">
                  <c:v>6.58005</c:v>
                </c:pt>
                <c:pt idx="652">
                  <c:v>6.6026100000000003</c:v>
                </c:pt>
                <c:pt idx="653">
                  <c:v>6.8854100000000003</c:v>
                </c:pt>
                <c:pt idx="654">
                  <c:v>7.4271500000000001</c:v>
                </c:pt>
                <c:pt idx="655">
                  <c:v>5.8416300000000003</c:v>
                </c:pt>
                <c:pt idx="656">
                  <c:v>6.8861299999999996</c:v>
                </c:pt>
                <c:pt idx="657">
                  <c:v>6.5557600000000003</c:v>
                </c:pt>
                <c:pt idx="658">
                  <c:v>5.7790999999999997</c:v>
                </c:pt>
                <c:pt idx="659">
                  <c:v>6.0866400000000001</c:v>
                </c:pt>
                <c:pt idx="660">
                  <c:v>7.1037699999999999</c:v>
                </c:pt>
                <c:pt idx="661">
                  <c:v>7.0649300000000004</c:v>
                </c:pt>
                <c:pt idx="662">
                  <c:v>5.9491300000000003</c:v>
                </c:pt>
                <c:pt idx="663">
                  <c:v>5.1226099999999999</c:v>
                </c:pt>
                <c:pt idx="664">
                  <c:v>5.4350899999999998</c:v>
                </c:pt>
                <c:pt idx="665">
                  <c:v>5.5461400000000003</c:v>
                </c:pt>
                <c:pt idx="666">
                  <c:v>6.6619200000000003</c:v>
                </c:pt>
                <c:pt idx="667">
                  <c:v>5.2518000000000002</c:v>
                </c:pt>
                <c:pt idx="668">
                  <c:v>4.2318699999999998</c:v>
                </c:pt>
                <c:pt idx="669">
                  <c:v>5.5758900000000002</c:v>
                </c:pt>
                <c:pt idx="670">
                  <c:v>6.4411800000000001</c:v>
                </c:pt>
                <c:pt idx="671">
                  <c:v>7.3491400000000002</c:v>
                </c:pt>
                <c:pt idx="672">
                  <c:v>6.6358699999999997</c:v>
                </c:pt>
                <c:pt idx="673">
                  <c:v>6.3346099999999996</c:v>
                </c:pt>
                <c:pt idx="674">
                  <c:v>5.3831699999999998</c:v>
                </c:pt>
                <c:pt idx="675">
                  <c:v>5.8719900000000003</c:v>
                </c:pt>
                <c:pt idx="676">
                  <c:v>6.5301900000000002</c:v>
                </c:pt>
                <c:pt idx="677">
                  <c:v>6.8008600000000001</c:v>
                </c:pt>
                <c:pt idx="678">
                  <c:v>7.00373</c:v>
                </c:pt>
                <c:pt idx="679">
                  <c:v>6.5067399999999997</c:v>
                </c:pt>
                <c:pt idx="680">
                  <c:v>4.7389700000000001</c:v>
                </c:pt>
                <c:pt idx="681">
                  <c:v>7.2229400000000004</c:v>
                </c:pt>
                <c:pt idx="682">
                  <c:v>4.5747400000000003</c:v>
                </c:pt>
                <c:pt idx="683">
                  <c:v>6.5697999999999999</c:v>
                </c:pt>
                <c:pt idx="684">
                  <c:v>5.4851799999999997</c:v>
                </c:pt>
                <c:pt idx="685">
                  <c:v>6.7487599999999999</c:v>
                </c:pt>
                <c:pt idx="686">
                  <c:v>6.2119900000000001</c:v>
                </c:pt>
                <c:pt idx="687">
                  <c:v>8.3308599999999995</c:v>
                </c:pt>
                <c:pt idx="688">
                  <c:v>8.5603099999999994</c:v>
                </c:pt>
                <c:pt idx="689">
                  <c:v>6.9749600000000003</c:v>
                </c:pt>
                <c:pt idx="690">
                  <c:v>5.3858199999999998</c:v>
                </c:pt>
                <c:pt idx="691">
                  <c:v>6.7198900000000004</c:v>
                </c:pt>
                <c:pt idx="692">
                  <c:v>5.8886399999999997</c:v>
                </c:pt>
                <c:pt idx="693">
                  <c:v>6.6957000000000004</c:v>
                </c:pt>
                <c:pt idx="694">
                  <c:v>6.4217199999999997</c:v>
                </c:pt>
                <c:pt idx="695">
                  <c:v>6.3349299999999999</c:v>
                </c:pt>
                <c:pt idx="696">
                  <c:v>5.1363099999999999</c:v>
                </c:pt>
                <c:pt idx="697">
                  <c:v>5.8079499999999999</c:v>
                </c:pt>
                <c:pt idx="698">
                  <c:v>6.78871</c:v>
                </c:pt>
                <c:pt idx="699">
                  <c:v>6.5532000000000004</c:v>
                </c:pt>
                <c:pt idx="700">
                  <c:v>5.9802799999999996</c:v>
                </c:pt>
                <c:pt idx="701">
                  <c:v>4.9872800000000002</c:v>
                </c:pt>
                <c:pt idx="702">
                  <c:v>5.81555</c:v>
                </c:pt>
                <c:pt idx="703">
                  <c:v>7.2566800000000002</c:v>
                </c:pt>
                <c:pt idx="704">
                  <c:v>6.3148200000000001</c:v>
                </c:pt>
                <c:pt idx="705">
                  <c:v>7.2788599999999999</c:v>
                </c:pt>
                <c:pt idx="706">
                  <c:v>6.96082</c:v>
                </c:pt>
                <c:pt idx="707">
                  <c:v>6.3823800000000004</c:v>
                </c:pt>
                <c:pt idx="708">
                  <c:v>5.5245899999999999</c:v>
                </c:pt>
                <c:pt idx="709">
                  <c:v>4.7722100000000003</c:v>
                </c:pt>
                <c:pt idx="710">
                  <c:v>5.5700099999999999</c:v>
                </c:pt>
                <c:pt idx="711">
                  <c:v>5.3834999999999997</c:v>
                </c:pt>
                <c:pt idx="712">
                  <c:v>6.8211399999999998</c:v>
                </c:pt>
                <c:pt idx="713">
                  <c:v>6.5526799999999996</c:v>
                </c:pt>
                <c:pt idx="714">
                  <c:v>7.1454300000000002</c:v>
                </c:pt>
                <c:pt idx="715">
                  <c:v>5.9982100000000003</c:v>
                </c:pt>
                <c:pt idx="716">
                  <c:v>6.4653400000000003</c:v>
                </c:pt>
                <c:pt idx="717">
                  <c:v>6.6249200000000004</c:v>
                </c:pt>
                <c:pt idx="718">
                  <c:v>6.5556000000000001</c:v>
                </c:pt>
                <c:pt idx="719">
                  <c:v>9.0731800000000007</c:v>
                </c:pt>
                <c:pt idx="720">
                  <c:v>6.1623200000000002</c:v>
                </c:pt>
                <c:pt idx="721">
                  <c:v>7.5744199999999999</c:v>
                </c:pt>
                <c:pt idx="722">
                  <c:v>6.1586400000000001</c:v>
                </c:pt>
                <c:pt idx="723">
                  <c:v>5.4199000000000002</c:v>
                </c:pt>
                <c:pt idx="724">
                  <c:v>6.0930400000000002</c:v>
                </c:pt>
                <c:pt idx="725">
                  <c:v>6.9363200000000003</c:v>
                </c:pt>
                <c:pt idx="726">
                  <c:v>6.5945200000000002</c:v>
                </c:pt>
                <c:pt idx="727">
                  <c:v>6.4674199999999997</c:v>
                </c:pt>
                <c:pt idx="728">
                  <c:v>7.9356900000000001</c:v>
                </c:pt>
                <c:pt idx="729">
                  <c:v>5.0842000000000001</c:v>
                </c:pt>
                <c:pt idx="730">
                  <c:v>6.1654900000000001</c:v>
                </c:pt>
                <c:pt idx="731">
                  <c:v>6.1015800000000002</c:v>
                </c:pt>
                <c:pt idx="732">
                  <c:v>5.5560200000000002</c:v>
                </c:pt>
                <c:pt idx="733">
                  <c:v>6.4212899999999999</c:v>
                </c:pt>
                <c:pt idx="734">
                  <c:v>5.2330100000000002</c:v>
                </c:pt>
                <c:pt idx="735">
                  <c:v>5.9808199999999996</c:v>
                </c:pt>
                <c:pt idx="736">
                  <c:v>7.3497300000000001</c:v>
                </c:pt>
                <c:pt idx="737">
                  <c:v>5.1058700000000004</c:v>
                </c:pt>
                <c:pt idx="738">
                  <c:v>8.9170499999999997</c:v>
                </c:pt>
                <c:pt idx="739">
                  <c:v>5.9554299999999998</c:v>
                </c:pt>
                <c:pt idx="740">
                  <c:v>6.1451200000000004</c:v>
                </c:pt>
                <c:pt idx="741">
                  <c:v>6.08833</c:v>
                </c:pt>
                <c:pt idx="742">
                  <c:v>8.1485099999999999</c:v>
                </c:pt>
                <c:pt idx="743">
                  <c:v>5.67035</c:v>
                </c:pt>
                <c:pt idx="744">
                  <c:v>5.4730299999999996</c:v>
                </c:pt>
                <c:pt idx="745">
                  <c:v>6.0870100000000003</c:v>
                </c:pt>
                <c:pt idx="746">
                  <c:v>6.0620399999999997</c:v>
                </c:pt>
                <c:pt idx="747">
                  <c:v>6.3348199999999997</c:v>
                </c:pt>
                <c:pt idx="748">
                  <c:v>5.8505200000000004</c:v>
                </c:pt>
                <c:pt idx="749">
                  <c:v>5.8075900000000003</c:v>
                </c:pt>
                <c:pt idx="750">
                  <c:v>6.6707299999999998</c:v>
                </c:pt>
                <c:pt idx="751">
                  <c:v>6.1870500000000002</c:v>
                </c:pt>
                <c:pt idx="752">
                  <c:v>5.3266799999999996</c:v>
                </c:pt>
                <c:pt idx="753">
                  <c:v>5.2338199999999997</c:v>
                </c:pt>
                <c:pt idx="754">
                  <c:v>6.3903600000000003</c:v>
                </c:pt>
                <c:pt idx="755">
                  <c:v>8.6485400000000006</c:v>
                </c:pt>
                <c:pt idx="756">
                  <c:v>5.5532000000000004</c:v>
                </c:pt>
                <c:pt idx="757">
                  <c:v>6.5071000000000003</c:v>
                </c:pt>
                <c:pt idx="758">
                  <c:v>6.6187199999999997</c:v>
                </c:pt>
                <c:pt idx="759">
                  <c:v>6.6073599999999999</c:v>
                </c:pt>
                <c:pt idx="760">
                  <c:v>6.2742399999999998</c:v>
                </c:pt>
                <c:pt idx="761">
                  <c:v>5.3284700000000003</c:v>
                </c:pt>
                <c:pt idx="762">
                  <c:v>6.6664099999999999</c:v>
                </c:pt>
                <c:pt idx="763">
                  <c:v>6.2850799999999998</c:v>
                </c:pt>
                <c:pt idx="764">
                  <c:v>5.5313499999999998</c:v>
                </c:pt>
                <c:pt idx="765">
                  <c:v>8.0678300000000007</c:v>
                </c:pt>
                <c:pt idx="766">
                  <c:v>7.26755</c:v>
                </c:pt>
                <c:pt idx="767">
                  <c:v>6.8243099999999997</c:v>
                </c:pt>
                <c:pt idx="768">
                  <c:v>5.7897600000000002</c:v>
                </c:pt>
                <c:pt idx="769">
                  <c:v>7.2328299999999999</c:v>
                </c:pt>
                <c:pt idx="770">
                  <c:v>4.2178599999999999</c:v>
                </c:pt>
                <c:pt idx="771">
                  <c:v>7.5795899999999996</c:v>
                </c:pt>
                <c:pt idx="772">
                  <c:v>6.4477399999999996</c:v>
                </c:pt>
                <c:pt idx="773">
                  <c:v>7.1098100000000004</c:v>
                </c:pt>
                <c:pt idx="774">
                  <c:v>6.30023</c:v>
                </c:pt>
                <c:pt idx="775">
                  <c:v>6.8882399999999997</c:v>
                </c:pt>
                <c:pt idx="776">
                  <c:v>5.8856999999999999</c:v>
                </c:pt>
                <c:pt idx="777">
                  <c:v>7.5934999999999997</c:v>
                </c:pt>
                <c:pt idx="778">
                  <c:v>4.4765300000000003</c:v>
                </c:pt>
                <c:pt idx="779">
                  <c:v>5.0943199999999997</c:v>
                </c:pt>
                <c:pt idx="780">
                  <c:v>6.8213699999999999</c:v>
                </c:pt>
                <c:pt idx="781">
                  <c:v>3.8339799999999999</c:v>
                </c:pt>
                <c:pt idx="782">
                  <c:v>6.8912199999999997</c:v>
                </c:pt>
                <c:pt idx="783">
                  <c:v>5.8950100000000001</c:v>
                </c:pt>
                <c:pt idx="784">
                  <c:v>5.0112300000000003</c:v>
                </c:pt>
                <c:pt idx="785">
                  <c:v>6.8035199999999998</c:v>
                </c:pt>
                <c:pt idx="786">
                  <c:v>6.88828</c:v>
                </c:pt>
                <c:pt idx="787">
                  <c:v>7.2217900000000004</c:v>
                </c:pt>
                <c:pt idx="788">
                  <c:v>7.3507600000000002</c:v>
                </c:pt>
                <c:pt idx="789">
                  <c:v>4.7392000000000003</c:v>
                </c:pt>
                <c:pt idx="790">
                  <c:v>5.88896</c:v>
                </c:pt>
                <c:pt idx="791">
                  <c:v>6.3420100000000001</c:v>
                </c:pt>
                <c:pt idx="792">
                  <c:v>5.8731600000000004</c:v>
                </c:pt>
                <c:pt idx="793">
                  <c:v>6.7862200000000001</c:v>
                </c:pt>
                <c:pt idx="794">
                  <c:v>7.5424899999999999</c:v>
                </c:pt>
                <c:pt idx="795">
                  <c:v>8.2563099999999991</c:v>
                </c:pt>
                <c:pt idx="796">
                  <c:v>7.6057199999999998</c:v>
                </c:pt>
                <c:pt idx="797">
                  <c:v>6.8809300000000002</c:v>
                </c:pt>
                <c:pt idx="798">
                  <c:v>7.6481399999999997</c:v>
                </c:pt>
                <c:pt idx="799">
                  <c:v>6.7784399999999998</c:v>
                </c:pt>
                <c:pt idx="800">
                  <c:v>9.0224799999999998</c:v>
                </c:pt>
                <c:pt idx="801">
                  <c:v>7.1506600000000002</c:v>
                </c:pt>
                <c:pt idx="802">
                  <c:v>8.6284500000000008</c:v>
                </c:pt>
                <c:pt idx="803">
                  <c:v>5.2079199999999997</c:v>
                </c:pt>
                <c:pt idx="804">
                  <c:v>9.1912599999999998</c:v>
                </c:pt>
                <c:pt idx="805">
                  <c:v>8.1154399999999995</c:v>
                </c:pt>
                <c:pt idx="806">
                  <c:v>5.1039500000000002</c:v>
                </c:pt>
                <c:pt idx="807">
                  <c:v>5.4212699999999998</c:v>
                </c:pt>
                <c:pt idx="808">
                  <c:v>8.4100400000000004</c:v>
                </c:pt>
                <c:pt idx="809">
                  <c:v>6.2500799999999996</c:v>
                </c:pt>
                <c:pt idx="810">
                  <c:v>7.6212900000000001</c:v>
                </c:pt>
                <c:pt idx="811">
                  <c:v>6.05382</c:v>
                </c:pt>
                <c:pt idx="812">
                  <c:v>7.5590599999999997</c:v>
                </c:pt>
                <c:pt idx="813">
                  <c:v>7.2345600000000001</c:v>
                </c:pt>
                <c:pt idx="814">
                  <c:v>7.6359599999999999</c:v>
                </c:pt>
                <c:pt idx="815">
                  <c:v>6.5486500000000003</c:v>
                </c:pt>
                <c:pt idx="816">
                  <c:v>8.1366800000000001</c:v>
                </c:pt>
                <c:pt idx="817">
                  <c:v>6.6163100000000004</c:v>
                </c:pt>
                <c:pt idx="818">
                  <c:v>5.3670299999999997</c:v>
                </c:pt>
                <c:pt idx="819">
                  <c:v>7.7706999999999997</c:v>
                </c:pt>
                <c:pt idx="820">
                  <c:v>5.22133</c:v>
                </c:pt>
                <c:pt idx="821">
                  <c:v>8.6228099999999994</c:v>
                </c:pt>
                <c:pt idx="822">
                  <c:v>5.2458099999999996</c:v>
                </c:pt>
                <c:pt idx="823">
                  <c:v>6.9668799999999997</c:v>
                </c:pt>
                <c:pt idx="824">
                  <c:v>7.1993900000000002</c:v>
                </c:pt>
                <c:pt idx="825">
                  <c:v>6.6763000000000003</c:v>
                </c:pt>
                <c:pt idx="826">
                  <c:v>6.6347300000000002</c:v>
                </c:pt>
                <c:pt idx="827">
                  <c:v>5.6293899999999999</c:v>
                </c:pt>
                <c:pt idx="828">
                  <c:v>6.5003500000000001</c:v>
                </c:pt>
                <c:pt idx="829">
                  <c:v>5.6845499999999998</c:v>
                </c:pt>
                <c:pt idx="830">
                  <c:v>7.0715700000000004</c:v>
                </c:pt>
                <c:pt idx="831">
                  <c:v>6.0076000000000001</c:v>
                </c:pt>
                <c:pt idx="832">
                  <c:v>6.7971000000000004</c:v>
                </c:pt>
                <c:pt idx="833">
                  <c:v>7.2104699999999999</c:v>
                </c:pt>
                <c:pt idx="834">
                  <c:v>7.5148400000000004</c:v>
                </c:pt>
                <c:pt idx="835">
                  <c:v>6.1033200000000001</c:v>
                </c:pt>
                <c:pt idx="836">
                  <c:v>5.32273</c:v>
                </c:pt>
                <c:pt idx="837">
                  <c:v>6.3060999999999998</c:v>
                </c:pt>
                <c:pt idx="838">
                  <c:v>6.9038300000000001</c:v>
                </c:pt>
                <c:pt idx="839">
                  <c:v>8.1252499999999994</c:v>
                </c:pt>
                <c:pt idx="840">
                  <c:v>4.3718399999999997</c:v>
                </c:pt>
                <c:pt idx="841">
                  <c:v>5.40937</c:v>
                </c:pt>
                <c:pt idx="842">
                  <c:v>5.0691100000000002</c:v>
                </c:pt>
                <c:pt idx="843">
                  <c:v>4.9791299999999996</c:v>
                </c:pt>
                <c:pt idx="844">
                  <c:v>7.3995499999999996</c:v>
                </c:pt>
                <c:pt idx="845">
                  <c:v>6.0048899999999996</c:v>
                </c:pt>
                <c:pt idx="846">
                  <c:v>6.5734300000000001</c:v>
                </c:pt>
                <c:pt idx="847">
                  <c:v>5.19259</c:v>
                </c:pt>
                <c:pt idx="848">
                  <c:v>5.26492</c:v>
                </c:pt>
                <c:pt idx="849">
                  <c:v>5.6097700000000001</c:v>
                </c:pt>
                <c:pt idx="850">
                  <c:v>7.4948699999999997</c:v>
                </c:pt>
                <c:pt idx="851">
                  <c:v>7.0263600000000004</c:v>
                </c:pt>
                <c:pt idx="852">
                  <c:v>4.6959799999999996</c:v>
                </c:pt>
                <c:pt idx="853">
                  <c:v>6.5493300000000003</c:v>
                </c:pt>
                <c:pt idx="854">
                  <c:v>6.1151499999999999</c:v>
                </c:pt>
                <c:pt idx="855">
                  <c:v>7.4457599999999999</c:v>
                </c:pt>
                <c:pt idx="856">
                  <c:v>6.0802300000000002</c:v>
                </c:pt>
                <c:pt idx="857">
                  <c:v>5.8855199999999996</c:v>
                </c:pt>
                <c:pt idx="858">
                  <c:v>7.6066000000000003</c:v>
                </c:pt>
                <c:pt idx="859">
                  <c:v>6.4607099999999997</c:v>
                </c:pt>
                <c:pt idx="860">
                  <c:v>5.4980000000000002</c:v>
                </c:pt>
                <c:pt idx="861">
                  <c:v>6.2153799999999997</c:v>
                </c:pt>
                <c:pt idx="862">
                  <c:v>6.6568199999999997</c:v>
                </c:pt>
                <c:pt idx="863">
                  <c:v>6.0333399999999999</c:v>
                </c:pt>
                <c:pt idx="864">
                  <c:v>8.2747299999999999</c:v>
                </c:pt>
                <c:pt idx="865">
                  <c:v>7.41568</c:v>
                </c:pt>
                <c:pt idx="866">
                  <c:v>6.2749300000000003</c:v>
                </c:pt>
                <c:pt idx="867">
                  <c:v>6.9207900000000002</c:v>
                </c:pt>
                <c:pt idx="868">
                  <c:v>5.61395</c:v>
                </c:pt>
                <c:pt idx="869">
                  <c:v>6.1912500000000001</c:v>
                </c:pt>
                <c:pt idx="870">
                  <c:v>6.5332800000000004</c:v>
                </c:pt>
                <c:pt idx="871">
                  <c:v>7.1795200000000001</c:v>
                </c:pt>
                <c:pt idx="872">
                  <c:v>8.4053199999999997</c:v>
                </c:pt>
                <c:pt idx="873">
                  <c:v>7.3879599999999996</c:v>
                </c:pt>
                <c:pt idx="874">
                  <c:v>8.0637100000000004</c:v>
                </c:pt>
                <c:pt idx="875">
                  <c:v>6.0648099999999996</c:v>
                </c:pt>
                <c:pt idx="876">
                  <c:v>8.1493000000000002</c:v>
                </c:pt>
                <c:pt idx="877">
                  <c:v>7.6793100000000001</c:v>
                </c:pt>
                <c:pt idx="878">
                  <c:v>8.0233500000000006</c:v>
                </c:pt>
                <c:pt idx="879">
                  <c:v>6.58223</c:v>
                </c:pt>
                <c:pt idx="880">
                  <c:v>6.97065</c:v>
                </c:pt>
                <c:pt idx="881">
                  <c:v>7.3484100000000003</c:v>
                </c:pt>
                <c:pt idx="882">
                  <c:v>7.3224499999999999</c:v>
                </c:pt>
                <c:pt idx="883">
                  <c:v>6.42014</c:v>
                </c:pt>
                <c:pt idx="884">
                  <c:v>5.9630299999999998</c:v>
                </c:pt>
                <c:pt idx="885">
                  <c:v>7.8108399999999998</c:v>
                </c:pt>
                <c:pt idx="886">
                  <c:v>6.8800699999999999</c:v>
                </c:pt>
                <c:pt idx="887">
                  <c:v>6.1630900000000004</c:v>
                </c:pt>
                <c:pt idx="888">
                  <c:v>6.7500900000000001</c:v>
                </c:pt>
                <c:pt idx="889">
                  <c:v>4.94747</c:v>
                </c:pt>
                <c:pt idx="890">
                  <c:v>6.2368899999999998</c:v>
                </c:pt>
                <c:pt idx="891">
                  <c:v>6.0737699999999997</c:v>
                </c:pt>
                <c:pt idx="892">
                  <c:v>5.8881399999999999</c:v>
                </c:pt>
                <c:pt idx="893">
                  <c:v>5.9608299999999996</c:v>
                </c:pt>
                <c:pt idx="894">
                  <c:v>7.6113099999999996</c:v>
                </c:pt>
                <c:pt idx="895">
                  <c:v>5.6711</c:v>
                </c:pt>
                <c:pt idx="896">
                  <c:v>7.7358700000000002</c:v>
                </c:pt>
                <c:pt idx="897">
                  <c:v>6.4265800000000004</c:v>
                </c:pt>
                <c:pt idx="898">
                  <c:v>7.0928100000000001</c:v>
                </c:pt>
                <c:pt idx="899">
                  <c:v>7.2334699999999996</c:v>
                </c:pt>
                <c:pt idx="900">
                  <c:v>6.3050800000000002</c:v>
                </c:pt>
                <c:pt idx="901">
                  <c:v>6.9969299999999999</c:v>
                </c:pt>
                <c:pt idx="902">
                  <c:v>6.8205400000000003</c:v>
                </c:pt>
                <c:pt idx="903">
                  <c:v>6.1233399999999998</c:v>
                </c:pt>
                <c:pt idx="904">
                  <c:v>7.1248899999999997</c:v>
                </c:pt>
                <c:pt idx="905">
                  <c:v>7.9504000000000001</c:v>
                </c:pt>
                <c:pt idx="906">
                  <c:v>8.4474</c:v>
                </c:pt>
                <c:pt idx="907">
                  <c:v>7.1782199999999996</c:v>
                </c:pt>
                <c:pt idx="908">
                  <c:v>7.8518499999999998</c:v>
                </c:pt>
                <c:pt idx="909">
                  <c:v>8.1299100000000006</c:v>
                </c:pt>
                <c:pt idx="910">
                  <c:v>6.2328400000000004</c:v>
                </c:pt>
                <c:pt idx="911">
                  <c:v>8.73536</c:v>
                </c:pt>
                <c:pt idx="912">
                  <c:v>6.6938399999999998</c:v>
                </c:pt>
                <c:pt idx="913">
                  <c:v>6.0484400000000003</c:v>
                </c:pt>
                <c:pt idx="914">
                  <c:v>7.2429199999999998</c:v>
                </c:pt>
                <c:pt idx="915">
                  <c:v>6.81555</c:v>
                </c:pt>
                <c:pt idx="916">
                  <c:v>5.55586</c:v>
                </c:pt>
                <c:pt idx="917">
                  <c:v>6.1501200000000003</c:v>
                </c:pt>
                <c:pt idx="918">
                  <c:v>7.2846700000000002</c:v>
                </c:pt>
                <c:pt idx="919">
                  <c:v>8.4843799999999998</c:v>
                </c:pt>
                <c:pt idx="920">
                  <c:v>5.96936</c:v>
                </c:pt>
                <c:pt idx="921">
                  <c:v>6.3238000000000003</c:v>
                </c:pt>
                <c:pt idx="922">
                  <c:v>7.2332700000000001</c:v>
                </c:pt>
                <c:pt idx="923">
                  <c:v>6.3686699999999998</c:v>
                </c:pt>
                <c:pt idx="924">
                  <c:v>6.0897899999999998</c:v>
                </c:pt>
                <c:pt idx="925">
                  <c:v>6.6940299999999997</c:v>
                </c:pt>
                <c:pt idx="926">
                  <c:v>7.2747999999999999</c:v>
                </c:pt>
                <c:pt idx="927">
                  <c:v>7.5932300000000001</c:v>
                </c:pt>
                <c:pt idx="928">
                  <c:v>7.8835899999999999</c:v>
                </c:pt>
                <c:pt idx="929">
                  <c:v>7.4140499999999996</c:v>
                </c:pt>
                <c:pt idx="930">
                  <c:v>5.4258499999999996</c:v>
                </c:pt>
                <c:pt idx="931">
                  <c:v>6.6930699999999996</c:v>
                </c:pt>
                <c:pt idx="932">
                  <c:v>7.3355899999999998</c:v>
                </c:pt>
                <c:pt idx="933">
                  <c:v>6.24519</c:v>
                </c:pt>
                <c:pt idx="934">
                  <c:v>7.3876200000000001</c:v>
                </c:pt>
                <c:pt idx="935">
                  <c:v>4.6402700000000001</c:v>
                </c:pt>
                <c:pt idx="936">
                  <c:v>7.03667</c:v>
                </c:pt>
                <c:pt idx="937">
                  <c:v>6.27766</c:v>
                </c:pt>
                <c:pt idx="938">
                  <c:v>6.1623900000000003</c:v>
                </c:pt>
                <c:pt idx="939">
                  <c:v>6.33596</c:v>
                </c:pt>
                <c:pt idx="940">
                  <c:v>7.3171600000000003</c:v>
                </c:pt>
                <c:pt idx="941">
                  <c:v>7.4638900000000001</c:v>
                </c:pt>
                <c:pt idx="942">
                  <c:v>7.9595599999999997</c:v>
                </c:pt>
                <c:pt idx="943">
                  <c:v>6.3401800000000001</c:v>
                </c:pt>
                <c:pt idx="944">
                  <c:v>5.3200399999999997</c:v>
                </c:pt>
                <c:pt idx="945">
                  <c:v>6.6895600000000002</c:v>
                </c:pt>
                <c:pt idx="946">
                  <c:v>5.9851700000000001</c:v>
                </c:pt>
                <c:pt idx="947">
                  <c:v>7.5049900000000003</c:v>
                </c:pt>
                <c:pt idx="948">
                  <c:v>6.94733</c:v>
                </c:pt>
                <c:pt idx="949">
                  <c:v>8.0693999999999999</c:v>
                </c:pt>
                <c:pt idx="950">
                  <c:v>8.6795000000000009</c:v>
                </c:pt>
                <c:pt idx="951">
                  <c:v>8.4917899999999999</c:v>
                </c:pt>
                <c:pt idx="952">
                  <c:v>6.7242199999999999</c:v>
                </c:pt>
                <c:pt idx="953">
                  <c:v>7.3177000000000003</c:v>
                </c:pt>
                <c:pt idx="954">
                  <c:v>6.6216600000000003</c:v>
                </c:pt>
                <c:pt idx="955">
                  <c:v>7.6404399999999999</c:v>
                </c:pt>
                <c:pt idx="956">
                  <c:v>6.9592000000000001</c:v>
                </c:pt>
                <c:pt idx="957">
                  <c:v>7.1158900000000003</c:v>
                </c:pt>
                <c:pt idx="958">
                  <c:v>5.1297899999999998</c:v>
                </c:pt>
                <c:pt idx="959">
                  <c:v>6.7454400000000003</c:v>
                </c:pt>
                <c:pt idx="960">
                  <c:v>5.2678099999999999</c:v>
                </c:pt>
                <c:pt idx="961">
                  <c:v>7.9207200000000002</c:v>
                </c:pt>
                <c:pt idx="962">
                  <c:v>6.3091900000000001</c:v>
                </c:pt>
                <c:pt idx="963">
                  <c:v>7.1147099999999996</c:v>
                </c:pt>
                <c:pt idx="964">
                  <c:v>7.1119700000000003</c:v>
                </c:pt>
                <c:pt idx="965">
                  <c:v>7.5463699999999996</c:v>
                </c:pt>
                <c:pt idx="966">
                  <c:v>7.4118300000000001</c:v>
                </c:pt>
                <c:pt idx="967">
                  <c:v>7.6792299999999996</c:v>
                </c:pt>
                <c:pt idx="968">
                  <c:v>8.0443800000000003</c:v>
                </c:pt>
                <c:pt idx="969">
                  <c:v>5.7277899999999997</c:v>
                </c:pt>
                <c:pt idx="970">
                  <c:v>6.9272299999999998</c:v>
                </c:pt>
                <c:pt idx="971">
                  <c:v>8.3947900000000004</c:v>
                </c:pt>
                <c:pt idx="972">
                  <c:v>8.2104300000000006</c:v>
                </c:pt>
                <c:pt idx="973">
                  <c:v>6.24315</c:v>
                </c:pt>
                <c:pt idx="974">
                  <c:v>7.23325</c:v>
                </c:pt>
                <c:pt idx="975">
                  <c:v>8.4907199999999996</c:v>
                </c:pt>
                <c:pt idx="976">
                  <c:v>5.3270400000000002</c:v>
                </c:pt>
                <c:pt idx="977">
                  <c:v>7.8869100000000003</c:v>
                </c:pt>
                <c:pt idx="978">
                  <c:v>6.9787499999999998</c:v>
                </c:pt>
                <c:pt idx="979">
                  <c:v>6.6524599999999996</c:v>
                </c:pt>
                <c:pt idx="980">
                  <c:v>5.62974</c:v>
                </c:pt>
                <c:pt idx="981">
                  <c:v>7.0126900000000001</c:v>
                </c:pt>
                <c:pt idx="982">
                  <c:v>8.0997699999999995</c:v>
                </c:pt>
                <c:pt idx="983">
                  <c:v>8.6630800000000008</c:v>
                </c:pt>
                <c:pt idx="984">
                  <c:v>7.3507699999999998</c:v>
                </c:pt>
                <c:pt idx="985">
                  <c:v>7.7967199999999997</c:v>
                </c:pt>
                <c:pt idx="986">
                  <c:v>7.0043899999999999</c:v>
                </c:pt>
                <c:pt idx="987">
                  <c:v>7.5047100000000002</c:v>
                </c:pt>
                <c:pt idx="988">
                  <c:v>6.14473</c:v>
                </c:pt>
                <c:pt idx="989">
                  <c:v>5.7634699999999999</c:v>
                </c:pt>
                <c:pt idx="990">
                  <c:v>8.7050400000000003</c:v>
                </c:pt>
                <c:pt idx="991">
                  <c:v>7.3151599999999997</c:v>
                </c:pt>
                <c:pt idx="992">
                  <c:v>7.5088800000000004</c:v>
                </c:pt>
                <c:pt idx="993">
                  <c:v>6.9262800000000002</c:v>
                </c:pt>
                <c:pt idx="994">
                  <c:v>7.1751899999999997</c:v>
                </c:pt>
                <c:pt idx="995">
                  <c:v>6.4960699999999996</c:v>
                </c:pt>
                <c:pt idx="996">
                  <c:v>7.9661999999999997</c:v>
                </c:pt>
                <c:pt idx="997">
                  <c:v>5.8587199999999999</c:v>
                </c:pt>
                <c:pt idx="998">
                  <c:v>6.5848399999999998</c:v>
                </c:pt>
                <c:pt idx="999">
                  <c:v>7.6114100000000002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A-4F40-9336-78005764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6472512"/>
        <c:axId val="-902533328"/>
      </c:scatterChart>
      <c:valAx>
        <c:axId val="-9164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533328"/>
        <c:crosses val="autoZero"/>
        <c:crossBetween val="midCat"/>
      </c:valAx>
      <c:valAx>
        <c:axId val="-9025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64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carstopping!$B$1</c:f>
              <c:strCache>
                <c:ptCount val="1"/>
                <c:pt idx="0">
                  <c:v>StopDist (feet)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611517057282899"/>
                  <c:y val="-0.18924064367080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carstopping!$A$2:$A$64</c:f>
              <c:numCache>
                <c:formatCode>General</c:formatCode>
                <c:ptCount val="6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26</c:v>
                </c:pt>
                <c:pt idx="46">
                  <c:v>26</c:v>
                </c:pt>
                <c:pt idx="47">
                  <c:v>27</c:v>
                </c:pt>
                <c:pt idx="48">
                  <c:v>27</c:v>
                </c:pt>
                <c:pt idx="49">
                  <c:v>28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31</c:v>
                </c:pt>
                <c:pt idx="57">
                  <c:v>35</c:v>
                </c:pt>
                <c:pt idx="58">
                  <c:v>35</c:v>
                </c:pt>
                <c:pt idx="59">
                  <c:v>36</c:v>
                </c:pt>
                <c:pt idx="60">
                  <c:v>39</c:v>
                </c:pt>
                <c:pt idx="61">
                  <c:v>40</c:v>
                </c:pt>
                <c:pt idx="62">
                  <c:v>40</c:v>
                </c:pt>
              </c:numCache>
            </c:numRef>
          </c:xVal>
          <c:yVal>
            <c:numRef>
              <c:f>carstopping!$B$2:$B$64</c:f>
              <c:numCache>
                <c:formatCode>General</c:formatCode>
                <c:ptCount val="63"/>
                <c:pt idx="0">
                  <c:v>4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13</c:v>
                </c:pt>
                <c:pt idx="10">
                  <c:v>11</c:v>
                </c:pt>
                <c:pt idx="11">
                  <c:v>5</c:v>
                </c:pt>
                <c:pt idx="12">
                  <c:v>5</c:v>
                </c:pt>
                <c:pt idx="13">
                  <c:v>13</c:v>
                </c:pt>
                <c:pt idx="14">
                  <c:v>8</c:v>
                </c:pt>
                <c:pt idx="15">
                  <c:v>17</c:v>
                </c:pt>
                <c:pt idx="16">
                  <c:v>14</c:v>
                </c:pt>
                <c:pt idx="17">
                  <c:v>11</c:v>
                </c:pt>
                <c:pt idx="18">
                  <c:v>21</c:v>
                </c:pt>
                <c:pt idx="19">
                  <c:v>19</c:v>
                </c:pt>
                <c:pt idx="20">
                  <c:v>18</c:v>
                </c:pt>
                <c:pt idx="21">
                  <c:v>27</c:v>
                </c:pt>
                <c:pt idx="22">
                  <c:v>15</c:v>
                </c:pt>
                <c:pt idx="23">
                  <c:v>14</c:v>
                </c:pt>
                <c:pt idx="24">
                  <c:v>16</c:v>
                </c:pt>
                <c:pt idx="25">
                  <c:v>16</c:v>
                </c:pt>
                <c:pt idx="26">
                  <c:v>19</c:v>
                </c:pt>
                <c:pt idx="27">
                  <c:v>14</c:v>
                </c:pt>
                <c:pt idx="28">
                  <c:v>34</c:v>
                </c:pt>
                <c:pt idx="29">
                  <c:v>29</c:v>
                </c:pt>
                <c:pt idx="30">
                  <c:v>22</c:v>
                </c:pt>
                <c:pt idx="31">
                  <c:v>47</c:v>
                </c:pt>
                <c:pt idx="32">
                  <c:v>29</c:v>
                </c:pt>
                <c:pt idx="33">
                  <c:v>34</c:v>
                </c:pt>
                <c:pt idx="34">
                  <c:v>30</c:v>
                </c:pt>
                <c:pt idx="35">
                  <c:v>48</c:v>
                </c:pt>
                <c:pt idx="36">
                  <c:v>55</c:v>
                </c:pt>
                <c:pt idx="37">
                  <c:v>39</c:v>
                </c:pt>
                <c:pt idx="38">
                  <c:v>42</c:v>
                </c:pt>
                <c:pt idx="39">
                  <c:v>35</c:v>
                </c:pt>
                <c:pt idx="40">
                  <c:v>56</c:v>
                </c:pt>
                <c:pt idx="41">
                  <c:v>33</c:v>
                </c:pt>
                <c:pt idx="42">
                  <c:v>59</c:v>
                </c:pt>
                <c:pt idx="43">
                  <c:v>48</c:v>
                </c:pt>
                <c:pt idx="44">
                  <c:v>56</c:v>
                </c:pt>
                <c:pt idx="45">
                  <c:v>39</c:v>
                </c:pt>
                <c:pt idx="46">
                  <c:v>41</c:v>
                </c:pt>
                <c:pt idx="47">
                  <c:v>78</c:v>
                </c:pt>
                <c:pt idx="48">
                  <c:v>57</c:v>
                </c:pt>
                <c:pt idx="49">
                  <c:v>64</c:v>
                </c:pt>
                <c:pt idx="50">
                  <c:v>84</c:v>
                </c:pt>
                <c:pt idx="51">
                  <c:v>68</c:v>
                </c:pt>
                <c:pt idx="52">
                  <c:v>54</c:v>
                </c:pt>
                <c:pt idx="53">
                  <c:v>60</c:v>
                </c:pt>
                <c:pt idx="54">
                  <c:v>101</c:v>
                </c:pt>
                <c:pt idx="55">
                  <c:v>67</c:v>
                </c:pt>
                <c:pt idx="56">
                  <c:v>77</c:v>
                </c:pt>
                <c:pt idx="57">
                  <c:v>85</c:v>
                </c:pt>
                <c:pt idx="58">
                  <c:v>107</c:v>
                </c:pt>
                <c:pt idx="59">
                  <c:v>79</c:v>
                </c:pt>
                <c:pt idx="60">
                  <c:v>138</c:v>
                </c:pt>
                <c:pt idx="61">
                  <c:v>110</c:v>
                </c:pt>
                <c:pt idx="62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8-8F47-BD90-ECA305E22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6981184"/>
        <c:axId val="-902727504"/>
      </c:scatterChart>
      <c:valAx>
        <c:axId val="-9169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727504"/>
        <c:crosses val="autoZero"/>
        <c:crossBetween val="midCat"/>
      </c:valAx>
      <c:valAx>
        <c:axId val="-9027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698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carstopping!$F$1</c:f>
              <c:strCache>
                <c:ptCount val="1"/>
                <c:pt idx="0">
                  <c:v>SqrtStop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carstopping!$E$2:$E$64</c:f>
              <c:numCache>
                <c:formatCode>General</c:formatCode>
                <c:ptCount val="6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26</c:v>
                </c:pt>
                <c:pt idx="46">
                  <c:v>26</c:v>
                </c:pt>
                <c:pt idx="47">
                  <c:v>27</c:v>
                </c:pt>
                <c:pt idx="48">
                  <c:v>27</c:v>
                </c:pt>
                <c:pt idx="49">
                  <c:v>28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31</c:v>
                </c:pt>
                <c:pt idx="57">
                  <c:v>35</c:v>
                </c:pt>
                <c:pt idx="58">
                  <c:v>35</c:v>
                </c:pt>
                <c:pt idx="59">
                  <c:v>36</c:v>
                </c:pt>
                <c:pt idx="60">
                  <c:v>39</c:v>
                </c:pt>
                <c:pt idx="61">
                  <c:v>40</c:v>
                </c:pt>
                <c:pt idx="62">
                  <c:v>40</c:v>
                </c:pt>
              </c:numCache>
            </c:numRef>
          </c:xVal>
          <c:yVal>
            <c:numRef>
              <c:f>carstopping!$F$2:$F$64</c:f>
              <c:numCache>
                <c:formatCode>General</c:formatCode>
                <c:ptCount val="63"/>
                <c:pt idx="0">
                  <c:v>2</c:v>
                </c:pt>
                <c:pt idx="1">
                  <c:v>1.4142135623730951</c:v>
                </c:pt>
                <c:pt idx="2">
                  <c:v>2.8284271247461903</c:v>
                </c:pt>
                <c:pt idx="3">
                  <c:v>2.8284271247461903</c:v>
                </c:pt>
                <c:pt idx="4">
                  <c:v>2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3</c:v>
                </c:pt>
                <c:pt idx="8">
                  <c:v>2.8284271247461903</c:v>
                </c:pt>
                <c:pt idx="9">
                  <c:v>3.6055512754639891</c:v>
                </c:pt>
                <c:pt idx="10">
                  <c:v>3.3166247903553998</c:v>
                </c:pt>
                <c:pt idx="11">
                  <c:v>2.2360679774997898</c:v>
                </c:pt>
                <c:pt idx="12">
                  <c:v>2.2360679774997898</c:v>
                </c:pt>
                <c:pt idx="13">
                  <c:v>3.6055512754639891</c:v>
                </c:pt>
                <c:pt idx="14">
                  <c:v>2.8284271247461903</c:v>
                </c:pt>
                <c:pt idx="15">
                  <c:v>4.1231056256176606</c:v>
                </c:pt>
                <c:pt idx="16">
                  <c:v>3.7416573867739413</c:v>
                </c:pt>
                <c:pt idx="17">
                  <c:v>3.3166247903553998</c:v>
                </c:pt>
                <c:pt idx="18">
                  <c:v>4.5825756949558398</c:v>
                </c:pt>
                <c:pt idx="19">
                  <c:v>4.358898943540674</c:v>
                </c:pt>
                <c:pt idx="20">
                  <c:v>4.2426406871192848</c:v>
                </c:pt>
                <c:pt idx="21">
                  <c:v>5.196152422706632</c:v>
                </c:pt>
                <c:pt idx="22">
                  <c:v>3.872983346207417</c:v>
                </c:pt>
                <c:pt idx="23">
                  <c:v>3.7416573867739413</c:v>
                </c:pt>
                <c:pt idx="24">
                  <c:v>4</c:v>
                </c:pt>
                <c:pt idx="25">
                  <c:v>4</c:v>
                </c:pt>
                <c:pt idx="26">
                  <c:v>4.358898943540674</c:v>
                </c:pt>
                <c:pt idx="27">
                  <c:v>3.7416573867739413</c:v>
                </c:pt>
                <c:pt idx="28">
                  <c:v>5.8309518948453007</c:v>
                </c:pt>
                <c:pt idx="29">
                  <c:v>5.3851648071345037</c:v>
                </c:pt>
                <c:pt idx="30">
                  <c:v>4.6904157598234297</c:v>
                </c:pt>
                <c:pt idx="31">
                  <c:v>6.8556546004010439</c:v>
                </c:pt>
                <c:pt idx="32">
                  <c:v>5.3851648071345037</c:v>
                </c:pt>
                <c:pt idx="33">
                  <c:v>5.8309518948453007</c:v>
                </c:pt>
                <c:pt idx="34">
                  <c:v>5.4772255750516612</c:v>
                </c:pt>
                <c:pt idx="35">
                  <c:v>6.9282032302755088</c:v>
                </c:pt>
                <c:pt idx="36">
                  <c:v>7.416198487095663</c:v>
                </c:pt>
                <c:pt idx="37">
                  <c:v>6.2449979983983983</c:v>
                </c:pt>
                <c:pt idx="38">
                  <c:v>6.4807406984078604</c:v>
                </c:pt>
                <c:pt idx="39">
                  <c:v>5.9160797830996161</c:v>
                </c:pt>
                <c:pt idx="40">
                  <c:v>7.4833147735478827</c:v>
                </c:pt>
                <c:pt idx="41">
                  <c:v>5.7445626465380286</c:v>
                </c:pt>
                <c:pt idx="42">
                  <c:v>7.6811457478686078</c:v>
                </c:pt>
                <c:pt idx="43">
                  <c:v>6.9282032302755088</c:v>
                </c:pt>
                <c:pt idx="44">
                  <c:v>7.4833147735478827</c:v>
                </c:pt>
                <c:pt idx="45">
                  <c:v>6.2449979983983983</c:v>
                </c:pt>
                <c:pt idx="46">
                  <c:v>6.4031242374328485</c:v>
                </c:pt>
                <c:pt idx="47">
                  <c:v>8.8317608663278477</c:v>
                </c:pt>
                <c:pt idx="48">
                  <c:v>7.5498344352707498</c:v>
                </c:pt>
                <c:pt idx="49">
                  <c:v>8</c:v>
                </c:pt>
                <c:pt idx="50">
                  <c:v>9.1651513899116797</c:v>
                </c:pt>
                <c:pt idx="51">
                  <c:v>8.2462112512353212</c:v>
                </c:pt>
                <c:pt idx="52">
                  <c:v>7.3484692283495345</c:v>
                </c:pt>
                <c:pt idx="53">
                  <c:v>7.745966692414834</c:v>
                </c:pt>
                <c:pt idx="54">
                  <c:v>10.04987562112089</c:v>
                </c:pt>
                <c:pt idx="55">
                  <c:v>8.1853527718724504</c:v>
                </c:pt>
                <c:pt idx="56">
                  <c:v>8.7749643873921226</c:v>
                </c:pt>
                <c:pt idx="57">
                  <c:v>9.2195444572928871</c:v>
                </c:pt>
                <c:pt idx="58">
                  <c:v>10.344080432788601</c:v>
                </c:pt>
                <c:pt idx="59">
                  <c:v>8.8881944173155887</c:v>
                </c:pt>
                <c:pt idx="60">
                  <c:v>11.74734012447073</c:v>
                </c:pt>
                <c:pt idx="61">
                  <c:v>10.488088481701515</c:v>
                </c:pt>
                <c:pt idx="62">
                  <c:v>11.575836902790225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9A-D841-A8E2-B076977A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7006256"/>
        <c:axId val="-917003936"/>
      </c:scatterChart>
      <c:valAx>
        <c:axId val="-91700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7003936"/>
        <c:crosses val="autoZero"/>
        <c:crossBetween val="midCat"/>
      </c:valAx>
      <c:valAx>
        <c:axId val="-9170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700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carstopping!$D$1</c:f>
              <c:strCache>
                <c:ptCount val="1"/>
                <c:pt idx="0">
                  <c:v>y-yhat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carstopping!$C$2:$C$64</c:f>
              <c:numCache>
                <c:formatCode>General</c:formatCode>
                <c:ptCount val="63"/>
                <c:pt idx="0">
                  <c:v>-7.7289999999999992</c:v>
                </c:pt>
                <c:pt idx="1">
                  <c:v>-4.593</c:v>
                </c:pt>
                <c:pt idx="2">
                  <c:v>-4.593</c:v>
                </c:pt>
                <c:pt idx="3">
                  <c:v>-4.593</c:v>
                </c:pt>
                <c:pt idx="4">
                  <c:v>-4.593</c:v>
                </c:pt>
                <c:pt idx="5">
                  <c:v>1.679000000000002</c:v>
                </c:pt>
                <c:pt idx="6">
                  <c:v>1.679000000000002</c:v>
                </c:pt>
                <c:pt idx="7">
                  <c:v>4.8150000000000013</c:v>
                </c:pt>
                <c:pt idx="8">
                  <c:v>4.8150000000000013</c:v>
                </c:pt>
                <c:pt idx="9">
                  <c:v>4.8150000000000013</c:v>
                </c:pt>
                <c:pt idx="10">
                  <c:v>4.8150000000000013</c:v>
                </c:pt>
                <c:pt idx="11">
                  <c:v>7.9510000000000005</c:v>
                </c:pt>
                <c:pt idx="12">
                  <c:v>7.9510000000000005</c:v>
                </c:pt>
                <c:pt idx="13">
                  <c:v>7.9510000000000005</c:v>
                </c:pt>
                <c:pt idx="14">
                  <c:v>11.087</c:v>
                </c:pt>
                <c:pt idx="15">
                  <c:v>11.087</c:v>
                </c:pt>
                <c:pt idx="16">
                  <c:v>11.087</c:v>
                </c:pt>
                <c:pt idx="17">
                  <c:v>17.359000000000005</c:v>
                </c:pt>
                <c:pt idx="18">
                  <c:v>17.359000000000005</c:v>
                </c:pt>
                <c:pt idx="19">
                  <c:v>17.359000000000005</c:v>
                </c:pt>
                <c:pt idx="20">
                  <c:v>20.495000000000001</c:v>
                </c:pt>
                <c:pt idx="21">
                  <c:v>20.495000000000001</c:v>
                </c:pt>
                <c:pt idx="22">
                  <c:v>20.495000000000001</c:v>
                </c:pt>
                <c:pt idx="23">
                  <c:v>23.631000000000004</c:v>
                </c:pt>
                <c:pt idx="24">
                  <c:v>23.631000000000004</c:v>
                </c:pt>
                <c:pt idx="25">
                  <c:v>26.766999999999999</c:v>
                </c:pt>
                <c:pt idx="26">
                  <c:v>29.903000000000002</c:v>
                </c:pt>
                <c:pt idx="27">
                  <c:v>29.903000000000002</c:v>
                </c:pt>
                <c:pt idx="28">
                  <c:v>29.903000000000002</c:v>
                </c:pt>
                <c:pt idx="29">
                  <c:v>33.039000000000001</c:v>
                </c:pt>
                <c:pt idx="30">
                  <c:v>33.039000000000001</c:v>
                </c:pt>
                <c:pt idx="31">
                  <c:v>36.174999999999997</c:v>
                </c:pt>
                <c:pt idx="32">
                  <c:v>36.174999999999997</c:v>
                </c:pt>
                <c:pt idx="33">
                  <c:v>36.174999999999997</c:v>
                </c:pt>
                <c:pt idx="34">
                  <c:v>39.311000000000007</c:v>
                </c:pt>
                <c:pt idx="35">
                  <c:v>42.447000000000003</c:v>
                </c:pt>
                <c:pt idx="36">
                  <c:v>45.583000000000013</c:v>
                </c:pt>
                <c:pt idx="37">
                  <c:v>45.583000000000013</c:v>
                </c:pt>
                <c:pt idx="38">
                  <c:v>45.583000000000013</c:v>
                </c:pt>
                <c:pt idx="39">
                  <c:v>48.719000000000008</c:v>
                </c:pt>
                <c:pt idx="40">
                  <c:v>54.991000000000014</c:v>
                </c:pt>
                <c:pt idx="41">
                  <c:v>58.12700000000001</c:v>
                </c:pt>
                <c:pt idx="42">
                  <c:v>58.12700000000001</c:v>
                </c:pt>
                <c:pt idx="43">
                  <c:v>58.12700000000001</c:v>
                </c:pt>
                <c:pt idx="44">
                  <c:v>58.12700000000001</c:v>
                </c:pt>
                <c:pt idx="45">
                  <c:v>61.263000000000005</c:v>
                </c:pt>
                <c:pt idx="46">
                  <c:v>61.263000000000005</c:v>
                </c:pt>
                <c:pt idx="47">
                  <c:v>64.399000000000001</c:v>
                </c:pt>
                <c:pt idx="48">
                  <c:v>64.399000000000001</c:v>
                </c:pt>
                <c:pt idx="49">
                  <c:v>67.535000000000011</c:v>
                </c:pt>
                <c:pt idx="50">
                  <c:v>67.535000000000011</c:v>
                </c:pt>
                <c:pt idx="51">
                  <c:v>70.671000000000006</c:v>
                </c:pt>
                <c:pt idx="52">
                  <c:v>70.671000000000006</c:v>
                </c:pt>
                <c:pt idx="53">
                  <c:v>73.807000000000002</c:v>
                </c:pt>
                <c:pt idx="54">
                  <c:v>73.807000000000002</c:v>
                </c:pt>
                <c:pt idx="55">
                  <c:v>73.807000000000002</c:v>
                </c:pt>
                <c:pt idx="56">
                  <c:v>76.943000000000012</c:v>
                </c:pt>
                <c:pt idx="57">
                  <c:v>89.487000000000009</c:v>
                </c:pt>
                <c:pt idx="58">
                  <c:v>89.487000000000009</c:v>
                </c:pt>
                <c:pt idx="59">
                  <c:v>92.623000000000005</c:v>
                </c:pt>
                <c:pt idx="60">
                  <c:v>102.03100000000001</c:v>
                </c:pt>
                <c:pt idx="61">
                  <c:v>105.167</c:v>
                </c:pt>
                <c:pt idx="62">
                  <c:v>105.167</c:v>
                </c:pt>
              </c:numCache>
            </c:numRef>
          </c:xVal>
          <c:yVal>
            <c:numRef>
              <c:f>carstopping!$D$2:$D$64</c:f>
              <c:numCache>
                <c:formatCode>General</c:formatCode>
                <c:ptCount val="63"/>
                <c:pt idx="0">
                  <c:v>11.728999999999999</c:v>
                </c:pt>
                <c:pt idx="1">
                  <c:v>6.593</c:v>
                </c:pt>
                <c:pt idx="2">
                  <c:v>12.593</c:v>
                </c:pt>
                <c:pt idx="3">
                  <c:v>12.593</c:v>
                </c:pt>
                <c:pt idx="4">
                  <c:v>8.593</c:v>
                </c:pt>
                <c:pt idx="5">
                  <c:v>4.320999999999998</c:v>
                </c:pt>
                <c:pt idx="6">
                  <c:v>5.320999999999998</c:v>
                </c:pt>
                <c:pt idx="7">
                  <c:v>4.1849999999999987</c:v>
                </c:pt>
                <c:pt idx="8">
                  <c:v>3.1849999999999987</c:v>
                </c:pt>
                <c:pt idx="9">
                  <c:v>8.1849999999999987</c:v>
                </c:pt>
                <c:pt idx="10">
                  <c:v>6.1849999999999987</c:v>
                </c:pt>
                <c:pt idx="11">
                  <c:v>-2.9510000000000005</c:v>
                </c:pt>
                <c:pt idx="12">
                  <c:v>-2.9510000000000005</c:v>
                </c:pt>
                <c:pt idx="13">
                  <c:v>5.0489999999999995</c:v>
                </c:pt>
                <c:pt idx="14">
                  <c:v>-3.0869999999999997</c:v>
                </c:pt>
                <c:pt idx="15">
                  <c:v>5.9130000000000003</c:v>
                </c:pt>
                <c:pt idx="16">
                  <c:v>2.9130000000000003</c:v>
                </c:pt>
                <c:pt idx="17">
                  <c:v>-6.3590000000000053</c:v>
                </c:pt>
                <c:pt idx="18">
                  <c:v>3.6409999999999947</c:v>
                </c:pt>
                <c:pt idx="19">
                  <c:v>1.6409999999999947</c:v>
                </c:pt>
                <c:pt idx="20">
                  <c:v>-2.495000000000001</c:v>
                </c:pt>
                <c:pt idx="21">
                  <c:v>6.504999999999999</c:v>
                </c:pt>
                <c:pt idx="22">
                  <c:v>-5.495000000000001</c:v>
                </c:pt>
                <c:pt idx="23">
                  <c:v>-9.6310000000000038</c:v>
                </c:pt>
                <c:pt idx="24">
                  <c:v>-7.6310000000000038</c:v>
                </c:pt>
                <c:pt idx="25">
                  <c:v>-10.766999999999999</c:v>
                </c:pt>
                <c:pt idx="26">
                  <c:v>-10.903000000000002</c:v>
                </c:pt>
                <c:pt idx="27">
                  <c:v>-15.903000000000002</c:v>
                </c:pt>
                <c:pt idx="28">
                  <c:v>4.0969999999999978</c:v>
                </c:pt>
                <c:pt idx="29">
                  <c:v>-4.0390000000000015</c:v>
                </c:pt>
                <c:pt idx="30">
                  <c:v>-11.039000000000001</c:v>
                </c:pt>
                <c:pt idx="31">
                  <c:v>10.825000000000003</c:v>
                </c:pt>
                <c:pt idx="32">
                  <c:v>-7.1749999999999972</c:v>
                </c:pt>
                <c:pt idx="33">
                  <c:v>-2.1749999999999972</c:v>
                </c:pt>
                <c:pt idx="34">
                  <c:v>-9.311000000000007</c:v>
                </c:pt>
                <c:pt idx="35">
                  <c:v>5.5529999999999973</c:v>
                </c:pt>
                <c:pt idx="36">
                  <c:v>9.4169999999999874</c:v>
                </c:pt>
                <c:pt idx="37">
                  <c:v>-6.5830000000000126</c:v>
                </c:pt>
                <c:pt idx="38">
                  <c:v>-3.5830000000000126</c:v>
                </c:pt>
                <c:pt idx="39">
                  <c:v>-13.719000000000008</c:v>
                </c:pt>
                <c:pt idx="40">
                  <c:v>1.0089999999999861</c:v>
                </c:pt>
                <c:pt idx="41">
                  <c:v>-25.12700000000001</c:v>
                </c:pt>
                <c:pt idx="42">
                  <c:v>0.87299999999999045</c:v>
                </c:pt>
                <c:pt idx="43">
                  <c:v>-10.12700000000001</c:v>
                </c:pt>
                <c:pt idx="44">
                  <c:v>-2.1270000000000095</c:v>
                </c:pt>
                <c:pt idx="45">
                  <c:v>-22.263000000000005</c:v>
                </c:pt>
                <c:pt idx="46">
                  <c:v>-20.263000000000005</c:v>
                </c:pt>
                <c:pt idx="47">
                  <c:v>13.600999999999999</c:v>
                </c:pt>
                <c:pt idx="48">
                  <c:v>-7.3990000000000009</c:v>
                </c:pt>
                <c:pt idx="49">
                  <c:v>-3.5350000000000108</c:v>
                </c:pt>
                <c:pt idx="50">
                  <c:v>16.464999999999989</c:v>
                </c:pt>
                <c:pt idx="51">
                  <c:v>-2.6710000000000065</c:v>
                </c:pt>
                <c:pt idx="52">
                  <c:v>-16.671000000000006</c:v>
                </c:pt>
                <c:pt idx="53">
                  <c:v>-13.807000000000002</c:v>
                </c:pt>
                <c:pt idx="54">
                  <c:v>27.192999999999998</c:v>
                </c:pt>
                <c:pt idx="55">
                  <c:v>-6.8070000000000022</c:v>
                </c:pt>
                <c:pt idx="56">
                  <c:v>5.6999999999987949E-2</c:v>
                </c:pt>
                <c:pt idx="57">
                  <c:v>-4.487000000000009</c:v>
                </c:pt>
                <c:pt idx="58">
                  <c:v>17.512999999999991</c:v>
                </c:pt>
                <c:pt idx="59">
                  <c:v>-13.623000000000005</c:v>
                </c:pt>
                <c:pt idx="60">
                  <c:v>35.968999999999994</c:v>
                </c:pt>
                <c:pt idx="61">
                  <c:v>4.8329999999999984</c:v>
                </c:pt>
                <c:pt idx="62">
                  <c:v>28.832999999999998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6-B24D-A710-EC4D7D4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2251904"/>
        <c:axId val="-902570048"/>
      </c:scatterChart>
      <c:valAx>
        <c:axId val="-9922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Fitted Value (StopDist)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570048"/>
        <c:crosses val="autoZero"/>
        <c:crossBetween val="midCat"/>
      </c:valAx>
      <c:valAx>
        <c:axId val="-9025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22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carstopping!$H$1</c:f>
              <c:strCache>
                <c:ptCount val="1"/>
                <c:pt idx="0">
                  <c:v>y-yhat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carstopping!$G$2:$G$64</c:f>
              <c:numCache>
                <c:formatCode>General</c:formatCode>
                <c:ptCount val="63"/>
                <c:pt idx="0">
                  <c:v>1.9287000000000001</c:v>
                </c:pt>
                <c:pt idx="1">
                  <c:v>2.1812999999999998</c:v>
                </c:pt>
                <c:pt idx="2">
                  <c:v>2.1812999999999998</c:v>
                </c:pt>
                <c:pt idx="3">
                  <c:v>2.1812999999999998</c:v>
                </c:pt>
                <c:pt idx="4">
                  <c:v>2.1812999999999998</c:v>
                </c:pt>
                <c:pt idx="5">
                  <c:v>2.6865000000000001</c:v>
                </c:pt>
                <c:pt idx="6">
                  <c:v>2.6865000000000001</c:v>
                </c:pt>
                <c:pt idx="7">
                  <c:v>2.9390999999999998</c:v>
                </c:pt>
                <c:pt idx="8">
                  <c:v>2.9390999999999998</c:v>
                </c:pt>
                <c:pt idx="9">
                  <c:v>2.9390999999999998</c:v>
                </c:pt>
                <c:pt idx="10">
                  <c:v>2.9390999999999998</c:v>
                </c:pt>
                <c:pt idx="11">
                  <c:v>3.1917</c:v>
                </c:pt>
                <c:pt idx="12">
                  <c:v>3.1917</c:v>
                </c:pt>
                <c:pt idx="13">
                  <c:v>3.1917</c:v>
                </c:pt>
                <c:pt idx="14">
                  <c:v>3.4442999999999997</c:v>
                </c:pt>
                <c:pt idx="15">
                  <c:v>3.4442999999999997</c:v>
                </c:pt>
                <c:pt idx="16">
                  <c:v>3.4442999999999997</c:v>
                </c:pt>
                <c:pt idx="17">
                  <c:v>3.9495</c:v>
                </c:pt>
                <c:pt idx="18">
                  <c:v>3.9495</c:v>
                </c:pt>
                <c:pt idx="19">
                  <c:v>3.9495</c:v>
                </c:pt>
                <c:pt idx="20">
                  <c:v>4.2020999999999997</c:v>
                </c:pt>
                <c:pt idx="21">
                  <c:v>4.2020999999999997</c:v>
                </c:pt>
                <c:pt idx="22">
                  <c:v>4.2020999999999997</c:v>
                </c:pt>
                <c:pt idx="23">
                  <c:v>4.4546999999999999</c:v>
                </c:pt>
                <c:pt idx="24">
                  <c:v>4.4546999999999999</c:v>
                </c:pt>
                <c:pt idx="25">
                  <c:v>4.7073</c:v>
                </c:pt>
                <c:pt idx="26">
                  <c:v>4.9599000000000002</c:v>
                </c:pt>
                <c:pt idx="27">
                  <c:v>4.9599000000000002</c:v>
                </c:pt>
                <c:pt idx="28">
                  <c:v>4.9599000000000002</c:v>
                </c:pt>
                <c:pt idx="29">
                  <c:v>5.2125000000000004</c:v>
                </c:pt>
                <c:pt idx="30">
                  <c:v>5.2125000000000004</c:v>
                </c:pt>
                <c:pt idx="31">
                  <c:v>5.4651000000000005</c:v>
                </c:pt>
                <c:pt idx="32">
                  <c:v>5.4651000000000005</c:v>
                </c:pt>
                <c:pt idx="33">
                  <c:v>5.4651000000000005</c:v>
                </c:pt>
                <c:pt idx="34">
                  <c:v>5.7176999999999998</c:v>
                </c:pt>
                <c:pt idx="35">
                  <c:v>5.9702999999999999</c:v>
                </c:pt>
                <c:pt idx="36">
                  <c:v>6.2229000000000001</c:v>
                </c:pt>
                <c:pt idx="37">
                  <c:v>6.2229000000000001</c:v>
                </c:pt>
                <c:pt idx="38">
                  <c:v>6.2229000000000001</c:v>
                </c:pt>
                <c:pt idx="39">
                  <c:v>6.4755000000000003</c:v>
                </c:pt>
                <c:pt idx="40">
                  <c:v>6.9807000000000006</c:v>
                </c:pt>
                <c:pt idx="41">
                  <c:v>7.2332999999999998</c:v>
                </c:pt>
                <c:pt idx="42">
                  <c:v>7.2332999999999998</c:v>
                </c:pt>
                <c:pt idx="43">
                  <c:v>7.2332999999999998</c:v>
                </c:pt>
                <c:pt idx="44">
                  <c:v>7.2332999999999998</c:v>
                </c:pt>
                <c:pt idx="45">
                  <c:v>7.4859</c:v>
                </c:pt>
                <c:pt idx="46">
                  <c:v>7.4859</c:v>
                </c:pt>
                <c:pt idx="47">
                  <c:v>7.7385000000000002</c:v>
                </c:pt>
                <c:pt idx="48">
                  <c:v>7.7385000000000002</c:v>
                </c:pt>
                <c:pt idx="49">
                  <c:v>7.9911000000000003</c:v>
                </c:pt>
                <c:pt idx="50">
                  <c:v>7.9911000000000003</c:v>
                </c:pt>
                <c:pt idx="51">
                  <c:v>8.2437000000000005</c:v>
                </c:pt>
                <c:pt idx="52">
                  <c:v>8.2437000000000005</c:v>
                </c:pt>
                <c:pt idx="53">
                  <c:v>8.4962999999999997</c:v>
                </c:pt>
                <c:pt idx="54">
                  <c:v>8.4962999999999997</c:v>
                </c:pt>
                <c:pt idx="55">
                  <c:v>8.4962999999999997</c:v>
                </c:pt>
                <c:pt idx="56">
                  <c:v>8.748899999999999</c:v>
                </c:pt>
                <c:pt idx="57">
                  <c:v>9.7592999999999996</c:v>
                </c:pt>
                <c:pt idx="58">
                  <c:v>9.7592999999999996</c:v>
                </c:pt>
                <c:pt idx="59">
                  <c:v>10.011900000000001</c:v>
                </c:pt>
                <c:pt idx="60">
                  <c:v>10.7697</c:v>
                </c:pt>
                <c:pt idx="61">
                  <c:v>11.0223</c:v>
                </c:pt>
                <c:pt idx="62">
                  <c:v>11.0223</c:v>
                </c:pt>
              </c:numCache>
            </c:numRef>
          </c:xVal>
          <c:yVal>
            <c:numRef>
              <c:f>carstopping!$H$2:$H$64</c:f>
              <c:numCache>
                <c:formatCode>General</c:formatCode>
                <c:ptCount val="63"/>
                <c:pt idx="0">
                  <c:v>7.1299999999999919E-2</c:v>
                </c:pt>
                <c:pt idx="1">
                  <c:v>-0.76708643762690465</c:v>
                </c:pt>
                <c:pt idx="2">
                  <c:v>0.6471271247461905</c:v>
                </c:pt>
                <c:pt idx="3">
                  <c:v>0.6471271247461905</c:v>
                </c:pt>
                <c:pt idx="4">
                  <c:v>-0.18129999999999979</c:v>
                </c:pt>
                <c:pt idx="5">
                  <c:v>-0.23701025721682223</c:v>
                </c:pt>
                <c:pt idx="6">
                  <c:v>-4.0748688935409394E-2</c:v>
                </c:pt>
                <c:pt idx="7">
                  <c:v>6.0900000000000176E-2</c:v>
                </c:pt>
                <c:pt idx="8">
                  <c:v>-0.11067287525380953</c:v>
                </c:pt>
                <c:pt idx="9">
                  <c:v>0.6664512754639893</c:v>
                </c:pt>
                <c:pt idx="10">
                  <c:v>0.37752479035539999</c:v>
                </c:pt>
                <c:pt idx="11">
                  <c:v>-0.95563202250021018</c:v>
                </c:pt>
                <c:pt idx="12">
                  <c:v>-0.95563202250021018</c:v>
                </c:pt>
                <c:pt idx="13">
                  <c:v>0.41385127546398914</c:v>
                </c:pt>
                <c:pt idx="14">
                  <c:v>-0.6158728752538094</c:v>
                </c:pt>
                <c:pt idx="15">
                  <c:v>0.67880562561766089</c:v>
                </c:pt>
                <c:pt idx="16">
                  <c:v>0.29735738677394163</c:v>
                </c:pt>
                <c:pt idx="17">
                  <c:v>-0.6328752096446002</c:v>
                </c:pt>
                <c:pt idx="18">
                  <c:v>0.63307569495583982</c:v>
                </c:pt>
                <c:pt idx="19">
                  <c:v>0.40939894354067397</c:v>
                </c:pt>
                <c:pt idx="20">
                  <c:v>4.0540687119285046E-2</c:v>
                </c:pt>
                <c:pt idx="21">
                  <c:v>0.9940524227066323</c:v>
                </c:pt>
                <c:pt idx="22">
                  <c:v>-0.3291166537925827</c:v>
                </c:pt>
                <c:pt idx="23">
                  <c:v>-0.71304261322605855</c:v>
                </c:pt>
                <c:pt idx="24">
                  <c:v>-0.45469999999999988</c:v>
                </c:pt>
                <c:pt idx="25">
                  <c:v>-0.70730000000000004</c:v>
                </c:pt>
                <c:pt idx="26">
                  <c:v>-0.60100105645932622</c:v>
                </c:pt>
                <c:pt idx="27">
                  <c:v>-1.2182426132260589</c:v>
                </c:pt>
                <c:pt idx="28">
                  <c:v>0.87105189484530055</c:v>
                </c:pt>
                <c:pt idx="29">
                  <c:v>0.17266480713450338</c:v>
                </c:pt>
                <c:pt idx="30">
                  <c:v>-0.52208424017657062</c:v>
                </c:pt>
                <c:pt idx="31">
                  <c:v>1.3905546004010434</c:v>
                </c:pt>
                <c:pt idx="32">
                  <c:v>-7.9935192865496774E-2</c:v>
                </c:pt>
                <c:pt idx="33">
                  <c:v>0.36585189484530023</c:v>
                </c:pt>
                <c:pt idx="34">
                  <c:v>-0.24047442494833859</c:v>
                </c:pt>
                <c:pt idx="35">
                  <c:v>0.95790323027550883</c:v>
                </c:pt>
                <c:pt idx="36">
                  <c:v>1.1932984870956629</c:v>
                </c:pt>
                <c:pt idx="37">
                  <c:v>2.2097998398398211E-2</c:v>
                </c:pt>
                <c:pt idx="38">
                  <c:v>0.25784069840786028</c:v>
                </c:pt>
                <c:pt idx="39">
                  <c:v>-0.55942021690038413</c:v>
                </c:pt>
                <c:pt idx="40">
                  <c:v>0.50261477354788209</c:v>
                </c:pt>
                <c:pt idx="41">
                  <c:v>-1.4887373534619712</c:v>
                </c:pt>
                <c:pt idx="42">
                  <c:v>0.44784574786860798</c:v>
                </c:pt>
                <c:pt idx="43">
                  <c:v>-0.30509676972449107</c:v>
                </c:pt>
                <c:pt idx="44">
                  <c:v>0.25001477354788282</c:v>
                </c:pt>
                <c:pt idx="45">
                  <c:v>-1.2409020016016017</c:v>
                </c:pt>
                <c:pt idx="46">
                  <c:v>-1.0827757625671515</c:v>
                </c:pt>
                <c:pt idx="47">
                  <c:v>1.0932608663278476</c:v>
                </c:pt>
                <c:pt idx="48">
                  <c:v>-0.18866556472925033</c:v>
                </c:pt>
                <c:pt idx="49">
                  <c:v>8.8999999999996859E-3</c:v>
                </c:pt>
                <c:pt idx="50">
                  <c:v>1.1740513899116793</c:v>
                </c:pt>
                <c:pt idx="51">
                  <c:v>2.5112512353206995E-3</c:v>
                </c:pt>
                <c:pt idx="52">
                  <c:v>-0.89523077165046594</c:v>
                </c:pt>
                <c:pt idx="53">
                  <c:v>-0.7503333075851657</c:v>
                </c:pt>
                <c:pt idx="54">
                  <c:v>1.5535756211208902</c:v>
                </c:pt>
                <c:pt idx="55">
                  <c:v>-0.31094722812754938</c:v>
                </c:pt>
                <c:pt idx="56">
                  <c:v>2.6064387392123578E-2</c:v>
                </c:pt>
                <c:pt idx="57">
                  <c:v>-0.53975554270711257</c:v>
                </c:pt>
                <c:pt idx="58">
                  <c:v>0.5847804327886017</c:v>
                </c:pt>
                <c:pt idx="59">
                  <c:v>-1.123705582684412</c:v>
                </c:pt>
                <c:pt idx="60">
                  <c:v>0.97764012447072979</c:v>
                </c:pt>
                <c:pt idx="61">
                  <c:v>-0.53421151829848412</c:v>
                </c:pt>
                <c:pt idx="62">
                  <c:v>0.55353690279022594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2E4A-B336-DFA4B76B9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2681168"/>
        <c:axId val="-902700448"/>
      </c:scatterChart>
      <c:valAx>
        <c:axId val="-9026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Fitted Value (SqrtStopDist)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700448"/>
        <c:crosses val="autoZero"/>
        <c:crossBetween val="midCat"/>
      </c:valAx>
      <c:valAx>
        <c:axId val="-9027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6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'nada-dealerships'!$C$1</c:f>
              <c:strCache>
                <c:ptCount val="1"/>
                <c:pt idx="0">
                  <c:v>Number of Franchised New Car Dealerships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3494969378827601E-2"/>
                  <c:y val="-0.23755978419364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'nada-dealerships'!$A$2:$A$25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24</c:v>
                </c:pt>
              </c:numCache>
            </c:numRef>
          </c:xVal>
          <c:yVal>
            <c:numRef>
              <c:f>'nada-dealerships'!$C$2:$C$25</c:f>
              <c:numCache>
                <c:formatCode>General</c:formatCode>
                <c:ptCount val="24"/>
                <c:pt idx="0">
                  <c:v>24825</c:v>
                </c:pt>
                <c:pt idx="1">
                  <c:v>23500</c:v>
                </c:pt>
                <c:pt idx="2">
                  <c:v>22950</c:v>
                </c:pt>
                <c:pt idx="3">
                  <c:v>22850</c:v>
                </c:pt>
                <c:pt idx="4">
                  <c:v>22800</c:v>
                </c:pt>
                <c:pt idx="5">
                  <c:v>22750</c:v>
                </c:pt>
                <c:pt idx="6">
                  <c:v>22700</c:v>
                </c:pt>
                <c:pt idx="7">
                  <c:v>22600</c:v>
                </c:pt>
                <c:pt idx="8">
                  <c:v>22400</c:v>
                </c:pt>
                <c:pt idx="9">
                  <c:v>22250</c:v>
                </c:pt>
                <c:pt idx="10">
                  <c:v>22150</c:v>
                </c:pt>
                <c:pt idx="11">
                  <c:v>21800</c:v>
                </c:pt>
                <c:pt idx="12">
                  <c:v>21725</c:v>
                </c:pt>
                <c:pt idx="13">
                  <c:v>21650</c:v>
                </c:pt>
                <c:pt idx="14">
                  <c:v>21640</c:v>
                </c:pt>
                <c:pt idx="15">
                  <c:v>21495</c:v>
                </c:pt>
                <c:pt idx="16">
                  <c:v>21200</c:v>
                </c:pt>
                <c:pt idx="17">
                  <c:v>20770</c:v>
                </c:pt>
                <c:pt idx="18">
                  <c:v>20010</c:v>
                </c:pt>
                <c:pt idx="19">
                  <c:v>18460</c:v>
                </c:pt>
                <c:pt idx="20">
                  <c:v>17700</c:v>
                </c:pt>
                <c:pt idx="21">
                  <c:v>17540</c:v>
                </c:pt>
                <c:pt idx="22">
                  <c:v>17635</c:v>
                </c:pt>
                <c:pt idx="23">
                  <c:v>16396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E8-9A44-A522-4D28511B5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2734672"/>
        <c:axId val="-902732352"/>
      </c:scatterChart>
      <c:valAx>
        <c:axId val="-90273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732352"/>
        <c:crosses val="autoZero"/>
        <c:crossBetween val="midCat"/>
      </c:valAx>
      <c:valAx>
        <c:axId val="-902732352"/>
        <c:scaling>
          <c:orientation val="minMax"/>
          <c:max val="3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73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'nada-dealerships'!$E$1</c:f>
              <c:strCache>
                <c:ptCount val="1"/>
                <c:pt idx="0">
                  <c:v>Residual (y-yhat)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'nada-dealerships'!$D$2:$D$25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24</c:v>
                </c:pt>
              </c:numCache>
            </c:numRef>
          </c:xVal>
          <c:yVal>
            <c:numRef>
              <c:f>'nada-dealerships'!$E$2:$E$25</c:f>
              <c:numCache>
                <c:formatCode>0</c:formatCode>
                <c:ptCount val="24"/>
                <c:pt idx="0">
                  <c:v>326.48631999999998</c:v>
                </c:pt>
                <c:pt idx="1">
                  <c:v>-716.31754870000077</c:v>
                </c:pt>
                <c:pt idx="2">
                  <c:v>-984.12141740000152</c:v>
                </c:pt>
                <c:pt idx="3">
                  <c:v>-801.92528609999863</c:v>
                </c:pt>
                <c:pt idx="4">
                  <c:v>-569.72915479999938</c:v>
                </c:pt>
                <c:pt idx="5">
                  <c:v>-337.53302350000013</c:v>
                </c:pt>
                <c:pt idx="6">
                  <c:v>-105.33689220000088</c:v>
                </c:pt>
                <c:pt idx="7">
                  <c:v>76.859239099998376</c:v>
                </c:pt>
                <c:pt idx="8">
                  <c:v>159.05537040000127</c:v>
                </c:pt>
                <c:pt idx="9">
                  <c:v>291.25150170000052</c:v>
                </c:pt>
                <c:pt idx="10">
                  <c:v>473.44763299999977</c:v>
                </c:pt>
                <c:pt idx="11">
                  <c:v>405.64376429999902</c:v>
                </c:pt>
                <c:pt idx="12">
                  <c:v>612.83989560000191</c:v>
                </c:pt>
                <c:pt idx="13">
                  <c:v>820.03602690000116</c:v>
                </c:pt>
                <c:pt idx="14">
                  <c:v>1092.2321582000004</c:v>
                </c:pt>
                <c:pt idx="15">
                  <c:v>1229.4282894999997</c:v>
                </c:pt>
                <c:pt idx="16">
                  <c:v>1216.6244207999989</c:v>
                </c:pt>
                <c:pt idx="17">
                  <c:v>1068.8205520999982</c:v>
                </c:pt>
                <c:pt idx="18">
                  <c:v>591.01668340000106</c:v>
                </c:pt>
                <c:pt idx="19">
                  <c:v>-676.78718529999969</c:v>
                </c:pt>
                <c:pt idx="20">
                  <c:v>-1154.5910540000004</c:v>
                </c:pt>
                <c:pt idx="21">
                  <c:v>-1032.3949227000012</c:v>
                </c:pt>
                <c:pt idx="22">
                  <c:v>-655.1987913999983</c:v>
                </c:pt>
                <c:pt idx="23">
                  <c:v>-1329.8065287999998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2-7E42-8446-183138309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2524144"/>
        <c:axId val="-902522512"/>
      </c:scatterChart>
      <c:valAx>
        <c:axId val="-90252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522512"/>
        <c:crosses val="autoZero"/>
        <c:crossBetween val="midCat"/>
      </c:valAx>
      <c:valAx>
        <c:axId val="-9025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52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3</xdr:row>
      <xdr:rowOff>42862</xdr:rowOff>
    </xdr:from>
    <xdr:to>
      <xdr:col>15</xdr:col>
      <xdr:colOff>504825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238125</xdr:colOff>
      <xdr:row>2</xdr:row>
      <xdr:rowOff>166687</xdr:rowOff>
    </xdr:from>
    <xdr:to>
      <xdr:col>25</xdr:col>
      <xdr:colOff>542925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0</xdr:row>
      <xdr:rowOff>38100</xdr:rowOff>
    </xdr:from>
    <xdr:to>
      <xdr:col>21</xdr:col>
      <xdr:colOff>428625</xdr:colOff>
      <xdr:row>23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561973</xdr:colOff>
      <xdr:row>1</xdr:row>
      <xdr:rowOff>84136</xdr:rowOff>
    </xdr:from>
    <xdr:to>
      <xdr:col>16</xdr:col>
      <xdr:colOff>69850</xdr:colOff>
      <xdr:row>20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20</xdr:row>
      <xdr:rowOff>42862</xdr:rowOff>
    </xdr:from>
    <xdr:to>
      <xdr:col>16</xdr:col>
      <xdr:colOff>409575</xdr:colOff>
      <xdr:row>34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</xdr:row>
      <xdr:rowOff>23812</xdr:rowOff>
    </xdr:from>
    <xdr:to>
      <xdr:col>22</xdr:col>
      <xdr:colOff>514350</xdr:colOff>
      <xdr:row>15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15</xdr:row>
      <xdr:rowOff>119062</xdr:rowOff>
    </xdr:from>
    <xdr:to>
      <xdr:col>22</xdr:col>
      <xdr:colOff>533400</xdr:colOff>
      <xdr:row>30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</xdr:row>
      <xdr:rowOff>100012</xdr:rowOff>
    </xdr:from>
    <xdr:to>
      <xdr:col>17</xdr:col>
      <xdr:colOff>476250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200024</xdr:colOff>
      <xdr:row>19</xdr:row>
      <xdr:rowOff>138111</xdr:rowOff>
    </xdr:from>
    <xdr:to>
      <xdr:col>15</xdr:col>
      <xdr:colOff>238124</xdr:colOff>
      <xdr:row>42</xdr:row>
      <xdr:rowOff>103821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100011</xdr:rowOff>
    </xdr:from>
    <xdr:to>
      <xdr:col>16</xdr:col>
      <xdr:colOff>476249</xdr:colOff>
      <xdr:row>19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2</xdr:row>
      <xdr:rowOff>23812</xdr:rowOff>
    </xdr:from>
    <xdr:to>
      <xdr:col>16</xdr:col>
      <xdr:colOff>228600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1587</xdr:rowOff>
    </xdr:from>
    <xdr:to>
      <xdr:col>7</xdr:col>
      <xdr:colOff>342900</xdr:colOff>
      <xdr:row>21</xdr:row>
      <xdr:rowOff>77787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146050</xdr:colOff>
      <xdr:row>11</xdr:row>
      <xdr:rowOff>149225</xdr:rowOff>
    </xdr:from>
    <xdr:to>
      <xdr:col>3</xdr:col>
      <xdr:colOff>298450</xdr:colOff>
      <xdr:row>17</xdr:row>
      <xdr:rowOff>34925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flipV="1">
          <a:off x="819150" y="2435225"/>
          <a:ext cx="1498600" cy="10287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50800</xdr:colOff>
      <xdr:row>21</xdr:row>
      <xdr:rowOff>114300</xdr:rowOff>
    </xdr:from>
    <xdr:to>
      <xdr:col>7</xdr:col>
      <xdr:colOff>452966</xdr:colOff>
      <xdr:row>36</xdr:row>
      <xdr:rowOff>59266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527050</xdr:colOff>
      <xdr:row>27</xdr:row>
      <xdr:rowOff>44450</xdr:rowOff>
    </xdr:from>
    <xdr:to>
      <xdr:col>21</xdr:col>
      <xdr:colOff>533400</xdr:colOff>
      <xdr:row>49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146050</xdr:colOff>
      <xdr:row>1</xdr:row>
      <xdr:rowOff>31750</xdr:rowOff>
    </xdr:from>
    <xdr:to>
      <xdr:col>30</xdr:col>
      <xdr:colOff>165100</xdr:colOff>
      <xdr:row>24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381000</xdr:colOff>
      <xdr:row>5</xdr:row>
      <xdr:rowOff>0</xdr:rowOff>
    </xdr:from>
    <xdr:to>
      <xdr:col>30</xdr:col>
      <xdr:colOff>317500</xdr:colOff>
      <xdr:row>5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4643100" y="952500"/>
          <a:ext cx="6667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workbookViewId="0">
      <selection activeCell="C33" sqref="C33"/>
    </sheetView>
  </sheetViews>
  <sheetFormatPr baseColWidth="10" defaultColWidth="8.83203125" defaultRowHeight="15" x14ac:dyDescent="0.2"/>
  <cols>
    <col min="1" max="1" width="18.6640625" bestFit="1" customWidth="1"/>
    <col min="3" max="3" width="10" bestFit="1" customWidth="1"/>
    <col min="4" max="4" width="12" bestFit="1" customWidth="1"/>
    <col min="6" max="6" width="13.5" bestFit="1" customWidth="1"/>
    <col min="7" max="7" width="16.1640625" bestFit="1" customWidth="1"/>
  </cols>
  <sheetData>
    <row r="1" spans="1:18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33</v>
      </c>
      <c r="G1" s="3" t="s">
        <v>31</v>
      </c>
      <c r="H1" s="3" t="s">
        <v>34</v>
      </c>
      <c r="Q1" t="s">
        <v>0</v>
      </c>
      <c r="R1" t="s">
        <v>34</v>
      </c>
    </row>
    <row r="2" spans="1:18" x14ac:dyDescent="0.2">
      <c r="A2" s="1">
        <v>8</v>
      </c>
      <c r="B2" s="1">
        <v>15</v>
      </c>
      <c r="C2">
        <f>(A2-AVERAGE(A$2:A$12))^2</f>
        <v>41.661157024793397</v>
      </c>
      <c r="D2">
        <f>(B2-AVERAGE(B$2:B$12))^2</f>
        <v>28.476776859504128</v>
      </c>
      <c r="E2">
        <f>$F$18*A2+$F$17</f>
        <v>11.378020686412789</v>
      </c>
      <c r="F2">
        <f>(B2-E2)^2</f>
        <v>13.118734148053683</v>
      </c>
      <c r="G2">
        <f>(A2-AVERAGE($A$2:$A$12))*(B2-AVERAGE($B$2:$B$12))</f>
        <v>-34.44380165289256</v>
      </c>
      <c r="H2">
        <f>B2-E2</f>
        <v>3.6219793135872109</v>
      </c>
      <c r="Q2">
        <v>8</v>
      </c>
      <c r="R2">
        <v>3.4233427362482374</v>
      </c>
    </row>
    <row r="3" spans="1:18" x14ac:dyDescent="0.2">
      <c r="A3" s="1">
        <v>10</v>
      </c>
      <c r="B3" s="1">
        <v>7.8</v>
      </c>
      <c r="C3">
        <f t="shared" ref="C3:D12" si="0">(A3-AVERAGE(A$2:A$12))^2</f>
        <v>19.842975206611573</v>
      </c>
      <c r="D3">
        <f t="shared" si="0"/>
        <v>3.4731404958677707</v>
      </c>
      <c r="E3">
        <f t="shared" ref="E3:E12" si="1">$F$18*A3+$F$17</f>
        <v>10.84680300893277</v>
      </c>
      <c r="F3">
        <f t="shared" ref="F3:F12" si="2">(B3-E3)^2</f>
        <v>9.2830085752417855</v>
      </c>
      <c r="G3">
        <f t="shared" ref="G3:G12" si="3">(A3-AVERAGE($A$2:$A$12))*(B3-AVERAGE($B$2:$B$12))</f>
        <v>8.3016528925619877</v>
      </c>
      <c r="H3">
        <f t="shared" ref="H3:H12" si="4">B3-E3</f>
        <v>-3.0468030089327707</v>
      </c>
      <c r="Q3">
        <v>10</v>
      </c>
      <c r="R3">
        <v>-3.2120592383638931</v>
      </c>
    </row>
    <row r="4" spans="1:18" x14ac:dyDescent="0.2">
      <c r="A4" s="1">
        <v>12</v>
      </c>
      <c r="B4" s="1">
        <v>10</v>
      </c>
      <c r="C4">
        <f t="shared" si="0"/>
        <v>6.0247933884297549</v>
      </c>
      <c r="D4">
        <f t="shared" si="0"/>
        <v>0.11314049586776834</v>
      </c>
      <c r="E4">
        <f t="shared" si="1"/>
        <v>10.315585331452752</v>
      </c>
      <c r="F4">
        <f t="shared" si="2"/>
        <v>9.9594101428143289E-2</v>
      </c>
      <c r="G4">
        <f t="shared" si="3"/>
        <v>-0.82561983471074296</v>
      </c>
      <c r="H4">
        <f t="shared" si="4"/>
        <v>-0.31558533145275192</v>
      </c>
      <c r="Q4">
        <v>12</v>
      </c>
      <c r="R4">
        <v>-0.44746121297602315</v>
      </c>
    </row>
    <row r="5" spans="1:18" x14ac:dyDescent="0.2">
      <c r="A5" s="1">
        <v>8</v>
      </c>
      <c r="B5" s="1">
        <v>14</v>
      </c>
      <c r="C5">
        <f t="shared" si="0"/>
        <v>41.661157024793397</v>
      </c>
      <c r="D5">
        <f t="shared" si="0"/>
        <v>18.804049586776856</v>
      </c>
      <c r="E5">
        <f t="shared" si="1"/>
        <v>11.378020686412789</v>
      </c>
      <c r="F5">
        <f t="shared" si="2"/>
        <v>6.874775520879262</v>
      </c>
      <c r="G5">
        <f t="shared" si="3"/>
        <v>-27.989256198347107</v>
      </c>
      <c r="H5">
        <f t="shared" si="4"/>
        <v>2.6219793135872109</v>
      </c>
      <c r="Q5">
        <v>8</v>
      </c>
      <c r="R5">
        <v>3.4233427362482374</v>
      </c>
    </row>
    <row r="6" spans="1:18" x14ac:dyDescent="0.2">
      <c r="A6" s="1">
        <v>5</v>
      </c>
      <c r="B6" s="1">
        <v>10</v>
      </c>
      <c r="C6">
        <f t="shared" si="0"/>
        <v>89.388429752066131</v>
      </c>
      <c r="D6">
        <f t="shared" si="0"/>
        <v>0.11314049586776834</v>
      </c>
      <c r="E6">
        <f t="shared" si="1"/>
        <v>12.174847202632817</v>
      </c>
      <c r="F6">
        <f t="shared" si="2"/>
        <v>4.7299603547997888</v>
      </c>
      <c r="G6">
        <f t="shared" si="3"/>
        <v>-3.1801652892561947</v>
      </c>
      <c r="H6">
        <f t="shared" si="4"/>
        <v>-2.1748472026328169</v>
      </c>
      <c r="Q6">
        <v>5</v>
      </c>
      <c r="R6">
        <v>-2.4235543018335672</v>
      </c>
    </row>
    <row r="7" spans="1:18" x14ac:dyDescent="0.2">
      <c r="A7" s="1">
        <v>15</v>
      </c>
      <c r="B7" s="1">
        <v>10</v>
      </c>
      <c r="C7">
        <f t="shared" si="0"/>
        <v>0.29752066115702425</v>
      </c>
      <c r="D7">
        <f t="shared" si="0"/>
        <v>0.11314049586776834</v>
      </c>
      <c r="E7">
        <f t="shared" si="1"/>
        <v>9.5187588152327223</v>
      </c>
      <c r="F7">
        <f t="shared" si="2"/>
        <v>0.23159307791621314</v>
      </c>
      <c r="G7">
        <f t="shared" si="3"/>
        <v>0.18347107438016491</v>
      </c>
      <c r="H7">
        <f t="shared" si="4"/>
        <v>0.48124118476727773</v>
      </c>
      <c r="Q7">
        <v>15</v>
      </c>
      <c r="R7">
        <v>0.39943582510578324</v>
      </c>
    </row>
    <row r="8" spans="1:18" x14ac:dyDescent="0.2">
      <c r="A8" s="1">
        <v>17</v>
      </c>
      <c r="B8" s="1">
        <v>8</v>
      </c>
      <c r="C8">
        <f t="shared" si="0"/>
        <v>6.4793388429752046</v>
      </c>
      <c r="D8">
        <f t="shared" si="0"/>
        <v>2.7676859504132243</v>
      </c>
      <c r="E8">
        <f t="shared" si="1"/>
        <v>8.9875411377527037</v>
      </c>
      <c r="F8">
        <f t="shared" si="2"/>
        <v>0.97523749875390453</v>
      </c>
      <c r="G8">
        <f t="shared" si="3"/>
        <v>-4.2347107438016529</v>
      </c>
      <c r="H8">
        <f t="shared" si="4"/>
        <v>-0.98754113775270369</v>
      </c>
      <c r="Q8">
        <v>17</v>
      </c>
      <c r="R8">
        <v>-1.035966149506347</v>
      </c>
    </row>
    <row r="9" spans="1:18" x14ac:dyDescent="0.2">
      <c r="A9" s="1">
        <v>19</v>
      </c>
      <c r="B9" s="1">
        <v>8</v>
      </c>
      <c r="C9">
        <f t="shared" si="0"/>
        <v>20.661157024793383</v>
      </c>
      <c r="D9">
        <f t="shared" si="0"/>
        <v>2.7676859504132243</v>
      </c>
      <c r="E9">
        <f t="shared" si="1"/>
        <v>8.4563234602726851</v>
      </c>
      <c r="F9">
        <f t="shared" si="2"/>
        <v>0.20823110039523682</v>
      </c>
      <c r="G9">
        <f t="shared" si="3"/>
        <v>-7.561983471074381</v>
      </c>
      <c r="H9">
        <f t="shared" si="4"/>
        <v>-0.45632346027268511</v>
      </c>
      <c r="Q9">
        <v>19</v>
      </c>
      <c r="R9">
        <v>-0.47136812411847728</v>
      </c>
    </row>
    <row r="10" spans="1:18" x14ac:dyDescent="0.2">
      <c r="A10" s="1">
        <v>20</v>
      </c>
      <c r="B10" s="1">
        <v>5.6</v>
      </c>
      <c r="C10">
        <f t="shared" si="0"/>
        <v>30.752066115702473</v>
      </c>
      <c r="D10">
        <f t="shared" si="0"/>
        <v>16.513140495867773</v>
      </c>
      <c r="E10">
        <f t="shared" si="1"/>
        <v>8.1907146215326776</v>
      </c>
      <c r="F10">
        <f t="shared" si="2"/>
        <v>6.7118022502232071</v>
      </c>
      <c r="G10">
        <f t="shared" si="3"/>
        <v>-22.534710743801654</v>
      </c>
      <c r="H10">
        <f t="shared" si="4"/>
        <v>-2.590714621532678</v>
      </c>
      <c r="Q10">
        <v>20</v>
      </c>
      <c r="R10">
        <v>-2.589069111424541</v>
      </c>
    </row>
    <row r="11" spans="1:18" x14ac:dyDescent="0.2">
      <c r="A11" s="1">
        <v>22</v>
      </c>
      <c r="B11" s="1">
        <v>7.9</v>
      </c>
      <c r="C11">
        <f t="shared" si="0"/>
        <v>56.933884297520656</v>
      </c>
      <c r="D11">
        <f t="shared" si="0"/>
        <v>3.1104132231404962</v>
      </c>
      <c r="E11">
        <f t="shared" si="1"/>
        <v>7.6594969440526581</v>
      </c>
      <c r="F11">
        <f t="shared" si="2"/>
        <v>5.7841719920010422E-2</v>
      </c>
      <c r="G11">
        <f t="shared" si="3"/>
        <v>-13.307438016528925</v>
      </c>
      <c r="H11">
        <f t="shared" si="4"/>
        <v>0.24050305594734223</v>
      </c>
      <c r="Q11">
        <v>22</v>
      </c>
      <c r="R11">
        <v>0.27552891396332946</v>
      </c>
    </row>
    <row r="12" spans="1:18" x14ac:dyDescent="0.2">
      <c r="A12" s="1">
        <v>23</v>
      </c>
      <c r="B12" s="1">
        <v>10</v>
      </c>
      <c r="C12">
        <f t="shared" si="0"/>
        <v>73.024793388429742</v>
      </c>
      <c r="D12">
        <f t="shared" si="0"/>
        <v>0.11314049586776834</v>
      </c>
      <c r="E12">
        <f t="shared" si="1"/>
        <v>7.3938881053126488</v>
      </c>
      <c r="F12">
        <f t="shared" si="2"/>
        <v>6.791819207630895</v>
      </c>
      <c r="G12">
        <f t="shared" si="3"/>
        <v>2.8743801652892529</v>
      </c>
      <c r="H12">
        <f t="shared" si="4"/>
        <v>2.6061118946873512</v>
      </c>
      <c r="Q12">
        <v>23</v>
      </c>
      <c r="R12">
        <v>2.657827926657264</v>
      </c>
    </row>
    <row r="14" spans="1:18" x14ac:dyDescent="0.2">
      <c r="A14">
        <f>AVERAGE(A2:A12)</f>
        <v>14.454545454545455</v>
      </c>
      <c r="B14">
        <f>AVERAGE(B2:B12)</f>
        <v>9.663636363636364</v>
      </c>
      <c r="C14">
        <f>SUM(C2:C12)</f>
        <v>386.72727272727275</v>
      </c>
      <c r="D14">
        <f>SUM(D2:D12)</f>
        <v>76.365454545454554</v>
      </c>
      <c r="E14" t="s">
        <v>5</v>
      </c>
      <c r="F14">
        <f>SUM(F2:F12)</f>
        <v>49.082597555242138</v>
      </c>
      <c r="G14">
        <f>SUM(G2:G12)</f>
        <v>-102.7181818181818</v>
      </c>
    </row>
    <row r="15" spans="1:18" x14ac:dyDescent="0.2">
      <c r="E15" t="s">
        <v>6</v>
      </c>
      <c r="F15">
        <f>SQRT(F14/9)</f>
        <v>2.3352991137287873</v>
      </c>
    </row>
    <row r="16" spans="1:18" x14ac:dyDescent="0.2">
      <c r="E16" t="s">
        <v>7</v>
      </c>
      <c r="F16">
        <f>F15/SQRT(C14)</f>
        <v>0.11875177622842722</v>
      </c>
    </row>
    <row r="17" spans="5:6" x14ac:dyDescent="0.2">
      <c r="E17" t="s">
        <v>20</v>
      </c>
      <c r="F17">
        <f>B14-F18*A14</f>
        <v>13.502891396332863</v>
      </c>
    </row>
    <row r="18" spans="5:6" x14ac:dyDescent="0.2">
      <c r="E18" t="s">
        <v>32</v>
      </c>
      <c r="F18">
        <f>G14/C14</f>
        <v>-0.26560883874000935</v>
      </c>
    </row>
    <row r="19" spans="5:6" x14ac:dyDescent="0.2">
      <c r="E19" t="s">
        <v>8</v>
      </c>
      <c r="F19">
        <f>F18/F16</f>
        <v>-2.2366725549358728</v>
      </c>
    </row>
    <row r="20" spans="5:6" x14ac:dyDescent="0.2">
      <c r="E20" t="s">
        <v>24</v>
      </c>
      <c r="F20">
        <f>((D14-F14)/1)/(F14/(COUNT(A2:A12)-2))</f>
        <v>5.0027041180033649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" bestFit="1" customWidth="1"/>
    <col min="2" max="2" width="8" bestFit="1" customWidth="1"/>
    <col min="4" max="4" width="18" bestFit="1" customWidth="1"/>
    <col min="5" max="5" width="12" bestFit="1" customWidth="1"/>
    <col min="6" max="6" width="14.5" bestFit="1" customWidth="1"/>
    <col min="7" max="8" width="12" bestFit="1" customWidth="1"/>
    <col min="9" max="9" width="13.5" bestFit="1" customWidth="1"/>
    <col min="10" max="10" width="12" bestFit="1" customWidth="1"/>
  </cols>
  <sheetData>
    <row r="1" spans="1:9" x14ac:dyDescent="0.2">
      <c r="A1" t="s">
        <v>36</v>
      </c>
      <c r="B1" t="s">
        <v>35</v>
      </c>
    </row>
    <row r="2" spans="1:9" x14ac:dyDescent="0.2">
      <c r="A2">
        <v>0</v>
      </c>
      <c r="B2">
        <v>5.2146299999999997</v>
      </c>
      <c r="D2" t="s">
        <v>9</v>
      </c>
    </row>
    <row r="3" spans="1:9" ht="16" thickBot="1" x14ac:dyDescent="0.25">
      <c r="A3">
        <v>0</v>
      </c>
      <c r="B3">
        <v>4.94177</v>
      </c>
    </row>
    <row r="4" spans="1:9" x14ac:dyDescent="0.2">
      <c r="A4">
        <v>0</v>
      </c>
      <c r="B4">
        <v>5.0477600000000002</v>
      </c>
      <c r="D4" s="7" t="s">
        <v>10</v>
      </c>
      <c r="E4" s="7"/>
    </row>
    <row r="5" spans="1:9" x14ac:dyDescent="0.2">
      <c r="A5">
        <v>0</v>
      </c>
      <c r="B5">
        <v>5.7096600000000004</v>
      </c>
      <c r="D5" s="4" t="s">
        <v>11</v>
      </c>
      <c r="E5" s="4">
        <v>0.49291479916070641</v>
      </c>
    </row>
    <row r="6" spans="1:9" x14ac:dyDescent="0.2">
      <c r="A6">
        <v>0</v>
      </c>
      <c r="B6">
        <v>6.69841</v>
      </c>
      <c r="D6" s="4" t="s">
        <v>12</v>
      </c>
      <c r="E6" s="4">
        <v>0.24296499923163953</v>
      </c>
    </row>
    <row r="7" spans="1:9" x14ac:dyDescent="0.2">
      <c r="A7">
        <v>0</v>
      </c>
      <c r="B7">
        <v>6.73942</v>
      </c>
      <c r="D7" s="4" t="s">
        <v>13</v>
      </c>
      <c r="E7" s="4">
        <v>0.2422064471266612</v>
      </c>
    </row>
    <row r="8" spans="1:9" x14ac:dyDescent="0.2">
      <c r="A8">
        <v>0</v>
      </c>
      <c r="B8">
        <v>4.3679899999999998</v>
      </c>
      <c r="D8" s="4" t="s">
        <v>14</v>
      </c>
      <c r="E8" s="4">
        <v>1.0168051381433176</v>
      </c>
    </row>
    <row r="9" spans="1:9" ht="16" thickBot="1" x14ac:dyDescent="0.25">
      <c r="A9">
        <v>0</v>
      </c>
      <c r="B9">
        <v>4.9662800000000002</v>
      </c>
      <c r="D9" s="5" t="s">
        <v>15</v>
      </c>
      <c r="E9" s="5">
        <v>1000</v>
      </c>
    </row>
    <row r="10" spans="1:9" x14ac:dyDescent="0.2">
      <c r="A10">
        <v>0</v>
      </c>
      <c r="B10">
        <v>6.5155000000000003</v>
      </c>
    </row>
    <row r="11" spans="1:9" ht="16" thickBot="1" x14ac:dyDescent="0.25">
      <c r="A11">
        <v>0</v>
      </c>
      <c r="B11">
        <v>7.3827400000000001</v>
      </c>
      <c r="D11" t="s">
        <v>16</v>
      </c>
    </row>
    <row r="12" spans="1:9" x14ac:dyDescent="0.2">
      <c r="A12">
        <v>0</v>
      </c>
      <c r="B12">
        <v>3.77339</v>
      </c>
      <c r="D12" s="6"/>
      <c r="E12" s="6" t="s">
        <v>21</v>
      </c>
      <c r="F12" s="6" t="s">
        <v>22</v>
      </c>
      <c r="G12" s="6" t="s">
        <v>23</v>
      </c>
      <c r="H12" s="6" t="s">
        <v>24</v>
      </c>
      <c r="I12" s="6" t="s">
        <v>25</v>
      </c>
    </row>
    <row r="13" spans="1:9" x14ac:dyDescent="0.2">
      <c r="A13">
        <v>0</v>
      </c>
      <c r="B13">
        <v>4.9407100000000002</v>
      </c>
      <c r="D13" s="4" t="s">
        <v>17</v>
      </c>
      <c r="E13" s="4">
        <v>1</v>
      </c>
      <c r="F13" s="4">
        <v>331.15686414797437</v>
      </c>
      <c r="G13" s="4">
        <v>331.15686414797437</v>
      </c>
      <c r="H13" s="4">
        <v>320.30100191810106</v>
      </c>
      <c r="I13" s="4">
        <v>2.4378946206161806E-62</v>
      </c>
    </row>
    <row r="14" spans="1:9" x14ac:dyDescent="0.2">
      <c r="A14">
        <v>0</v>
      </c>
      <c r="B14">
        <v>6.7171399999999997</v>
      </c>
      <c r="D14" s="4" t="s">
        <v>18</v>
      </c>
      <c r="E14" s="4">
        <v>998</v>
      </c>
      <c r="F14" s="4">
        <v>1031.8249035767419</v>
      </c>
      <c r="G14" s="4">
        <v>1.0338926889546511</v>
      </c>
      <c r="H14" s="4"/>
      <c r="I14" s="4"/>
    </row>
    <row r="15" spans="1:9" ht="16" thickBot="1" x14ac:dyDescent="0.25">
      <c r="A15">
        <v>0</v>
      </c>
      <c r="B15">
        <v>3.78993</v>
      </c>
      <c r="D15" s="5" t="s">
        <v>19</v>
      </c>
      <c r="E15" s="5">
        <v>999</v>
      </c>
      <c r="F15" s="5">
        <v>1362.9817677247163</v>
      </c>
      <c r="G15" s="5"/>
      <c r="H15" s="5"/>
      <c r="I15" s="5"/>
    </row>
    <row r="16" spans="1:9" ht="16" thickBot="1" x14ac:dyDescent="0.25">
      <c r="A16">
        <v>0</v>
      </c>
      <c r="B16">
        <v>3.9166599999999998</v>
      </c>
    </row>
    <row r="17" spans="1:10" x14ac:dyDescent="0.2">
      <c r="A17">
        <v>0</v>
      </c>
      <c r="B17">
        <v>3.9177399999999998</v>
      </c>
      <c r="D17" s="6"/>
      <c r="E17" s="6" t="s">
        <v>26</v>
      </c>
      <c r="F17" s="6" t="s">
        <v>14</v>
      </c>
      <c r="G17" s="6" t="s">
        <v>27</v>
      </c>
      <c r="H17" s="6" t="s">
        <v>28</v>
      </c>
      <c r="I17" s="6" t="s">
        <v>29</v>
      </c>
      <c r="J17" s="6" t="s">
        <v>30</v>
      </c>
    </row>
    <row r="18" spans="1:10" x14ac:dyDescent="0.2">
      <c r="A18">
        <v>0</v>
      </c>
      <c r="B18">
        <v>5.41953</v>
      </c>
      <c r="D18" s="4" t="s">
        <v>20</v>
      </c>
      <c r="E18" s="4">
        <v>5.0062354171428591</v>
      </c>
      <c r="F18" s="4">
        <v>6.1969128158210394E-2</v>
      </c>
      <c r="G18" s="4">
        <v>80.785958523761721</v>
      </c>
      <c r="H18" s="4">
        <v>0</v>
      </c>
      <c r="I18" s="4">
        <v>4.8846306798462038</v>
      </c>
      <c r="J18" s="4">
        <v>5.1278401544395145</v>
      </c>
    </row>
    <row r="19" spans="1:10" ht="16" thickBot="1" x14ac:dyDescent="0.25">
      <c r="A19">
        <v>0</v>
      </c>
      <c r="B19">
        <v>6.6825999999999999</v>
      </c>
      <c r="D19" s="5" t="s">
        <v>36</v>
      </c>
      <c r="E19" s="5">
        <v>9.9797820300751738E-2</v>
      </c>
      <c r="F19" s="5">
        <v>5.5762457765993548E-3</v>
      </c>
      <c r="G19" s="5">
        <v>17.896955101862982</v>
      </c>
      <c r="H19" s="5">
        <v>2.4378946206175024E-62</v>
      </c>
      <c r="I19" s="5">
        <v>8.8855308716052156E-2</v>
      </c>
      <c r="J19" s="5">
        <v>0.11074033188545132</v>
      </c>
    </row>
    <row r="20" spans="1:10" x14ac:dyDescent="0.2">
      <c r="A20">
        <v>0</v>
      </c>
      <c r="B20">
        <v>5.1893799999999999</v>
      </c>
    </row>
    <row r="21" spans="1:10" x14ac:dyDescent="0.2">
      <c r="A21">
        <v>0</v>
      </c>
      <c r="B21">
        <v>5.5327900000000003</v>
      </c>
    </row>
    <row r="22" spans="1:10" x14ac:dyDescent="0.2">
      <c r="A22">
        <v>0</v>
      </c>
      <c r="B22">
        <v>7.3948299999999998</v>
      </c>
    </row>
    <row r="23" spans="1:10" x14ac:dyDescent="0.2">
      <c r="A23">
        <v>0</v>
      </c>
      <c r="B23">
        <v>5.7067800000000002</v>
      </c>
    </row>
    <row r="24" spans="1:10" x14ac:dyDescent="0.2">
      <c r="A24">
        <v>0</v>
      </c>
      <c r="B24">
        <v>3.6389900000000002</v>
      </c>
    </row>
    <row r="25" spans="1:10" x14ac:dyDescent="0.2">
      <c r="A25">
        <v>0</v>
      </c>
      <c r="B25">
        <v>4.1143799999999997</v>
      </c>
    </row>
    <row r="26" spans="1:10" x14ac:dyDescent="0.2">
      <c r="A26">
        <v>0</v>
      </c>
      <c r="B26">
        <v>5.0963799999999999</v>
      </c>
    </row>
    <row r="27" spans="1:10" x14ac:dyDescent="0.2">
      <c r="A27">
        <v>0</v>
      </c>
      <c r="B27">
        <v>4.9215099999999996</v>
      </c>
    </row>
    <row r="28" spans="1:10" x14ac:dyDescent="0.2">
      <c r="A28">
        <v>0</v>
      </c>
      <c r="B28">
        <v>6.5216599999999998</v>
      </c>
    </row>
    <row r="29" spans="1:10" x14ac:dyDescent="0.2">
      <c r="A29">
        <v>0</v>
      </c>
      <c r="B29">
        <v>5.7267599999999996</v>
      </c>
    </row>
    <row r="30" spans="1:10" x14ac:dyDescent="0.2">
      <c r="A30">
        <v>0</v>
      </c>
      <c r="B30">
        <v>5.9292499999999997</v>
      </c>
    </row>
    <row r="31" spans="1:10" x14ac:dyDescent="0.2">
      <c r="A31">
        <v>0</v>
      </c>
      <c r="B31">
        <v>4.1787099999999997</v>
      </c>
    </row>
    <row r="32" spans="1:10" x14ac:dyDescent="0.2">
      <c r="A32">
        <v>0</v>
      </c>
      <c r="B32">
        <v>4.43004</v>
      </c>
    </row>
    <row r="33" spans="1:2" x14ac:dyDescent="0.2">
      <c r="A33">
        <v>0</v>
      </c>
      <c r="B33">
        <v>4.5035400000000001</v>
      </c>
    </row>
    <row r="34" spans="1:2" x14ac:dyDescent="0.2">
      <c r="A34">
        <v>0</v>
      </c>
      <c r="B34">
        <v>4.9091500000000003</v>
      </c>
    </row>
    <row r="35" spans="1:2" x14ac:dyDescent="0.2">
      <c r="A35">
        <v>0</v>
      </c>
      <c r="B35">
        <v>5.0478100000000001</v>
      </c>
    </row>
    <row r="36" spans="1:2" x14ac:dyDescent="0.2">
      <c r="A36">
        <v>0</v>
      </c>
      <c r="B36">
        <v>2.56271</v>
      </c>
    </row>
    <row r="37" spans="1:2" x14ac:dyDescent="0.2">
      <c r="A37">
        <v>0</v>
      </c>
      <c r="B37">
        <v>5.3456099999999998</v>
      </c>
    </row>
    <row r="38" spans="1:2" x14ac:dyDescent="0.2">
      <c r="A38">
        <v>0</v>
      </c>
      <c r="B38">
        <v>5.7647500000000003</v>
      </c>
    </row>
    <row r="39" spans="1:2" x14ac:dyDescent="0.2">
      <c r="A39">
        <v>0</v>
      </c>
      <c r="B39">
        <v>5.8095100000000004</v>
      </c>
    </row>
    <row r="40" spans="1:2" x14ac:dyDescent="0.2">
      <c r="A40">
        <v>0</v>
      </c>
      <c r="B40">
        <v>5.5736299999999996</v>
      </c>
    </row>
    <row r="41" spans="1:2" x14ac:dyDescent="0.2">
      <c r="A41">
        <v>0</v>
      </c>
      <c r="B41">
        <v>4.9335599999999999</v>
      </c>
    </row>
    <row r="42" spans="1:2" x14ac:dyDescent="0.2">
      <c r="A42">
        <v>0</v>
      </c>
      <c r="B42">
        <v>5.3885699999999996</v>
      </c>
    </row>
    <row r="43" spans="1:2" x14ac:dyDescent="0.2">
      <c r="A43">
        <v>0</v>
      </c>
      <c r="B43">
        <v>8.0006199999999996</v>
      </c>
    </row>
    <row r="44" spans="1:2" x14ac:dyDescent="0.2">
      <c r="A44">
        <v>0</v>
      </c>
      <c r="B44">
        <v>6.7160900000000003</v>
      </c>
    </row>
    <row r="45" spans="1:2" x14ac:dyDescent="0.2">
      <c r="A45">
        <v>0</v>
      </c>
      <c r="B45">
        <v>3.8111899999999999</v>
      </c>
    </row>
    <row r="46" spans="1:2" x14ac:dyDescent="0.2">
      <c r="A46">
        <v>0</v>
      </c>
      <c r="B46">
        <v>4.1258800000000004</v>
      </c>
    </row>
    <row r="47" spans="1:2" x14ac:dyDescent="0.2">
      <c r="A47">
        <v>0</v>
      </c>
      <c r="B47">
        <v>5.5179099999999996</v>
      </c>
    </row>
    <row r="48" spans="1:2" x14ac:dyDescent="0.2">
      <c r="A48">
        <v>0</v>
      </c>
      <c r="B48">
        <v>2.7868900000000001</v>
      </c>
    </row>
    <row r="49" spans="1:2" x14ac:dyDescent="0.2">
      <c r="A49">
        <v>0</v>
      </c>
      <c r="B49">
        <v>4.5259400000000003</v>
      </c>
    </row>
    <row r="50" spans="1:2" x14ac:dyDescent="0.2">
      <c r="A50">
        <v>0</v>
      </c>
      <c r="B50">
        <v>3.5076499999999999</v>
      </c>
    </row>
    <row r="51" spans="1:2" x14ac:dyDescent="0.2">
      <c r="A51">
        <v>0</v>
      </c>
      <c r="B51">
        <v>5.3738200000000003</v>
      </c>
    </row>
    <row r="52" spans="1:2" x14ac:dyDescent="0.2">
      <c r="A52">
        <v>1</v>
      </c>
      <c r="B52">
        <v>5.3466899999999997</v>
      </c>
    </row>
    <row r="53" spans="1:2" x14ac:dyDescent="0.2">
      <c r="A53">
        <v>1</v>
      </c>
      <c r="B53">
        <v>6.4667399999999997</v>
      </c>
    </row>
    <row r="54" spans="1:2" x14ac:dyDescent="0.2">
      <c r="A54">
        <v>1</v>
      </c>
      <c r="B54">
        <v>5.3390599999999999</v>
      </c>
    </row>
    <row r="55" spans="1:2" x14ac:dyDescent="0.2">
      <c r="A55">
        <v>1</v>
      </c>
      <c r="B55">
        <v>6.7116400000000001</v>
      </c>
    </row>
    <row r="56" spans="1:2" x14ac:dyDescent="0.2">
      <c r="A56">
        <v>1</v>
      </c>
      <c r="B56">
        <v>3.5383800000000001</v>
      </c>
    </row>
    <row r="57" spans="1:2" x14ac:dyDescent="0.2">
      <c r="A57">
        <v>1</v>
      </c>
      <c r="B57">
        <v>7.4417499999999999</v>
      </c>
    </row>
    <row r="58" spans="1:2" x14ac:dyDescent="0.2">
      <c r="A58">
        <v>1</v>
      </c>
      <c r="B58">
        <v>5.9237799999999998</v>
      </c>
    </row>
    <row r="59" spans="1:2" x14ac:dyDescent="0.2">
      <c r="A59">
        <v>1</v>
      </c>
      <c r="B59">
        <v>4.1370399999999998</v>
      </c>
    </row>
    <row r="60" spans="1:2" x14ac:dyDescent="0.2">
      <c r="A60">
        <v>1</v>
      </c>
      <c r="B60">
        <v>6.4869399999999997</v>
      </c>
    </row>
    <row r="61" spans="1:2" x14ac:dyDescent="0.2">
      <c r="A61">
        <v>1</v>
      </c>
      <c r="B61">
        <v>6.5592300000000003</v>
      </c>
    </row>
    <row r="62" spans="1:2" x14ac:dyDescent="0.2">
      <c r="A62">
        <v>1</v>
      </c>
      <c r="B62">
        <v>7.0044399999999998</v>
      </c>
    </row>
    <row r="63" spans="1:2" x14ac:dyDescent="0.2">
      <c r="A63">
        <v>1</v>
      </c>
      <c r="B63">
        <v>5.3829599999999997</v>
      </c>
    </row>
    <row r="64" spans="1:2" x14ac:dyDescent="0.2">
      <c r="A64">
        <v>1</v>
      </c>
      <c r="B64">
        <v>3.4939499999999999</v>
      </c>
    </row>
    <row r="65" spans="1:2" x14ac:dyDescent="0.2">
      <c r="A65">
        <v>1</v>
      </c>
      <c r="B65">
        <v>5.7426000000000004</v>
      </c>
    </row>
    <row r="66" spans="1:2" x14ac:dyDescent="0.2">
      <c r="A66">
        <v>1</v>
      </c>
      <c r="B66">
        <v>3.52887</v>
      </c>
    </row>
    <row r="67" spans="1:2" x14ac:dyDescent="0.2">
      <c r="A67">
        <v>1</v>
      </c>
      <c r="B67">
        <v>4.8585399999999996</v>
      </c>
    </row>
    <row r="68" spans="1:2" x14ac:dyDescent="0.2">
      <c r="A68">
        <v>1</v>
      </c>
      <c r="B68">
        <v>4.4585100000000004</v>
      </c>
    </row>
    <row r="69" spans="1:2" x14ac:dyDescent="0.2">
      <c r="A69">
        <v>1</v>
      </c>
      <c r="B69">
        <v>6.9353800000000003</v>
      </c>
    </row>
    <row r="70" spans="1:2" x14ac:dyDescent="0.2">
      <c r="A70">
        <v>1</v>
      </c>
      <c r="B70">
        <v>4.2752600000000003</v>
      </c>
    </row>
    <row r="71" spans="1:2" x14ac:dyDescent="0.2">
      <c r="A71">
        <v>1</v>
      </c>
      <c r="B71">
        <v>4.0551399999999997</v>
      </c>
    </row>
    <row r="72" spans="1:2" x14ac:dyDescent="0.2">
      <c r="A72">
        <v>1</v>
      </c>
      <c r="B72">
        <v>5.0223500000000003</v>
      </c>
    </row>
    <row r="73" spans="1:2" x14ac:dyDescent="0.2">
      <c r="A73">
        <v>1</v>
      </c>
      <c r="B73">
        <v>5.0386600000000001</v>
      </c>
    </row>
    <row r="74" spans="1:2" x14ac:dyDescent="0.2">
      <c r="A74">
        <v>1</v>
      </c>
      <c r="B74">
        <v>4.7875899999999998</v>
      </c>
    </row>
    <row r="75" spans="1:2" x14ac:dyDescent="0.2">
      <c r="A75">
        <v>1</v>
      </c>
      <c r="B75">
        <v>5.0937299999999999</v>
      </c>
    </row>
    <row r="76" spans="1:2" x14ac:dyDescent="0.2">
      <c r="A76">
        <v>1</v>
      </c>
      <c r="B76">
        <v>3.8606099999999999</v>
      </c>
    </row>
    <row r="77" spans="1:2" x14ac:dyDescent="0.2">
      <c r="A77">
        <v>1</v>
      </c>
      <c r="B77">
        <v>6.1143000000000001</v>
      </c>
    </row>
    <row r="78" spans="1:2" x14ac:dyDescent="0.2">
      <c r="A78">
        <v>1</v>
      </c>
      <c r="B78">
        <v>8.2949400000000004</v>
      </c>
    </row>
    <row r="79" spans="1:2" x14ac:dyDescent="0.2">
      <c r="A79">
        <v>1</v>
      </c>
      <c r="B79">
        <v>4.8904399999999999</v>
      </c>
    </row>
    <row r="80" spans="1:2" x14ac:dyDescent="0.2">
      <c r="A80">
        <v>1</v>
      </c>
      <c r="B80">
        <v>4.94048</v>
      </c>
    </row>
    <row r="81" spans="1:2" x14ac:dyDescent="0.2">
      <c r="A81">
        <v>1</v>
      </c>
      <c r="B81">
        <v>5.7633400000000004</v>
      </c>
    </row>
    <row r="82" spans="1:2" x14ac:dyDescent="0.2">
      <c r="A82">
        <v>1</v>
      </c>
      <c r="B82">
        <v>3.4995500000000002</v>
      </c>
    </row>
    <row r="83" spans="1:2" x14ac:dyDescent="0.2">
      <c r="A83">
        <v>1</v>
      </c>
      <c r="B83">
        <v>5.1659600000000001</v>
      </c>
    </row>
    <row r="84" spans="1:2" x14ac:dyDescent="0.2">
      <c r="A84">
        <v>1</v>
      </c>
      <c r="B84">
        <v>6.2933300000000001</v>
      </c>
    </row>
    <row r="85" spans="1:2" x14ac:dyDescent="0.2">
      <c r="A85">
        <v>1</v>
      </c>
      <c r="B85">
        <v>4.7225999999999999</v>
      </c>
    </row>
    <row r="86" spans="1:2" x14ac:dyDescent="0.2">
      <c r="A86">
        <v>1</v>
      </c>
      <c r="B86">
        <v>4.8878599999999999</v>
      </c>
    </row>
    <row r="87" spans="1:2" x14ac:dyDescent="0.2">
      <c r="A87">
        <v>1</v>
      </c>
      <c r="B87">
        <v>5.0573800000000002</v>
      </c>
    </row>
    <row r="88" spans="1:2" x14ac:dyDescent="0.2">
      <c r="A88">
        <v>1</v>
      </c>
      <c r="B88">
        <v>5.7521100000000001</v>
      </c>
    </row>
    <row r="89" spans="1:2" x14ac:dyDescent="0.2">
      <c r="A89">
        <v>1</v>
      </c>
      <c r="B89">
        <v>3.3725000000000001</v>
      </c>
    </row>
    <row r="90" spans="1:2" x14ac:dyDescent="0.2">
      <c r="A90">
        <v>1</v>
      </c>
      <c r="B90">
        <v>3.5053700000000001</v>
      </c>
    </row>
    <row r="91" spans="1:2" x14ac:dyDescent="0.2">
      <c r="A91">
        <v>1</v>
      </c>
      <c r="B91">
        <v>4.6478999999999999</v>
      </c>
    </row>
    <row r="92" spans="1:2" x14ac:dyDescent="0.2">
      <c r="A92">
        <v>1</v>
      </c>
      <c r="B92">
        <v>3.4169900000000002</v>
      </c>
    </row>
    <row r="93" spans="1:2" x14ac:dyDescent="0.2">
      <c r="A93">
        <v>1</v>
      </c>
      <c r="B93">
        <v>5.0030299999999999</v>
      </c>
    </row>
    <row r="94" spans="1:2" x14ac:dyDescent="0.2">
      <c r="A94">
        <v>1</v>
      </c>
      <c r="B94">
        <v>6.7623699999999998</v>
      </c>
    </row>
    <row r="95" spans="1:2" x14ac:dyDescent="0.2">
      <c r="A95">
        <v>1</v>
      </c>
      <c r="B95">
        <v>2.91221</v>
      </c>
    </row>
    <row r="96" spans="1:2" x14ac:dyDescent="0.2">
      <c r="A96">
        <v>1</v>
      </c>
      <c r="B96">
        <v>4.92455</v>
      </c>
    </row>
    <row r="97" spans="1:2" x14ac:dyDescent="0.2">
      <c r="A97">
        <v>1</v>
      </c>
      <c r="B97">
        <v>7.4180999999999999</v>
      </c>
    </row>
    <row r="98" spans="1:2" x14ac:dyDescent="0.2">
      <c r="A98">
        <v>1</v>
      </c>
      <c r="B98">
        <v>5.4495899999999997</v>
      </c>
    </row>
    <row r="99" spans="1:2" x14ac:dyDescent="0.2">
      <c r="A99">
        <v>1</v>
      </c>
      <c r="B99">
        <v>5.3465800000000003</v>
      </c>
    </row>
    <row r="100" spans="1:2" x14ac:dyDescent="0.2">
      <c r="A100">
        <v>1</v>
      </c>
      <c r="B100">
        <v>5.7607699999999999</v>
      </c>
    </row>
    <row r="101" spans="1:2" x14ac:dyDescent="0.2">
      <c r="A101">
        <v>1</v>
      </c>
      <c r="B101">
        <v>5.4378200000000003</v>
      </c>
    </row>
    <row r="102" spans="1:2" x14ac:dyDescent="0.2">
      <c r="A102">
        <v>2</v>
      </c>
      <c r="B102">
        <v>5.4796100000000001</v>
      </c>
    </row>
    <row r="103" spans="1:2" x14ac:dyDescent="0.2">
      <c r="A103">
        <v>2</v>
      </c>
      <c r="B103">
        <v>6.1677900000000001</v>
      </c>
    </row>
    <row r="104" spans="1:2" x14ac:dyDescent="0.2">
      <c r="A104">
        <v>2</v>
      </c>
      <c r="B104">
        <v>5.15998</v>
      </c>
    </row>
    <row r="105" spans="1:2" x14ac:dyDescent="0.2">
      <c r="A105">
        <v>2</v>
      </c>
      <c r="B105">
        <v>5.9117800000000003</v>
      </c>
    </row>
    <row r="106" spans="1:2" x14ac:dyDescent="0.2">
      <c r="A106">
        <v>2</v>
      </c>
      <c r="B106">
        <v>3.4708999999999999</v>
      </c>
    </row>
    <row r="107" spans="1:2" x14ac:dyDescent="0.2">
      <c r="A107">
        <v>2</v>
      </c>
      <c r="B107">
        <v>6.3224099999999996</v>
      </c>
    </row>
    <row r="108" spans="1:2" x14ac:dyDescent="0.2">
      <c r="A108">
        <v>2</v>
      </c>
      <c r="B108">
        <v>4.8530699999999998</v>
      </c>
    </row>
    <row r="109" spans="1:2" x14ac:dyDescent="0.2">
      <c r="A109">
        <v>2</v>
      </c>
      <c r="B109">
        <v>3.1689600000000002</v>
      </c>
    </row>
    <row r="110" spans="1:2" x14ac:dyDescent="0.2">
      <c r="A110">
        <v>2</v>
      </c>
      <c r="B110">
        <v>5.5110799999999998</v>
      </c>
    </row>
    <row r="111" spans="1:2" x14ac:dyDescent="0.2">
      <c r="A111">
        <v>2</v>
      </c>
      <c r="B111">
        <v>4.6673900000000001</v>
      </c>
    </row>
    <row r="112" spans="1:2" x14ac:dyDescent="0.2">
      <c r="A112">
        <v>2</v>
      </c>
      <c r="B112">
        <v>6.0302600000000002</v>
      </c>
    </row>
    <row r="113" spans="1:2" x14ac:dyDescent="0.2">
      <c r="A113">
        <v>2</v>
      </c>
      <c r="B113">
        <v>5.10114</v>
      </c>
    </row>
    <row r="114" spans="1:2" x14ac:dyDescent="0.2">
      <c r="A114">
        <v>2</v>
      </c>
      <c r="B114">
        <v>4.19855</v>
      </c>
    </row>
    <row r="115" spans="1:2" x14ac:dyDescent="0.2">
      <c r="A115">
        <v>2</v>
      </c>
      <c r="B115">
        <v>6.21469</v>
      </c>
    </row>
    <row r="116" spans="1:2" x14ac:dyDescent="0.2">
      <c r="A116">
        <v>2</v>
      </c>
      <c r="B116">
        <v>6.1164199999999997</v>
      </c>
    </row>
    <row r="117" spans="1:2" x14ac:dyDescent="0.2">
      <c r="A117">
        <v>2</v>
      </c>
      <c r="B117">
        <v>3.8982899999999998</v>
      </c>
    </row>
    <row r="118" spans="1:2" x14ac:dyDescent="0.2">
      <c r="A118">
        <v>2</v>
      </c>
      <c r="B118">
        <v>6.6243400000000001</v>
      </c>
    </row>
    <row r="119" spans="1:2" x14ac:dyDescent="0.2">
      <c r="A119">
        <v>2</v>
      </c>
      <c r="B119">
        <v>5.9161000000000001</v>
      </c>
    </row>
    <row r="120" spans="1:2" x14ac:dyDescent="0.2">
      <c r="A120">
        <v>2</v>
      </c>
      <c r="B120">
        <v>4.3180899999999998</v>
      </c>
    </row>
    <row r="121" spans="1:2" x14ac:dyDescent="0.2">
      <c r="A121">
        <v>2</v>
      </c>
      <c r="B121">
        <v>5.3256800000000002</v>
      </c>
    </row>
    <row r="122" spans="1:2" x14ac:dyDescent="0.2">
      <c r="A122">
        <v>2</v>
      </c>
      <c r="B122">
        <v>5.1301899999999998</v>
      </c>
    </row>
    <row r="123" spans="1:2" x14ac:dyDescent="0.2">
      <c r="A123">
        <v>2</v>
      </c>
      <c r="B123">
        <v>5.1101700000000001</v>
      </c>
    </row>
    <row r="124" spans="1:2" x14ac:dyDescent="0.2">
      <c r="A124">
        <v>2</v>
      </c>
      <c r="B124">
        <v>4.2492400000000004</v>
      </c>
    </row>
    <row r="125" spans="1:2" x14ac:dyDescent="0.2">
      <c r="A125">
        <v>2</v>
      </c>
      <c r="B125">
        <v>6.4047000000000001</v>
      </c>
    </row>
    <row r="126" spans="1:2" x14ac:dyDescent="0.2">
      <c r="A126">
        <v>2</v>
      </c>
      <c r="B126">
        <v>6.1173900000000003</v>
      </c>
    </row>
    <row r="127" spans="1:2" x14ac:dyDescent="0.2">
      <c r="A127">
        <v>2</v>
      </c>
      <c r="B127">
        <v>4.8120799999999999</v>
      </c>
    </row>
    <row r="128" spans="1:2" x14ac:dyDescent="0.2">
      <c r="A128">
        <v>2</v>
      </c>
      <c r="B128">
        <v>5.7165100000000004</v>
      </c>
    </row>
    <row r="129" spans="1:2" x14ac:dyDescent="0.2">
      <c r="A129">
        <v>2</v>
      </c>
      <c r="B129">
        <v>4.9425100000000004</v>
      </c>
    </row>
    <row r="130" spans="1:2" x14ac:dyDescent="0.2">
      <c r="A130">
        <v>2</v>
      </c>
      <c r="B130">
        <v>7.91465</v>
      </c>
    </row>
    <row r="131" spans="1:2" x14ac:dyDescent="0.2">
      <c r="A131">
        <v>2</v>
      </c>
      <c r="B131">
        <v>4.5447600000000001</v>
      </c>
    </row>
    <row r="132" spans="1:2" x14ac:dyDescent="0.2">
      <c r="A132">
        <v>2</v>
      </c>
      <c r="B132">
        <v>5.8858899999999998</v>
      </c>
    </row>
    <row r="133" spans="1:2" x14ac:dyDescent="0.2">
      <c r="A133">
        <v>2</v>
      </c>
      <c r="B133">
        <v>5.8289999999999997</v>
      </c>
    </row>
    <row r="134" spans="1:2" x14ac:dyDescent="0.2">
      <c r="A134">
        <v>2</v>
      </c>
      <c r="B134">
        <v>4.415</v>
      </c>
    </row>
    <row r="135" spans="1:2" x14ac:dyDescent="0.2">
      <c r="A135">
        <v>2</v>
      </c>
      <c r="B135">
        <v>4.5408099999999996</v>
      </c>
    </row>
    <row r="136" spans="1:2" x14ac:dyDescent="0.2">
      <c r="A136">
        <v>2</v>
      </c>
      <c r="B136">
        <v>4.0924300000000002</v>
      </c>
    </row>
    <row r="137" spans="1:2" x14ac:dyDescent="0.2">
      <c r="A137">
        <v>2</v>
      </c>
      <c r="B137">
        <v>5.7747599999999997</v>
      </c>
    </row>
    <row r="138" spans="1:2" x14ac:dyDescent="0.2">
      <c r="A138">
        <v>2</v>
      </c>
      <c r="B138">
        <v>4.8676199999999996</v>
      </c>
    </row>
    <row r="139" spans="1:2" x14ac:dyDescent="0.2">
      <c r="A139">
        <v>2</v>
      </c>
      <c r="B139">
        <v>4.1654499999999999</v>
      </c>
    </row>
    <row r="140" spans="1:2" x14ac:dyDescent="0.2">
      <c r="A140">
        <v>2</v>
      </c>
      <c r="B140">
        <v>5.34856</v>
      </c>
    </row>
    <row r="141" spans="1:2" x14ac:dyDescent="0.2">
      <c r="A141">
        <v>2</v>
      </c>
      <c r="B141">
        <v>6.2288199999999998</v>
      </c>
    </row>
    <row r="142" spans="1:2" x14ac:dyDescent="0.2">
      <c r="A142">
        <v>2</v>
      </c>
      <c r="B142">
        <v>5.4607200000000002</v>
      </c>
    </row>
    <row r="143" spans="1:2" x14ac:dyDescent="0.2">
      <c r="A143">
        <v>2</v>
      </c>
      <c r="B143">
        <v>4.3689200000000001</v>
      </c>
    </row>
    <row r="144" spans="1:2" x14ac:dyDescent="0.2">
      <c r="A144">
        <v>2</v>
      </c>
      <c r="B144">
        <v>4.1886400000000004</v>
      </c>
    </row>
    <row r="145" spans="1:2" x14ac:dyDescent="0.2">
      <c r="A145">
        <v>2</v>
      </c>
      <c r="B145">
        <v>4.0713200000000001</v>
      </c>
    </row>
    <row r="146" spans="1:2" x14ac:dyDescent="0.2">
      <c r="A146">
        <v>2</v>
      </c>
      <c r="B146">
        <v>4.5625999999999998</v>
      </c>
    </row>
    <row r="147" spans="1:2" x14ac:dyDescent="0.2">
      <c r="A147">
        <v>2</v>
      </c>
      <c r="B147">
        <v>5.0716700000000001</v>
      </c>
    </row>
    <row r="148" spans="1:2" x14ac:dyDescent="0.2">
      <c r="A148">
        <v>2</v>
      </c>
      <c r="B148">
        <v>5.3748399999999998</v>
      </c>
    </row>
    <row r="149" spans="1:2" x14ac:dyDescent="0.2">
      <c r="A149">
        <v>2</v>
      </c>
      <c r="B149">
        <v>6.1212799999999996</v>
      </c>
    </row>
    <row r="150" spans="1:2" x14ac:dyDescent="0.2">
      <c r="A150">
        <v>2</v>
      </c>
      <c r="B150">
        <v>4.9889000000000001</v>
      </c>
    </row>
    <row r="151" spans="1:2" x14ac:dyDescent="0.2">
      <c r="A151">
        <v>2</v>
      </c>
      <c r="B151">
        <v>6.3736199999999998</v>
      </c>
    </row>
    <row r="152" spans="1:2" x14ac:dyDescent="0.2">
      <c r="A152">
        <v>3</v>
      </c>
      <c r="B152">
        <v>6.4692699999999999</v>
      </c>
    </row>
    <row r="153" spans="1:2" x14ac:dyDescent="0.2">
      <c r="A153">
        <v>3</v>
      </c>
      <c r="B153">
        <v>5.8503999999999996</v>
      </c>
    </row>
    <row r="154" spans="1:2" x14ac:dyDescent="0.2">
      <c r="A154">
        <v>3</v>
      </c>
      <c r="B154">
        <v>7.0248200000000001</v>
      </c>
    </row>
    <row r="155" spans="1:2" x14ac:dyDescent="0.2">
      <c r="A155">
        <v>3</v>
      </c>
      <c r="B155">
        <v>6.9727600000000001</v>
      </c>
    </row>
    <row r="156" spans="1:2" x14ac:dyDescent="0.2">
      <c r="A156">
        <v>3</v>
      </c>
      <c r="B156">
        <v>6.0137099999999997</v>
      </c>
    </row>
    <row r="157" spans="1:2" x14ac:dyDescent="0.2">
      <c r="A157">
        <v>3</v>
      </c>
      <c r="B157">
        <v>4.0543899999999997</v>
      </c>
    </row>
    <row r="158" spans="1:2" x14ac:dyDescent="0.2">
      <c r="A158">
        <v>3</v>
      </c>
      <c r="B158">
        <v>4.9125800000000002</v>
      </c>
    </row>
    <row r="159" spans="1:2" x14ac:dyDescent="0.2">
      <c r="A159">
        <v>3</v>
      </c>
      <c r="B159">
        <v>4.95519</v>
      </c>
    </row>
    <row r="160" spans="1:2" x14ac:dyDescent="0.2">
      <c r="A160">
        <v>3</v>
      </c>
      <c r="B160">
        <v>3.9636399999999998</v>
      </c>
    </row>
    <row r="161" spans="1:2" x14ac:dyDescent="0.2">
      <c r="A161">
        <v>3</v>
      </c>
      <c r="B161">
        <v>2.5521699999999998</v>
      </c>
    </row>
    <row r="162" spans="1:2" x14ac:dyDescent="0.2">
      <c r="A162">
        <v>3</v>
      </c>
      <c r="B162">
        <v>4.5444300000000002</v>
      </c>
    </row>
    <row r="163" spans="1:2" x14ac:dyDescent="0.2">
      <c r="A163">
        <v>3</v>
      </c>
      <c r="B163">
        <v>6.3911499999999997</v>
      </c>
    </row>
    <row r="164" spans="1:2" x14ac:dyDescent="0.2">
      <c r="A164">
        <v>3</v>
      </c>
      <c r="B164">
        <v>3.90239</v>
      </c>
    </row>
    <row r="165" spans="1:2" x14ac:dyDescent="0.2">
      <c r="A165">
        <v>3</v>
      </c>
      <c r="B165">
        <v>4.7981999999999996</v>
      </c>
    </row>
    <row r="166" spans="1:2" x14ac:dyDescent="0.2">
      <c r="A166">
        <v>3</v>
      </c>
      <c r="B166">
        <v>5.8422200000000002</v>
      </c>
    </row>
    <row r="167" spans="1:2" x14ac:dyDescent="0.2">
      <c r="A167">
        <v>3</v>
      </c>
      <c r="B167">
        <v>6.0748600000000001</v>
      </c>
    </row>
    <row r="168" spans="1:2" x14ac:dyDescent="0.2">
      <c r="A168">
        <v>3</v>
      </c>
      <c r="B168">
        <v>4.49186</v>
      </c>
    </row>
    <row r="169" spans="1:2" x14ac:dyDescent="0.2">
      <c r="A169">
        <v>3</v>
      </c>
      <c r="B169">
        <v>2.9725899999999998</v>
      </c>
    </row>
    <row r="170" spans="1:2" x14ac:dyDescent="0.2">
      <c r="A170">
        <v>3</v>
      </c>
      <c r="B170">
        <v>7.4798600000000004</v>
      </c>
    </row>
    <row r="171" spans="1:2" x14ac:dyDescent="0.2">
      <c r="A171">
        <v>3</v>
      </c>
      <c r="B171">
        <v>5.4541500000000003</v>
      </c>
    </row>
    <row r="172" spans="1:2" x14ac:dyDescent="0.2">
      <c r="A172">
        <v>3</v>
      </c>
      <c r="B172">
        <v>7.0930600000000004</v>
      </c>
    </row>
    <row r="173" spans="1:2" x14ac:dyDescent="0.2">
      <c r="A173">
        <v>3</v>
      </c>
      <c r="B173">
        <v>4.9927099999999998</v>
      </c>
    </row>
    <row r="174" spans="1:2" x14ac:dyDescent="0.2">
      <c r="A174">
        <v>3</v>
      </c>
      <c r="B174">
        <v>6.5271600000000003</v>
      </c>
    </row>
    <row r="175" spans="1:2" x14ac:dyDescent="0.2">
      <c r="A175">
        <v>3</v>
      </c>
      <c r="B175">
        <v>5.4070200000000002</v>
      </c>
    </row>
    <row r="176" spans="1:2" x14ac:dyDescent="0.2">
      <c r="A176">
        <v>3</v>
      </c>
      <c r="B176">
        <v>4.44841</v>
      </c>
    </row>
    <row r="177" spans="1:2" x14ac:dyDescent="0.2">
      <c r="A177">
        <v>3</v>
      </c>
      <c r="B177">
        <v>6.99505</v>
      </c>
    </row>
    <row r="178" spans="1:2" x14ac:dyDescent="0.2">
      <c r="A178">
        <v>3</v>
      </c>
      <c r="B178">
        <v>6.9493900000000002</v>
      </c>
    </row>
    <row r="179" spans="1:2" x14ac:dyDescent="0.2">
      <c r="A179">
        <v>3</v>
      </c>
      <c r="B179">
        <v>4.5689099999999998</v>
      </c>
    </row>
    <row r="180" spans="1:2" x14ac:dyDescent="0.2">
      <c r="A180">
        <v>3</v>
      </c>
      <c r="B180">
        <v>3.2528700000000002</v>
      </c>
    </row>
    <row r="181" spans="1:2" x14ac:dyDescent="0.2">
      <c r="A181">
        <v>3</v>
      </c>
      <c r="B181">
        <v>3.8012800000000002</v>
      </c>
    </row>
    <row r="182" spans="1:2" x14ac:dyDescent="0.2">
      <c r="A182">
        <v>3</v>
      </c>
      <c r="B182">
        <v>6.2617700000000003</v>
      </c>
    </row>
    <row r="183" spans="1:2" x14ac:dyDescent="0.2">
      <c r="A183">
        <v>3</v>
      </c>
      <c r="B183">
        <v>4.5129799999999998</v>
      </c>
    </row>
    <row r="184" spans="1:2" x14ac:dyDescent="0.2">
      <c r="A184">
        <v>3</v>
      </c>
      <c r="B184">
        <v>5.6547299999999998</v>
      </c>
    </row>
    <row r="185" spans="1:2" x14ac:dyDescent="0.2">
      <c r="A185">
        <v>3</v>
      </c>
      <c r="B185">
        <v>6.0092699999999999</v>
      </c>
    </row>
    <row r="186" spans="1:2" x14ac:dyDescent="0.2">
      <c r="A186">
        <v>3</v>
      </c>
      <c r="B186">
        <v>6.43309</v>
      </c>
    </row>
    <row r="187" spans="1:2" x14ac:dyDescent="0.2">
      <c r="A187">
        <v>3</v>
      </c>
      <c r="B187">
        <v>5.1897900000000003</v>
      </c>
    </row>
    <row r="188" spans="1:2" x14ac:dyDescent="0.2">
      <c r="A188">
        <v>3</v>
      </c>
      <c r="B188">
        <v>4.5321699999999998</v>
      </c>
    </row>
    <row r="189" spans="1:2" x14ac:dyDescent="0.2">
      <c r="A189">
        <v>3</v>
      </c>
      <c r="B189">
        <v>5.7244799999999998</v>
      </c>
    </row>
    <row r="190" spans="1:2" x14ac:dyDescent="0.2">
      <c r="A190">
        <v>3</v>
      </c>
      <c r="B190">
        <v>5.2600300000000004</v>
      </c>
    </row>
    <row r="191" spans="1:2" x14ac:dyDescent="0.2">
      <c r="A191">
        <v>3</v>
      </c>
      <c r="B191">
        <v>5.2978800000000001</v>
      </c>
    </row>
    <row r="192" spans="1:2" x14ac:dyDescent="0.2">
      <c r="A192">
        <v>3</v>
      </c>
      <c r="B192">
        <v>6.2111799999999997</v>
      </c>
    </row>
    <row r="193" spans="1:2" x14ac:dyDescent="0.2">
      <c r="A193">
        <v>3</v>
      </c>
      <c r="B193">
        <v>4.6255899999999999</v>
      </c>
    </row>
    <row r="194" spans="1:2" x14ac:dyDescent="0.2">
      <c r="A194">
        <v>3</v>
      </c>
      <c r="B194">
        <v>6.6238799999999998</v>
      </c>
    </row>
    <row r="195" spans="1:2" x14ac:dyDescent="0.2">
      <c r="A195">
        <v>3</v>
      </c>
      <c r="B195">
        <v>6.1469100000000001</v>
      </c>
    </row>
    <row r="196" spans="1:2" x14ac:dyDescent="0.2">
      <c r="A196">
        <v>3</v>
      </c>
      <c r="B196">
        <v>5.5434000000000001</v>
      </c>
    </row>
    <row r="197" spans="1:2" x14ac:dyDescent="0.2">
      <c r="A197">
        <v>3</v>
      </c>
      <c r="B197">
        <v>5.8670600000000004</v>
      </c>
    </row>
    <row r="198" spans="1:2" x14ac:dyDescent="0.2">
      <c r="A198">
        <v>3</v>
      </c>
      <c r="B198">
        <v>4.7485299999999997</v>
      </c>
    </row>
    <row r="199" spans="1:2" x14ac:dyDescent="0.2">
      <c r="A199">
        <v>3</v>
      </c>
      <c r="B199">
        <v>6.3673099999999998</v>
      </c>
    </row>
    <row r="200" spans="1:2" x14ac:dyDescent="0.2">
      <c r="A200">
        <v>3</v>
      </c>
      <c r="B200">
        <v>5.4883499999999996</v>
      </c>
    </row>
    <row r="201" spans="1:2" x14ac:dyDescent="0.2">
      <c r="A201">
        <v>3</v>
      </c>
      <c r="B201">
        <v>5.6414900000000001</v>
      </c>
    </row>
    <row r="202" spans="1:2" x14ac:dyDescent="0.2">
      <c r="A202">
        <v>4</v>
      </c>
      <c r="B202">
        <v>5.1090900000000001</v>
      </c>
    </row>
    <row r="203" spans="1:2" x14ac:dyDescent="0.2">
      <c r="A203">
        <v>4</v>
      </c>
      <c r="B203">
        <v>4.6355700000000004</v>
      </c>
    </row>
    <row r="204" spans="1:2" x14ac:dyDescent="0.2">
      <c r="A204">
        <v>4</v>
      </c>
      <c r="B204">
        <v>5.7003599999999999</v>
      </c>
    </row>
    <row r="205" spans="1:2" x14ac:dyDescent="0.2">
      <c r="A205">
        <v>4</v>
      </c>
      <c r="B205">
        <v>7.6853699999999998</v>
      </c>
    </row>
    <row r="206" spans="1:2" x14ac:dyDescent="0.2">
      <c r="A206">
        <v>4</v>
      </c>
      <c r="B206">
        <v>6.7816099999999997</v>
      </c>
    </row>
    <row r="207" spans="1:2" x14ac:dyDescent="0.2">
      <c r="A207">
        <v>4</v>
      </c>
      <c r="B207">
        <v>5.3928399999999996</v>
      </c>
    </row>
    <row r="208" spans="1:2" x14ac:dyDescent="0.2">
      <c r="A208">
        <v>4</v>
      </c>
      <c r="B208">
        <v>4.1316699999999997</v>
      </c>
    </row>
    <row r="209" spans="1:2" x14ac:dyDescent="0.2">
      <c r="A209">
        <v>4</v>
      </c>
      <c r="B209">
        <v>7.0303899999999997</v>
      </c>
    </row>
    <row r="210" spans="1:2" x14ac:dyDescent="0.2">
      <c r="A210">
        <v>4</v>
      </c>
      <c r="B210">
        <v>5.21645</v>
      </c>
    </row>
    <row r="211" spans="1:2" x14ac:dyDescent="0.2">
      <c r="A211">
        <v>4</v>
      </c>
      <c r="B211">
        <v>5.0539800000000001</v>
      </c>
    </row>
    <row r="212" spans="1:2" x14ac:dyDescent="0.2">
      <c r="A212">
        <v>4</v>
      </c>
      <c r="B212">
        <v>5.24824</v>
      </c>
    </row>
    <row r="213" spans="1:2" x14ac:dyDescent="0.2">
      <c r="A213">
        <v>4</v>
      </c>
      <c r="B213">
        <v>7.6749499999999999</v>
      </c>
    </row>
    <row r="214" spans="1:2" x14ac:dyDescent="0.2">
      <c r="A214">
        <v>4</v>
      </c>
      <c r="B214">
        <v>5.7966199999999999</v>
      </c>
    </row>
    <row r="215" spans="1:2" x14ac:dyDescent="0.2">
      <c r="A215">
        <v>4</v>
      </c>
      <c r="B215">
        <v>6.2758900000000004</v>
      </c>
    </row>
    <row r="216" spans="1:2" x14ac:dyDescent="0.2">
      <c r="A216">
        <v>4</v>
      </c>
      <c r="B216">
        <v>5.1735300000000004</v>
      </c>
    </row>
    <row r="217" spans="1:2" x14ac:dyDescent="0.2">
      <c r="A217">
        <v>4</v>
      </c>
      <c r="B217">
        <v>4.8160100000000003</v>
      </c>
    </row>
    <row r="218" spans="1:2" x14ac:dyDescent="0.2">
      <c r="A218">
        <v>4</v>
      </c>
      <c r="B218">
        <v>4.88523</v>
      </c>
    </row>
    <row r="219" spans="1:2" x14ac:dyDescent="0.2">
      <c r="A219">
        <v>4</v>
      </c>
      <c r="B219">
        <v>6.5883700000000003</v>
      </c>
    </row>
    <row r="220" spans="1:2" x14ac:dyDescent="0.2">
      <c r="A220">
        <v>4</v>
      </c>
      <c r="B220">
        <v>6.8319900000000002</v>
      </c>
    </row>
    <row r="221" spans="1:2" x14ac:dyDescent="0.2">
      <c r="A221">
        <v>4</v>
      </c>
      <c r="B221">
        <v>5.92028</v>
      </c>
    </row>
    <row r="222" spans="1:2" x14ac:dyDescent="0.2">
      <c r="A222">
        <v>4</v>
      </c>
      <c r="B222">
        <v>3.4954000000000001</v>
      </c>
    </row>
    <row r="223" spans="1:2" x14ac:dyDescent="0.2">
      <c r="A223">
        <v>4</v>
      </c>
      <c r="B223">
        <v>3.6416200000000001</v>
      </c>
    </row>
    <row r="224" spans="1:2" x14ac:dyDescent="0.2">
      <c r="A224">
        <v>4</v>
      </c>
      <c r="B224">
        <v>6.2402499999999996</v>
      </c>
    </row>
    <row r="225" spans="1:2" x14ac:dyDescent="0.2">
      <c r="A225">
        <v>4</v>
      </c>
      <c r="B225">
        <v>3.6479400000000002</v>
      </c>
    </row>
    <row r="226" spans="1:2" x14ac:dyDescent="0.2">
      <c r="A226">
        <v>4</v>
      </c>
      <c r="B226">
        <v>5.62026</v>
      </c>
    </row>
    <row r="227" spans="1:2" x14ac:dyDescent="0.2">
      <c r="A227">
        <v>4</v>
      </c>
      <c r="B227">
        <v>5.3410799999999998</v>
      </c>
    </row>
    <row r="228" spans="1:2" x14ac:dyDescent="0.2">
      <c r="A228">
        <v>4</v>
      </c>
      <c r="B228">
        <v>6.5731799999999998</v>
      </c>
    </row>
    <row r="229" spans="1:2" x14ac:dyDescent="0.2">
      <c r="A229">
        <v>4</v>
      </c>
      <c r="B229">
        <v>5.5202400000000003</v>
      </c>
    </row>
    <row r="230" spans="1:2" x14ac:dyDescent="0.2">
      <c r="A230">
        <v>4</v>
      </c>
      <c r="B230">
        <v>6.9265100000000004</v>
      </c>
    </row>
    <row r="231" spans="1:2" x14ac:dyDescent="0.2">
      <c r="A231">
        <v>4</v>
      </c>
      <c r="B231">
        <v>4.4994899999999998</v>
      </c>
    </row>
    <row r="232" spans="1:2" x14ac:dyDescent="0.2">
      <c r="A232">
        <v>4</v>
      </c>
      <c r="B232">
        <v>6.9688800000000004</v>
      </c>
    </row>
    <row r="233" spans="1:2" x14ac:dyDescent="0.2">
      <c r="A233">
        <v>4</v>
      </c>
      <c r="B233">
        <v>6.2408700000000001</v>
      </c>
    </row>
    <row r="234" spans="1:2" x14ac:dyDescent="0.2">
      <c r="A234">
        <v>4</v>
      </c>
      <c r="B234">
        <v>5.4382999999999999</v>
      </c>
    </row>
    <row r="235" spans="1:2" x14ac:dyDescent="0.2">
      <c r="A235">
        <v>4</v>
      </c>
      <c r="B235">
        <v>4.9108599999999996</v>
      </c>
    </row>
    <row r="236" spans="1:2" x14ac:dyDescent="0.2">
      <c r="A236">
        <v>4</v>
      </c>
      <c r="B236">
        <v>6.0281500000000001</v>
      </c>
    </row>
    <row r="237" spans="1:2" x14ac:dyDescent="0.2">
      <c r="A237">
        <v>4</v>
      </c>
      <c r="B237">
        <v>4.3317500000000004</v>
      </c>
    </row>
    <row r="238" spans="1:2" x14ac:dyDescent="0.2">
      <c r="A238">
        <v>4</v>
      </c>
      <c r="B238">
        <v>7.8803299999999998</v>
      </c>
    </row>
    <row r="239" spans="1:2" x14ac:dyDescent="0.2">
      <c r="A239">
        <v>4</v>
      </c>
      <c r="B239">
        <v>4.6513200000000001</v>
      </c>
    </row>
    <row r="240" spans="1:2" x14ac:dyDescent="0.2">
      <c r="A240">
        <v>4</v>
      </c>
      <c r="B240">
        <v>5.3690300000000004</v>
      </c>
    </row>
    <row r="241" spans="1:2" x14ac:dyDescent="0.2">
      <c r="A241">
        <v>4</v>
      </c>
      <c r="B241">
        <v>5.9483800000000002</v>
      </c>
    </row>
    <row r="242" spans="1:2" x14ac:dyDescent="0.2">
      <c r="A242">
        <v>4</v>
      </c>
      <c r="B242">
        <v>5.0202900000000001</v>
      </c>
    </row>
    <row r="243" spans="1:2" x14ac:dyDescent="0.2">
      <c r="A243">
        <v>4</v>
      </c>
      <c r="B243">
        <v>5.2986300000000002</v>
      </c>
    </row>
    <row r="244" spans="1:2" x14ac:dyDescent="0.2">
      <c r="A244">
        <v>4</v>
      </c>
      <c r="B244">
        <v>4.9859</v>
      </c>
    </row>
    <row r="245" spans="1:2" x14ac:dyDescent="0.2">
      <c r="A245">
        <v>4</v>
      </c>
      <c r="B245">
        <v>4.91486</v>
      </c>
    </row>
    <row r="246" spans="1:2" x14ac:dyDescent="0.2">
      <c r="A246">
        <v>4</v>
      </c>
      <c r="B246">
        <v>5.7206400000000004</v>
      </c>
    </row>
    <row r="247" spans="1:2" x14ac:dyDescent="0.2">
      <c r="A247">
        <v>4</v>
      </c>
      <c r="B247">
        <v>6.1866899999999996</v>
      </c>
    </row>
    <row r="248" spans="1:2" x14ac:dyDescent="0.2">
      <c r="A248">
        <v>4</v>
      </c>
      <c r="B248">
        <v>5.2419599999999997</v>
      </c>
    </row>
    <row r="249" spans="1:2" x14ac:dyDescent="0.2">
      <c r="A249">
        <v>4</v>
      </c>
      <c r="B249">
        <v>5.7682399999999996</v>
      </c>
    </row>
    <row r="250" spans="1:2" x14ac:dyDescent="0.2">
      <c r="A250">
        <v>4</v>
      </c>
      <c r="B250">
        <v>5.1231999999999998</v>
      </c>
    </row>
    <row r="251" spans="1:2" x14ac:dyDescent="0.2">
      <c r="A251">
        <v>4</v>
      </c>
      <c r="B251">
        <v>2.7057899999999999</v>
      </c>
    </row>
    <row r="252" spans="1:2" x14ac:dyDescent="0.2">
      <c r="A252">
        <v>5</v>
      </c>
      <c r="B252">
        <v>5.4221899999999996</v>
      </c>
    </row>
    <row r="253" spans="1:2" x14ac:dyDescent="0.2">
      <c r="A253">
        <v>5</v>
      </c>
      <c r="B253">
        <v>6.55999</v>
      </c>
    </row>
    <row r="254" spans="1:2" x14ac:dyDescent="0.2">
      <c r="A254">
        <v>5</v>
      </c>
      <c r="B254">
        <v>3.8017500000000002</v>
      </c>
    </row>
    <row r="255" spans="1:2" x14ac:dyDescent="0.2">
      <c r="A255">
        <v>5</v>
      </c>
      <c r="B255">
        <v>7.5566300000000002</v>
      </c>
    </row>
    <row r="256" spans="1:2" x14ac:dyDescent="0.2">
      <c r="A256">
        <v>5</v>
      </c>
      <c r="B256">
        <v>6.4524800000000004</v>
      </c>
    </row>
    <row r="257" spans="1:2" x14ac:dyDescent="0.2">
      <c r="A257">
        <v>5</v>
      </c>
      <c r="B257">
        <v>4.3651900000000001</v>
      </c>
    </row>
    <row r="258" spans="1:2" x14ac:dyDescent="0.2">
      <c r="A258">
        <v>5</v>
      </c>
      <c r="B258">
        <v>6.3592500000000003</v>
      </c>
    </row>
    <row r="259" spans="1:2" x14ac:dyDescent="0.2">
      <c r="A259">
        <v>5</v>
      </c>
      <c r="B259">
        <v>6.24099</v>
      </c>
    </row>
    <row r="260" spans="1:2" x14ac:dyDescent="0.2">
      <c r="A260">
        <v>5</v>
      </c>
      <c r="B260">
        <v>6.4763700000000002</v>
      </c>
    </row>
    <row r="261" spans="1:2" x14ac:dyDescent="0.2">
      <c r="A261">
        <v>5</v>
      </c>
      <c r="B261">
        <v>6.7373200000000004</v>
      </c>
    </row>
    <row r="262" spans="1:2" x14ac:dyDescent="0.2">
      <c r="A262">
        <v>5</v>
      </c>
      <c r="B262">
        <v>5.3355199999999998</v>
      </c>
    </row>
    <row r="263" spans="1:2" x14ac:dyDescent="0.2">
      <c r="A263">
        <v>5</v>
      </c>
      <c r="B263">
        <v>6.3691000000000004</v>
      </c>
    </row>
    <row r="264" spans="1:2" x14ac:dyDescent="0.2">
      <c r="A264">
        <v>5</v>
      </c>
      <c r="B264">
        <v>4.7973800000000004</v>
      </c>
    </row>
    <row r="265" spans="1:2" x14ac:dyDescent="0.2">
      <c r="A265">
        <v>5</v>
      </c>
      <c r="B265">
        <v>5.4076399999999998</v>
      </c>
    </row>
    <row r="266" spans="1:2" x14ac:dyDescent="0.2">
      <c r="A266">
        <v>5</v>
      </c>
      <c r="B266">
        <v>4.5446099999999996</v>
      </c>
    </row>
    <row r="267" spans="1:2" x14ac:dyDescent="0.2">
      <c r="A267">
        <v>5</v>
      </c>
      <c r="B267">
        <v>4.6106600000000002</v>
      </c>
    </row>
    <row r="268" spans="1:2" x14ac:dyDescent="0.2">
      <c r="A268">
        <v>5</v>
      </c>
      <c r="B268">
        <v>5.0506399999999996</v>
      </c>
    </row>
    <row r="269" spans="1:2" x14ac:dyDescent="0.2">
      <c r="A269">
        <v>5</v>
      </c>
      <c r="B269">
        <v>3.3317999999999999</v>
      </c>
    </row>
    <row r="270" spans="1:2" x14ac:dyDescent="0.2">
      <c r="A270">
        <v>5</v>
      </c>
      <c r="B270">
        <v>6.7913600000000001</v>
      </c>
    </row>
    <row r="271" spans="1:2" x14ac:dyDescent="0.2">
      <c r="A271">
        <v>5</v>
      </c>
      <c r="B271">
        <v>4.1476199999999999</v>
      </c>
    </row>
    <row r="272" spans="1:2" x14ac:dyDescent="0.2">
      <c r="A272">
        <v>5</v>
      </c>
      <c r="B272">
        <v>4.09328</v>
      </c>
    </row>
    <row r="273" spans="1:2" x14ac:dyDescent="0.2">
      <c r="A273">
        <v>5</v>
      </c>
      <c r="B273">
        <v>3.4014799999999998</v>
      </c>
    </row>
    <row r="274" spans="1:2" x14ac:dyDescent="0.2">
      <c r="A274">
        <v>5</v>
      </c>
      <c r="B274">
        <v>6.4072199999999997</v>
      </c>
    </row>
    <row r="275" spans="1:2" x14ac:dyDescent="0.2">
      <c r="A275">
        <v>5</v>
      </c>
      <c r="B275">
        <v>5.0081199999999999</v>
      </c>
    </row>
    <row r="276" spans="1:2" x14ac:dyDescent="0.2">
      <c r="A276">
        <v>5</v>
      </c>
      <c r="B276">
        <v>5.5087400000000004</v>
      </c>
    </row>
    <row r="277" spans="1:2" x14ac:dyDescent="0.2">
      <c r="A277">
        <v>5</v>
      </c>
      <c r="B277">
        <v>5.4521199999999999</v>
      </c>
    </row>
    <row r="278" spans="1:2" x14ac:dyDescent="0.2">
      <c r="A278">
        <v>5</v>
      </c>
      <c r="B278">
        <v>7.5090000000000003</v>
      </c>
    </row>
    <row r="279" spans="1:2" x14ac:dyDescent="0.2">
      <c r="A279">
        <v>5</v>
      </c>
      <c r="B279">
        <v>4.5803599999999998</v>
      </c>
    </row>
    <row r="280" spans="1:2" x14ac:dyDescent="0.2">
      <c r="A280">
        <v>5</v>
      </c>
      <c r="B280">
        <v>5.66221</v>
      </c>
    </row>
    <row r="281" spans="1:2" x14ac:dyDescent="0.2">
      <c r="A281">
        <v>5</v>
      </c>
      <c r="B281">
        <v>2.9309599999999998</v>
      </c>
    </row>
    <row r="282" spans="1:2" x14ac:dyDescent="0.2">
      <c r="A282">
        <v>5</v>
      </c>
      <c r="B282">
        <v>4.8138300000000003</v>
      </c>
    </row>
    <row r="283" spans="1:2" x14ac:dyDescent="0.2">
      <c r="A283">
        <v>5</v>
      </c>
      <c r="B283">
        <v>4.4531499999999999</v>
      </c>
    </row>
    <row r="284" spans="1:2" x14ac:dyDescent="0.2">
      <c r="A284">
        <v>5</v>
      </c>
      <c r="B284">
        <v>5.4776100000000003</v>
      </c>
    </row>
    <row r="285" spans="1:2" x14ac:dyDescent="0.2">
      <c r="A285">
        <v>5</v>
      </c>
      <c r="B285">
        <v>4.6605999999999996</v>
      </c>
    </row>
    <row r="286" spans="1:2" x14ac:dyDescent="0.2">
      <c r="A286">
        <v>5</v>
      </c>
      <c r="B286">
        <v>4.7675299999999998</v>
      </c>
    </row>
    <row r="287" spans="1:2" x14ac:dyDescent="0.2">
      <c r="A287">
        <v>5</v>
      </c>
      <c r="B287">
        <v>4.9837699999999998</v>
      </c>
    </row>
    <row r="288" spans="1:2" x14ac:dyDescent="0.2">
      <c r="A288">
        <v>5</v>
      </c>
      <c r="B288">
        <v>5.5543500000000003</v>
      </c>
    </row>
    <row r="289" spans="1:2" x14ac:dyDescent="0.2">
      <c r="A289">
        <v>5</v>
      </c>
      <c r="B289">
        <v>4.83561</v>
      </c>
    </row>
    <row r="290" spans="1:2" x14ac:dyDescent="0.2">
      <c r="A290">
        <v>5</v>
      </c>
      <c r="B290">
        <v>6.58371</v>
      </c>
    </row>
    <row r="291" spans="1:2" x14ac:dyDescent="0.2">
      <c r="A291">
        <v>5</v>
      </c>
      <c r="B291">
        <v>7.1703000000000001</v>
      </c>
    </row>
    <row r="292" spans="1:2" x14ac:dyDescent="0.2">
      <c r="A292">
        <v>5</v>
      </c>
      <c r="B292">
        <v>3.4629500000000002</v>
      </c>
    </row>
    <row r="293" spans="1:2" x14ac:dyDescent="0.2">
      <c r="A293">
        <v>5</v>
      </c>
      <c r="B293">
        <v>4.4336399999999996</v>
      </c>
    </row>
    <row r="294" spans="1:2" x14ac:dyDescent="0.2">
      <c r="A294">
        <v>5</v>
      </c>
      <c r="B294">
        <v>5.8122299999999996</v>
      </c>
    </row>
    <row r="295" spans="1:2" x14ac:dyDescent="0.2">
      <c r="A295">
        <v>5</v>
      </c>
      <c r="B295">
        <v>6.7741199999999999</v>
      </c>
    </row>
    <row r="296" spans="1:2" x14ac:dyDescent="0.2">
      <c r="A296">
        <v>5</v>
      </c>
      <c r="B296">
        <v>5.3223799999999999</v>
      </c>
    </row>
    <row r="297" spans="1:2" x14ac:dyDescent="0.2">
      <c r="A297">
        <v>5</v>
      </c>
      <c r="B297">
        <v>4.9373300000000002</v>
      </c>
    </row>
    <row r="298" spans="1:2" x14ac:dyDescent="0.2">
      <c r="A298">
        <v>5</v>
      </c>
      <c r="B298">
        <v>5.3458500000000004</v>
      </c>
    </row>
    <row r="299" spans="1:2" x14ac:dyDescent="0.2">
      <c r="A299">
        <v>5</v>
      </c>
      <c r="B299">
        <v>5.7044199999999998</v>
      </c>
    </row>
    <row r="300" spans="1:2" x14ac:dyDescent="0.2">
      <c r="A300">
        <v>5</v>
      </c>
      <c r="B300">
        <v>5.7386200000000001</v>
      </c>
    </row>
    <row r="301" spans="1:2" x14ac:dyDescent="0.2">
      <c r="A301">
        <v>5</v>
      </c>
      <c r="B301">
        <v>5.9359700000000002</v>
      </c>
    </row>
    <row r="302" spans="1:2" x14ac:dyDescent="0.2">
      <c r="A302">
        <v>6</v>
      </c>
      <c r="B302">
        <v>6.0522799999999997</v>
      </c>
    </row>
    <row r="303" spans="1:2" x14ac:dyDescent="0.2">
      <c r="A303">
        <v>6</v>
      </c>
      <c r="B303">
        <v>5.9009299999999998</v>
      </c>
    </row>
    <row r="304" spans="1:2" x14ac:dyDescent="0.2">
      <c r="A304">
        <v>6</v>
      </c>
      <c r="B304">
        <v>7.2904200000000001</v>
      </c>
    </row>
    <row r="305" spans="1:2" x14ac:dyDescent="0.2">
      <c r="A305">
        <v>6</v>
      </c>
      <c r="B305">
        <v>5.1407800000000003</v>
      </c>
    </row>
    <row r="306" spans="1:2" x14ac:dyDescent="0.2">
      <c r="A306">
        <v>6</v>
      </c>
      <c r="B306">
        <v>6.25197</v>
      </c>
    </row>
    <row r="307" spans="1:2" x14ac:dyDescent="0.2">
      <c r="A307">
        <v>6</v>
      </c>
      <c r="B307">
        <v>5.99207</v>
      </c>
    </row>
    <row r="308" spans="1:2" x14ac:dyDescent="0.2">
      <c r="A308">
        <v>6</v>
      </c>
      <c r="B308">
        <v>5.8883299999999998</v>
      </c>
    </row>
    <row r="309" spans="1:2" x14ac:dyDescent="0.2">
      <c r="A309">
        <v>6</v>
      </c>
      <c r="B309">
        <v>3.77657</v>
      </c>
    </row>
    <row r="310" spans="1:2" x14ac:dyDescent="0.2">
      <c r="A310">
        <v>6</v>
      </c>
      <c r="B310">
        <v>4.8972699999999998</v>
      </c>
    </row>
    <row r="311" spans="1:2" x14ac:dyDescent="0.2">
      <c r="A311">
        <v>6</v>
      </c>
      <c r="B311">
        <v>5.3953199999999999</v>
      </c>
    </row>
    <row r="312" spans="1:2" x14ac:dyDescent="0.2">
      <c r="A312">
        <v>6</v>
      </c>
      <c r="B312">
        <v>4.5156200000000002</v>
      </c>
    </row>
    <row r="313" spans="1:2" x14ac:dyDescent="0.2">
      <c r="A313">
        <v>6</v>
      </c>
      <c r="B313">
        <v>4.9569099999999997</v>
      </c>
    </row>
    <row r="314" spans="1:2" x14ac:dyDescent="0.2">
      <c r="A314">
        <v>6</v>
      </c>
      <c r="B314">
        <v>4.2383800000000003</v>
      </c>
    </row>
    <row r="315" spans="1:2" x14ac:dyDescent="0.2">
      <c r="A315">
        <v>6</v>
      </c>
      <c r="B315">
        <v>5.8950500000000003</v>
      </c>
    </row>
    <row r="316" spans="1:2" x14ac:dyDescent="0.2">
      <c r="A316">
        <v>6</v>
      </c>
      <c r="B316">
        <v>6.43513</v>
      </c>
    </row>
    <row r="317" spans="1:2" x14ac:dyDescent="0.2">
      <c r="A317">
        <v>6</v>
      </c>
      <c r="B317">
        <v>4.4491300000000003</v>
      </c>
    </row>
    <row r="318" spans="1:2" x14ac:dyDescent="0.2">
      <c r="A318">
        <v>6</v>
      </c>
      <c r="B318">
        <v>3.99078</v>
      </c>
    </row>
    <row r="319" spans="1:2" x14ac:dyDescent="0.2">
      <c r="A319">
        <v>6</v>
      </c>
      <c r="B319">
        <v>6.6537600000000001</v>
      </c>
    </row>
    <row r="320" spans="1:2" x14ac:dyDescent="0.2">
      <c r="A320">
        <v>6</v>
      </c>
      <c r="B320">
        <v>4.3129099999999996</v>
      </c>
    </row>
    <row r="321" spans="1:2" x14ac:dyDescent="0.2">
      <c r="A321">
        <v>6</v>
      </c>
      <c r="B321">
        <v>7.9424999999999999</v>
      </c>
    </row>
    <row r="322" spans="1:2" x14ac:dyDescent="0.2">
      <c r="A322">
        <v>6</v>
      </c>
      <c r="B322">
        <v>5.2451400000000001</v>
      </c>
    </row>
    <row r="323" spans="1:2" x14ac:dyDescent="0.2">
      <c r="A323">
        <v>6</v>
      </c>
      <c r="B323">
        <v>6.2121300000000002</v>
      </c>
    </row>
    <row r="324" spans="1:2" x14ac:dyDescent="0.2">
      <c r="A324">
        <v>6</v>
      </c>
      <c r="B324">
        <v>5.7095000000000002</v>
      </c>
    </row>
    <row r="325" spans="1:2" x14ac:dyDescent="0.2">
      <c r="A325">
        <v>6</v>
      </c>
      <c r="B325">
        <v>5.6341099999999997</v>
      </c>
    </row>
    <row r="326" spans="1:2" x14ac:dyDescent="0.2">
      <c r="A326">
        <v>6</v>
      </c>
      <c r="B326">
        <v>5.4906499999999996</v>
      </c>
    </row>
    <row r="327" spans="1:2" x14ac:dyDescent="0.2">
      <c r="A327">
        <v>6</v>
      </c>
      <c r="B327">
        <v>5.78545</v>
      </c>
    </row>
    <row r="328" spans="1:2" x14ac:dyDescent="0.2">
      <c r="A328">
        <v>6</v>
      </c>
      <c r="B328">
        <v>5.2439900000000002</v>
      </c>
    </row>
    <row r="329" spans="1:2" x14ac:dyDescent="0.2">
      <c r="A329">
        <v>6</v>
      </c>
      <c r="B329">
        <v>6.8691000000000004</v>
      </c>
    </row>
    <row r="330" spans="1:2" x14ac:dyDescent="0.2">
      <c r="A330">
        <v>6</v>
      </c>
      <c r="B330">
        <v>6.7891500000000002</v>
      </c>
    </row>
    <row r="331" spans="1:2" x14ac:dyDescent="0.2">
      <c r="A331">
        <v>6</v>
      </c>
      <c r="B331">
        <v>5.9459499999999998</v>
      </c>
    </row>
    <row r="332" spans="1:2" x14ac:dyDescent="0.2">
      <c r="A332">
        <v>6</v>
      </c>
      <c r="B332">
        <v>5.7064199999999996</v>
      </c>
    </row>
    <row r="333" spans="1:2" x14ac:dyDescent="0.2">
      <c r="A333">
        <v>6</v>
      </c>
      <c r="B333">
        <v>5.0484099999999996</v>
      </c>
    </row>
    <row r="334" spans="1:2" x14ac:dyDescent="0.2">
      <c r="A334">
        <v>6</v>
      </c>
      <c r="B334">
        <v>5.6542899999999996</v>
      </c>
    </row>
    <row r="335" spans="1:2" x14ac:dyDescent="0.2">
      <c r="A335">
        <v>6</v>
      </c>
      <c r="B335">
        <v>5.7489999999999997</v>
      </c>
    </row>
    <row r="336" spans="1:2" x14ac:dyDescent="0.2">
      <c r="A336">
        <v>6</v>
      </c>
      <c r="B336">
        <v>5.1451399999999996</v>
      </c>
    </row>
    <row r="337" spans="1:2" x14ac:dyDescent="0.2">
      <c r="A337">
        <v>6</v>
      </c>
      <c r="B337">
        <v>3.5238900000000002</v>
      </c>
    </row>
    <row r="338" spans="1:2" x14ac:dyDescent="0.2">
      <c r="A338">
        <v>6</v>
      </c>
      <c r="B338">
        <v>5.5119199999999999</v>
      </c>
    </row>
    <row r="339" spans="1:2" x14ac:dyDescent="0.2">
      <c r="A339">
        <v>6</v>
      </c>
      <c r="B339">
        <v>6.4303499999999998</v>
      </c>
    </row>
    <row r="340" spans="1:2" x14ac:dyDescent="0.2">
      <c r="A340">
        <v>6</v>
      </c>
      <c r="B340">
        <v>5.7317499999999999</v>
      </c>
    </row>
    <row r="341" spans="1:2" x14ac:dyDescent="0.2">
      <c r="A341">
        <v>6</v>
      </c>
      <c r="B341">
        <v>5.06311</v>
      </c>
    </row>
    <row r="342" spans="1:2" x14ac:dyDescent="0.2">
      <c r="A342">
        <v>6</v>
      </c>
      <c r="B342">
        <v>5.2401900000000001</v>
      </c>
    </row>
    <row r="343" spans="1:2" x14ac:dyDescent="0.2">
      <c r="A343">
        <v>6</v>
      </c>
      <c r="B343">
        <v>6.3303099999999999</v>
      </c>
    </row>
    <row r="344" spans="1:2" x14ac:dyDescent="0.2">
      <c r="A344">
        <v>6</v>
      </c>
      <c r="B344">
        <v>5.9917899999999999</v>
      </c>
    </row>
    <row r="345" spans="1:2" x14ac:dyDescent="0.2">
      <c r="A345">
        <v>6</v>
      </c>
      <c r="B345">
        <v>7.1706899999999996</v>
      </c>
    </row>
    <row r="346" spans="1:2" x14ac:dyDescent="0.2">
      <c r="A346">
        <v>6</v>
      </c>
      <c r="B346">
        <v>3.3548200000000001</v>
      </c>
    </row>
    <row r="347" spans="1:2" x14ac:dyDescent="0.2">
      <c r="A347">
        <v>6</v>
      </c>
      <c r="B347">
        <v>4.7772199999999998</v>
      </c>
    </row>
    <row r="348" spans="1:2" x14ac:dyDescent="0.2">
      <c r="A348">
        <v>6</v>
      </c>
      <c r="B348">
        <v>4.8135000000000003</v>
      </c>
    </row>
    <row r="349" spans="1:2" x14ac:dyDescent="0.2">
      <c r="A349">
        <v>6</v>
      </c>
      <c r="B349">
        <v>5.7302299999999997</v>
      </c>
    </row>
    <row r="350" spans="1:2" x14ac:dyDescent="0.2">
      <c r="A350">
        <v>6</v>
      </c>
      <c r="B350">
        <v>6.6724800000000002</v>
      </c>
    </row>
    <row r="351" spans="1:2" x14ac:dyDescent="0.2">
      <c r="A351">
        <v>6</v>
      </c>
      <c r="B351">
        <v>5.6951599999999996</v>
      </c>
    </row>
    <row r="352" spans="1:2" x14ac:dyDescent="0.2">
      <c r="A352">
        <v>7</v>
      </c>
      <c r="B352">
        <v>4.7015399999999996</v>
      </c>
    </row>
    <row r="353" spans="1:2" x14ac:dyDescent="0.2">
      <c r="A353">
        <v>7</v>
      </c>
      <c r="B353">
        <v>5.52942</v>
      </c>
    </row>
    <row r="354" spans="1:2" x14ac:dyDescent="0.2">
      <c r="A354">
        <v>7</v>
      </c>
      <c r="B354">
        <v>4.7040800000000003</v>
      </c>
    </row>
    <row r="355" spans="1:2" x14ac:dyDescent="0.2">
      <c r="A355">
        <v>7</v>
      </c>
      <c r="B355">
        <v>5.7126799999999998</v>
      </c>
    </row>
    <row r="356" spans="1:2" x14ac:dyDescent="0.2">
      <c r="A356">
        <v>7</v>
      </c>
      <c r="B356">
        <v>6.8392999999999997</v>
      </c>
    </row>
    <row r="357" spans="1:2" x14ac:dyDescent="0.2">
      <c r="A357">
        <v>7</v>
      </c>
      <c r="B357">
        <v>5.1529100000000003</v>
      </c>
    </row>
    <row r="358" spans="1:2" x14ac:dyDescent="0.2">
      <c r="A358">
        <v>7</v>
      </c>
      <c r="B358">
        <v>5.0744300000000004</v>
      </c>
    </row>
    <row r="359" spans="1:2" x14ac:dyDescent="0.2">
      <c r="A359">
        <v>7</v>
      </c>
      <c r="B359">
        <v>6.7281599999999999</v>
      </c>
    </row>
    <row r="360" spans="1:2" x14ac:dyDescent="0.2">
      <c r="A360">
        <v>7</v>
      </c>
      <c r="B360">
        <v>6.0733300000000003</v>
      </c>
    </row>
    <row r="361" spans="1:2" x14ac:dyDescent="0.2">
      <c r="A361">
        <v>7</v>
      </c>
      <c r="B361">
        <v>5.0647099999999998</v>
      </c>
    </row>
    <row r="362" spans="1:2" x14ac:dyDescent="0.2">
      <c r="A362">
        <v>7</v>
      </c>
      <c r="B362">
        <v>4.9387499999999998</v>
      </c>
    </row>
    <row r="363" spans="1:2" x14ac:dyDescent="0.2">
      <c r="A363">
        <v>7</v>
      </c>
      <c r="B363">
        <v>6.5571099999999998</v>
      </c>
    </row>
    <row r="364" spans="1:2" x14ac:dyDescent="0.2">
      <c r="A364">
        <v>7</v>
      </c>
      <c r="B364">
        <v>6.7471699999999997</v>
      </c>
    </row>
    <row r="365" spans="1:2" x14ac:dyDescent="0.2">
      <c r="A365">
        <v>7</v>
      </c>
      <c r="B365">
        <v>3.8993699999999998</v>
      </c>
    </row>
    <row r="366" spans="1:2" x14ac:dyDescent="0.2">
      <c r="A366">
        <v>7</v>
      </c>
      <c r="B366">
        <v>5.7563899999999997</v>
      </c>
    </row>
    <row r="367" spans="1:2" x14ac:dyDescent="0.2">
      <c r="A367">
        <v>7</v>
      </c>
      <c r="B367">
        <v>4.3591100000000003</v>
      </c>
    </row>
    <row r="368" spans="1:2" x14ac:dyDescent="0.2">
      <c r="A368">
        <v>7</v>
      </c>
      <c r="B368">
        <v>6.2642300000000004</v>
      </c>
    </row>
    <row r="369" spans="1:2" x14ac:dyDescent="0.2">
      <c r="A369">
        <v>7</v>
      </c>
      <c r="B369">
        <v>4.7021600000000001</v>
      </c>
    </row>
    <row r="370" spans="1:2" x14ac:dyDescent="0.2">
      <c r="A370">
        <v>7</v>
      </c>
      <c r="B370">
        <v>5.61205</v>
      </c>
    </row>
    <row r="371" spans="1:2" x14ac:dyDescent="0.2">
      <c r="A371">
        <v>7</v>
      </c>
      <c r="B371">
        <v>6.3624499999999999</v>
      </c>
    </row>
    <row r="372" spans="1:2" x14ac:dyDescent="0.2">
      <c r="A372">
        <v>7</v>
      </c>
      <c r="B372">
        <v>4.3027600000000001</v>
      </c>
    </row>
    <row r="373" spans="1:2" x14ac:dyDescent="0.2">
      <c r="A373">
        <v>7</v>
      </c>
      <c r="B373">
        <v>5.1558200000000003</v>
      </c>
    </row>
    <row r="374" spans="1:2" x14ac:dyDescent="0.2">
      <c r="A374">
        <v>7</v>
      </c>
      <c r="B374">
        <v>5.3136299999999999</v>
      </c>
    </row>
    <row r="375" spans="1:2" x14ac:dyDescent="0.2">
      <c r="A375">
        <v>7</v>
      </c>
      <c r="B375">
        <v>3.9524499999999998</v>
      </c>
    </row>
    <row r="376" spans="1:2" x14ac:dyDescent="0.2">
      <c r="A376">
        <v>7</v>
      </c>
      <c r="B376">
        <v>6.8575999999999997</v>
      </c>
    </row>
    <row r="377" spans="1:2" x14ac:dyDescent="0.2">
      <c r="A377">
        <v>7</v>
      </c>
      <c r="B377">
        <v>6.4562499999999998</v>
      </c>
    </row>
    <row r="378" spans="1:2" x14ac:dyDescent="0.2">
      <c r="A378">
        <v>7</v>
      </c>
      <c r="B378">
        <v>5.8879799999999998</v>
      </c>
    </row>
    <row r="379" spans="1:2" x14ac:dyDescent="0.2">
      <c r="A379">
        <v>7</v>
      </c>
      <c r="B379">
        <v>4.1778599999999999</v>
      </c>
    </row>
    <row r="380" spans="1:2" x14ac:dyDescent="0.2">
      <c r="A380">
        <v>7</v>
      </c>
      <c r="B380">
        <v>5.70627</v>
      </c>
    </row>
    <row r="381" spans="1:2" x14ac:dyDescent="0.2">
      <c r="A381">
        <v>7</v>
      </c>
      <c r="B381">
        <v>5.67509</v>
      </c>
    </row>
    <row r="382" spans="1:2" x14ac:dyDescent="0.2">
      <c r="A382">
        <v>7</v>
      </c>
      <c r="B382">
        <v>7.2938200000000002</v>
      </c>
    </row>
    <row r="383" spans="1:2" x14ac:dyDescent="0.2">
      <c r="A383">
        <v>7</v>
      </c>
      <c r="B383">
        <v>5.1905999999999999</v>
      </c>
    </row>
    <row r="384" spans="1:2" x14ac:dyDescent="0.2">
      <c r="A384">
        <v>7</v>
      </c>
      <c r="B384">
        <v>5.8879900000000003</v>
      </c>
    </row>
    <row r="385" spans="1:2" x14ac:dyDescent="0.2">
      <c r="A385">
        <v>7</v>
      </c>
      <c r="B385">
        <v>3.8767</v>
      </c>
    </row>
    <row r="386" spans="1:2" x14ac:dyDescent="0.2">
      <c r="A386">
        <v>7</v>
      </c>
      <c r="B386">
        <v>4.1993799999999997</v>
      </c>
    </row>
    <row r="387" spans="1:2" x14ac:dyDescent="0.2">
      <c r="A387">
        <v>7</v>
      </c>
      <c r="B387">
        <v>4.07646</v>
      </c>
    </row>
    <row r="388" spans="1:2" x14ac:dyDescent="0.2">
      <c r="A388">
        <v>7</v>
      </c>
      <c r="B388">
        <v>5.6357299999999997</v>
      </c>
    </row>
    <row r="389" spans="1:2" x14ac:dyDescent="0.2">
      <c r="A389">
        <v>7</v>
      </c>
      <c r="B389">
        <v>4.4842300000000002</v>
      </c>
    </row>
    <row r="390" spans="1:2" x14ac:dyDescent="0.2">
      <c r="A390">
        <v>7</v>
      </c>
      <c r="B390">
        <v>8.3800000000000008</v>
      </c>
    </row>
    <row r="391" spans="1:2" x14ac:dyDescent="0.2">
      <c r="A391">
        <v>7</v>
      </c>
      <c r="B391">
        <v>4.6842499999999996</v>
      </c>
    </row>
    <row r="392" spans="1:2" x14ac:dyDescent="0.2">
      <c r="A392">
        <v>7</v>
      </c>
      <c r="B392">
        <v>4.5118099999999997</v>
      </c>
    </row>
    <row r="393" spans="1:2" x14ac:dyDescent="0.2">
      <c r="A393">
        <v>7</v>
      </c>
      <c r="B393">
        <v>3.8821400000000001</v>
      </c>
    </row>
    <row r="394" spans="1:2" x14ac:dyDescent="0.2">
      <c r="A394">
        <v>7</v>
      </c>
      <c r="B394">
        <v>5.9341400000000002</v>
      </c>
    </row>
    <row r="395" spans="1:2" x14ac:dyDescent="0.2">
      <c r="A395">
        <v>7</v>
      </c>
      <c r="B395">
        <v>5.8643099999999997</v>
      </c>
    </row>
    <row r="396" spans="1:2" x14ac:dyDescent="0.2">
      <c r="A396">
        <v>7</v>
      </c>
      <c r="B396">
        <v>5.9239499999999996</v>
      </c>
    </row>
    <row r="397" spans="1:2" x14ac:dyDescent="0.2">
      <c r="A397">
        <v>7</v>
      </c>
      <c r="B397">
        <v>5.9414300000000004</v>
      </c>
    </row>
    <row r="398" spans="1:2" x14ac:dyDescent="0.2">
      <c r="A398">
        <v>7</v>
      </c>
      <c r="B398">
        <v>6.0483099999999999</v>
      </c>
    </row>
    <row r="399" spans="1:2" x14ac:dyDescent="0.2">
      <c r="A399">
        <v>7</v>
      </c>
      <c r="B399">
        <v>6.5502200000000004</v>
      </c>
    </row>
    <row r="400" spans="1:2" x14ac:dyDescent="0.2">
      <c r="A400">
        <v>7</v>
      </c>
      <c r="B400">
        <v>4.8180800000000001</v>
      </c>
    </row>
    <row r="401" spans="1:2" x14ac:dyDescent="0.2">
      <c r="A401">
        <v>7</v>
      </c>
      <c r="B401">
        <v>3.95201</v>
      </c>
    </row>
    <row r="402" spans="1:2" x14ac:dyDescent="0.2">
      <c r="A402">
        <v>8</v>
      </c>
      <c r="B402">
        <v>5.6481899999999996</v>
      </c>
    </row>
    <row r="403" spans="1:2" x14ac:dyDescent="0.2">
      <c r="A403">
        <v>8</v>
      </c>
      <c r="B403">
        <v>6.4707999999999997</v>
      </c>
    </row>
    <row r="404" spans="1:2" x14ac:dyDescent="0.2">
      <c r="A404">
        <v>8</v>
      </c>
      <c r="B404">
        <v>5.3996300000000002</v>
      </c>
    </row>
    <row r="405" spans="1:2" x14ac:dyDescent="0.2">
      <c r="A405">
        <v>8</v>
      </c>
      <c r="B405">
        <v>4.91282</v>
      </c>
    </row>
    <row r="406" spans="1:2" x14ac:dyDescent="0.2">
      <c r="A406">
        <v>8</v>
      </c>
      <c r="B406">
        <v>6.64086</v>
      </c>
    </row>
    <row r="407" spans="1:2" x14ac:dyDescent="0.2">
      <c r="A407">
        <v>8</v>
      </c>
      <c r="B407">
        <v>6.8814799999999998</v>
      </c>
    </row>
    <row r="408" spans="1:2" x14ac:dyDescent="0.2">
      <c r="A408">
        <v>8</v>
      </c>
      <c r="B408">
        <v>6.7591400000000004</v>
      </c>
    </row>
    <row r="409" spans="1:2" x14ac:dyDescent="0.2">
      <c r="A409">
        <v>8</v>
      </c>
      <c r="B409">
        <v>5.2902800000000001</v>
      </c>
    </row>
    <row r="410" spans="1:2" x14ac:dyDescent="0.2">
      <c r="A410">
        <v>8</v>
      </c>
      <c r="B410">
        <v>6.2768100000000002</v>
      </c>
    </row>
    <row r="411" spans="1:2" x14ac:dyDescent="0.2">
      <c r="A411">
        <v>8</v>
      </c>
      <c r="B411">
        <v>6.2184499999999998</v>
      </c>
    </row>
    <row r="412" spans="1:2" x14ac:dyDescent="0.2">
      <c r="A412">
        <v>8</v>
      </c>
      <c r="B412">
        <v>5.3972800000000003</v>
      </c>
    </row>
    <row r="413" spans="1:2" x14ac:dyDescent="0.2">
      <c r="A413">
        <v>8</v>
      </c>
      <c r="B413">
        <v>5.4450599999999998</v>
      </c>
    </row>
    <row r="414" spans="1:2" x14ac:dyDescent="0.2">
      <c r="A414">
        <v>8</v>
      </c>
      <c r="B414">
        <v>6.9626299999999999</v>
      </c>
    </row>
    <row r="415" spans="1:2" x14ac:dyDescent="0.2">
      <c r="A415">
        <v>8</v>
      </c>
      <c r="B415">
        <v>6.4045500000000004</v>
      </c>
    </row>
    <row r="416" spans="1:2" x14ac:dyDescent="0.2">
      <c r="A416">
        <v>8</v>
      </c>
      <c r="B416">
        <v>4.2375800000000003</v>
      </c>
    </row>
    <row r="417" spans="1:2" x14ac:dyDescent="0.2">
      <c r="A417">
        <v>8</v>
      </c>
      <c r="B417">
        <v>4.2805400000000002</v>
      </c>
    </row>
    <row r="418" spans="1:2" x14ac:dyDescent="0.2">
      <c r="A418">
        <v>8</v>
      </c>
      <c r="B418">
        <v>5.7401099999999996</v>
      </c>
    </row>
    <row r="419" spans="1:2" x14ac:dyDescent="0.2">
      <c r="A419">
        <v>8</v>
      </c>
      <c r="B419">
        <v>5.64452</v>
      </c>
    </row>
    <row r="420" spans="1:2" x14ac:dyDescent="0.2">
      <c r="A420">
        <v>8</v>
      </c>
      <c r="B420">
        <v>5.5288399999999998</v>
      </c>
    </row>
    <row r="421" spans="1:2" x14ac:dyDescent="0.2">
      <c r="A421">
        <v>8</v>
      </c>
      <c r="B421">
        <v>6.9574699999999998</v>
      </c>
    </row>
    <row r="422" spans="1:2" x14ac:dyDescent="0.2">
      <c r="A422">
        <v>8</v>
      </c>
      <c r="B422">
        <v>7.9427199999999996</v>
      </c>
    </row>
    <row r="423" spans="1:2" x14ac:dyDescent="0.2">
      <c r="A423">
        <v>8</v>
      </c>
      <c r="B423">
        <v>5.1902999999999997</v>
      </c>
    </row>
    <row r="424" spans="1:2" x14ac:dyDescent="0.2">
      <c r="A424">
        <v>8</v>
      </c>
      <c r="B424">
        <v>5.5380200000000004</v>
      </c>
    </row>
    <row r="425" spans="1:2" x14ac:dyDescent="0.2">
      <c r="A425">
        <v>8</v>
      </c>
      <c r="B425">
        <v>5.6063099999999997</v>
      </c>
    </row>
    <row r="426" spans="1:2" x14ac:dyDescent="0.2">
      <c r="A426">
        <v>8</v>
      </c>
      <c r="B426">
        <v>5.6050199999999997</v>
      </c>
    </row>
    <row r="427" spans="1:2" x14ac:dyDescent="0.2">
      <c r="A427">
        <v>8</v>
      </c>
      <c r="B427">
        <v>4.6338600000000003</v>
      </c>
    </row>
    <row r="428" spans="1:2" x14ac:dyDescent="0.2">
      <c r="A428">
        <v>8</v>
      </c>
      <c r="B428">
        <v>5.7520300000000004</v>
      </c>
    </row>
    <row r="429" spans="1:2" x14ac:dyDescent="0.2">
      <c r="A429">
        <v>8</v>
      </c>
      <c r="B429">
        <v>5.6052400000000002</v>
      </c>
    </row>
    <row r="430" spans="1:2" x14ac:dyDescent="0.2">
      <c r="A430">
        <v>8</v>
      </c>
      <c r="B430">
        <v>5.8651600000000004</v>
      </c>
    </row>
    <row r="431" spans="1:2" x14ac:dyDescent="0.2">
      <c r="A431">
        <v>8</v>
      </c>
      <c r="B431">
        <v>5.81907</v>
      </c>
    </row>
    <row r="432" spans="1:2" x14ac:dyDescent="0.2">
      <c r="A432">
        <v>8</v>
      </c>
      <c r="B432">
        <v>6.9099199999999996</v>
      </c>
    </row>
    <row r="433" spans="1:2" x14ac:dyDescent="0.2">
      <c r="A433">
        <v>8</v>
      </c>
      <c r="B433">
        <v>6.88063</v>
      </c>
    </row>
    <row r="434" spans="1:2" x14ac:dyDescent="0.2">
      <c r="A434">
        <v>8</v>
      </c>
      <c r="B434">
        <v>5.0226499999999996</v>
      </c>
    </row>
    <row r="435" spans="1:2" x14ac:dyDescent="0.2">
      <c r="A435">
        <v>8</v>
      </c>
      <c r="B435">
        <v>5.6791099999999997</v>
      </c>
    </row>
    <row r="436" spans="1:2" x14ac:dyDescent="0.2">
      <c r="A436">
        <v>8</v>
      </c>
      <c r="B436">
        <v>5.2465200000000003</v>
      </c>
    </row>
    <row r="437" spans="1:2" x14ac:dyDescent="0.2">
      <c r="A437">
        <v>8</v>
      </c>
      <c r="B437">
        <v>6.77475</v>
      </c>
    </row>
    <row r="438" spans="1:2" x14ac:dyDescent="0.2">
      <c r="A438">
        <v>8</v>
      </c>
      <c r="B438">
        <v>1.44232</v>
      </c>
    </row>
    <row r="439" spans="1:2" x14ac:dyDescent="0.2">
      <c r="A439">
        <v>8</v>
      </c>
      <c r="B439">
        <v>6.1419699999999997</v>
      </c>
    </row>
    <row r="440" spans="1:2" x14ac:dyDescent="0.2">
      <c r="A440">
        <v>8</v>
      </c>
      <c r="B440">
        <v>4.3742400000000004</v>
      </c>
    </row>
    <row r="441" spans="1:2" x14ac:dyDescent="0.2">
      <c r="A441">
        <v>8</v>
      </c>
      <c r="B441">
        <v>6.2000900000000003</v>
      </c>
    </row>
    <row r="442" spans="1:2" x14ac:dyDescent="0.2">
      <c r="A442">
        <v>8</v>
      </c>
      <c r="B442">
        <v>5.7824299999999997</v>
      </c>
    </row>
    <row r="443" spans="1:2" x14ac:dyDescent="0.2">
      <c r="A443">
        <v>8</v>
      </c>
      <c r="B443">
        <v>3.8077299999999998</v>
      </c>
    </row>
    <row r="444" spans="1:2" x14ac:dyDescent="0.2">
      <c r="A444">
        <v>8</v>
      </c>
      <c r="B444">
        <v>6.9825900000000001</v>
      </c>
    </row>
    <row r="445" spans="1:2" x14ac:dyDescent="0.2">
      <c r="A445">
        <v>8</v>
      </c>
      <c r="B445">
        <v>7.1749700000000001</v>
      </c>
    </row>
    <row r="446" spans="1:2" x14ac:dyDescent="0.2">
      <c r="A446">
        <v>8</v>
      </c>
      <c r="B446">
        <v>6.2130299999999998</v>
      </c>
    </row>
    <row r="447" spans="1:2" x14ac:dyDescent="0.2">
      <c r="A447">
        <v>8</v>
      </c>
      <c r="B447">
        <v>7.2134999999999998</v>
      </c>
    </row>
    <row r="448" spans="1:2" x14ac:dyDescent="0.2">
      <c r="A448">
        <v>8</v>
      </c>
      <c r="B448">
        <v>6.5641100000000003</v>
      </c>
    </row>
    <row r="449" spans="1:2" x14ac:dyDescent="0.2">
      <c r="A449">
        <v>8</v>
      </c>
      <c r="B449">
        <v>4.7103299999999999</v>
      </c>
    </row>
    <row r="450" spans="1:2" x14ac:dyDescent="0.2">
      <c r="A450">
        <v>8</v>
      </c>
      <c r="B450">
        <v>7.7614099999999997</v>
      </c>
    </row>
    <row r="451" spans="1:2" x14ac:dyDescent="0.2">
      <c r="A451">
        <v>8</v>
      </c>
      <c r="B451">
        <v>5.3105799999999999</v>
      </c>
    </row>
    <row r="452" spans="1:2" x14ac:dyDescent="0.2">
      <c r="A452">
        <v>9</v>
      </c>
      <c r="B452">
        <v>6.3472099999999996</v>
      </c>
    </row>
    <row r="453" spans="1:2" x14ac:dyDescent="0.2">
      <c r="A453">
        <v>9</v>
      </c>
      <c r="B453">
        <v>7.4344900000000003</v>
      </c>
    </row>
    <row r="454" spans="1:2" x14ac:dyDescent="0.2">
      <c r="A454">
        <v>9</v>
      </c>
      <c r="B454">
        <v>5.6304299999999996</v>
      </c>
    </row>
    <row r="455" spans="1:2" x14ac:dyDescent="0.2">
      <c r="A455">
        <v>9</v>
      </c>
      <c r="B455">
        <v>6.7022899999999996</v>
      </c>
    </row>
    <row r="456" spans="1:2" x14ac:dyDescent="0.2">
      <c r="A456">
        <v>9</v>
      </c>
      <c r="B456">
        <v>7.8579100000000004</v>
      </c>
    </row>
    <row r="457" spans="1:2" x14ac:dyDescent="0.2">
      <c r="A457">
        <v>9</v>
      </c>
      <c r="B457">
        <v>4.87378</v>
      </c>
    </row>
    <row r="458" spans="1:2" x14ac:dyDescent="0.2">
      <c r="A458">
        <v>9</v>
      </c>
      <c r="B458">
        <v>5.42516</v>
      </c>
    </row>
    <row r="459" spans="1:2" x14ac:dyDescent="0.2">
      <c r="A459">
        <v>9</v>
      </c>
      <c r="B459">
        <v>4.1391400000000003</v>
      </c>
    </row>
    <row r="460" spans="1:2" x14ac:dyDescent="0.2">
      <c r="A460">
        <v>9</v>
      </c>
      <c r="B460">
        <v>5.1328100000000001</v>
      </c>
    </row>
    <row r="461" spans="1:2" x14ac:dyDescent="0.2">
      <c r="A461">
        <v>9</v>
      </c>
      <c r="B461">
        <v>6.9916600000000004</v>
      </c>
    </row>
    <row r="462" spans="1:2" x14ac:dyDescent="0.2">
      <c r="A462">
        <v>9</v>
      </c>
      <c r="B462">
        <v>7.0653300000000003</v>
      </c>
    </row>
    <row r="463" spans="1:2" x14ac:dyDescent="0.2">
      <c r="A463">
        <v>9</v>
      </c>
      <c r="B463">
        <v>5.1198899999999998</v>
      </c>
    </row>
    <row r="464" spans="1:2" x14ac:dyDescent="0.2">
      <c r="A464">
        <v>9</v>
      </c>
      <c r="B464">
        <v>5.8971</v>
      </c>
    </row>
    <row r="465" spans="1:2" x14ac:dyDescent="0.2">
      <c r="A465">
        <v>9</v>
      </c>
      <c r="B465">
        <v>4.468</v>
      </c>
    </row>
    <row r="466" spans="1:2" x14ac:dyDescent="0.2">
      <c r="A466">
        <v>9</v>
      </c>
      <c r="B466">
        <v>5.7120600000000001</v>
      </c>
    </row>
    <row r="467" spans="1:2" x14ac:dyDescent="0.2">
      <c r="A467">
        <v>9</v>
      </c>
      <c r="B467">
        <v>5.7738199999999997</v>
      </c>
    </row>
    <row r="468" spans="1:2" x14ac:dyDescent="0.2">
      <c r="A468">
        <v>9</v>
      </c>
      <c r="B468">
        <v>6.1333599999999997</v>
      </c>
    </row>
    <row r="469" spans="1:2" x14ac:dyDescent="0.2">
      <c r="A469">
        <v>9</v>
      </c>
      <c r="B469">
        <v>5.9148399999999999</v>
      </c>
    </row>
    <row r="470" spans="1:2" x14ac:dyDescent="0.2">
      <c r="A470">
        <v>9</v>
      </c>
      <c r="B470">
        <v>6.5318899999999998</v>
      </c>
    </row>
    <row r="471" spans="1:2" x14ac:dyDescent="0.2">
      <c r="A471">
        <v>9</v>
      </c>
      <c r="B471">
        <v>5.1397399999999998</v>
      </c>
    </row>
    <row r="472" spans="1:2" x14ac:dyDescent="0.2">
      <c r="A472">
        <v>9</v>
      </c>
      <c r="B472">
        <v>7.0892499999999998</v>
      </c>
    </row>
    <row r="473" spans="1:2" x14ac:dyDescent="0.2">
      <c r="A473">
        <v>9</v>
      </c>
      <c r="B473">
        <v>6.7176499999999999</v>
      </c>
    </row>
    <row r="474" spans="1:2" x14ac:dyDescent="0.2">
      <c r="A474">
        <v>9</v>
      </c>
      <c r="B474">
        <v>6.3807700000000001</v>
      </c>
    </row>
    <row r="475" spans="1:2" x14ac:dyDescent="0.2">
      <c r="A475">
        <v>9</v>
      </c>
      <c r="B475">
        <v>6.8011200000000001</v>
      </c>
    </row>
    <row r="476" spans="1:2" x14ac:dyDescent="0.2">
      <c r="A476">
        <v>9</v>
      </c>
      <c r="B476">
        <v>5.7345699999999997</v>
      </c>
    </row>
    <row r="477" spans="1:2" x14ac:dyDescent="0.2">
      <c r="A477">
        <v>9</v>
      </c>
      <c r="B477">
        <v>6.78878</v>
      </c>
    </row>
    <row r="478" spans="1:2" x14ac:dyDescent="0.2">
      <c r="A478">
        <v>9</v>
      </c>
      <c r="B478">
        <v>4.82334</v>
      </c>
    </row>
    <row r="479" spans="1:2" x14ac:dyDescent="0.2">
      <c r="A479">
        <v>9</v>
      </c>
      <c r="B479">
        <v>6.5846099999999996</v>
      </c>
    </row>
    <row r="480" spans="1:2" x14ac:dyDescent="0.2">
      <c r="A480">
        <v>9</v>
      </c>
      <c r="B480">
        <v>5.7545799999999998</v>
      </c>
    </row>
    <row r="481" spans="1:2" x14ac:dyDescent="0.2">
      <c r="A481">
        <v>9</v>
      </c>
      <c r="B481">
        <v>4.9765499999999996</v>
      </c>
    </row>
    <row r="482" spans="1:2" x14ac:dyDescent="0.2">
      <c r="A482">
        <v>9</v>
      </c>
      <c r="B482">
        <v>5.1051599999999997</v>
      </c>
    </row>
    <row r="483" spans="1:2" x14ac:dyDescent="0.2">
      <c r="A483">
        <v>9</v>
      </c>
      <c r="B483">
        <v>5.3762699999999999</v>
      </c>
    </row>
    <row r="484" spans="1:2" x14ac:dyDescent="0.2">
      <c r="A484">
        <v>9</v>
      </c>
      <c r="B484">
        <v>4.9415800000000001</v>
      </c>
    </row>
    <row r="485" spans="1:2" x14ac:dyDescent="0.2">
      <c r="A485">
        <v>9</v>
      </c>
      <c r="B485">
        <v>4.2617900000000004</v>
      </c>
    </row>
    <row r="486" spans="1:2" x14ac:dyDescent="0.2">
      <c r="A486">
        <v>9</v>
      </c>
      <c r="B486">
        <v>6.9212499999999997</v>
      </c>
    </row>
    <row r="487" spans="1:2" x14ac:dyDescent="0.2">
      <c r="A487">
        <v>9</v>
      </c>
      <c r="B487">
        <v>4.9477000000000002</v>
      </c>
    </row>
    <row r="488" spans="1:2" x14ac:dyDescent="0.2">
      <c r="A488">
        <v>9</v>
      </c>
      <c r="B488">
        <v>5.23</v>
      </c>
    </row>
    <row r="489" spans="1:2" x14ac:dyDescent="0.2">
      <c r="A489">
        <v>9</v>
      </c>
      <c r="B489">
        <v>5.5812099999999996</v>
      </c>
    </row>
    <row r="490" spans="1:2" x14ac:dyDescent="0.2">
      <c r="A490">
        <v>9</v>
      </c>
      <c r="B490">
        <v>5.9374900000000004</v>
      </c>
    </row>
    <row r="491" spans="1:2" x14ac:dyDescent="0.2">
      <c r="A491">
        <v>9</v>
      </c>
      <c r="B491">
        <v>4.0789499999999999</v>
      </c>
    </row>
    <row r="492" spans="1:2" x14ac:dyDescent="0.2">
      <c r="A492">
        <v>9</v>
      </c>
      <c r="B492">
        <v>5.7412799999999997</v>
      </c>
    </row>
    <row r="493" spans="1:2" x14ac:dyDescent="0.2">
      <c r="A493">
        <v>9</v>
      </c>
      <c r="B493">
        <v>6.9094800000000003</v>
      </c>
    </row>
    <row r="494" spans="1:2" x14ac:dyDescent="0.2">
      <c r="A494">
        <v>9</v>
      </c>
      <c r="B494">
        <v>5.00291</v>
      </c>
    </row>
    <row r="495" spans="1:2" x14ac:dyDescent="0.2">
      <c r="A495">
        <v>9</v>
      </c>
      <c r="B495">
        <v>3.8161999999999998</v>
      </c>
    </row>
    <row r="496" spans="1:2" x14ac:dyDescent="0.2">
      <c r="A496">
        <v>9</v>
      </c>
      <c r="B496">
        <v>6.5757399999999997</v>
      </c>
    </row>
    <row r="497" spans="1:2" x14ac:dyDescent="0.2">
      <c r="A497">
        <v>9</v>
      </c>
      <c r="B497">
        <v>6.3696999999999999</v>
      </c>
    </row>
    <row r="498" spans="1:2" x14ac:dyDescent="0.2">
      <c r="A498">
        <v>9</v>
      </c>
      <c r="B498">
        <v>7.1712800000000003</v>
      </c>
    </row>
    <row r="499" spans="1:2" x14ac:dyDescent="0.2">
      <c r="A499">
        <v>9</v>
      </c>
      <c r="B499">
        <v>4.1080199999999998</v>
      </c>
    </row>
    <row r="500" spans="1:2" x14ac:dyDescent="0.2">
      <c r="A500">
        <v>9</v>
      </c>
      <c r="B500">
        <v>5.9587199999999996</v>
      </c>
    </row>
    <row r="501" spans="1:2" x14ac:dyDescent="0.2">
      <c r="A501">
        <v>9</v>
      </c>
      <c r="B501">
        <v>3.7395999999999998</v>
      </c>
    </row>
    <row r="502" spans="1:2" x14ac:dyDescent="0.2">
      <c r="A502">
        <v>10</v>
      </c>
      <c r="B502">
        <v>4.7608800000000002</v>
      </c>
    </row>
    <row r="503" spans="1:2" x14ac:dyDescent="0.2">
      <c r="A503">
        <v>10</v>
      </c>
      <c r="B503">
        <v>4.7387100000000002</v>
      </c>
    </row>
    <row r="504" spans="1:2" x14ac:dyDescent="0.2">
      <c r="A504">
        <v>10</v>
      </c>
      <c r="B504">
        <v>6.19726</v>
      </c>
    </row>
    <row r="505" spans="1:2" x14ac:dyDescent="0.2">
      <c r="A505">
        <v>10</v>
      </c>
      <c r="B505">
        <v>6.4053699999999996</v>
      </c>
    </row>
    <row r="506" spans="1:2" x14ac:dyDescent="0.2">
      <c r="A506">
        <v>10</v>
      </c>
      <c r="B506">
        <v>5.7225599999999996</v>
      </c>
    </row>
    <row r="507" spans="1:2" x14ac:dyDescent="0.2">
      <c r="A507">
        <v>10</v>
      </c>
      <c r="B507">
        <v>4.2165800000000004</v>
      </c>
    </row>
    <row r="508" spans="1:2" x14ac:dyDescent="0.2">
      <c r="A508">
        <v>10</v>
      </c>
      <c r="B508">
        <v>5.5385299999999997</v>
      </c>
    </row>
    <row r="509" spans="1:2" x14ac:dyDescent="0.2">
      <c r="A509">
        <v>10</v>
      </c>
      <c r="B509">
        <v>5.2161600000000004</v>
      </c>
    </row>
    <row r="510" spans="1:2" x14ac:dyDescent="0.2">
      <c r="A510">
        <v>10</v>
      </c>
      <c r="B510">
        <v>3.88103</v>
      </c>
    </row>
    <row r="511" spans="1:2" x14ac:dyDescent="0.2">
      <c r="A511">
        <v>10</v>
      </c>
      <c r="B511">
        <v>5.1804100000000002</v>
      </c>
    </row>
    <row r="512" spans="1:2" x14ac:dyDescent="0.2">
      <c r="A512">
        <v>10</v>
      </c>
      <c r="B512">
        <v>5.9023099999999999</v>
      </c>
    </row>
    <row r="513" spans="1:2" x14ac:dyDescent="0.2">
      <c r="A513">
        <v>10</v>
      </c>
      <c r="B513">
        <v>5.6551999999999998</v>
      </c>
    </row>
    <row r="514" spans="1:2" x14ac:dyDescent="0.2">
      <c r="A514">
        <v>10</v>
      </c>
      <c r="B514">
        <v>5.8614499999999996</v>
      </c>
    </row>
    <row r="515" spans="1:2" x14ac:dyDescent="0.2">
      <c r="A515">
        <v>10</v>
      </c>
      <c r="B515">
        <v>5.5107200000000001</v>
      </c>
    </row>
    <row r="516" spans="1:2" x14ac:dyDescent="0.2">
      <c r="A516">
        <v>10</v>
      </c>
      <c r="B516">
        <v>6.3867399999999996</v>
      </c>
    </row>
    <row r="517" spans="1:2" x14ac:dyDescent="0.2">
      <c r="A517">
        <v>10</v>
      </c>
      <c r="B517">
        <v>6.9841899999999999</v>
      </c>
    </row>
    <row r="518" spans="1:2" x14ac:dyDescent="0.2">
      <c r="A518">
        <v>10</v>
      </c>
      <c r="B518">
        <v>5.3491400000000002</v>
      </c>
    </row>
    <row r="519" spans="1:2" x14ac:dyDescent="0.2">
      <c r="A519">
        <v>10</v>
      </c>
      <c r="B519">
        <v>4.9979899999999997</v>
      </c>
    </row>
    <row r="520" spans="1:2" x14ac:dyDescent="0.2">
      <c r="A520">
        <v>10</v>
      </c>
      <c r="B520">
        <v>6.1142099999999999</v>
      </c>
    </row>
    <row r="521" spans="1:2" x14ac:dyDescent="0.2">
      <c r="A521">
        <v>10</v>
      </c>
      <c r="B521">
        <v>5.9554999999999998</v>
      </c>
    </row>
    <row r="522" spans="1:2" x14ac:dyDescent="0.2">
      <c r="A522">
        <v>10</v>
      </c>
      <c r="B522">
        <v>6.75556</v>
      </c>
    </row>
    <row r="523" spans="1:2" x14ac:dyDescent="0.2">
      <c r="A523">
        <v>10</v>
      </c>
      <c r="B523">
        <v>6.7220599999999999</v>
      </c>
    </row>
    <row r="524" spans="1:2" x14ac:dyDescent="0.2">
      <c r="A524">
        <v>10</v>
      </c>
      <c r="B524">
        <v>7.0251599999999996</v>
      </c>
    </row>
    <row r="525" spans="1:2" x14ac:dyDescent="0.2">
      <c r="A525">
        <v>10</v>
      </c>
      <c r="B525">
        <v>5.8668800000000001</v>
      </c>
    </row>
    <row r="526" spans="1:2" x14ac:dyDescent="0.2">
      <c r="A526">
        <v>10</v>
      </c>
      <c r="B526">
        <v>6.3402000000000003</v>
      </c>
    </row>
    <row r="527" spans="1:2" x14ac:dyDescent="0.2">
      <c r="A527">
        <v>10</v>
      </c>
      <c r="B527">
        <v>5.1942199999999996</v>
      </c>
    </row>
    <row r="528" spans="1:2" x14ac:dyDescent="0.2">
      <c r="A528">
        <v>10</v>
      </c>
      <c r="B528">
        <v>5.35745</v>
      </c>
    </row>
    <row r="529" spans="1:2" x14ac:dyDescent="0.2">
      <c r="A529">
        <v>10</v>
      </c>
      <c r="B529">
        <v>6.9200699999999999</v>
      </c>
    </row>
    <row r="530" spans="1:2" x14ac:dyDescent="0.2">
      <c r="A530">
        <v>10</v>
      </c>
      <c r="B530">
        <v>5.6198100000000002</v>
      </c>
    </row>
    <row r="531" spans="1:2" x14ac:dyDescent="0.2">
      <c r="A531">
        <v>10</v>
      </c>
      <c r="B531">
        <v>7.0389200000000001</v>
      </c>
    </row>
    <row r="532" spans="1:2" x14ac:dyDescent="0.2">
      <c r="A532">
        <v>10</v>
      </c>
      <c r="B532">
        <v>4.1821200000000003</v>
      </c>
    </row>
    <row r="533" spans="1:2" x14ac:dyDescent="0.2">
      <c r="A533">
        <v>10</v>
      </c>
      <c r="B533">
        <v>7.2472399999999997</v>
      </c>
    </row>
    <row r="534" spans="1:2" x14ac:dyDescent="0.2">
      <c r="A534">
        <v>10</v>
      </c>
      <c r="B534">
        <v>6.0767899999999999</v>
      </c>
    </row>
    <row r="535" spans="1:2" x14ac:dyDescent="0.2">
      <c r="A535">
        <v>10</v>
      </c>
      <c r="B535">
        <v>5.6271000000000004</v>
      </c>
    </row>
    <row r="536" spans="1:2" x14ac:dyDescent="0.2">
      <c r="A536">
        <v>10</v>
      </c>
      <c r="B536">
        <v>7.1396100000000002</v>
      </c>
    </row>
    <row r="537" spans="1:2" x14ac:dyDescent="0.2">
      <c r="A537">
        <v>10</v>
      </c>
      <c r="B537">
        <v>5.3458399999999999</v>
      </c>
    </row>
    <row r="538" spans="1:2" x14ac:dyDescent="0.2">
      <c r="A538">
        <v>10</v>
      </c>
      <c r="B538">
        <v>4.4992900000000002</v>
      </c>
    </row>
    <row r="539" spans="1:2" x14ac:dyDescent="0.2">
      <c r="A539">
        <v>10</v>
      </c>
      <c r="B539">
        <v>6.7816299999999998</v>
      </c>
    </row>
    <row r="540" spans="1:2" x14ac:dyDescent="0.2">
      <c r="A540">
        <v>10</v>
      </c>
      <c r="B540">
        <v>6.4180700000000002</v>
      </c>
    </row>
    <row r="541" spans="1:2" x14ac:dyDescent="0.2">
      <c r="A541">
        <v>10</v>
      </c>
      <c r="B541">
        <v>4.6438899999999999</v>
      </c>
    </row>
    <row r="542" spans="1:2" x14ac:dyDescent="0.2">
      <c r="A542">
        <v>10</v>
      </c>
      <c r="B542">
        <v>5.3938499999999996</v>
      </c>
    </row>
    <row r="543" spans="1:2" x14ac:dyDescent="0.2">
      <c r="A543">
        <v>10</v>
      </c>
      <c r="B543">
        <v>5.9666899999999998</v>
      </c>
    </row>
    <row r="544" spans="1:2" x14ac:dyDescent="0.2">
      <c r="A544">
        <v>10</v>
      </c>
      <c r="B544">
        <v>6.4592799999999997</v>
      </c>
    </row>
    <row r="545" spans="1:2" x14ac:dyDescent="0.2">
      <c r="A545">
        <v>10</v>
      </c>
      <c r="B545">
        <v>5.62521</v>
      </c>
    </row>
    <row r="546" spans="1:2" x14ac:dyDescent="0.2">
      <c r="A546">
        <v>10</v>
      </c>
      <c r="B546">
        <v>6.2020499999999998</v>
      </c>
    </row>
    <row r="547" spans="1:2" x14ac:dyDescent="0.2">
      <c r="A547">
        <v>10</v>
      </c>
      <c r="B547">
        <v>6.1430400000000001</v>
      </c>
    </row>
    <row r="548" spans="1:2" x14ac:dyDescent="0.2">
      <c r="A548">
        <v>10</v>
      </c>
      <c r="B548">
        <v>5.0196500000000004</v>
      </c>
    </row>
    <row r="549" spans="1:2" x14ac:dyDescent="0.2">
      <c r="A549">
        <v>10</v>
      </c>
      <c r="B549">
        <v>6.13903</v>
      </c>
    </row>
    <row r="550" spans="1:2" x14ac:dyDescent="0.2">
      <c r="A550">
        <v>10</v>
      </c>
      <c r="B550">
        <v>6.8829200000000004</v>
      </c>
    </row>
    <row r="551" spans="1:2" x14ac:dyDescent="0.2">
      <c r="A551">
        <v>10</v>
      </c>
      <c r="B551">
        <v>7.5194900000000002</v>
      </c>
    </row>
    <row r="552" spans="1:2" x14ac:dyDescent="0.2">
      <c r="A552">
        <v>11</v>
      </c>
      <c r="B552">
        <v>4.6350300000000004</v>
      </c>
    </row>
    <row r="553" spans="1:2" x14ac:dyDescent="0.2">
      <c r="A553">
        <v>11</v>
      </c>
      <c r="B553">
        <v>6.73996</v>
      </c>
    </row>
    <row r="554" spans="1:2" x14ac:dyDescent="0.2">
      <c r="A554">
        <v>11</v>
      </c>
      <c r="B554">
        <v>5.2141799999999998</v>
      </c>
    </row>
    <row r="555" spans="1:2" x14ac:dyDescent="0.2">
      <c r="A555">
        <v>11</v>
      </c>
      <c r="B555">
        <v>6.1600700000000002</v>
      </c>
    </row>
    <row r="556" spans="1:2" x14ac:dyDescent="0.2">
      <c r="A556">
        <v>11</v>
      </c>
      <c r="B556">
        <v>6.3596599999999999</v>
      </c>
    </row>
    <row r="557" spans="1:2" x14ac:dyDescent="0.2">
      <c r="A557">
        <v>11</v>
      </c>
      <c r="B557">
        <v>5.3172199999999998</v>
      </c>
    </row>
    <row r="558" spans="1:2" x14ac:dyDescent="0.2">
      <c r="A558">
        <v>11</v>
      </c>
      <c r="B558">
        <v>5.3460999999999999</v>
      </c>
    </row>
    <row r="559" spans="1:2" x14ac:dyDescent="0.2">
      <c r="A559">
        <v>11</v>
      </c>
      <c r="B559">
        <v>5.5860200000000004</v>
      </c>
    </row>
    <row r="560" spans="1:2" x14ac:dyDescent="0.2">
      <c r="A560">
        <v>11</v>
      </c>
      <c r="B560">
        <v>5.9468100000000002</v>
      </c>
    </row>
    <row r="561" spans="1:2" x14ac:dyDescent="0.2">
      <c r="A561">
        <v>11</v>
      </c>
      <c r="B561">
        <v>6.5418099999999999</v>
      </c>
    </row>
    <row r="562" spans="1:2" x14ac:dyDescent="0.2">
      <c r="A562">
        <v>11</v>
      </c>
      <c r="B562">
        <v>5.6504399999999997</v>
      </c>
    </row>
    <row r="563" spans="1:2" x14ac:dyDescent="0.2">
      <c r="A563">
        <v>11</v>
      </c>
      <c r="B563">
        <v>6.1925600000000003</v>
      </c>
    </row>
    <row r="564" spans="1:2" x14ac:dyDescent="0.2">
      <c r="A564">
        <v>11</v>
      </c>
      <c r="B564">
        <v>5.4966299999999997</v>
      </c>
    </row>
    <row r="565" spans="1:2" x14ac:dyDescent="0.2">
      <c r="A565">
        <v>11</v>
      </c>
      <c r="B565">
        <v>7.4230099999999997</v>
      </c>
    </row>
    <row r="566" spans="1:2" x14ac:dyDescent="0.2">
      <c r="A566">
        <v>11</v>
      </c>
      <c r="B566">
        <v>4.6958299999999999</v>
      </c>
    </row>
    <row r="567" spans="1:2" x14ac:dyDescent="0.2">
      <c r="A567">
        <v>11</v>
      </c>
      <c r="B567">
        <v>6.3931399999999998</v>
      </c>
    </row>
    <row r="568" spans="1:2" x14ac:dyDescent="0.2">
      <c r="A568">
        <v>11</v>
      </c>
      <c r="B568">
        <v>6.29373</v>
      </c>
    </row>
    <row r="569" spans="1:2" x14ac:dyDescent="0.2">
      <c r="A569">
        <v>11</v>
      </c>
      <c r="B569">
        <v>4.9415500000000003</v>
      </c>
    </row>
    <row r="570" spans="1:2" x14ac:dyDescent="0.2">
      <c r="A570">
        <v>11</v>
      </c>
      <c r="B570">
        <v>8.8031600000000001</v>
      </c>
    </row>
    <row r="571" spans="1:2" x14ac:dyDescent="0.2">
      <c r="A571">
        <v>11</v>
      </c>
      <c r="B571">
        <v>5.548</v>
      </c>
    </row>
    <row r="572" spans="1:2" x14ac:dyDescent="0.2">
      <c r="A572">
        <v>11</v>
      </c>
      <c r="B572">
        <v>5.0476700000000001</v>
      </c>
    </row>
    <row r="573" spans="1:2" x14ac:dyDescent="0.2">
      <c r="A573">
        <v>11</v>
      </c>
      <c r="B573">
        <v>6.7190700000000003</v>
      </c>
    </row>
    <row r="574" spans="1:2" x14ac:dyDescent="0.2">
      <c r="A574">
        <v>11</v>
      </c>
      <c r="B574">
        <v>6.1089000000000002</v>
      </c>
    </row>
    <row r="575" spans="1:2" x14ac:dyDescent="0.2">
      <c r="A575">
        <v>11</v>
      </c>
      <c r="B575">
        <v>6.7110599999999998</v>
      </c>
    </row>
    <row r="576" spans="1:2" x14ac:dyDescent="0.2">
      <c r="A576">
        <v>11</v>
      </c>
      <c r="B576">
        <v>6.25488</v>
      </c>
    </row>
    <row r="577" spans="1:2" x14ac:dyDescent="0.2">
      <c r="A577">
        <v>11</v>
      </c>
      <c r="B577">
        <v>7.1704800000000004</v>
      </c>
    </row>
    <row r="578" spans="1:2" x14ac:dyDescent="0.2">
      <c r="A578">
        <v>11</v>
      </c>
      <c r="B578">
        <v>6.43987</v>
      </c>
    </row>
    <row r="579" spans="1:2" x14ac:dyDescent="0.2">
      <c r="A579">
        <v>11</v>
      </c>
      <c r="B579">
        <v>3.77521</v>
      </c>
    </row>
    <row r="580" spans="1:2" x14ac:dyDescent="0.2">
      <c r="A580">
        <v>11</v>
      </c>
      <c r="B580">
        <v>5.4708500000000004</v>
      </c>
    </row>
    <row r="581" spans="1:2" x14ac:dyDescent="0.2">
      <c r="A581">
        <v>11</v>
      </c>
      <c r="B581">
        <v>6.2272100000000004</v>
      </c>
    </row>
    <row r="582" spans="1:2" x14ac:dyDescent="0.2">
      <c r="A582">
        <v>11</v>
      </c>
      <c r="B582">
        <v>6.4527099999999997</v>
      </c>
    </row>
    <row r="583" spans="1:2" x14ac:dyDescent="0.2">
      <c r="A583">
        <v>11</v>
      </c>
      <c r="B583">
        <v>6.7242600000000001</v>
      </c>
    </row>
    <row r="584" spans="1:2" x14ac:dyDescent="0.2">
      <c r="A584">
        <v>11</v>
      </c>
      <c r="B584">
        <v>6.6913200000000002</v>
      </c>
    </row>
    <row r="585" spans="1:2" x14ac:dyDescent="0.2">
      <c r="A585">
        <v>11</v>
      </c>
      <c r="B585">
        <v>4.7584400000000002</v>
      </c>
    </row>
    <row r="586" spans="1:2" x14ac:dyDescent="0.2">
      <c r="A586">
        <v>11</v>
      </c>
      <c r="B586">
        <v>7.3322900000000004</v>
      </c>
    </row>
    <row r="587" spans="1:2" x14ac:dyDescent="0.2">
      <c r="A587">
        <v>11</v>
      </c>
      <c r="B587">
        <v>5.8929200000000002</v>
      </c>
    </row>
    <row r="588" spans="1:2" x14ac:dyDescent="0.2">
      <c r="A588">
        <v>11</v>
      </c>
      <c r="B588">
        <v>5.83249</v>
      </c>
    </row>
    <row r="589" spans="1:2" x14ac:dyDescent="0.2">
      <c r="A589">
        <v>11</v>
      </c>
      <c r="B589">
        <v>6.64663</v>
      </c>
    </row>
    <row r="590" spans="1:2" x14ac:dyDescent="0.2">
      <c r="A590">
        <v>11</v>
      </c>
      <c r="B590">
        <v>5.0311700000000004</v>
      </c>
    </row>
    <row r="591" spans="1:2" x14ac:dyDescent="0.2">
      <c r="A591">
        <v>11</v>
      </c>
      <c r="B591">
        <v>4.3516000000000004</v>
      </c>
    </row>
    <row r="592" spans="1:2" x14ac:dyDescent="0.2">
      <c r="A592">
        <v>11</v>
      </c>
      <c r="B592">
        <v>7.0834999999999999</v>
      </c>
    </row>
    <row r="593" spans="1:2" x14ac:dyDescent="0.2">
      <c r="A593">
        <v>11</v>
      </c>
      <c r="B593">
        <v>4.86402</v>
      </c>
    </row>
    <row r="594" spans="1:2" x14ac:dyDescent="0.2">
      <c r="A594">
        <v>11</v>
      </c>
      <c r="B594">
        <v>7.0457700000000001</v>
      </c>
    </row>
    <row r="595" spans="1:2" x14ac:dyDescent="0.2">
      <c r="A595">
        <v>11</v>
      </c>
      <c r="B595">
        <v>5.2094300000000002</v>
      </c>
    </row>
    <row r="596" spans="1:2" x14ac:dyDescent="0.2">
      <c r="A596">
        <v>11</v>
      </c>
      <c r="B596">
        <v>6.1188700000000003</v>
      </c>
    </row>
    <row r="597" spans="1:2" x14ac:dyDescent="0.2">
      <c r="A597">
        <v>11</v>
      </c>
      <c r="B597">
        <v>6.0480299999999998</v>
      </c>
    </row>
    <row r="598" spans="1:2" x14ac:dyDescent="0.2">
      <c r="A598">
        <v>11</v>
      </c>
      <c r="B598">
        <v>7.3453900000000001</v>
      </c>
    </row>
    <row r="599" spans="1:2" x14ac:dyDescent="0.2">
      <c r="A599">
        <v>11</v>
      </c>
      <c r="B599">
        <v>4.5211899999999998</v>
      </c>
    </row>
    <row r="600" spans="1:2" x14ac:dyDescent="0.2">
      <c r="A600">
        <v>11</v>
      </c>
      <c r="B600">
        <v>6.2766599999999997</v>
      </c>
    </row>
    <row r="601" spans="1:2" x14ac:dyDescent="0.2">
      <c r="A601">
        <v>11</v>
      </c>
      <c r="B601">
        <v>6.9908200000000003</v>
      </c>
    </row>
    <row r="602" spans="1:2" x14ac:dyDescent="0.2">
      <c r="A602">
        <v>12</v>
      </c>
      <c r="B602">
        <v>7.0217400000000003</v>
      </c>
    </row>
    <row r="603" spans="1:2" x14ac:dyDescent="0.2">
      <c r="A603">
        <v>12</v>
      </c>
      <c r="B603">
        <v>6.4813799999999997</v>
      </c>
    </row>
    <row r="604" spans="1:2" x14ac:dyDescent="0.2">
      <c r="A604">
        <v>12</v>
      </c>
      <c r="B604">
        <v>5.5686099999999996</v>
      </c>
    </row>
    <row r="605" spans="1:2" x14ac:dyDescent="0.2">
      <c r="A605">
        <v>12</v>
      </c>
      <c r="B605">
        <v>6.7308899999999996</v>
      </c>
    </row>
    <row r="606" spans="1:2" x14ac:dyDescent="0.2">
      <c r="A606">
        <v>12</v>
      </c>
      <c r="B606">
        <v>6.3469300000000004</v>
      </c>
    </row>
    <row r="607" spans="1:2" x14ac:dyDescent="0.2">
      <c r="A607">
        <v>12</v>
      </c>
      <c r="B607">
        <v>6.6590499999999997</v>
      </c>
    </row>
    <row r="608" spans="1:2" x14ac:dyDescent="0.2">
      <c r="A608">
        <v>12</v>
      </c>
      <c r="B608">
        <v>8.4065499999999993</v>
      </c>
    </row>
    <row r="609" spans="1:2" x14ac:dyDescent="0.2">
      <c r="A609">
        <v>12</v>
      </c>
      <c r="B609">
        <v>5.1691700000000003</v>
      </c>
    </row>
    <row r="610" spans="1:2" x14ac:dyDescent="0.2">
      <c r="A610">
        <v>12</v>
      </c>
      <c r="B610">
        <v>6.01098</v>
      </c>
    </row>
    <row r="611" spans="1:2" x14ac:dyDescent="0.2">
      <c r="A611">
        <v>12</v>
      </c>
      <c r="B611">
        <v>5.7005299999999997</v>
      </c>
    </row>
    <row r="612" spans="1:2" x14ac:dyDescent="0.2">
      <c r="A612">
        <v>12</v>
      </c>
      <c r="B612">
        <v>7.2539800000000003</v>
      </c>
    </row>
    <row r="613" spans="1:2" x14ac:dyDescent="0.2">
      <c r="A613">
        <v>12</v>
      </c>
      <c r="B613">
        <v>6.9201100000000002</v>
      </c>
    </row>
    <row r="614" spans="1:2" x14ac:dyDescent="0.2">
      <c r="A614">
        <v>12</v>
      </c>
      <c r="B614">
        <v>6.4412700000000003</v>
      </c>
    </row>
    <row r="615" spans="1:2" x14ac:dyDescent="0.2">
      <c r="A615">
        <v>12</v>
      </c>
      <c r="B615">
        <v>5.9612100000000003</v>
      </c>
    </row>
    <row r="616" spans="1:2" x14ac:dyDescent="0.2">
      <c r="A616">
        <v>12</v>
      </c>
      <c r="B616">
        <v>7.3890099999999999</v>
      </c>
    </row>
    <row r="617" spans="1:2" x14ac:dyDescent="0.2">
      <c r="A617">
        <v>12</v>
      </c>
      <c r="B617">
        <v>6.3900800000000002</v>
      </c>
    </row>
    <row r="618" spans="1:2" x14ac:dyDescent="0.2">
      <c r="A618">
        <v>12</v>
      </c>
      <c r="B618">
        <v>6.98142</v>
      </c>
    </row>
    <row r="619" spans="1:2" x14ac:dyDescent="0.2">
      <c r="A619">
        <v>12</v>
      </c>
      <c r="B619">
        <v>5.8086000000000002</v>
      </c>
    </row>
    <row r="620" spans="1:2" x14ac:dyDescent="0.2">
      <c r="A620">
        <v>12</v>
      </c>
      <c r="B620">
        <v>6.3162799999999999</v>
      </c>
    </row>
    <row r="621" spans="1:2" x14ac:dyDescent="0.2">
      <c r="A621">
        <v>12</v>
      </c>
      <c r="B621">
        <v>2.8596699999999999</v>
      </c>
    </row>
    <row r="622" spans="1:2" x14ac:dyDescent="0.2">
      <c r="A622">
        <v>12</v>
      </c>
      <c r="B622">
        <v>6.3918499999999998</v>
      </c>
    </row>
    <row r="623" spans="1:2" x14ac:dyDescent="0.2">
      <c r="A623">
        <v>12</v>
      </c>
      <c r="B623">
        <v>6.7845500000000003</v>
      </c>
    </row>
    <row r="624" spans="1:2" x14ac:dyDescent="0.2">
      <c r="A624">
        <v>12</v>
      </c>
      <c r="B624">
        <v>4.5426599999999997</v>
      </c>
    </row>
    <row r="625" spans="1:2" x14ac:dyDescent="0.2">
      <c r="A625">
        <v>12</v>
      </c>
      <c r="B625">
        <v>7.7025899999999998</v>
      </c>
    </row>
    <row r="626" spans="1:2" x14ac:dyDescent="0.2">
      <c r="A626">
        <v>12</v>
      </c>
      <c r="B626">
        <v>5.7979099999999999</v>
      </c>
    </row>
    <row r="627" spans="1:2" x14ac:dyDescent="0.2">
      <c r="A627">
        <v>12</v>
      </c>
      <c r="B627">
        <v>6.8559900000000003</v>
      </c>
    </row>
    <row r="628" spans="1:2" x14ac:dyDescent="0.2">
      <c r="A628">
        <v>12</v>
      </c>
      <c r="B628">
        <v>6.2242899999999999</v>
      </c>
    </row>
    <row r="629" spans="1:2" x14ac:dyDescent="0.2">
      <c r="A629">
        <v>12</v>
      </c>
      <c r="B629">
        <v>6.0674700000000001</v>
      </c>
    </row>
    <row r="630" spans="1:2" x14ac:dyDescent="0.2">
      <c r="A630">
        <v>12</v>
      </c>
      <c r="B630">
        <v>6.9318499999999998</v>
      </c>
    </row>
    <row r="631" spans="1:2" x14ac:dyDescent="0.2">
      <c r="A631">
        <v>12</v>
      </c>
      <c r="B631">
        <v>7.2941599999999998</v>
      </c>
    </row>
    <row r="632" spans="1:2" x14ac:dyDescent="0.2">
      <c r="A632">
        <v>12</v>
      </c>
      <c r="B632">
        <v>5.77</v>
      </c>
    </row>
    <row r="633" spans="1:2" x14ac:dyDescent="0.2">
      <c r="A633">
        <v>12</v>
      </c>
      <c r="B633">
        <v>5.2621900000000004</v>
      </c>
    </row>
    <row r="634" spans="1:2" x14ac:dyDescent="0.2">
      <c r="A634">
        <v>12</v>
      </c>
      <c r="B634">
        <v>6.79779</v>
      </c>
    </row>
    <row r="635" spans="1:2" x14ac:dyDescent="0.2">
      <c r="A635">
        <v>12</v>
      </c>
      <c r="B635">
        <v>8.2523599999999995</v>
      </c>
    </row>
    <row r="636" spans="1:2" x14ac:dyDescent="0.2">
      <c r="A636">
        <v>12</v>
      </c>
      <c r="B636">
        <v>6.0901899999999998</v>
      </c>
    </row>
    <row r="637" spans="1:2" x14ac:dyDescent="0.2">
      <c r="A637">
        <v>12</v>
      </c>
      <c r="B637">
        <v>5.8739999999999997</v>
      </c>
    </row>
    <row r="638" spans="1:2" x14ac:dyDescent="0.2">
      <c r="A638">
        <v>12</v>
      </c>
      <c r="B638">
        <v>6.8844399999999997</v>
      </c>
    </row>
    <row r="639" spans="1:2" x14ac:dyDescent="0.2">
      <c r="A639">
        <v>12</v>
      </c>
      <c r="B639">
        <v>4.6398099999999998</v>
      </c>
    </row>
    <row r="640" spans="1:2" x14ac:dyDescent="0.2">
      <c r="A640">
        <v>12</v>
      </c>
      <c r="B640">
        <v>6.52041</v>
      </c>
    </row>
    <row r="641" spans="1:2" x14ac:dyDescent="0.2">
      <c r="A641">
        <v>12</v>
      </c>
      <c r="B641">
        <v>5.5573600000000001</v>
      </c>
    </row>
    <row r="642" spans="1:2" x14ac:dyDescent="0.2">
      <c r="A642">
        <v>12</v>
      </c>
      <c r="B642">
        <v>7.6656700000000004</v>
      </c>
    </row>
    <row r="643" spans="1:2" x14ac:dyDescent="0.2">
      <c r="A643">
        <v>12</v>
      </c>
      <c r="B643">
        <v>5.1304699999999999</v>
      </c>
    </row>
    <row r="644" spans="1:2" x14ac:dyDescent="0.2">
      <c r="A644">
        <v>12</v>
      </c>
      <c r="B644">
        <v>4.4121499999999996</v>
      </c>
    </row>
    <row r="645" spans="1:2" x14ac:dyDescent="0.2">
      <c r="A645">
        <v>12</v>
      </c>
      <c r="B645">
        <v>7.4471400000000001</v>
      </c>
    </row>
    <row r="646" spans="1:2" x14ac:dyDescent="0.2">
      <c r="A646">
        <v>12</v>
      </c>
      <c r="B646">
        <v>6.1116200000000003</v>
      </c>
    </row>
    <row r="647" spans="1:2" x14ac:dyDescent="0.2">
      <c r="A647">
        <v>12</v>
      </c>
      <c r="B647">
        <v>5.8308</v>
      </c>
    </row>
    <row r="648" spans="1:2" x14ac:dyDescent="0.2">
      <c r="A648">
        <v>12</v>
      </c>
      <c r="B648">
        <v>6.2071899999999998</v>
      </c>
    </row>
    <row r="649" spans="1:2" x14ac:dyDescent="0.2">
      <c r="A649">
        <v>12</v>
      </c>
      <c r="B649">
        <v>4.9528699999999999</v>
      </c>
    </row>
    <row r="650" spans="1:2" x14ac:dyDescent="0.2">
      <c r="A650">
        <v>12</v>
      </c>
      <c r="B650">
        <v>7.4264799999999997</v>
      </c>
    </row>
    <row r="651" spans="1:2" x14ac:dyDescent="0.2">
      <c r="A651">
        <v>12</v>
      </c>
      <c r="B651">
        <v>6.68527</v>
      </c>
    </row>
    <row r="652" spans="1:2" x14ac:dyDescent="0.2">
      <c r="A652">
        <v>13</v>
      </c>
      <c r="B652">
        <v>6.8945600000000002</v>
      </c>
    </row>
    <row r="653" spans="1:2" x14ac:dyDescent="0.2">
      <c r="A653">
        <v>13</v>
      </c>
      <c r="B653">
        <v>6.58005</v>
      </c>
    </row>
    <row r="654" spans="1:2" x14ac:dyDescent="0.2">
      <c r="A654">
        <v>13</v>
      </c>
      <c r="B654">
        <v>6.6026100000000003</v>
      </c>
    </row>
    <row r="655" spans="1:2" x14ac:dyDescent="0.2">
      <c r="A655">
        <v>13</v>
      </c>
      <c r="B655">
        <v>6.8854100000000003</v>
      </c>
    </row>
    <row r="656" spans="1:2" x14ac:dyDescent="0.2">
      <c r="A656">
        <v>13</v>
      </c>
      <c r="B656">
        <v>7.4271500000000001</v>
      </c>
    </row>
    <row r="657" spans="1:2" x14ac:dyDescent="0.2">
      <c r="A657">
        <v>13</v>
      </c>
      <c r="B657">
        <v>5.8416300000000003</v>
      </c>
    </row>
    <row r="658" spans="1:2" x14ac:dyDescent="0.2">
      <c r="A658">
        <v>13</v>
      </c>
      <c r="B658">
        <v>6.8861299999999996</v>
      </c>
    </row>
    <row r="659" spans="1:2" x14ac:dyDescent="0.2">
      <c r="A659">
        <v>13</v>
      </c>
      <c r="B659">
        <v>6.5557600000000003</v>
      </c>
    </row>
    <row r="660" spans="1:2" x14ac:dyDescent="0.2">
      <c r="A660">
        <v>13</v>
      </c>
      <c r="B660">
        <v>5.7790999999999997</v>
      </c>
    </row>
    <row r="661" spans="1:2" x14ac:dyDescent="0.2">
      <c r="A661">
        <v>13</v>
      </c>
      <c r="B661">
        <v>6.0866400000000001</v>
      </c>
    </row>
    <row r="662" spans="1:2" x14ac:dyDescent="0.2">
      <c r="A662">
        <v>13</v>
      </c>
      <c r="B662">
        <v>7.1037699999999999</v>
      </c>
    </row>
    <row r="663" spans="1:2" x14ac:dyDescent="0.2">
      <c r="A663">
        <v>13</v>
      </c>
      <c r="B663">
        <v>7.0649300000000004</v>
      </c>
    </row>
    <row r="664" spans="1:2" x14ac:dyDescent="0.2">
      <c r="A664">
        <v>13</v>
      </c>
      <c r="B664">
        <v>5.9491300000000003</v>
      </c>
    </row>
    <row r="665" spans="1:2" x14ac:dyDescent="0.2">
      <c r="A665">
        <v>13</v>
      </c>
      <c r="B665">
        <v>5.1226099999999999</v>
      </c>
    </row>
    <row r="666" spans="1:2" x14ac:dyDescent="0.2">
      <c r="A666">
        <v>13</v>
      </c>
      <c r="B666">
        <v>5.4350899999999998</v>
      </c>
    </row>
    <row r="667" spans="1:2" x14ac:dyDescent="0.2">
      <c r="A667">
        <v>13</v>
      </c>
      <c r="B667">
        <v>5.5461400000000003</v>
      </c>
    </row>
    <row r="668" spans="1:2" x14ac:dyDescent="0.2">
      <c r="A668">
        <v>13</v>
      </c>
      <c r="B668">
        <v>6.6619200000000003</v>
      </c>
    </row>
    <row r="669" spans="1:2" x14ac:dyDescent="0.2">
      <c r="A669">
        <v>13</v>
      </c>
      <c r="B669">
        <v>5.2518000000000002</v>
      </c>
    </row>
    <row r="670" spans="1:2" x14ac:dyDescent="0.2">
      <c r="A670">
        <v>13</v>
      </c>
      <c r="B670">
        <v>4.2318699999999998</v>
      </c>
    </row>
    <row r="671" spans="1:2" x14ac:dyDescent="0.2">
      <c r="A671">
        <v>13</v>
      </c>
      <c r="B671">
        <v>5.5758900000000002</v>
      </c>
    </row>
    <row r="672" spans="1:2" x14ac:dyDescent="0.2">
      <c r="A672">
        <v>13</v>
      </c>
      <c r="B672">
        <v>6.4411800000000001</v>
      </c>
    </row>
    <row r="673" spans="1:2" x14ac:dyDescent="0.2">
      <c r="A673">
        <v>13</v>
      </c>
      <c r="B673">
        <v>7.3491400000000002</v>
      </c>
    </row>
    <row r="674" spans="1:2" x14ac:dyDescent="0.2">
      <c r="A674">
        <v>13</v>
      </c>
      <c r="B674">
        <v>6.6358699999999997</v>
      </c>
    </row>
    <row r="675" spans="1:2" x14ac:dyDescent="0.2">
      <c r="A675">
        <v>13</v>
      </c>
      <c r="B675">
        <v>6.3346099999999996</v>
      </c>
    </row>
    <row r="676" spans="1:2" x14ac:dyDescent="0.2">
      <c r="A676">
        <v>13</v>
      </c>
      <c r="B676">
        <v>5.3831699999999998</v>
      </c>
    </row>
    <row r="677" spans="1:2" x14ac:dyDescent="0.2">
      <c r="A677">
        <v>13</v>
      </c>
      <c r="B677">
        <v>5.8719900000000003</v>
      </c>
    </row>
    <row r="678" spans="1:2" x14ac:dyDescent="0.2">
      <c r="A678">
        <v>13</v>
      </c>
      <c r="B678">
        <v>6.5301900000000002</v>
      </c>
    </row>
    <row r="679" spans="1:2" x14ac:dyDescent="0.2">
      <c r="A679">
        <v>13</v>
      </c>
      <c r="B679">
        <v>6.8008600000000001</v>
      </c>
    </row>
    <row r="680" spans="1:2" x14ac:dyDescent="0.2">
      <c r="A680">
        <v>13</v>
      </c>
      <c r="B680">
        <v>7.00373</v>
      </c>
    </row>
    <row r="681" spans="1:2" x14ac:dyDescent="0.2">
      <c r="A681">
        <v>13</v>
      </c>
      <c r="B681">
        <v>6.5067399999999997</v>
      </c>
    </row>
    <row r="682" spans="1:2" x14ac:dyDescent="0.2">
      <c r="A682">
        <v>13</v>
      </c>
      <c r="B682">
        <v>4.7389700000000001</v>
      </c>
    </row>
    <row r="683" spans="1:2" x14ac:dyDescent="0.2">
      <c r="A683">
        <v>13</v>
      </c>
      <c r="B683">
        <v>7.2229400000000004</v>
      </c>
    </row>
    <row r="684" spans="1:2" x14ac:dyDescent="0.2">
      <c r="A684">
        <v>13</v>
      </c>
      <c r="B684">
        <v>4.5747400000000003</v>
      </c>
    </row>
    <row r="685" spans="1:2" x14ac:dyDescent="0.2">
      <c r="A685">
        <v>13</v>
      </c>
      <c r="B685">
        <v>6.5697999999999999</v>
      </c>
    </row>
    <row r="686" spans="1:2" x14ac:dyDescent="0.2">
      <c r="A686">
        <v>13</v>
      </c>
      <c r="B686">
        <v>5.4851799999999997</v>
      </c>
    </row>
    <row r="687" spans="1:2" x14ac:dyDescent="0.2">
      <c r="A687">
        <v>13</v>
      </c>
      <c r="B687">
        <v>6.7487599999999999</v>
      </c>
    </row>
    <row r="688" spans="1:2" x14ac:dyDescent="0.2">
      <c r="A688">
        <v>13</v>
      </c>
      <c r="B688">
        <v>6.2119900000000001</v>
      </c>
    </row>
    <row r="689" spans="1:2" x14ac:dyDescent="0.2">
      <c r="A689">
        <v>13</v>
      </c>
      <c r="B689">
        <v>8.3308599999999995</v>
      </c>
    </row>
    <row r="690" spans="1:2" x14ac:dyDescent="0.2">
      <c r="A690">
        <v>13</v>
      </c>
      <c r="B690">
        <v>8.5603099999999994</v>
      </c>
    </row>
    <row r="691" spans="1:2" x14ac:dyDescent="0.2">
      <c r="A691">
        <v>13</v>
      </c>
      <c r="B691">
        <v>6.9749600000000003</v>
      </c>
    </row>
    <row r="692" spans="1:2" x14ac:dyDescent="0.2">
      <c r="A692">
        <v>13</v>
      </c>
      <c r="B692">
        <v>5.3858199999999998</v>
      </c>
    </row>
    <row r="693" spans="1:2" x14ac:dyDescent="0.2">
      <c r="A693">
        <v>13</v>
      </c>
      <c r="B693">
        <v>6.7198900000000004</v>
      </c>
    </row>
    <row r="694" spans="1:2" x14ac:dyDescent="0.2">
      <c r="A694">
        <v>13</v>
      </c>
      <c r="B694">
        <v>5.8886399999999997</v>
      </c>
    </row>
    <row r="695" spans="1:2" x14ac:dyDescent="0.2">
      <c r="A695">
        <v>13</v>
      </c>
      <c r="B695">
        <v>6.6957000000000004</v>
      </c>
    </row>
    <row r="696" spans="1:2" x14ac:dyDescent="0.2">
      <c r="A696">
        <v>13</v>
      </c>
      <c r="B696">
        <v>6.4217199999999997</v>
      </c>
    </row>
    <row r="697" spans="1:2" x14ac:dyDescent="0.2">
      <c r="A697">
        <v>13</v>
      </c>
      <c r="B697">
        <v>6.3349299999999999</v>
      </c>
    </row>
    <row r="698" spans="1:2" x14ac:dyDescent="0.2">
      <c r="A698">
        <v>13</v>
      </c>
      <c r="B698">
        <v>5.1363099999999999</v>
      </c>
    </row>
    <row r="699" spans="1:2" x14ac:dyDescent="0.2">
      <c r="A699">
        <v>13</v>
      </c>
      <c r="B699">
        <v>5.8079499999999999</v>
      </c>
    </row>
    <row r="700" spans="1:2" x14ac:dyDescent="0.2">
      <c r="A700">
        <v>13</v>
      </c>
      <c r="B700">
        <v>6.78871</v>
      </c>
    </row>
    <row r="701" spans="1:2" x14ac:dyDescent="0.2">
      <c r="A701">
        <v>13</v>
      </c>
      <c r="B701">
        <v>6.5532000000000004</v>
      </c>
    </row>
    <row r="702" spans="1:2" x14ac:dyDescent="0.2">
      <c r="A702">
        <v>14</v>
      </c>
      <c r="B702">
        <v>5.9802799999999996</v>
      </c>
    </row>
    <row r="703" spans="1:2" x14ac:dyDescent="0.2">
      <c r="A703">
        <v>14</v>
      </c>
      <c r="B703">
        <v>4.9872800000000002</v>
      </c>
    </row>
    <row r="704" spans="1:2" x14ac:dyDescent="0.2">
      <c r="A704">
        <v>14</v>
      </c>
      <c r="B704">
        <v>5.81555</v>
      </c>
    </row>
    <row r="705" spans="1:2" x14ac:dyDescent="0.2">
      <c r="A705">
        <v>14</v>
      </c>
      <c r="B705">
        <v>7.2566800000000002</v>
      </c>
    </row>
    <row r="706" spans="1:2" x14ac:dyDescent="0.2">
      <c r="A706">
        <v>14</v>
      </c>
      <c r="B706">
        <v>6.3148200000000001</v>
      </c>
    </row>
    <row r="707" spans="1:2" x14ac:dyDescent="0.2">
      <c r="A707">
        <v>14</v>
      </c>
      <c r="B707">
        <v>7.2788599999999999</v>
      </c>
    </row>
    <row r="708" spans="1:2" x14ac:dyDescent="0.2">
      <c r="A708">
        <v>14</v>
      </c>
      <c r="B708">
        <v>6.96082</v>
      </c>
    </row>
    <row r="709" spans="1:2" x14ac:dyDescent="0.2">
      <c r="A709">
        <v>14</v>
      </c>
      <c r="B709">
        <v>6.3823800000000004</v>
      </c>
    </row>
    <row r="710" spans="1:2" x14ac:dyDescent="0.2">
      <c r="A710">
        <v>14</v>
      </c>
      <c r="B710">
        <v>5.5245899999999999</v>
      </c>
    </row>
    <row r="711" spans="1:2" x14ac:dyDescent="0.2">
      <c r="A711">
        <v>14</v>
      </c>
      <c r="B711">
        <v>4.7722100000000003</v>
      </c>
    </row>
    <row r="712" spans="1:2" x14ac:dyDescent="0.2">
      <c r="A712">
        <v>14</v>
      </c>
      <c r="B712">
        <v>5.5700099999999999</v>
      </c>
    </row>
    <row r="713" spans="1:2" x14ac:dyDescent="0.2">
      <c r="A713">
        <v>14</v>
      </c>
      <c r="B713">
        <v>5.3834999999999997</v>
      </c>
    </row>
    <row r="714" spans="1:2" x14ac:dyDescent="0.2">
      <c r="A714">
        <v>14</v>
      </c>
      <c r="B714">
        <v>6.8211399999999998</v>
      </c>
    </row>
    <row r="715" spans="1:2" x14ac:dyDescent="0.2">
      <c r="A715">
        <v>14</v>
      </c>
      <c r="B715">
        <v>6.5526799999999996</v>
      </c>
    </row>
    <row r="716" spans="1:2" x14ac:dyDescent="0.2">
      <c r="A716">
        <v>14</v>
      </c>
      <c r="B716">
        <v>7.1454300000000002</v>
      </c>
    </row>
    <row r="717" spans="1:2" x14ac:dyDescent="0.2">
      <c r="A717">
        <v>14</v>
      </c>
      <c r="B717">
        <v>5.9982100000000003</v>
      </c>
    </row>
    <row r="718" spans="1:2" x14ac:dyDescent="0.2">
      <c r="A718">
        <v>14</v>
      </c>
      <c r="B718">
        <v>6.4653400000000003</v>
      </c>
    </row>
    <row r="719" spans="1:2" x14ac:dyDescent="0.2">
      <c r="A719">
        <v>14</v>
      </c>
      <c r="B719">
        <v>6.6249200000000004</v>
      </c>
    </row>
    <row r="720" spans="1:2" x14ac:dyDescent="0.2">
      <c r="A720">
        <v>14</v>
      </c>
      <c r="B720">
        <v>6.5556000000000001</v>
      </c>
    </row>
    <row r="721" spans="1:2" x14ac:dyDescent="0.2">
      <c r="A721">
        <v>14</v>
      </c>
      <c r="B721">
        <v>9.0731800000000007</v>
      </c>
    </row>
    <row r="722" spans="1:2" x14ac:dyDescent="0.2">
      <c r="A722">
        <v>14</v>
      </c>
      <c r="B722">
        <v>6.1623200000000002</v>
      </c>
    </row>
    <row r="723" spans="1:2" x14ac:dyDescent="0.2">
      <c r="A723">
        <v>14</v>
      </c>
      <c r="B723">
        <v>7.5744199999999999</v>
      </c>
    </row>
    <row r="724" spans="1:2" x14ac:dyDescent="0.2">
      <c r="A724">
        <v>14</v>
      </c>
      <c r="B724">
        <v>6.1586400000000001</v>
      </c>
    </row>
    <row r="725" spans="1:2" x14ac:dyDescent="0.2">
      <c r="A725">
        <v>14</v>
      </c>
      <c r="B725">
        <v>5.4199000000000002</v>
      </c>
    </row>
    <row r="726" spans="1:2" x14ac:dyDescent="0.2">
      <c r="A726">
        <v>14</v>
      </c>
      <c r="B726">
        <v>6.0930400000000002</v>
      </c>
    </row>
    <row r="727" spans="1:2" x14ac:dyDescent="0.2">
      <c r="A727">
        <v>14</v>
      </c>
      <c r="B727">
        <v>6.9363200000000003</v>
      </c>
    </row>
    <row r="728" spans="1:2" x14ac:dyDescent="0.2">
      <c r="A728">
        <v>14</v>
      </c>
      <c r="B728">
        <v>6.5945200000000002</v>
      </c>
    </row>
    <row r="729" spans="1:2" x14ac:dyDescent="0.2">
      <c r="A729">
        <v>14</v>
      </c>
      <c r="B729">
        <v>6.4674199999999997</v>
      </c>
    </row>
    <row r="730" spans="1:2" x14ac:dyDescent="0.2">
      <c r="A730">
        <v>14</v>
      </c>
      <c r="B730">
        <v>7.9356900000000001</v>
      </c>
    </row>
    <row r="731" spans="1:2" x14ac:dyDescent="0.2">
      <c r="A731">
        <v>14</v>
      </c>
      <c r="B731">
        <v>5.0842000000000001</v>
      </c>
    </row>
    <row r="732" spans="1:2" x14ac:dyDescent="0.2">
      <c r="A732">
        <v>14</v>
      </c>
      <c r="B732">
        <v>6.1654900000000001</v>
      </c>
    </row>
    <row r="733" spans="1:2" x14ac:dyDescent="0.2">
      <c r="A733">
        <v>14</v>
      </c>
      <c r="B733">
        <v>6.1015800000000002</v>
      </c>
    </row>
    <row r="734" spans="1:2" x14ac:dyDescent="0.2">
      <c r="A734">
        <v>14</v>
      </c>
      <c r="B734">
        <v>5.5560200000000002</v>
      </c>
    </row>
    <row r="735" spans="1:2" x14ac:dyDescent="0.2">
      <c r="A735">
        <v>14</v>
      </c>
      <c r="B735">
        <v>6.4212899999999999</v>
      </c>
    </row>
    <row r="736" spans="1:2" x14ac:dyDescent="0.2">
      <c r="A736">
        <v>14</v>
      </c>
      <c r="B736">
        <v>5.2330100000000002</v>
      </c>
    </row>
    <row r="737" spans="1:2" x14ac:dyDescent="0.2">
      <c r="A737">
        <v>14</v>
      </c>
      <c r="B737">
        <v>5.9808199999999996</v>
      </c>
    </row>
    <row r="738" spans="1:2" x14ac:dyDescent="0.2">
      <c r="A738">
        <v>14</v>
      </c>
      <c r="B738">
        <v>7.3497300000000001</v>
      </c>
    </row>
    <row r="739" spans="1:2" x14ac:dyDescent="0.2">
      <c r="A739">
        <v>14</v>
      </c>
      <c r="B739">
        <v>5.1058700000000004</v>
      </c>
    </row>
    <row r="740" spans="1:2" x14ac:dyDescent="0.2">
      <c r="A740">
        <v>14</v>
      </c>
      <c r="B740">
        <v>8.9170499999999997</v>
      </c>
    </row>
    <row r="741" spans="1:2" x14ac:dyDescent="0.2">
      <c r="A741">
        <v>14</v>
      </c>
      <c r="B741">
        <v>5.9554299999999998</v>
      </c>
    </row>
    <row r="742" spans="1:2" x14ac:dyDescent="0.2">
      <c r="A742">
        <v>14</v>
      </c>
      <c r="B742">
        <v>6.1451200000000004</v>
      </c>
    </row>
    <row r="743" spans="1:2" x14ac:dyDescent="0.2">
      <c r="A743">
        <v>14</v>
      </c>
      <c r="B743">
        <v>6.08833</v>
      </c>
    </row>
    <row r="744" spans="1:2" x14ac:dyDescent="0.2">
      <c r="A744">
        <v>14</v>
      </c>
      <c r="B744">
        <v>8.1485099999999999</v>
      </c>
    </row>
    <row r="745" spans="1:2" x14ac:dyDescent="0.2">
      <c r="A745">
        <v>14</v>
      </c>
      <c r="B745">
        <v>5.67035</v>
      </c>
    </row>
    <row r="746" spans="1:2" x14ac:dyDescent="0.2">
      <c r="A746">
        <v>14</v>
      </c>
      <c r="B746">
        <v>5.4730299999999996</v>
      </c>
    </row>
    <row r="747" spans="1:2" x14ac:dyDescent="0.2">
      <c r="A747">
        <v>14</v>
      </c>
      <c r="B747">
        <v>6.0870100000000003</v>
      </c>
    </row>
    <row r="748" spans="1:2" x14ac:dyDescent="0.2">
      <c r="A748">
        <v>14</v>
      </c>
      <c r="B748">
        <v>6.0620399999999997</v>
      </c>
    </row>
    <row r="749" spans="1:2" x14ac:dyDescent="0.2">
      <c r="A749">
        <v>14</v>
      </c>
      <c r="B749">
        <v>6.3348199999999997</v>
      </c>
    </row>
    <row r="750" spans="1:2" x14ac:dyDescent="0.2">
      <c r="A750">
        <v>14</v>
      </c>
      <c r="B750">
        <v>5.8505200000000004</v>
      </c>
    </row>
    <row r="751" spans="1:2" x14ac:dyDescent="0.2">
      <c r="A751">
        <v>14</v>
      </c>
      <c r="B751">
        <v>5.8075900000000003</v>
      </c>
    </row>
    <row r="752" spans="1:2" x14ac:dyDescent="0.2">
      <c r="A752">
        <v>15</v>
      </c>
      <c r="B752">
        <v>6.6707299999999998</v>
      </c>
    </row>
    <row r="753" spans="1:2" x14ac:dyDescent="0.2">
      <c r="A753">
        <v>15</v>
      </c>
      <c r="B753">
        <v>6.1870500000000002</v>
      </c>
    </row>
    <row r="754" spans="1:2" x14ac:dyDescent="0.2">
      <c r="A754">
        <v>15</v>
      </c>
      <c r="B754">
        <v>5.3266799999999996</v>
      </c>
    </row>
    <row r="755" spans="1:2" x14ac:dyDescent="0.2">
      <c r="A755">
        <v>15</v>
      </c>
      <c r="B755">
        <v>5.2338199999999997</v>
      </c>
    </row>
    <row r="756" spans="1:2" x14ac:dyDescent="0.2">
      <c r="A756">
        <v>15</v>
      </c>
      <c r="B756">
        <v>6.3903600000000003</v>
      </c>
    </row>
    <row r="757" spans="1:2" x14ac:dyDescent="0.2">
      <c r="A757">
        <v>15</v>
      </c>
      <c r="B757">
        <v>8.6485400000000006</v>
      </c>
    </row>
    <row r="758" spans="1:2" x14ac:dyDescent="0.2">
      <c r="A758">
        <v>15</v>
      </c>
      <c r="B758">
        <v>5.5532000000000004</v>
      </c>
    </row>
    <row r="759" spans="1:2" x14ac:dyDescent="0.2">
      <c r="A759">
        <v>15</v>
      </c>
      <c r="B759">
        <v>6.5071000000000003</v>
      </c>
    </row>
    <row r="760" spans="1:2" x14ac:dyDescent="0.2">
      <c r="A760">
        <v>15</v>
      </c>
      <c r="B760">
        <v>6.6187199999999997</v>
      </c>
    </row>
    <row r="761" spans="1:2" x14ac:dyDescent="0.2">
      <c r="A761">
        <v>15</v>
      </c>
      <c r="B761">
        <v>6.6073599999999999</v>
      </c>
    </row>
    <row r="762" spans="1:2" x14ac:dyDescent="0.2">
      <c r="A762">
        <v>15</v>
      </c>
      <c r="B762">
        <v>6.2742399999999998</v>
      </c>
    </row>
    <row r="763" spans="1:2" x14ac:dyDescent="0.2">
      <c r="A763">
        <v>15</v>
      </c>
      <c r="B763">
        <v>5.3284700000000003</v>
      </c>
    </row>
    <row r="764" spans="1:2" x14ac:dyDescent="0.2">
      <c r="A764">
        <v>15</v>
      </c>
      <c r="B764">
        <v>6.6664099999999999</v>
      </c>
    </row>
    <row r="765" spans="1:2" x14ac:dyDescent="0.2">
      <c r="A765">
        <v>15</v>
      </c>
      <c r="B765">
        <v>6.2850799999999998</v>
      </c>
    </row>
    <row r="766" spans="1:2" x14ac:dyDescent="0.2">
      <c r="A766">
        <v>15</v>
      </c>
      <c r="B766">
        <v>5.5313499999999998</v>
      </c>
    </row>
    <row r="767" spans="1:2" x14ac:dyDescent="0.2">
      <c r="A767">
        <v>15</v>
      </c>
      <c r="B767">
        <v>8.0678300000000007</v>
      </c>
    </row>
    <row r="768" spans="1:2" x14ac:dyDescent="0.2">
      <c r="A768">
        <v>15</v>
      </c>
      <c r="B768">
        <v>7.26755</v>
      </c>
    </row>
    <row r="769" spans="1:2" x14ac:dyDescent="0.2">
      <c r="A769">
        <v>15</v>
      </c>
      <c r="B769">
        <v>6.8243099999999997</v>
      </c>
    </row>
    <row r="770" spans="1:2" x14ac:dyDescent="0.2">
      <c r="A770">
        <v>15</v>
      </c>
      <c r="B770">
        <v>5.7897600000000002</v>
      </c>
    </row>
    <row r="771" spans="1:2" x14ac:dyDescent="0.2">
      <c r="A771">
        <v>15</v>
      </c>
      <c r="B771">
        <v>7.2328299999999999</v>
      </c>
    </row>
    <row r="772" spans="1:2" x14ac:dyDescent="0.2">
      <c r="A772">
        <v>15</v>
      </c>
      <c r="B772">
        <v>4.2178599999999999</v>
      </c>
    </row>
    <row r="773" spans="1:2" x14ac:dyDescent="0.2">
      <c r="A773">
        <v>15</v>
      </c>
      <c r="B773">
        <v>7.5795899999999996</v>
      </c>
    </row>
    <row r="774" spans="1:2" x14ac:dyDescent="0.2">
      <c r="A774">
        <v>15</v>
      </c>
      <c r="B774">
        <v>6.4477399999999996</v>
      </c>
    </row>
    <row r="775" spans="1:2" x14ac:dyDescent="0.2">
      <c r="A775">
        <v>15</v>
      </c>
      <c r="B775">
        <v>7.1098100000000004</v>
      </c>
    </row>
    <row r="776" spans="1:2" x14ac:dyDescent="0.2">
      <c r="A776">
        <v>15</v>
      </c>
      <c r="B776">
        <v>6.30023</v>
      </c>
    </row>
    <row r="777" spans="1:2" x14ac:dyDescent="0.2">
      <c r="A777">
        <v>15</v>
      </c>
      <c r="B777">
        <v>6.8882399999999997</v>
      </c>
    </row>
    <row r="778" spans="1:2" x14ac:dyDescent="0.2">
      <c r="A778">
        <v>15</v>
      </c>
      <c r="B778">
        <v>5.8856999999999999</v>
      </c>
    </row>
    <row r="779" spans="1:2" x14ac:dyDescent="0.2">
      <c r="A779">
        <v>15</v>
      </c>
      <c r="B779">
        <v>7.5934999999999997</v>
      </c>
    </row>
    <row r="780" spans="1:2" x14ac:dyDescent="0.2">
      <c r="A780">
        <v>15</v>
      </c>
      <c r="B780">
        <v>4.4765300000000003</v>
      </c>
    </row>
    <row r="781" spans="1:2" x14ac:dyDescent="0.2">
      <c r="A781">
        <v>15</v>
      </c>
      <c r="B781">
        <v>5.0943199999999997</v>
      </c>
    </row>
    <row r="782" spans="1:2" x14ac:dyDescent="0.2">
      <c r="A782">
        <v>15</v>
      </c>
      <c r="B782">
        <v>6.8213699999999999</v>
      </c>
    </row>
    <row r="783" spans="1:2" x14ac:dyDescent="0.2">
      <c r="A783">
        <v>15</v>
      </c>
      <c r="B783">
        <v>3.8339799999999999</v>
      </c>
    </row>
    <row r="784" spans="1:2" x14ac:dyDescent="0.2">
      <c r="A784">
        <v>15</v>
      </c>
      <c r="B784">
        <v>6.8912199999999997</v>
      </c>
    </row>
    <row r="785" spans="1:2" x14ac:dyDescent="0.2">
      <c r="A785">
        <v>15</v>
      </c>
      <c r="B785">
        <v>5.8950100000000001</v>
      </c>
    </row>
    <row r="786" spans="1:2" x14ac:dyDescent="0.2">
      <c r="A786">
        <v>15</v>
      </c>
      <c r="B786">
        <v>5.0112300000000003</v>
      </c>
    </row>
    <row r="787" spans="1:2" x14ac:dyDescent="0.2">
      <c r="A787">
        <v>15</v>
      </c>
      <c r="B787">
        <v>6.8035199999999998</v>
      </c>
    </row>
    <row r="788" spans="1:2" x14ac:dyDescent="0.2">
      <c r="A788">
        <v>15</v>
      </c>
      <c r="B788">
        <v>6.88828</v>
      </c>
    </row>
    <row r="789" spans="1:2" x14ac:dyDescent="0.2">
      <c r="A789">
        <v>15</v>
      </c>
      <c r="B789">
        <v>7.2217900000000004</v>
      </c>
    </row>
    <row r="790" spans="1:2" x14ac:dyDescent="0.2">
      <c r="A790">
        <v>15</v>
      </c>
      <c r="B790">
        <v>7.3507600000000002</v>
      </c>
    </row>
    <row r="791" spans="1:2" x14ac:dyDescent="0.2">
      <c r="A791">
        <v>15</v>
      </c>
      <c r="B791">
        <v>4.7392000000000003</v>
      </c>
    </row>
    <row r="792" spans="1:2" x14ac:dyDescent="0.2">
      <c r="A792">
        <v>15</v>
      </c>
      <c r="B792">
        <v>5.88896</v>
      </c>
    </row>
    <row r="793" spans="1:2" x14ac:dyDescent="0.2">
      <c r="A793">
        <v>15</v>
      </c>
      <c r="B793">
        <v>6.3420100000000001</v>
      </c>
    </row>
    <row r="794" spans="1:2" x14ac:dyDescent="0.2">
      <c r="A794">
        <v>15</v>
      </c>
      <c r="B794">
        <v>5.8731600000000004</v>
      </c>
    </row>
    <row r="795" spans="1:2" x14ac:dyDescent="0.2">
      <c r="A795">
        <v>15</v>
      </c>
      <c r="B795">
        <v>6.7862200000000001</v>
      </c>
    </row>
    <row r="796" spans="1:2" x14ac:dyDescent="0.2">
      <c r="A796">
        <v>15</v>
      </c>
      <c r="B796">
        <v>7.5424899999999999</v>
      </c>
    </row>
    <row r="797" spans="1:2" x14ac:dyDescent="0.2">
      <c r="A797">
        <v>15</v>
      </c>
      <c r="B797">
        <v>8.2563099999999991</v>
      </c>
    </row>
    <row r="798" spans="1:2" x14ac:dyDescent="0.2">
      <c r="A798">
        <v>15</v>
      </c>
      <c r="B798">
        <v>7.6057199999999998</v>
      </c>
    </row>
    <row r="799" spans="1:2" x14ac:dyDescent="0.2">
      <c r="A799">
        <v>15</v>
      </c>
      <c r="B799">
        <v>6.8809300000000002</v>
      </c>
    </row>
    <row r="800" spans="1:2" x14ac:dyDescent="0.2">
      <c r="A800">
        <v>15</v>
      </c>
      <c r="B800">
        <v>7.6481399999999997</v>
      </c>
    </row>
    <row r="801" spans="1:2" x14ac:dyDescent="0.2">
      <c r="A801">
        <v>15</v>
      </c>
      <c r="B801">
        <v>6.7784399999999998</v>
      </c>
    </row>
    <row r="802" spans="1:2" x14ac:dyDescent="0.2">
      <c r="A802">
        <v>16</v>
      </c>
      <c r="B802">
        <v>9.0224799999999998</v>
      </c>
    </row>
    <row r="803" spans="1:2" x14ac:dyDescent="0.2">
      <c r="A803">
        <v>16</v>
      </c>
      <c r="B803">
        <v>7.1506600000000002</v>
      </c>
    </row>
    <row r="804" spans="1:2" x14ac:dyDescent="0.2">
      <c r="A804">
        <v>16</v>
      </c>
      <c r="B804">
        <v>8.6284500000000008</v>
      </c>
    </row>
    <row r="805" spans="1:2" x14ac:dyDescent="0.2">
      <c r="A805">
        <v>16</v>
      </c>
      <c r="B805">
        <v>5.2079199999999997</v>
      </c>
    </row>
    <row r="806" spans="1:2" x14ac:dyDescent="0.2">
      <c r="A806">
        <v>16</v>
      </c>
      <c r="B806">
        <v>9.1912599999999998</v>
      </c>
    </row>
    <row r="807" spans="1:2" x14ac:dyDescent="0.2">
      <c r="A807">
        <v>16</v>
      </c>
      <c r="B807">
        <v>8.1154399999999995</v>
      </c>
    </row>
    <row r="808" spans="1:2" x14ac:dyDescent="0.2">
      <c r="A808">
        <v>16</v>
      </c>
      <c r="B808">
        <v>5.1039500000000002</v>
      </c>
    </row>
    <row r="809" spans="1:2" x14ac:dyDescent="0.2">
      <c r="A809">
        <v>16</v>
      </c>
      <c r="B809">
        <v>5.4212699999999998</v>
      </c>
    </row>
    <row r="810" spans="1:2" x14ac:dyDescent="0.2">
      <c r="A810">
        <v>16</v>
      </c>
      <c r="B810">
        <v>8.4100400000000004</v>
      </c>
    </row>
    <row r="811" spans="1:2" x14ac:dyDescent="0.2">
      <c r="A811">
        <v>16</v>
      </c>
      <c r="B811">
        <v>6.2500799999999996</v>
      </c>
    </row>
    <row r="812" spans="1:2" x14ac:dyDescent="0.2">
      <c r="A812">
        <v>16</v>
      </c>
      <c r="B812">
        <v>7.6212900000000001</v>
      </c>
    </row>
    <row r="813" spans="1:2" x14ac:dyDescent="0.2">
      <c r="A813">
        <v>16</v>
      </c>
      <c r="B813">
        <v>6.05382</v>
      </c>
    </row>
    <row r="814" spans="1:2" x14ac:dyDescent="0.2">
      <c r="A814">
        <v>16</v>
      </c>
      <c r="B814">
        <v>7.5590599999999997</v>
      </c>
    </row>
    <row r="815" spans="1:2" x14ac:dyDescent="0.2">
      <c r="A815">
        <v>16</v>
      </c>
      <c r="B815">
        <v>7.2345600000000001</v>
      </c>
    </row>
    <row r="816" spans="1:2" x14ac:dyDescent="0.2">
      <c r="A816">
        <v>16</v>
      </c>
      <c r="B816">
        <v>7.6359599999999999</v>
      </c>
    </row>
    <row r="817" spans="1:2" x14ac:dyDescent="0.2">
      <c r="A817">
        <v>16</v>
      </c>
      <c r="B817">
        <v>6.5486500000000003</v>
      </c>
    </row>
    <row r="818" spans="1:2" x14ac:dyDescent="0.2">
      <c r="A818">
        <v>16</v>
      </c>
      <c r="B818">
        <v>8.1366800000000001</v>
      </c>
    </row>
    <row r="819" spans="1:2" x14ac:dyDescent="0.2">
      <c r="A819">
        <v>16</v>
      </c>
      <c r="B819">
        <v>6.6163100000000004</v>
      </c>
    </row>
    <row r="820" spans="1:2" x14ac:dyDescent="0.2">
      <c r="A820">
        <v>16</v>
      </c>
      <c r="B820">
        <v>5.3670299999999997</v>
      </c>
    </row>
    <row r="821" spans="1:2" x14ac:dyDescent="0.2">
      <c r="A821">
        <v>16</v>
      </c>
      <c r="B821">
        <v>7.7706999999999997</v>
      </c>
    </row>
    <row r="822" spans="1:2" x14ac:dyDescent="0.2">
      <c r="A822">
        <v>16</v>
      </c>
      <c r="B822">
        <v>5.22133</v>
      </c>
    </row>
    <row r="823" spans="1:2" x14ac:dyDescent="0.2">
      <c r="A823">
        <v>16</v>
      </c>
      <c r="B823">
        <v>8.6228099999999994</v>
      </c>
    </row>
    <row r="824" spans="1:2" x14ac:dyDescent="0.2">
      <c r="A824">
        <v>16</v>
      </c>
      <c r="B824">
        <v>5.2458099999999996</v>
      </c>
    </row>
    <row r="825" spans="1:2" x14ac:dyDescent="0.2">
      <c r="A825">
        <v>16</v>
      </c>
      <c r="B825">
        <v>6.9668799999999997</v>
      </c>
    </row>
    <row r="826" spans="1:2" x14ac:dyDescent="0.2">
      <c r="A826">
        <v>16</v>
      </c>
      <c r="B826">
        <v>7.1993900000000002</v>
      </c>
    </row>
    <row r="827" spans="1:2" x14ac:dyDescent="0.2">
      <c r="A827">
        <v>16</v>
      </c>
      <c r="B827">
        <v>6.6763000000000003</v>
      </c>
    </row>
    <row r="828" spans="1:2" x14ac:dyDescent="0.2">
      <c r="A828">
        <v>16</v>
      </c>
      <c r="B828">
        <v>6.6347300000000002</v>
      </c>
    </row>
    <row r="829" spans="1:2" x14ac:dyDescent="0.2">
      <c r="A829">
        <v>16</v>
      </c>
      <c r="B829">
        <v>5.6293899999999999</v>
      </c>
    </row>
    <row r="830" spans="1:2" x14ac:dyDescent="0.2">
      <c r="A830">
        <v>16</v>
      </c>
      <c r="B830">
        <v>6.5003500000000001</v>
      </c>
    </row>
    <row r="831" spans="1:2" x14ac:dyDescent="0.2">
      <c r="A831">
        <v>16</v>
      </c>
      <c r="B831">
        <v>5.6845499999999998</v>
      </c>
    </row>
    <row r="832" spans="1:2" x14ac:dyDescent="0.2">
      <c r="A832">
        <v>16</v>
      </c>
      <c r="B832">
        <v>7.0715700000000004</v>
      </c>
    </row>
    <row r="833" spans="1:2" x14ac:dyDescent="0.2">
      <c r="A833">
        <v>16</v>
      </c>
      <c r="B833">
        <v>6.0076000000000001</v>
      </c>
    </row>
    <row r="834" spans="1:2" x14ac:dyDescent="0.2">
      <c r="A834">
        <v>16</v>
      </c>
      <c r="B834">
        <v>6.7971000000000004</v>
      </c>
    </row>
    <row r="835" spans="1:2" x14ac:dyDescent="0.2">
      <c r="A835">
        <v>16</v>
      </c>
      <c r="B835">
        <v>7.2104699999999999</v>
      </c>
    </row>
    <row r="836" spans="1:2" x14ac:dyDescent="0.2">
      <c r="A836">
        <v>16</v>
      </c>
      <c r="B836">
        <v>7.5148400000000004</v>
      </c>
    </row>
    <row r="837" spans="1:2" x14ac:dyDescent="0.2">
      <c r="A837">
        <v>16</v>
      </c>
      <c r="B837">
        <v>6.1033200000000001</v>
      </c>
    </row>
    <row r="838" spans="1:2" x14ac:dyDescent="0.2">
      <c r="A838">
        <v>16</v>
      </c>
      <c r="B838">
        <v>5.32273</v>
      </c>
    </row>
    <row r="839" spans="1:2" x14ac:dyDescent="0.2">
      <c r="A839">
        <v>16</v>
      </c>
      <c r="B839">
        <v>6.3060999999999998</v>
      </c>
    </row>
    <row r="840" spans="1:2" x14ac:dyDescent="0.2">
      <c r="A840">
        <v>16</v>
      </c>
      <c r="B840">
        <v>6.9038300000000001</v>
      </c>
    </row>
    <row r="841" spans="1:2" x14ac:dyDescent="0.2">
      <c r="A841">
        <v>16</v>
      </c>
      <c r="B841">
        <v>8.1252499999999994</v>
      </c>
    </row>
    <row r="842" spans="1:2" x14ac:dyDescent="0.2">
      <c r="A842">
        <v>16</v>
      </c>
      <c r="B842">
        <v>4.3718399999999997</v>
      </c>
    </row>
    <row r="843" spans="1:2" x14ac:dyDescent="0.2">
      <c r="A843">
        <v>16</v>
      </c>
      <c r="B843">
        <v>5.40937</v>
      </c>
    </row>
    <row r="844" spans="1:2" x14ac:dyDescent="0.2">
      <c r="A844">
        <v>16</v>
      </c>
      <c r="B844">
        <v>5.0691100000000002</v>
      </c>
    </row>
    <row r="845" spans="1:2" x14ac:dyDescent="0.2">
      <c r="A845">
        <v>16</v>
      </c>
      <c r="B845">
        <v>4.9791299999999996</v>
      </c>
    </row>
    <row r="846" spans="1:2" x14ac:dyDescent="0.2">
      <c r="A846">
        <v>16</v>
      </c>
      <c r="B846">
        <v>7.3995499999999996</v>
      </c>
    </row>
    <row r="847" spans="1:2" x14ac:dyDescent="0.2">
      <c r="A847">
        <v>16</v>
      </c>
      <c r="B847">
        <v>6.0048899999999996</v>
      </c>
    </row>
    <row r="848" spans="1:2" x14ac:dyDescent="0.2">
      <c r="A848">
        <v>16</v>
      </c>
      <c r="B848">
        <v>6.5734300000000001</v>
      </c>
    </row>
    <row r="849" spans="1:2" x14ac:dyDescent="0.2">
      <c r="A849">
        <v>16</v>
      </c>
      <c r="B849">
        <v>5.19259</v>
      </c>
    </row>
    <row r="850" spans="1:2" x14ac:dyDescent="0.2">
      <c r="A850">
        <v>16</v>
      </c>
      <c r="B850">
        <v>5.26492</v>
      </c>
    </row>
    <row r="851" spans="1:2" x14ac:dyDescent="0.2">
      <c r="A851">
        <v>16</v>
      </c>
      <c r="B851">
        <v>5.6097700000000001</v>
      </c>
    </row>
    <row r="852" spans="1:2" x14ac:dyDescent="0.2">
      <c r="A852">
        <v>17</v>
      </c>
      <c r="B852">
        <v>7.4948699999999997</v>
      </c>
    </row>
    <row r="853" spans="1:2" x14ac:dyDescent="0.2">
      <c r="A853">
        <v>17</v>
      </c>
      <c r="B853">
        <v>7.0263600000000004</v>
      </c>
    </row>
    <row r="854" spans="1:2" x14ac:dyDescent="0.2">
      <c r="A854">
        <v>17</v>
      </c>
      <c r="B854">
        <v>4.6959799999999996</v>
      </c>
    </row>
    <row r="855" spans="1:2" x14ac:dyDescent="0.2">
      <c r="A855">
        <v>17</v>
      </c>
      <c r="B855">
        <v>6.5493300000000003</v>
      </c>
    </row>
    <row r="856" spans="1:2" x14ac:dyDescent="0.2">
      <c r="A856">
        <v>17</v>
      </c>
      <c r="B856">
        <v>6.1151499999999999</v>
      </c>
    </row>
    <row r="857" spans="1:2" x14ac:dyDescent="0.2">
      <c r="A857">
        <v>17</v>
      </c>
      <c r="B857">
        <v>7.4457599999999999</v>
      </c>
    </row>
    <row r="858" spans="1:2" x14ac:dyDescent="0.2">
      <c r="A858">
        <v>17</v>
      </c>
      <c r="B858">
        <v>6.0802300000000002</v>
      </c>
    </row>
    <row r="859" spans="1:2" x14ac:dyDescent="0.2">
      <c r="A859">
        <v>17</v>
      </c>
      <c r="B859">
        <v>5.8855199999999996</v>
      </c>
    </row>
    <row r="860" spans="1:2" x14ac:dyDescent="0.2">
      <c r="A860">
        <v>17</v>
      </c>
      <c r="B860">
        <v>7.6066000000000003</v>
      </c>
    </row>
    <row r="861" spans="1:2" x14ac:dyDescent="0.2">
      <c r="A861">
        <v>17</v>
      </c>
      <c r="B861">
        <v>6.4607099999999997</v>
      </c>
    </row>
    <row r="862" spans="1:2" x14ac:dyDescent="0.2">
      <c r="A862">
        <v>17</v>
      </c>
      <c r="B862">
        <v>5.4980000000000002</v>
      </c>
    </row>
    <row r="863" spans="1:2" x14ac:dyDescent="0.2">
      <c r="A863">
        <v>17</v>
      </c>
      <c r="B863">
        <v>6.2153799999999997</v>
      </c>
    </row>
    <row r="864" spans="1:2" x14ac:dyDescent="0.2">
      <c r="A864">
        <v>17</v>
      </c>
      <c r="B864">
        <v>6.6568199999999997</v>
      </c>
    </row>
    <row r="865" spans="1:2" x14ac:dyDescent="0.2">
      <c r="A865">
        <v>17</v>
      </c>
      <c r="B865">
        <v>6.0333399999999999</v>
      </c>
    </row>
    <row r="866" spans="1:2" x14ac:dyDescent="0.2">
      <c r="A866">
        <v>17</v>
      </c>
      <c r="B866">
        <v>8.2747299999999999</v>
      </c>
    </row>
    <row r="867" spans="1:2" x14ac:dyDescent="0.2">
      <c r="A867">
        <v>17</v>
      </c>
      <c r="B867">
        <v>7.41568</v>
      </c>
    </row>
    <row r="868" spans="1:2" x14ac:dyDescent="0.2">
      <c r="A868">
        <v>17</v>
      </c>
      <c r="B868">
        <v>6.2749300000000003</v>
      </c>
    </row>
    <row r="869" spans="1:2" x14ac:dyDescent="0.2">
      <c r="A869">
        <v>17</v>
      </c>
      <c r="B869">
        <v>6.9207900000000002</v>
      </c>
    </row>
    <row r="870" spans="1:2" x14ac:dyDescent="0.2">
      <c r="A870">
        <v>17</v>
      </c>
      <c r="B870">
        <v>5.61395</v>
      </c>
    </row>
    <row r="871" spans="1:2" x14ac:dyDescent="0.2">
      <c r="A871">
        <v>17</v>
      </c>
      <c r="B871">
        <v>6.1912500000000001</v>
      </c>
    </row>
    <row r="872" spans="1:2" x14ac:dyDescent="0.2">
      <c r="A872">
        <v>17</v>
      </c>
      <c r="B872">
        <v>6.5332800000000004</v>
      </c>
    </row>
    <row r="873" spans="1:2" x14ac:dyDescent="0.2">
      <c r="A873">
        <v>17</v>
      </c>
      <c r="B873">
        <v>7.1795200000000001</v>
      </c>
    </row>
    <row r="874" spans="1:2" x14ac:dyDescent="0.2">
      <c r="A874">
        <v>17</v>
      </c>
      <c r="B874">
        <v>8.4053199999999997</v>
      </c>
    </row>
    <row r="875" spans="1:2" x14ac:dyDescent="0.2">
      <c r="A875">
        <v>17</v>
      </c>
      <c r="B875">
        <v>7.3879599999999996</v>
      </c>
    </row>
    <row r="876" spans="1:2" x14ac:dyDescent="0.2">
      <c r="A876">
        <v>17</v>
      </c>
      <c r="B876">
        <v>8.0637100000000004</v>
      </c>
    </row>
    <row r="877" spans="1:2" x14ac:dyDescent="0.2">
      <c r="A877">
        <v>17</v>
      </c>
      <c r="B877">
        <v>6.0648099999999996</v>
      </c>
    </row>
    <row r="878" spans="1:2" x14ac:dyDescent="0.2">
      <c r="A878">
        <v>17</v>
      </c>
      <c r="B878">
        <v>8.1493000000000002</v>
      </c>
    </row>
    <row r="879" spans="1:2" x14ac:dyDescent="0.2">
      <c r="A879">
        <v>17</v>
      </c>
      <c r="B879">
        <v>7.6793100000000001</v>
      </c>
    </row>
    <row r="880" spans="1:2" x14ac:dyDescent="0.2">
      <c r="A880">
        <v>17</v>
      </c>
      <c r="B880">
        <v>8.0233500000000006</v>
      </c>
    </row>
    <row r="881" spans="1:2" x14ac:dyDescent="0.2">
      <c r="A881">
        <v>17</v>
      </c>
      <c r="B881">
        <v>6.58223</v>
      </c>
    </row>
    <row r="882" spans="1:2" x14ac:dyDescent="0.2">
      <c r="A882">
        <v>17</v>
      </c>
      <c r="B882">
        <v>6.97065</v>
      </c>
    </row>
    <row r="883" spans="1:2" x14ac:dyDescent="0.2">
      <c r="A883">
        <v>17</v>
      </c>
      <c r="B883">
        <v>7.3484100000000003</v>
      </c>
    </row>
    <row r="884" spans="1:2" x14ac:dyDescent="0.2">
      <c r="A884">
        <v>17</v>
      </c>
      <c r="B884">
        <v>7.3224499999999999</v>
      </c>
    </row>
    <row r="885" spans="1:2" x14ac:dyDescent="0.2">
      <c r="A885">
        <v>17</v>
      </c>
      <c r="B885">
        <v>6.42014</v>
      </c>
    </row>
    <row r="886" spans="1:2" x14ac:dyDescent="0.2">
      <c r="A886">
        <v>17</v>
      </c>
      <c r="B886">
        <v>5.9630299999999998</v>
      </c>
    </row>
    <row r="887" spans="1:2" x14ac:dyDescent="0.2">
      <c r="A887">
        <v>17</v>
      </c>
      <c r="B887">
        <v>7.8108399999999998</v>
      </c>
    </row>
    <row r="888" spans="1:2" x14ac:dyDescent="0.2">
      <c r="A888">
        <v>17</v>
      </c>
      <c r="B888">
        <v>6.8800699999999999</v>
      </c>
    </row>
    <row r="889" spans="1:2" x14ac:dyDescent="0.2">
      <c r="A889">
        <v>17</v>
      </c>
      <c r="B889">
        <v>6.1630900000000004</v>
      </c>
    </row>
    <row r="890" spans="1:2" x14ac:dyDescent="0.2">
      <c r="A890">
        <v>17</v>
      </c>
      <c r="B890">
        <v>6.7500900000000001</v>
      </c>
    </row>
    <row r="891" spans="1:2" x14ac:dyDescent="0.2">
      <c r="A891">
        <v>17</v>
      </c>
      <c r="B891">
        <v>4.94747</v>
      </c>
    </row>
    <row r="892" spans="1:2" x14ac:dyDescent="0.2">
      <c r="A892">
        <v>17</v>
      </c>
      <c r="B892">
        <v>6.2368899999999998</v>
      </c>
    </row>
    <row r="893" spans="1:2" x14ac:dyDescent="0.2">
      <c r="A893">
        <v>17</v>
      </c>
      <c r="B893">
        <v>6.0737699999999997</v>
      </c>
    </row>
    <row r="894" spans="1:2" x14ac:dyDescent="0.2">
      <c r="A894">
        <v>17</v>
      </c>
      <c r="B894">
        <v>5.8881399999999999</v>
      </c>
    </row>
    <row r="895" spans="1:2" x14ac:dyDescent="0.2">
      <c r="A895">
        <v>17</v>
      </c>
      <c r="B895">
        <v>5.9608299999999996</v>
      </c>
    </row>
    <row r="896" spans="1:2" x14ac:dyDescent="0.2">
      <c r="A896">
        <v>17</v>
      </c>
      <c r="B896">
        <v>7.6113099999999996</v>
      </c>
    </row>
    <row r="897" spans="1:2" x14ac:dyDescent="0.2">
      <c r="A897">
        <v>17</v>
      </c>
      <c r="B897">
        <v>5.6711</v>
      </c>
    </row>
    <row r="898" spans="1:2" x14ac:dyDescent="0.2">
      <c r="A898">
        <v>17</v>
      </c>
      <c r="B898">
        <v>7.7358700000000002</v>
      </c>
    </row>
    <row r="899" spans="1:2" x14ac:dyDescent="0.2">
      <c r="A899">
        <v>17</v>
      </c>
      <c r="B899">
        <v>6.4265800000000004</v>
      </c>
    </row>
    <row r="900" spans="1:2" x14ac:dyDescent="0.2">
      <c r="A900">
        <v>17</v>
      </c>
      <c r="B900">
        <v>7.0928100000000001</v>
      </c>
    </row>
    <row r="901" spans="1:2" x14ac:dyDescent="0.2">
      <c r="A901">
        <v>17</v>
      </c>
      <c r="B901">
        <v>7.2334699999999996</v>
      </c>
    </row>
    <row r="902" spans="1:2" x14ac:dyDescent="0.2">
      <c r="A902">
        <v>18</v>
      </c>
      <c r="B902">
        <v>6.3050800000000002</v>
      </c>
    </row>
    <row r="903" spans="1:2" x14ac:dyDescent="0.2">
      <c r="A903">
        <v>18</v>
      </c>
      <c r="B903">
        <v>6.9969299999999999</v>
      </c>
    </row>
    <row r="904" spans="1:2" x14ac:dyDescent="0.2">
      <c r="A904">
        <v>18</v>
      </c>
      <c r="B904">
        <v>6.8205400000000003</v>
      </c>
    </row>
    <row r="905" spans="1:2" x14ac:dyDescent="0.2">
      <c r="A905">
        <v>18</v>
      </c>
      <c r="B905">
        <v>6.1233399999999998</v>
      </c>
    </row>
    <row r="906" spans="1:2" x14ac:dyDescent="0.2">
      <c r="A906">
        <v>18</v>
      </c>
      <c r="B906">
        <v>7.1248899999999997</v>
      </c>
    </row>
    <row r="907" spans="1:2" x14ac:dyDescent="0.2">
      <c r="A907">
        <v>18</v>
      </c>
      <c r="B907">
        <v>7.9504000000000001</v>
      </c>
    </row>
    <row r="908" spans="1:2" x14ac:dyDescent="0.2">
      <c r="A908">
        <v>18</v>
      </c>
      <c r="B908">
        <v>8.4474</v>
      </c>
    </row>
    <row r="909" spans="1:2" x14ac:dyDescent="0.2">
      <c r="A909">
        <v>18</v>
      </c>
      <c r="B909">
        <v>7.1782199999999996</v>
      </c>
    </row>
    <row r="910" spans="1:2" x14ac:dyDescent="0.2">
      <c r="A910">
        <v>18</v>
      </c>
      <c r="B910">
        <v>7.8518499999999998</v>
      </c>
    </row>
    <row r="911" spans="1:2" x14ac:dyDescent="0.2">
      <c r="A911">
        <v>18</v>
      </c>
      <c r="B911">
        <v>8.1299100000000006</v>
      </c>
    </row>
    <row r="912" spans="1:2" x14ac:dyDescent="0.2">
      <c r="A912">
        <v>18</v>
      </c>
      <c r="B912">
        <v>6.2328400000000004</v>
      </c>
    </row>
    <row r="913" spans="1:2" x14ac:dyDescent="0.2">
      <c r="A913">
        <v>18</v>
      </c>
      <c r="B913">
        <v>8.73536</v>
      </c>
    </row>
    <row r="914" spans="1:2" x14ac:dyDescent="0.2">
      <c r="A914">
        <v>18</v>
      </c>
      <c r="B914">
        <v>6.6938399999999998</v>
      </c>
    </row>
    <row r="915" spans="1:2" x14ac:dyDescent="0.2">
      <c r="A915">
        <v>18</v>
      </c>
      <c r="B915">
        <v>6.0484400000000003</v>
      </c>
    </row>
    <row r="916" spans="1:2" x14ac:dyDescent="0.2">
      <c r="A916">
        <v>18</v>
      </c>
      <c r="B916">
        <v>7.2429199999999998</v>
      </c>
    </row>
    <row r="917" spans="1:2" x14ac:dyDescent="0.2">
      <c r="A917">
        <v>18</v>
      </c>
      <c r="B917">
        <v>6.81555</v>
      </c>
    </row>
    <row r="918" spans="1:2" x14ac:dyDescent="0.2">
      <c r="A918">
        <v>18</v>
      </c>
      <c r="B918">
        <v>5.55586</v>
      </c>
    </row>
    <row r="919" spans="1:2" x14ac:dyDescent="0.2">
      <c r="A919">
        <v>18</v>
      </c>
      <c r="B919">
        <v>6.1501200000000003</v>
      </c>
    </row>
    <row r="920" spans="1:2" x14ac:dyDescent="0.2">
      <c r="A920">
        <v>18</v>
      </c>
      <c r="B920">
        <v>7.2846700000000002</v>
      </c>
    </row>
    <row r="921" spans="1:2" x14ac:dyDescent="0.2">
      <c r="A921">
        <v>18</v>
      </c>
      <c r="B921">
        <v>8.4843799999999998</v>
      </c>
    </row>
    <row r="922" spans="1:2" x14ac:dyDescent="0.2">
      <c r="A922">
        <v>18</v>
      </c>
      <c r="B922">
        <v>5.96936</v>
      </c>
    </row>
    <row r="923" spans="1:2" x14ac:dyDescent="0.2">
      <c r="A923">
        <v>18</v>
      </c>
      <c r="B923">
        <v>6.3238000000000003</v>
      </c>
    </row>
    <row r="924" spans="1:2" x14ac:dyDescent="0.2">
      <c r="A924">
        <v>18</v>
      </c>
      <c r="B924">
        <v>7.2332700000000001</v>
      </c>
    </row>
    <row r="925" spans="1:2" x14ac:dyDescent="0.2">
      <c r="A925">
        <v>18</v>
      </c>
      <c r="B925">
        <v>6.3686699999999998</v>
      </c>
    </row>
    <row r="926" spans="1:2" x14ac:dyDescent="0.2">
      <c r="A926">
        <v>18</v>
      </c>
      <c r="B926">
        <v>6.0897899999999998</v>
      </c>
    </row>
    <row r="927" spans="1:2" x14ac:dyDescent="0.2">
      <c r="A927">
        <v>18</v>
      </c>
      <c r="B927">
        <v>6.6940299999999997</v>
      </c>
    </row>
    <row r="928" spans="1:2" x14ac:dyDescent="0.2">
      <c r="A928">
        <v>18</v>
      </c>
      <c r="B928">
        <v>7.2747999999999999</v>
      </c>
    </row>
    <row r="929" spans="1:2" x14ac:dyDescent="0.2">
      <c r="A929">
        <v>18</v>
      </c>
      <c r="B929">
        <v>7.5932300000000001</v>
      </c>
    </row>
    <row r="930" spans="1:2" x14ac:dyDescent="0.2">
      <c r="A930">
        <v>18</v>
      </c>
      <c r="B930">
        <v>7.8835899999999999</v>
      </c>
    </row>
    <row r="931" spans="1:2" x14ac:dyDescent="0.2">
      <c r="A931">
        <v>18</v>
      </c>
      <c r="B931">
        <v>7.4140499999999996</v>
      </c>
    </row>
    <row r="932" spans="1:2" x14ac:dyDescent="0.2">
      <c r="A932">
        <v>18</v>
      </c>
      <c r="B932">
        <v>5.4258499999999996</v>
      </c>
    </row>
    <row r="933" spans="1:2" x14ac:dyDescent="0.2">
      <c r="A933">
        <v>18</v>
      </c>
      <c r="B933">
        <v>6.6930699999999996</v>
      </c>
    </row>
    <row r="934" spans="1:2" x14ac:dyDescent="0.2">
      <c r="A934">
        <v>18</v>
      </c>
      <c r="B934">
        <v>7.3355899999999998</v>
      </c>
    </row>
    <row r="935" spans="1:2" x14ac:dyDescent="0.2">
      <c r="A935">
        <v>18</v>
      </c>
      <c r="B935">
        <v>6.24519</v>
      </c>
    </row>
    <row r="936" spans="1:2" x14ac:dyDescent="0.2">
      <c r="A936">
        <v>18</v>
      </c>
      <c r="B936">
        <v>7.3876200000000001</v>
      </c>
    </row>
    <row r="937" spans="1:2" x14ac:dyDescent="0.2">
      <c r="A937">
        <v>18</v>
      </c>
      <c r="B937">
        <v>4.6402700000000001</v>
      </c>
    </row>
    <row r="938" spans="1:2" x14ac:dyDescent="0.2">
      <c r="A938">
        <v>18</v>
      </c>
      <c r="B938">
        <v>7.03667</v>
      </c>
    </row>
    <row r="939" spans="1:2" x14ac:dyDescent="0.2">
      <c r="A939">
        <v>18</v>
      </c>
      <c r="B939">
        <v>6.27766</v>
      </c>
    </row>
    <row r="940" spans="1:2" x14ac:dyDescent="0.2">
      <c r="A940">
        <v>18</v>
      </c>
      <c r="B940">
        <v>6.1623900000000003</v>
      </c>
    </row>
    <row r="941" spans="1:2" x14ac:dyDescent="0.2">
      <c r="A941">
        <v>18</v>
      </c>
      <c r="B941">
        <v>6.33596</v>
      </c>
    </row>
    <row r="942" spans="1:2" x14ac:dyDescent="0.2">
      <c r="A942">
        <v>18</v>
      </c>
      <c r="B942">
        <v>7.3171600000000003</v>
      </c>
    </row>
    <row r="943" spans="1:2" x14ac:dyDescent="0.2">
      <c r="A943">
        <v>18</v>
      </c>
      <c r="B943">
        <v>7.4638900000000001</v>
      </c>
    </row>
    <row r="944" spans="1:2" x14ac:dyDescent="0.2">
      <c r="A944">
        <v>18</v>
      </c>
      <c r="B944">
        <v>7.9595599999999997</v>
      </c>
    </row>
    <row r="945" spans="1:2" x14ac:dyDescent="0.2">
      <c r="A945">
        <v>18</v>
      </c>
      <c r="B945">
        <v>6.3401800000000001</v>
      </c>
    </row>
    <row r="946" spans="1:2" x14ac:dyDescent="0.2">
      <c r="A946">
        <v>18</v>
      </c>
      <c r="B946">
        <v>5.3200399999999997</v>
      </c>
    </row>
    <row r="947" spans="1:2" x14ac:dyDescent="0.2">
      <c r="A947">
        <v>18</v>
      </c>
      <c r="B947">
        <v>6.6895600000000002</v>
      </c>
    </row>
    <row r="948" spans="1:2" x14ac:dyDescent="0.2">
      <c r="A948">
        <v>18</v>
      </c>
      <c r="B948">
        <v>5.9851700000000001</v>
      </c>
    </row>
    <row r="949" spans="1:2" x14ac:dyDescent="0.2">
      <c r="A949">
        <v>18</v>
      </c>
      <c r="B949">
        <v>7.5049900000000003</v>
      </c>
    </row>
    <row r="950" spans="1:2" x14ac:dyDescent="0.2">
      <c r="A950">
        <v>18</v>
      </c>
      <c r="B950">
        <v>6.94733</v>
      </c>
    </row>
    <row r="951" spans="1:2" x14ac:dyDescent="0.2">
      <c r="A951">
        <v>18</v>
      </c>
      <c r="B951">
        <v>8.0693999999999999</v>
      </c>
    </row>
    <row r="952" spans="1:2" x14ac:dyDescent="0.2">
      <c r="A952">
        <v>19</v>
      </c>
      <c r="B952">
        <v>8.6795000000000009</v>
      </c>
    </row>
    <row r="953" spans="1:2" x14ac:dyDescent="0.2">
      <c r="A953">
        <v>19</v>
      </c>
      <c r="B953">
        <v>8.4917899999999999</v>
      </c>
    </row>
    <row r="954" spans="1:2" x14ac:dyDescent="0.2">
      <c r="A954">
        <v>19</v>
      </c>
      <c r="B954">
        <v>6.7242199999999999</v>
      </c>
    </row>
    <row r="955" spans="1:2" x14ac:dyDescent="0.2">
      <c r="A955">
        <v>19</v>
      </c>
      <c r="B955">
        <v>7.3177000000000003</v>
      </c>
    </row>
    <row r="956" spans="1:2" x14ac:dyDescent="0.2">
      <c r="A956">
        <v>19</v>
      </c>
      <c r="B956">
        <v>6.6216600000000003</v>
      </c>
    </row>
    <row r="957" spans="1:2" x14ac:dyDescent="0.2">
      <c r="A957">
        <v>19</v>
      </c>
      <c r="B957">
        <v>7.6404399999999999</v>
      </c>
    </row>
    <row r="958" spans="1:2" x14ac:dyDescent="0.2">
      <c r="A958">
        <v>19</v>
      </c>
      <c r="B958">
        <v>6.9592000000000001</v>
      </c>
    </row>
    <row r="959" spans="1:2" x14ac:dyDescent="0.2">
      <c r="A959">
        <v>19</v>
      </c>
      <c r="B959">
        <v>7.1158900000000003</v>
      </c>
    </row>
    <row r="960" spans="1:2" x14ac:dyDescent="0.2">
      <c r="A960">
        <v>19</v>
      </c>
      <c r="B960">
        <v>5.1297899999999998</v>
      </c>
    </row>
    <row r="961" spans="1:2" x14ac:dyDescent="0.2">
      <c r="A961">
        <v>19</v>
      </c>
      <c r="B961">
        <v>6.7454400000000003</v>
      </c>
    </row>
    <row r="962" spans="1:2" x14ac:dyDescent="0.2">
      <c r="A962">
        <v>19</v>
      </c>
      <c r="B962">
        <v>5.2678099999999999</v>
      </c>
    </row>
    <row r="963" spans="1:2" x14ac:dyDescent="0.2">
      <c r="A963">
        <v>19</v>
      </c>
      <c r="B963">
        <v>7.9207200000000002</v>
      </c>
    </row>
    <row r="964" spans="1:2" x14ac:dyDescent="0.2">
      <c r="A964">
        <v>19</v>
      </c>
      <c r="B964">
        <v>6.3091900000000001</v>
      </c>
    </row>
    <row r="965" spans="1:2" x14ac:dyDescent="0.2">
      <c r="A965">
        <v>19</v>
      </c>
      <c r="B965">
        <v>7.1147099999999996</v>
      </c>
    </row>
    <row r="966" spans="1:2" x14ac:dyDescent="0.2">
      <c r="A966">
        <v>19</v>
      </c>
      <c r="B966">
        <v>7.1119700000000003</v>
      </c>
    </row>
    <row r="967" spans="1:2" x14ac:dyDescent="0.2">
      <c r="A967">
        <v>19</v>
      </c>
      <c r="B967">
        <v>7.5463699999999996</v>
      </c>
    </row>
    <row r="968" spans="1:2" x14ac:dyDescent="0.2">
      <c r="A968">
        <v>19</v>
      </c>
      <c r="B968">
        <v>7.4118300000000001</v>
      </c>
    </row>
    <row r="969" spans="1:2" x14ac:dyDescent="0.2">
      <c r="A969">
        <v>19</v>
      </c>
      <c r="B969">
        <v>7.6792299999999996</v>
      </c>
    </row>
    <row r="970" spans="1:2" x14ac:dyDescent="0.2">
      <c r="A970">
        <v>19</v>
      </c>
      <c r="B970">
        <v>8.0443800000000003</v>
      </c>
    </row>
    <row r="971" spans="1:2" x14ac:dyDescent="0.2">
      <c r="A971">
        <v>19</v>
      </c>
      <c r="B971">
        <v>5.7277899999999997</v>
      </c>
    </row>
    <row r="972" spans="1:2" x14ac:dyDescent="0.2">
      <c r="A972">
        <v>19</v>
      </c>
      <c r="B972">
        <v>6.9272299999999998</v>
      </c>
    </row>
    <row r="973" spans="1:2" x14ac:dyDescent="0.2">
      <c r="A973">
        <v>19</v>
      </c>
      <c r="B973">
        <v>8.3947900000000004</v>
      </c>
    </row>
    <row r="974" spans="1:2" x14ac:dyDescent="0.2">
      <c r="A974">
        <v>19</v>
      </c>
      <c r="B974">
        <v>8.2104300000000006</v>
      </c>
    </row>
    <row r="975" spans="1:2" x14ac:dyDescent="0.2">
      <c r="A975">
        <v>19</v>
      </c>
      <c r="B975">
        <v>6.24315</v>
      </c>
    </row>
    <row r="976" spans="1:2" x14ac:dyDescent="0.2">
      <c r="A976">
        <v>19</v>
      </c>
      <c r="B976">
        <v>7.23325</v>
      </c>
    </row>
    <row r="977" spans="1:2" x14ac:dyDescent="0.2">
      <c r="A977">
        <v>19</v>
      </c>
      <c r="B977">
        <v>8.4907199999999996</v>
      </c>
    </row>
    <row r="978" spans="1:2" x14ac:dyDescent="0.2">
      <c r="A978">
        <v>19</v>
      </c>
      <c r="B978">
        <v>5.3270400000000002</v>
      </c>
    </row>
    <row r="979" spans="1:2" x14ac:dyDescent="0.2">
      <c r="A979">
        <v>19</v>
      </c>
      <c r="B979">
        <v>7.8869100000000003</v>
      </c>
    </row>
    <row r="980" spans="1:2" x14ac:dyDescent="0.2">
      <c r="A980">
        <v>19</v>
      </c>
      <c r="B980">
        <v>6.9787499999999998</v>
      </c>
    </row>
    <row r="981" spans="1:2" x14ac:dyDescent="0.2">
      <c r="A981">
        <v>19</v>
      </c>
      <c r="B981">
        <v>6.6524599999999996</v>
      </c>
    </row>
    <row r="982" spans="1:2" x14ac:dyDescent="0.2">
      <c r="A982">
        <v>19</v>
      </c>
      <c r="B982">
        <v>5.62974</v>
      </c>
    </row>
    <row r="983" spans="1:2" x14ac:dyDescent="0.2">
      <c r="A983">
        <v>19</v>
      </c>
      <c r="B983">
        <v>7.0126900000000001</v>
      </c>
    </row>
    <row r="984" spans="1:2" x14ac:dyDescent="0.2">
      <c r="A984">
        <v>19</v>
      </c>
      <c r="B984">
        <v>8.0997699999999995</v>
      </c>
    </row>
    <row r="985" spans="1:2" x14ac:dyDescent="0.2">
      <c r="A985">
        <v>19</v>
      </c>
      <c r="B985">
        <v>8.6630800000000008</v>
      </c>
    </row>
    <row r="986" spans="1:2" x14ac:dyDescent="0.2">
      <c r="A986">
        <v>19</v>
      </c>
      <c r="B986">
        <v>7.3507699999999998</v>
      </c>
    </row>
    <row r="987" spans="1:2" x14ac:dyDescent="0.2">
      <c r="A987">
        <v>19</v>
      </c>
      <c r="B987">
        <v>7.7967199999999997</v>
      </c>
    </row>
    <row r="988" spans="1:2" x14ac:dyDescent="0.2">
      <c r="A988">
        <v>19</v>
      </c>
      <c r="B988">
        <v>7.0043899999999999</v>
      </c>
    </row>
    <row r="989" spans="1:2" x14ac:dyDescent="0.2">
      <c r="A989">
        <v>19</v>
      </c>
      <c r="B989">
        <v>7.5047100000000002</v>
      </c>
    </row>
    <row r="990" spans="1:2" x14ac:dyDescent="0.2">
      <c r="A990">
        <v>19</v>
      </c>
      <c r="B990">
        <v>6.14473</v>
      </c>
    </row>
    <row r="991" spans="1:2" x14ac:dyDescent="0.2">
      <c r="A991">
        <v>19</v>
      </c>
      <c r="B991">
        <v>5.7634699999999999</v>
      </c>
    </row>
    <row r="992" spans="1:2" x14ac:dyDescent="0.2">
      <c r="A992">
        <v>19</v>
      </c>
      <c r="B992">
        <v>8.7050400000000003</v>
      </c>
    </row>
    <row r="993" spans="1:2" x14ac:dyDescent="0.2">
      <c r="A993">
        <v>19</v>
      </c>
      <c r="B993">
        <v>7.3151599999999997</v>
      </c>
    </row>
    <row r="994" spans="1:2" x14ac:dyDescent="0.2">
      <c r="A994">
        <v>19</v>
      </c>
      <c r="B994">
        <v>7.5088800000000004</v>
      </c>
    </row>
    <row r="995" spans="1:2" x14ac:dyDescent="0.2">
      <c r="A995">
        <v>19</v>
      </c>
      <c r="B995">
        <v>6.9262800000000002</v>
      </c>
    </row>
    <row r="996" spans="1:2" x14ac:dyDescent="0.2">
      <c r="A996">
        <v>19</v>
      </c>
      <c r="B996">
        <v>7.1751899999999997</v>
      </c>
    </row>
    <row r="997" spans="1:2" x14ac:dyDescent="0.2">
      <c r="A997">
        <v>19</v>
      </c>
      <c r="B997">
        <v>6.4960699999999996</v>
      </c>
    </row>
    <row r="998" spans="1:2" x14ac:dyDescent="0.2">
      <c r="A998">
        <v>19</v>
      </c>
      <c r="B998">
        <v>7.9661999999999997</v>
      </c>
    </row>
    <row r="999" spans="1:2" x14ac:dyDescent="0.2">
      <c r="A999">
        <v>19</v>
      </c>
      <c r="B999">
        <v>5.8587199999999999</v>
      </c>
    </row>
    <row r="1000" spans="1:2" x14ac:dyDescent="0.2">
      <c r="A1000">
        <v>19</v>
      </c>
      <c r="B1000">
        <v>6.5848399999999998</v>
      </c>
    </row>
    <row r="1001" spans="1:2" x14ac:dyDescent="0.2">
      <c r="A1001">
        <v>19</v>
      </c>
      <c r="B1001">
        <v>7.6114100000000002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5"/>
  <sheetViews>
    <sheetView topLeftCell="A15" zoomScale="160" zoomScaleNormal="160" zoomScalePageLayoutView="160" workbookViewId="0">
      <selection activeCell="F2" sqref="F2"/>
    </sheetView>
  </sheetViews>
  <sheetFormatPr baseColWidth="10" defaultColWidth="8.83203125" defaultRowHeight="15" x14ac:dyDescent="0.2"/>
  <cols>
    <col min="1" max="1" width="12.5" bestFit="1" customWidth="1"/>
    <col min="2" max="2" width="14.1640625" bestFit="1" customWidth="1"/>
    <col min="5" max="5" width="12.5" bestFit="1" customWidth="1"/>
  </cols>
  <sheetData>
    <row r="1" spans="1:8" x14ac:dyDescent="0.2">
      <c r="A1" t="s">
        <v>38</v>
      </c>
      <c r="B1" t="s">
        <v>39</v>
      </c>
      <c r="C1" t="s">
        <v>4</v>
      </c>
      <c r="D1" t="s">
        <v>34</v>
      </c>
      <c r="E1" t="s">
        <v>38</v>
      </c>
      <c r="F1" t="s">
        <v>37</v>
      </c>
      <c r="G1" t="s">
        <v>4</v>
      </c>
      <c r="H1" t="s">
        <v>34</v>
      </c>
    </row>
    <row r="2" spans="1:8" x14ac:dyDescent="0.2">
      <c r="A2">
        <v>4</v>
      </c>
      <c r="B2">
        <v>4</v>
      </c>
      <c r="C2">
        <f>3.136*A2-20.273</f>
        <v>-7.7289999999999992</v>
      </c>
      <c r="D2">
        <f>B2-C2</f>
        <v>11.728999999999999</v>
      </c>
      <c r="E2">
        <v>4</v>
      </c>
      <c r="F2">
        <v>2</v>
      </c>
      <c r="G2">
        <f>0.2526*E2+0.9183</f>
        <v>1.9287000000000001</v>
      </c>
      <c r="H2">
        <f>F2-G2</f>
        <v>7.1299999999999919E-2</v>
      </c>
    </row>
    <row r="3" spans="1:8" x14ac:dyDescent="0.2">
      <c r="A3">
        <v>5</v>
      </c>
      <c r="B3">
        <v>2</v>
      </c>
      <c r="C3">
        <f t="shared" ref="C3:C64" si="0">3.136*A3-20.273</f>
        <v>-4.593</v>
      </c>
      <c r="D3">
        <f t="shared" ref="D3:D64" si="1">B3-C3</f>
        <v>6.593</v>
      </c>
      <c r="E3">
        <v>5</v>
      </c>
      <c r="F3">
        <v>1.4142135623730951</v>
      </c>
      <c r="G3">
        <f t="shared" ref="G3:G64" si="2">0.2526*E3+0.9183</f>
        <v>2.1812999999999998</v>
      </c>
      <c r="H3">
        <f t="shared" ref="H3:H64" si="3">F3-G3</f>
        <v>-0.76708643762690465</v>
      </c>
    </row>
    <row r="4" spans="1:8" x14ac:dyDescent="0.2">
      <c r="A4">
        <v>5</v>
      </c>
      <c r="B4">
        <v>8</v>
      </c>
      <c r="C4">
        <f t="shared" si="0"/>
        <v>-4.593</v>
      </c>
      <c r="D4">
        <f t="shared" si="1"/>
        <v>12.593</v>
      </c>
      <c r="E4">
        <v>5</v>
      </c>
      <c r="F4">
        <v>2.8284271247461903</v>
      </c>
      <c r="G4">
        <f t="shared" si="2"/>
        <v>2.1812999999999998</v>
      </c>
      <c r="H4">
        <f t="shared" si="3"/>
        <v>0.6471271247461905</v>
      </c>
    </row>
    <row r="5" spans="1:8" x14ac:dyDescent="0.2">
      <c r="A5">
        <v>5</v>
      </c>
      <c r="B5">
        <v>8</v>
      </c>
      <c r="C5">
        <f t="shared" si="0"/>
        <v>-4.593</v>
      </c>
      <c r="D5">
        <f t="shared" si="1"/>
        <v>12.593</v>
      </c>
      <c r="E5">
        <v>5</v>
      </c>
      <c r="F5">
        <v>2.8284271247461903</v>
      </c>
      <c r="G5">
        <f t="shared" si="2"/>
        <v>2.1812999999999998</v>
      </c>
      <c r="H5">
        <f t="shared" si="3"/>
        <v>0.6471271247461905</v>
      </c>
    </row>
    <row r="6" spans="1:8" x14ac:dyDescent="0.2">
      <c r="A6">
        <v>5</v>
      </c>
      <c r="B6">
        <v>4</v>
      </c>
      <c r="C6">
        <f t="shared" si="0"/>
        <v>-4.593</v>
      </c>
      <c r="D6">
        <f t="shared" si="1"/>
        <v>8.593</v>
      </c>
      <c r="E6">
        <v>5</v>
      </c>
      <c r="F6">
        <v>2</v>
      </c>
      <c r="G6">
        <f t="shared" si="2"/>
        <v>2.1812999999999998</v>
      </c>
      <c r="H6">
        <f t="shared" si="3"/>
        <v>-0.18129999999999979</v>
      </c>
    </row>
    <row r="7" spans="1:8" x14ac:dyDescent="0.2">
      <c r="A7">
        <v>7</v>
      </c>
      <c r="B7">
        <v>6</v>
      </c>
      <c r="C7">
        <f t="shared" si="0"/>
        <v>1.679000000000002</v>
      </c>
      <c r="D7">
        <f t="shared" si="1"/>
        <v>4.320999999999998</v>
      </c>
      <c r="E7">
        <v>7</v>
      </c>
      <c r="F7">
        <v>2.4494897427831779</v>
      </c>
      <c r="G7">
        <f t="shared" si="2"/>
        <v>2.6865000000000001</v>
      </c>
      <c r="H7">
        <f t="shared" si="3"/>
        <v>-0.23701025721682223</v>
      </c>
    </row>
    <row r="8" spans="1:8" x14ac:dyDescent="0.2">
      <c r="A8">
        <v>7</v>
      </c>
      <c r="B8">
        <v>7</v>
      </c>
      <c r="C8">
        <f t="shared" si="0"/>
        <v>1.679000000000002</v>
      </c>
      <c r="D8">
        <f t="shared" si="1"/>
        <v>5.320999999999998</v>
      </c>
      <c r="E8">
        <v>7</v>
      </c>
      <c r="F8">
        <v>2.6457513110645907</v>
      </c>
      <c r="G8">
        <f t="shared" si="2"/>
        <v>2.6865000000000001</v>
      </c>
      <c r="H8">
        <f t="shared" si="3"/>
        <v>-4.0748688935409394E-2</v>
      </c>
    </row>
    <row r="9" spans="1:8" x14ac:dyDescent="0.2">
      <c r="A9">
        <v>8</v>
      </c>
      <c r="B9">
        <v>9</v>
      </c>
      <c r="C9">
        <f t="shared" si="0"/>
        <v>4.8150000000000013</v>
      </c>
      <c r="D9">
        <f t="shared" si="1"/>
        <v>4.1849999999999987</v>
      </c>
      <c r="E9">
        <v>8</v>
      </c>
      <c r="F9">
        <v>3</v>
      </c>
      <c r="G9">
        <f t="shared" si="2"/>
        <v>2.9390999999999998</v>
      </c>
      <c r="H9">
        <f t="shared" si="3"/>
        <v>6.0900000000000176E-2</v>
      </c>
    </row>
    <row r="10" spans="1:8" x14ac:dyDescent="0.2">
      <c r="A10">
        <v>8</v>
      </c>
      <c r="B10">
        <v>8</v>
      </c>
      <c r="C10">
        <f t="shared" si="0"/>
        <v>4.8150000000000013</v>
      </c>
      <c r="D10">
        <f t="shared" si="1"/>
        <v>3.1849999999999987</v>
      </c>
      <c r="E10">
        <v>8</v>
      </c>
      <c r="F10">
        <v>2.8284271247461903</v>
      </c>
      <c r="G10">
        <f t="shared" si="2"/>
        <v>2.9390999999999998</v>
      </c>
      <c r="H10">
        <f t="shared" si="3"/>
        <v>-0.11067287525380953</v>
      </c>
    </row>
    <row r="11" spans="1:8" x14ac:dyDescent="0.2">
      <c r="A11">
        <v>8</v>
      </c>
      <c r="B11">
        <v>13</v>
      </c>
      <c r="C11">
        <f t="shared" si="0"/>
        <v>4.8150000000000013</v>
      </c>
      <c r="D11">
        <f t="shared" si="1"/>
        <v>8.1849999999999987</v>
      </c>
      <c r="E11">
        <v>8</v>
      </c>
      <c r="F11">
        <v>3.6055512754639891</v>
      </c>
      <c r="G11">
        <f t="shared" si="2"/>
        <v>2.9390999999999998</v>
      </c>
      <c r="H11">
        <f t="shared" si="3"/>
        <v>0.6664512754639893</v>
      </c>
    </row>
    <row r="12" spans="1:8" x14ac:dyDescent="0.2">
      <c r="A12">
        <v>8</v>
      </c>
      <c r="B12">
        <v>11</v>
      </c>
      <c r="C12">
        <f t="shared" si="0"/>
        <v>4.8150000000000013</v>
      </c>
      <c r="D12">
        <f t="shared" si="1"/>
        <v>6.1849999999999987</v>
      </c>
      <c r="E12">
        <v>8</v>
      </c>
      <c r="F12">
        <v>3.3166247903553998</v>
      </c>
      <c r="G12">
        <f t="shared" si="2"/>
        <v>2.9390999999999998</v>
      </c>
      <c r="H12">
        <f t="shared" si="3"/>
        <v>0.37752479035539999</v>
      </c>
    </row>
    <row r="13" spans="1:8" x14ac:dyDescent="0.2">
      <c r="A13">
        <v>9</v>
      </c>
      <c r="B13">
        <v>5</v>
      </c>
      <c r="C13">
        <f t="shared" si="0"/>
        <v>7.9510000000000005</v>
      </c>
      <c r="D13">
        <f t="shared" si="1"/>
        <v>-2.9510000000000005</v>
      </c>
      <c r="E13">
        <v>9</v>
      </c>
      <c r="F13">
        <v>2.2360679774997898</v>
      </c>
      <c r="G13">
        <f t="shared" si="2"/>
        <v>3.1917</v>
      </c>
      <c r="H13">
        <f t="shared" si="3"/>
        <v>-0.95563202250021018</v>
      </c>
    </row>
    <row r="14" spans="1:8" x14ac:dyDescent="0.2">
      <c r="A14">
        <v>9</v>
      </c>
      <c r="B14">
        <v>5</v>
      </c>
      <c r="C14">
        <f t="shared" si="0"/>
        <v>7.9510000000000005</v>
      </c>
      <c r="D14">
        <f t="shared" si="1"/>
        <v>-2.9510000000000005</v>
      </c>
      <c r="E14">
        <v>9</v>
      </c>
      <c r="F14">
        <v>2.2360679774997898</v>
      </c>
      <c r="G14">
        <f t="shared" si="2"/>
        <v>3.1917</v>
      </c>
      <c r="H14">
        <f t="shared" si="3"/>
        <v>-0.95563202250021018</v>
      </c>
    </row>
    <row r="15" spans="1:8" x14ac:dyDescent="0.2">
      <c r="A15">
        <v>9</v>
      </c>
      <c r="B15">
        <v>13</v>
      </c>
      <c r="C15">
        <f t="shared" si="0"/>
        <v>7.9510000000000005</v>
      </c>
      <c r="D15">
        <f t="shared" si="1"/>
        <v>5.0489999999999995</v>
      </c>
      <c r="E15">
        <v>9</v>
      </c>
      <c r="F15">
        <v>3.6055512754639891</v>
      </c>
      <c r="G15">
        <f t="shared" si="2"/>
        <v>3.1917</v>
      </c>
      <c r="H15">
        <f t="shared" si="3"/>
        <v>0.41385127546398914</v>
      </c>
    </row>
    <row r="16" spans="1:8" x14ac:dyDescent="0.2">
      <c r="A16">
        <v>10</v>
      </c>
      <c r="B16">
        <v>8</v>
      </c>
      <c r="C16">
        <f t="shared" si="0"/>
        <v>11.087</v>
      </c>
      <c r="D16">
        <f t="shared" si="1"/>
        <v>-3.0869999999999997</v>
      </c>
      <c r="E16">
        <v>10</v>
      </c>
      <c r="F16">
        <v>2.8284271247461903</v>
      </c>
      <c r="G16">
        <f t="shared" si="2"/>
        <v>3.4442999999999997</v>
      </c>
      <c r="H16">
        <f t="shared" si="3"/>
        <v>-0.6158728752538094</v>
      </c>
    </row>
    <row r="17" spans="1:8" x14ac:dyDescent="0.2">
      <c r="A17">
        <v>10</v>
      </c>
      <c r="B17">
        <v>17</v>
      </c>
      <c r="C17">
        <f t="shared" si="0"/>
        <v>11.087</v>
      </c>
      <c r="D17">
        <f t="shared" si="1"/>
        <v>5.9130000000000003</v>
      </c>
      <c r="E17">
        <v>10</v>
      </c>
      <c r="F17">
        <v>4.1231056256176606</v>
      </c>
      <c r="G17">
        <f t="shared" si="2"/>
        <v>3.4442999999999997</v>
      </c>
      <c r="H17">
        <f t="shared" si="3"/>
        <v>0.67880562561766089</v>
      </c>
    </row>
    <row r="18" spans="1:8" x14ac:dyDescent="0.2">
      <c r="A18">
        <v>10</v>
      </c>
      <c r="B18">
        <v>14</v>
      </c>
      <c r="C18">
        <f t="shared" si="0"/>
        <v>11.087</v>
      </c>
      <c r="D18">
        <f t="shared" si="1"/>
        <v>2.9130000000000003</v>
      </c>
      <c r="E18">
        <v>10</v>
      </c>
      <c r="F18">
        <v>3.7416573867739413</v>
      </c>
      <c r="G18">
        <f t="shared" si="2"/>
        <v>3.4442999999999997</v>
      </c>
      <c r="H18">
        <f t="shared" si="3"/>
        <v>0.29735738677394163</v>
      </c>
    </row>
    <row r="19" spans="1:8" x14ac:dyDescent="0.2">
      <c r="A19">
        <v>12</v>
      </c>
      <c r="B19">
        <v>11</v>
      </c>
      <c r="C19">
        <f t="shared" si="0"/>
        <v>17.359000000000005</v>
      </c>
      <c r="D19">
        <f t="shared" si="1"/>
        <v>-6.3590000000000053</v>
      </c>
      <c r="E19">
        <v>12</v>
      </c>
      <c r="F19">
        <v>3.3166247903553998</v>
      </c>
      <c r="G19">
        <f t="shared" si="2"/>
        <v>3.9495</v>
      </c>
      <c r="H19">
        <f t="shared" si="3"/>
        <v>-0.6328752096446002</v>
      </c>
    </row>
    <row r="20" spans="1:8" x14ac:dyDescent="0.2">
      <c r="A20">
        <v>12</v>
      </c>
      <c r="B20">
        <v>21</v>
      </c>
      <c r="C20">
        <f t="shared" si="0"/>
        <v>17.359000000000005</v>
      </c>
      <c r="D20">
        <f t="shared" si="1"/>
        <v>3.6409999999999947</v>
      </c>
      <c r="E20">
        <v>12</v>
      </c>
      <c r="F20">
        <v>4.5825756949558398</v>
      </c>
      <c r="G20">
        <f t="shared" si="2"/>
        <v>3.9495</v>
      </c>
      <c r="H20">
        <f t="shared" si="3"/>
        <v>0.63307569495583982</v>
      </c>
    </row>
    <row r="21" spans="1:8" x14ac:dyDescent="0.2">
      <c r="A21">
        <v>12</v>
      </c>
      <c r="B21">
        <v>19</v>
      </c>
      <c r="C21">
        <f t="shared" si="0"/>
        <v>17.359000000000005</v>
      </c>
      <c r="D21">
        <f t="shared" si="1"/>
        <v>1.6409999999999947</v>
      </c>
      <c r="E21">
        <v>12</v>
      </c>
      <c r="F21">
        <v>4.358898943540674</v>
      </c>
      <c r="G21">
        <f t="shared" si="2"/>
        <v>3.9495</v>
      </c>
      <c r="H21">
        <f t="shared" si="3"/>
        <v>0.40939894354067397</v>
      </c>
    </row>
    <row r="22" spans="1:8" x14ac:dyDescent="0.2">
      <c r="A22">
        <v>13</v>
      </c>
      <c r="B22">
        <v>18</v>
      </c>
      <c r="C22">
        <f t="shared" si="0"/>
        <v>20.495000000000001</v>
      </c>
      <c r="D22">
        <f t="shared" si="1"/>
        <v>-2.495000000000001</v>
      </c>
      <c r="E22">
        <v>13</v>
      </c>
      <c r="F22">
        <v>4.2426406871192848</v>
      </c>
      <c r="G22">
        <f t="shared" si="2"/>
        <v>4.2020999999999997</v>
      </c>
      <c r="H22">
        <f t="shared" si="3"/>
        <v>4.0540687119285046E-2</v>
      </c>
    </row>
    <row r="23" spans="1:8" x14ac:dyDescent="0.2">
      <c r="A23">
        <v>13</v>
      </c>
      <c r="B23">
        <v>27</v>
      </c>
      <c r="C23">
        <f t="shared" si="0"/>
        <v>20.495000000000001</v>
      </c>
      <c r="D23">
        <f t="shared" si="1"/>
        <v>6.504999999999999</v>
      </c>
      <c r="E23">
        <v>13</v>
      </c>
      <c r="F23">
        <v>5.196152422706632</v>
      </c>
      <c r="G23">
        <f t="shared" si="2"/>
        <v>4.2020999999999997</v>
      </c>
      <c r="H23">
        <f t="shared" si="3"/>
        <v>0.9940524227066323</v>
      </c>
    </row>
    <row r="24" spans="1:8" x14ac:dyDescent="0.2">
      <c r="A24">
        <v>13</v>
      </c>
      <c r="B24">
        <v>15</v>
      </c>
      <c r="C24">
        <f t="shared" si="0"/>
        <v>20.495000000000001</v>
      </c>
      <c r="D24">
        <f t="shared" si="1"/>
        <v>-5.495000000000001</v>
      </c>
      <c r="E24">
        <v>13</v>
      </c>
      <c r="F24">
        <v>3.872983346207417</v>
      </c>
      <c r="G24">
        <f t="shared" si="2"/>
        <v>4.2020999999999997</v>
      </c>
      <c r="H24">
        <f t="shared" si="3"/>
        <v>-0.3291166537925827</v>
      </c>
    </row>
    <row r="25" spans="1:8" x14ac:dyDescent="0.2">
      <c r="A25">
        <v>14</v>
      </c>
      <c r="B25">
        <v>14</v>
      </c>
      <c r="C25">
        <f t="shared" si="0"/>
        <v>23.631000000000004</v>
      </c>
      <c r="D25">
        <f t="shared" si="1"/>
        <v>-9.6310000000000038</v>
      </c>
      <c r="E25">
        <v>14</v>
      </c>
      <c r="F25">
        <v>3.7416573867739413</v>
      </c>
      <c r="G25">
        <f t="shared" si="2"/>
        <v>4.4546999999999999</v>
      </c>
      <c r="H25">
        <f t="shared" si="3"/>
        <v>-0.71304261322605855</v>
      </c>
    </row>
    <row r="26" spans="1:8" x14ac:dyDescent="0.2">
      <c r="A26">
        <v>14</v>
      </c>
      <c r="B26">
        <v>16</v>
      </c>
      <c r="C26">
        <f t="shared" si="0"/>
        <v>23.631000000000004</v>
      </c>
      <c r="D26">
        <f t="shared" si="1"/>
        <v>-7.6310000000000038</v>
      </c>
      <c r="E26">
        <v>14</v>
      </c>
      <c r="F26">
        <v>4</v>
      </c>
      <c r="G26">
        <f t="shared" si="2"/>
        <v>4.4546999999999999</v>
      </c>
      <c r="H26">
        <f t="shared" si="3"/>
        <v>-0.45469999999999988</v>
      </c>
    </row>
    <row r="27" spans="1:8" x14ac:dyDescent="0.2">
      <c r="A27">
        <v>15</v>
      </c>
      <c r="B27">
        <v>16</v>
      </c>
      <c r="C27">
        <f t="shared" si="0"/>
        <v>26.766999999999999</v>
      </c>
      <c r="D27">
        <f t="shared" si="1"/>
        <v>-10.766999999999999</v>
      </c>
      <c r="E27">
        <v>15</v>
      </c>
      <c r="F27">
        <v>4</v>
      </c>
      <c r="G27">
        <f t="shared" si="2"/>
        <v>4.7073</v>
      </c>
      <c r="H27">
        <f t="shared" si="3"/>
        <v>-0.70730000000000004</v>
      </c>
    </row>
    <row r="28" spans="1:8" x14ac:dyDescent="0.2">
      <c r="A28">
        <v>16</v>
      </c>
      <c r="B28">
        <v>19</v>
      </c>
      <c r="C28">
        <f t="shared" si="0"/>
        <v>29.903000000000002</v>
      </c>
      <c r="D28">
        <f t="shared" si="1"/>
        <v>-10.903000000000002</v>
      </c>
      <c r="E28">
        <v>16</v>
      </c>
      <c r="F28">
        <v>4.358898943540674</v>
      </c>
      <c r="G28">
        <f t="shared" si="2"/>
        <v>4.9599000000000002</v>
      </c>
      <c r="H28">
        <f t="shared" si="3"/>
        <v>-0.60100105645932622</v>
      </c>
    </row>
    <row r="29" spans="1:8" x14ac:dyDescent="0.2">
      <c r="A29">
        <v>16</v>
      </c>
      <c r="B29">
        <v>14</v>
      </c>
      <c r="C29">
        <f t="shared" si="0"/>
        <v>29.903000000000002</v>
      </c>
      <c r="D29">
        <f t="shared" si="1"/>
        <v>-15.903000000000002</v>
      </c>
      <c r="E29">
        <v>16</v>
      </c>
      <c r="F29">
        <v>3.7416573867739413</v>
      </c>
      <c r="G29">
        <f t="shared" si="2"/>
        <v>4.9599000000000002</v>
      </c>
      <c r="H29">
        <f t="shared" si="3"/>
        <v>-1.2182426132260589</v>
      </c>
    </row>
    <row r="30" spans="1:8" x14ac:dyDescent="0.2">
      <c r="A30">
        <v>16</v>
      </c>
      <c r="B30">
        <v>34</v>
      </c>
      <c r="C30">
        <f t="shared" si="0"/>
        <v>29.903000000000002</v>
      </c>
      <c r="D30">
        <f t="shared" si="1"/>
        <v>4.0969999999999978</v>
      </c>
      <c r="E30">
        <v>16</v>
      </c>
      <c r="F30">
        <v>5.8309518948453007</v>
      </c>
      <c r="G30">
        <f t="shared" si="2"/>
        <v>4.9599000000000002</v>
      </c>
      <c r="H30">
        <f t="shared" si="3"/>
        <v>0.87105189484530055</v>
      </c>
    </row>
    <row r="31" spans="1:8" x14ac:dyDescent="0.2">
      <c r="A31">
        <v>17</v>
      </c>
      <c r="B31">
        <v>29</v>
      </c>
      <c r="C31">
        <f t="shared" si="0"/>
        <v>33.039000000000001</v>
      </c>
      <c r="D31">
        <f t="shared" si="1"/>
        <v>-4.0390000000000015</v>
      </c>
      <c r="E31">
        <v>17</v>
      </c>
      <c r="F31">
        <v>5.3851648071345037</v>
      </c>
      <c r="G31">
        <f t="shared" si="2"/>
        <v>5.2125000000000004</v>
      </c>
      <c r="H31">
        <f t="shared" si="3"/>
        <v>0.17266480713450338</v>
      </c>
    </row>
    <row r="32" spans="1:8" x14ac:dyDescent="0.2">
      <c r="A32">
        <v>17</v>
      </c>
      <c r="B32">
        <v>22</v>
      </c>
      <c r="C32">
        <f t="shared" si="0"/>
        <v>33.039000000000001</v>
      </c>
      <c r="D32">
        <f t="shared" si="1"/>
        <v>-11.039000000000001</v>
      </c>
      <c r="E32">
        <v>17</v>
      </c>
      <c r="F32">
        <v>4.6904157598234297</v>
      </c>
      <c r="G32">
        <f t="shared" si="2"/>
        <v>5.2125000000000004</v>
      </c>
      <c r="H32">
        <f t="shared" si="3"/>
        <v>-0.52208424017657062</v>
      </c>
    </row>
    <row r="33" spans="1:15" x14ac:dyDescent="0.2">
      <c r="A33">
        <v>18</v>
      </c>
      <c r="B33">
        <v>47</v>
      </c>
      <c r="C33">
        <f t="shared" si="0"/>
        <v>36.174999999999997</v>
      </c>
      <c r="D33">
        <f t="shared" si="1"/>
        <v>10.825000000000003</v>
      </c>
      <c r="E33">
        <v>18</v>
      </c>
      <c r="F33">
        <v>6.8556546004010439</v>
      </c>
      <c r="G33">
        <f t="shared" si="2"/>
        <v>5.4651000000000005</v>
      </c>
      <c r="H33">
        <f t="shared" si="3"/>
        <v>1.3905546004010434</v>
      </c>
    </row>
    <row r="34" spans="1:15" x14ac:dyDescent="0.2">
      <c r="A34">
        <v>18</v>
      </c>
      <c r="B34">
        <v>29</v>
      </c>
      <c r="C34">
        <f t="shared" si="0"/>
        <v>36.174999999999997</v>
      </c>
      <c r="D34">
        <f t="shared" si="1"/>
        <v>-7.1749999999999972</v>
      </c>
      <c r="E34">
        <v>18</v>
      </c>
      <c r="F34">
        <v>5.3851648071345037</v>
      </c>
      <c r="G34">
        <f t="shared" si="2"/>
        <v>5.4651000000000005</v>
      </c>
      <c r="H34">
        <f t="shared" si="3"/>
        <v>-7.9935192865496774E-2</v>
      </c>
    </row>
    <row r="35" spans="1:15" x14ac:dyDescent="0.2">
      <c r="A35">
        <v>18</v>
      </c>
      <c r="B35">
        <v>34</v>
      </c>
      <c r="C35">
        <f t="shared" si="0"/>
        <v>36.174999999999997</v>
      </c>
      <c r="D35">
        <f t="shared" si="1"/>
        <v>-2.1749999999999972</v>
      </c>
      <c r="E35">
        <v>18</v>
      </c>
      <c r="F35">
        <v>5.8309518948453007</v>
      </c>
      <c r="G35">
        <f t="shared" si="2"/>
        <v>5.4651000000000005</v>
      </c>
      <c r="H35">
        <f t="shared" si="3"/>
        <v>0.36585189484530023</v>
      </c>
    </row>
    <row r="36" spans="1:15" x14ac:dyDescent="0.2">
      <c r="A36">
        <v>19</v>
      </c>
      <c r="B36">
        <v>30</v>
      </c>
      <c r="C36">
        <f t="shared" si="0"/>
        <v>39.311000000000007</v>
      </c>
      <c r="D36">
        <f t="shared" si="1"/>
        <v>-9.311000000000007</v>
      </c>
      <c r="E36">
        <v>19</v>
      </c>
      <c r="F36">
        <v>5.4772255750516612</v>
      </c>
      <c r="G36">
        <f t="shared" si="2"/>
        <v>5.7176999999999998</v>
      </c>
      <c r="H36">
        <f t="shared" si="3"/>
        <v>-0.24047442494833859</v>
      </c>
    </row>
    <row r="37" spans="1:15" x14ac:dyDescent="0.2">
      <c r="A37">
        <v>20</v>
      </c>
      <c r="B37">
        <v>48</v>
      </c>
      <c r="C37">
        <f t="shared" si="0"/>
        <v>42.447000000000003</v>
      </c>
      <c r="D37">
        <f t="shared" si="1"/>
        <v>5.5529999999999973</v>
      </c>
      <c r="E37">
        <v>20</v>
      </c>
      <c r="F37">
        <v>6.9282032302755088</v>
      </c>
      <c r="G37">
        <f t="shared" si="2"/>
        <v>5.9702999999999999</v>
      </c>
      <c r="H37">
        <f t="shared" si="3"/>
        <v>0.95790323027550883</v>
      </c>
    </row>
    <row r="38" spans="1:15" x14ac:dyDescent="0.2">
      <c r="A38">
        <v>21</v>
      </c>
      <c r="B38">
        <v>55</v>
      </c>
      <c r="C38">
        <f t="shared" si="0"/>
        <v>45.583000000000013</v>
      </c>
      <c r="D38">
        <f t="shared" si="1"/>
        <v>9.4169999999999874</v>
      </c>
      <c r="E38">
        <v>21</v>
      </c>
      <c r="F38">
        <v>7.416198487095663</v>
      </c>
      <c r="G38">
        <f t="shared" si="2"/>
        <v>6.2229000000000001</v>
      </c>
      <c r="H38">
        <f t="shared" si="3"/>
        <v>1.1932984870956629</v>
      </c>
      <c r="J38" t="s">
        <v>9</v>
      </c>
    </row>
    <row r="39" spans="1:15" ht="16" thickBot="1" x14ac:dyDescent="0.25">
      <c r="A39">
        <v>21</v>
      </c>
      <c r="B39">
        <v>39</v>
      </c>
      <c r="C39">
        <f t="shared" si="0"/>
        <v>45.583000000000013</v>
      </c>
      <c r="D39">
        <f t="shared" si="1"/>
        <v>-6.5830000000000126</v>
      </c>
      <c r="E39">
        <v>21</v>
      </c>
      <c r="F39">
        <v>6.2449979983983983</v>
      </c>
      <c r="G39">
        <f t="shared" si="2"/>
        <v>6.2229000000000001</v>
      </c>
      <c r="H39">
        <f t="shared" si="3"/>
        <v>2.2097998398398211E-2</v>
      </c>
    </row>
    <row r="40" spans="1:15" x14ac:dyDescent="0.2">
      <c r="A40">
        <v>21</v>
      </c>
      <c r="B40">
        <v>42</v>
      </c>
      <c r="C40">
        <f t="shared" si="0"/>
        <v>45.583000000000013</v>
      </c>
      <c r="D40">
        <f t="shared" si="1"/>
        <v>-3.5830000000000126</v>
      </c>
      <c r="E40">
        <v>21</v>
      </c>
      <c r="F40">
        <v>6.4807406984078604</v>
      </c>
      <c r="G40">
        <f t="shared" si="2"/>
        <v>6.2229000000000001</v>
      </c>
      <c r="H40">
        <f t="shared" si="3"/>
        <v>0.25784069840786028</v>
      </c>
      <c r="J40" s="7" t="s">
        <v>10</v>
      </c>
      <c r="K40" s="7"/>
    </row>
    <row r="41" spans="1:15" x14ac:dyDescent="0.2">
      <c r="A41">
        <v>22</v>
      </c>
      <c r="B41">
        <v>35</v>
      </c>
      <c r="C41">
        <f t="shared" si="0"/>
        <v>48.719000000000008</v>
      </c>
      <c r="D41">
        <f t="shared" si="1"/>
        <v>-13.719000000000008</v>
      </c>
      <c r="E41">
        <v>22</v>
      </c>
      <c r="F41">
        <v>5.9160797830996161</v>
      </c>
      <c r="G41">
        <f t="shared" si="2"/>
        <v>6.4755000000000003</v>
      </c>
      <c r="H41">
        <f t="shared" si="3"/>
        <v>-0.55942021690038413</v>
      </c>
      <c r="J41" s="4" t="s">
        <v>11</v>
      </c>
      <c r="K41" s="4">
        <v>0.93550367850046257</v>
      </c>
    </row>
    <row r="42" spans="1:15" x14ac:dyDescent="0.2">
      <c r="A42">
        <v>24</v>
      </c>
      <c r="B42">
        <v>56</v>
      </c>
      <c r="C42">
        <f t="shared" si="0"/>
        <v>54.991000000000014</v>
      </c>
      <c r="D42">
        <f t="shared" si="1"/>
        <v>1.0089999999999861</v>
      </c>
      <c r="E42">
        <v>24</v>
      </c>
      <c r="F42">
        <v>7.4833147735478827</v>
      </c>
      <c r="G42">
        <f t="shared" si="2"/>
        <v>6.9807000000000006</v>
      </c>
      <c r="H42">
        <f t="shared" si="3"/>
        <v>0.50261477354788209</v>
      </c>
      <c r="J42" s="4" t="s">
        <v>12</v>
      </c>
      <c r="K42" s="4">
        <v>0.87516713248789679</v>
      </c>
    </row>
    <row r="43" spans="1:15" x14ac:dyDescent="0.2">
      <c r="A43">
        <v>25</v>
      </c>
      <c r="B43">
        <v>33</v>
      </c>
      <c r="C43">
        <f t="shared" si="0"/>
        <v>58.12700000000001</v>
      </c>
      <c r="D43">
        <f t="shared" si="1"/>
        <v>-25.12700000000001</v>
      </c>
      <c r="E43">
        <v>25</v>
      </c>
      <c r="F43">
        <v>5.7445626465380286</v>
      </c>
      <c r="G43">
        <f t="shared" si="2"/>
        <v>7.2332999999999998</v>
      </c>
      <c r="H43">
        <f t="shared" si="3"/>
        <v>-1.4887373534619712</v>
      </c>
      <c r="J43" s="4" t="s">
        <v>13</v>
      </c>
      <c r="K43" s="4">
        <v>0.8731206920368787</v>
      </c>
    </row>
    <row r="44" spans="1:15" x14ac:dyDescent="0.2">
      <c r="A44">
        <v>25</v>
      </c>
      <c r="B44">
        <v>59</v>
      </c>
      <c r="C44">
        <f t="shared" si="0"/>
        <v>58.12700000000001</v>
      </c>
      <c r="D44">
        <f t="shared" si="1"/>
        <v>0.87299999999999045</v>
      </c>
      <c r="E44">
        <v>25</v>
      </c>
      <c r="F44">
        <v>7.6811457478686078</v>
      </c>
      <c r="G44">
        <f t="shared" si="2"/>
        <v>7.2332999999999998</v>
      </c>
      <c r="H44">
        <f t="shared" si="3"/>
        <v>0.44784574786860798</v>
      </c>
      <c r="J44" s="4" t="s">
        <v>14</v>
      </c>
      <c r="K44" s="4">
        <v>11.79937523014846</v>
      </c>
    </row>
    <row r="45" spans="1:15" ht="16" thickBot="1" x14ac:dyDescent="0.25">
      <c r="A45">
        <v>25</v>
      </c>
      <c r="B45">
        <v>48</v>
      </c>
      <c r="C45">
        <f t="shared" si="0"/>
        <v>58.12700000000001</v>
      </c>
      <c r="D45">
        <f t="shared" si="1"/>
        <v>-10.12700000000001</v>
      </c>
      <c r="E45">
        <v>25</v>
      </c>
      <c r="F45">
        <v>6.9282032302755088</v>
      </c>
      <c r="G45">
        <f t="shared" si="2"/>
        <v>7.2332999999999998</v>
      </c>
      <c r="H45">
        <f t="shared" si="3"/>
        <v>-0.30509676972449107</v>
      </c>
      <c r="J45" s="5" t="s">
        <v>15</v>
      </c>
      <c r="K45" s="5">
        <v>63</v>
      </c>
    </row>
    <row r="46" spans="1:15" x14ac:dyDescent="0.2">
      <c r="A46">
        <v>25</v>
      </c>
      <c r="B46">
        <v>56</v>
      </c>
      <c r="C46">
        <f t="shared" si="0"/>
        <v>58.12700000000001</v>
      </c>
      <c r="D46">
        <f t="shared" si="1"/>
        <v>-2.1270000000000095</v>
      </c>
      <c r="E46">
        <v>25</v>
      </c>
      <c r="F46">
        <v>7.4833147735478827</v>
      </c>
      <c r="G46">
        <f t="shared" si="2"/>
        <v>7.2332999999999998</v>
      </c>
      <c r="H46">
        <f t="shared" si="3"/>
        <v>0.25001477354788282</v>
      </c>
    </row>
    <row r="47" spans="1:15" ht="16" thickBot="1" x14ac:dyDescent="0.25">
      <c r="A47">
        <v>26</v>
      </c>
      <c r="B47">
        <v>39</v>
      </c>
      <c r="C47">
        <f t="shared" si="0"/>
        <v>61.263000000000005</v>
      </c>
      <c r="D47">
        <f t="shared" si="1"/>
        <v>-22.263000000000005</v>
      </c>
      <c r="E47">
        <v>26</v>
      </c>
      <c r="F47">
        <v>6.2449979983983983</v>
      </c>
      <c r="G47">
        <f t="shared" si="2"/>
        <v>7.4859</v>
      </c>
      <c r="H47">
        <f t="shared" si="3"/>
        <v>-1.2409020016016017</v>
      </c>
      <c r="J47" t="s">
        <v>16</v>
      </c>
    </row>
    <row r="48" spans="1:15" x14ac:dyDescent="0.2">
      <c r="A48">
        <v>26</v>
      </c>
      <c r="B48">
        <v>41</v>
      </c>
      <c r="C48">
        <f t="shared" si="0"/>
        <v>61.263000000000005</v>
      </c>
      <c r="D48">
        <f t="shared" si="1"/>
        <v>-20.263000000000005</v>
      </c>
      <c r="E48">
        <v>26</v>
      </c>
      <c r="F48">
        <v>6.4031242374328485</v>
      </c>
      <c r="G48">
        <f t="shared" si="2"/>
        <v>7.4859</v>
      </c>
      <c r="H48">
        <f t="shared" si="3"/>
        <v>-1.0827757625671515</v>
      </c>
      <c r="J48" s="6"/>
      <c r="K48" s="6" t="s">
        <v>21</v>
      </c>
      <c r="L48" s="6" t="s">
        <v>22</v>
      </c>
      <c r="M48" s="6" t="s">
        <v>23</v>
      </c>
      <c r="N48" s="6" t="s">
        <v>24</v>
      </c>
      <c r="O48" s="6" t="s">
        <v>25</v>
      </c>
    </row>
    <row r="49" spans="1:18" x14ac:dyDescent="0.2">
      <c r="A49">
        <v>27</v>
      </c>
      <c r="B49">
        <v>78</v>
      </c>
      <c r="C49">
        <f t="shared" si="0"/>
        <v>64.399000000000001</v>
      </c>
      <c r="D49">
        <f t="shared" si="1"/>
        <v>13.600999999999999</v>
      </c>
      <c r="E49">
        <v>27</v>
      </c>
      <c r="F49">
        <v>8.8317608663278477</v>
      </c>
      <c r="G49">
        <f t="shared" si="2"/>
        <v>7.7385000000000002</v>
      </c>
      <c r="H49">
        <f t="shared" si="3"/>
        <v>1.0932608663278476</v>
      </c>
      <c r="J49" s="4" t="s">
        <v>17</v>
      </c>
      <c r="K49" s="4">
        <v>1</v>
      </c>
      <c r="L49" s="4">
        <v>59540.1482837566</v>
      </c>
      <c r="M49" s="4">
        <v>59540.1482837566</v>
      </c>
      <c r="N49" s="4">
        <v>427.65335881262007</v>
      </c>
      <c r="O49" s="4">
        <v>2.9751215837301129E-29</v>
      </c>
    </row>
    <row r="50" spans="1:18" x14ac:dyDescent="0.2">
      <c r="A50">
        <v>27</v>
      </c>
      <c r="B50">
        <v>57</v>
      </c>
      <c r="C50">
        <f t="shared" si="0"/>
        <v>64.399000000000001</v>
      </c>
      <c r="D50">
        <f t="shared" si="1"/>
        <v>-7.3990000000000009</v>
      </c>
      <c r="E50">
        <v>27</v>
      </c>
      <c r="F50">
        <v>7.5498344352707498</v>
      </c>
      <c r="G50">
        <f t="shared" si="2"/>
        <v>7.7385000000000002</v>
      </c>
      <c r="H50">
        <f t="shared" si="3"/>
        <v>-0.18866556472925033</v>
      </c>
      <c r="J50" s="4" t="s">
        <v>18</v>
      </c>
      <c r="K50" s="4">
        <v>61</v>
      </c>
      <c r="L50" s="4">
        <v>8492.7406051323014</v>
      </c>
      <c r="M50" s="4">
        <v>139.22525582184102</v>
      </c>
      <c r="N50" s="4"/>
      <c r="O50" s="4"/>
    </row>
    <row r="51" spans="1:18" ht="16" thickBot="1" x14ac:dyDescent="0.25">
      <c r="A51">
        <v>28</v>
      </c>
      <c r="B51">
        <v>64</v>
      </c>
      <c r="C51">
        <f t="shared" si="0"/>
        <v>67.535000000000011</v>
      </c>
      <c r="D51">
        <f t="shared" si="1"/>
        <v>-3.5350000000000108</v>
      </c>
      <c r="E51">
        <v>28</v>
      </c>
      <c r="F51">
        <v>8</v>
      </c>
      <c r="G51">
        <f t="shared" si="2"/>
        <v>7.9911000000000003</v>
      </c>
      <c r="H51">
        <f t="shared" si="3"/>
        <v>8.8999999999996859E-3</v>
      </c>
      <c r="J51" s="5" t="s">
        <v>19</v>
      </c>
      <c r="K51" s="5">
        <v>62</v>
      </c>
      <c r="L51" s="5">
        <v>68032.888888888905</v>
      </c>
      <c r="M51" s="5"/>
      <c r="N51" s="5"/>
      <c r="O51" s="5"/>
    </row>
    <row r="52" spans="1:18" ht="16" thickBot="1" x14ac:dyDescent="0.25">
      <c r="A52">
        <v>28</v>
      </c>
      <c r="B52">
        <v>84</v>
      </c>
      <c r="C52">
        <f t="shared" si="0"/>
        <v>67.535000000000011</v>
      </c>
      <c r="D52">
        <f t="shared" si="1"/>
        <v>16.464999999999989</v>
      </c>
      <c r="E52">
        <v>28</v>
      </c>
      <c r="F52">
        <v>9.1651513899116797</v>
      </c>
      <c r="G52">
        <f t="shared" si="2"/>
        <v>7.9911000000000003</v>
      </c>
      <c r="H52">
        <f t="shared" si="3"/>
        <v>1.1740513899116793</v>
      </c>
    </row>
    <row r="53" spans="1:18" x14ac:dyDescent="0.2">
      <c r="A53">
        <v>29</v>
      </c>
      <c r="B53">
        <v>68</v>
      </c>
      <c r="C53">
        <f t="shared" si="0"/>
        <v>70.671000000000006</v>
      </c>
      <c r="D53">
        <f t="shared" si="1"/>
        <v>-2.6710000000000065</v>
      </c>
      <c r="E53">
        <v>29</v>
      </c>
      <c r="F53">
        <v>8.2462112512353212</v>
      </c>
      <c r="G53">
        <f t="shared" si="2"/>
        <v>8.2437000000000005</v>
      </c>
      <c r="H53">
        <f t="shared" si="3"/>
        <v>2.5112512353206995E-3</v>
      </c>
      <c r="J53" s="6"/>
      <c r="K53" s="6" t="s">
        <v>26</v>
      </c>
      <c r="L53" s="6" t="s">
        <v>14</v>
      </c>
      <c r="M53" s="6" t="s">
        <v>27</v>
      </c>
      <c r="N53" s="6" t="s">
        <v>28</v>
      </c>
      <c r="O53" s="6" t="s">
        <v>29</v>
      </c>
      <c r="P53" s="6" t="s">
        <v>30</v>
      </c>
      <c r="Q53" s="6" t="s">
        <v>65</v>
      </c>
      <c r="R53" s="6" t="s">
        <v>66</v>
      </c>
    </row>
    <row r="54" spans="1:18" x14ac:dyDescent="0.2">
      <c r="A54">
        <v>29</v>
      </c>
      <c r="B54">
        <v>54</v>
      </c>
      <c r="C54">
        <f t="shared" si="0"/>
        <v>70.671000000000006</v>
      </c>
      <c r="D54">
        <f t="shared" si="1"/>
        <v>-16.671000000000006</v>
      </c>
      <c r="E54">
        <v>29</v>
      </c>
      <c r="F54">
        <v>7.3484692283495345</v>
      </c>
      <c r="G54">
        <f t="shared" si="2"/>
        <v>8.2437000000000005</v>
      </c>
      <c r="H54">
        <f t="shared" si="3"/>
        <v>-0.89523077165046594</v>
      </c>
      <c r="J54" s="4" t="s">
        <v>20</v>
      </c>
      <c r="K54" s="4">
        <v>-20.273416353679252</v>
      </c>
      <c r="L54" s="4">
        <v>3.2383681003954656</v>
      </c>
      <c r="M54" s="4">
        <v>-6.2603804524888593</v>
      </c>
      <c r="N54" s="4">
        <v>4.2487572151286549E-8</v>
      </c>
      <c r="O54" s="4">
        <v>-26.74893358412529</v>
      </c>
      <c r="P54" s="4">
        <v>-13.797899123233215</v>
      </c>
      <c r="Q54" s="4">
        <v>-26.74893358412529</v>
      </c>
      <c r="R54" s="4">
        <v>-13.797899123233215</v>
      </c>
    </row>
    <row r="55" spans="1:18" ht="16" thickBot="1" x14ac:dyDescent="0.25">
      <c r="A55">
        <v>30</v>
      </c>
      <c r="B55">
        <v>60</v>
      </c>
      <c r="C55">
        <f t="shared" si="0"/>
        <v>73.807000000000002</v>
      </c>
      <c r="D55">
        <f t="shared" si="1"/>
        <v>-13.807000000000002</v>
      </c>
      <c r="E55">
        <v>30</v>
      </c>
      <c r="F55">
        <v>7.745966692414834</v>
      </c>
      <c r="G55">
        <f t="shared" si="2"/>
        <v>8.4962999999999997</v>
      </c>
      <c r="H55">
        <f t="shared" si="3"/>
        <v>-0.7503333075851657</v>
      </c>
      <c r="J55" s="5" t="s">
        <v>38</v>
      </c>
      <c r="K55" s="5">
        <v>3.1365901508634249</v>
      </c>
      <c r="L55" s="5">
        <v>0.15167424113295191</v>
      </c>
      <c r="M55" s="5">
        <v>20.679781401470855</v>
      </c>
      <c r="N55" s="5">
        <v>2.9751215837301555E-29</v>
      </c>
      <c r="O55" s="5">
        <v>2.8332987610577645</v>
      </c>
      <c r="P55" s="5">
        <v>3.4398815406690852</v>
      </c>
      <c r="Q55" s="5">
        <v>2.8332987610577645</v>
      </c>
      <c r="R55" s="5">
        <v>3.4398815406690852</v>
      </c>
    </row>
    <row r="56" spans="1:18" x14ac:dyDescent="0.2">
      <c r="A56">
        <v>30</v>
      </c>
      <c r="B56">
        <v>101</v>
      </c>
      <c r="C56">
        <f t="shared" si="0"/>
        <v>73.807000000000002</v>
      </c>
      <c r="D56">
        <f t="shared" si="1"/>
        <v>27.192999999999998</v>
      </c>
      <c r="E56">
        <v>30</v>
      </c>
      <c r="F56">
        <v>10.04987562112089</v>
      </c>
      <c r="G56">
        <f t="shared" si="2"/>
        <v>8.4962999999999997</v>
      </c>
      <c r="H56">
        <f t="shared" si="3"/>
        <v>1.5535756211208902</v>
      </c>
    </row>
    <row r="57" spans="1:18" x14ac:dyDescent="0.2">
      <c r="A57">
        <v>30</v>
      </c>
      <c r="B57">
        <v>67</v>
      </c>
      <c r="C57">
        <f t="shared" si="0"/>
        <v>73.807000000000002</v>
      </c>
      <c r="D57">
        <f t="shared" si="1"/>
        <v>-6.8070000000000022</v>
      </c>
      <c r="E57">
        <v>30</v>
      </c>
      <c r="F57">
        <v>8.1853527718724504</v>
      </c>
      <c r="G57">
        <f t="shared" si="2"/>
        <v>8.4962999999999997</v>
      </c>
      <c r="H57">
        <f t="shared" si="3"/>
        <v>-0.31094722812754938</v>
      </c>
    </row>
    <row r="58" spans="1:18" x14ac:dyDescent="0.2">
      <c r="A58">
        <v>31</v>
      </c>
      <c r="B58">
        <v>77</v>
      </c>
      <c r="C58">
        <f t="shared" si="0"/>
        <v>76.943000000000012</v>
      </c>
      <c r="D58">
        <f t="shared" si="1"/>
        <v>5.6999999999987949E-2</v>
      </c>
      <c r="E58">
        <v>31</v>
      </c>
      <c r="F58">
        <v>8.7749643873921226</v>
      </c>
      <c r="G58">
        <f t="shared" si="2"/>
        <v>8.748899999999999</v>
      </c>
      <c r="H58">
        <f t="shared" si="3"/>
        <v>2.6064387392123578E-2</v>
      </c>
      <c r="J58" t="s">
        <v>9</v>
      </c>
    </row>
    <row r="59" spans="1:18" ht="16" thickBot="1" x14ac:dyDescent="0.25">
      <c r="A59">
        <v>35</v>
      </c>
      <c r="B59">
        <v>85</v>
      </c>
      <c r="C59">
        <f t="shared" si="0"/>
        <v>89.487000000000009</v>
      </c>
      <c r="D59">
        <f t="shared" si="1"/>
        <v>-4.487000000000009</v>
      </c>
      <c r="E59">
        <v>35</v>
      </c>
      <c r="F59">
        <v>9.2195444572928871</v>
      </c>
      <c r="G59">
        <f t="shared" si="2"/>
        <v>9.7592999999999996</v>
      </c>
      <c r="H59">
        <f t="shared" si="3"/>
        <v>-0.53975554270711257</v>
      </c>
    </row>
    <row r="60" spans="1:18" x14ac:dyDescent="0.2">
      <c r="A60">
        <v>35</v>
      </c>
      <c r="B60">
        <v>107</v>
      </c>
      <c r="C60">
        <f t="shared" si="0"/>
        <v>89.487000000000009</v>
      </c>
      <c r="D60">
        <f t="shared" si="1"/>
        <v>17.512999999999991</v>
      </c>
      <c r="E60">
        <v>35</v>
      </c>
      <c r="F60">
        <v>10.344080432788601</v>
      </c>
      <c r="G60">
        <f t="shared" si="2"/>
        <v>9.7592999999999996</v>
      </c>
      <c r="H60">
        <f t="shared" si="3"/>
        <v>0.5847804327886017</v>
      </c>
      <c r="J60" s="7" t="s">
        <v>10</v>
      </c>
      <c r="K60" s="7"/>
    </row>
    <row r="61" spans="1:18" x14ac:dyDescent="0.2">
      <c r="A61">
        <v>36</v>
      </c>
      <c r="B61">
        <v>79</v>
      </c>
      <c r="C61">
        <f t="shared" si="0"/>
        <v>92.623000000000005</v>
      </c>
      <c r="D61">
        <f t="shared" si="1"/>
        <v>-13.623000000000005</v>
      </c>
      <c r="E61">
        <v>36</v>
      </c>
      <c r="F61">
        <v>8.8881944173155887</v>
      </c>
      <c r="G61">
        <f t="shared" si="2"/>
        <v>10.011900000000001</v>
      </c>
      <c r="H61">
        <f t="shared" si="3"/>
        <v>-1.123705582684412</v>
      </c>
      <c r="J61" s="4" t="s">
        <v>11</v>
      </c>
      <c r="K61" s="4">
        <v>0.96147395380607625</v>
      </c>
    </row>
    <row r="62" spans="1:18" x14ac:dyDescent="0.2">
      <c r="A62">
        <v>39</v>
      </c>
      <c r="B62">
        <v>138</v>
      </c>
      <c r="C62">
        <f t="shared" si="0"/>
        <v>102.03100000000001</v>
      </c>
      <c r="D62">
        <f t="shared" si="1"/>
        <v>35.968999999999994</v>
      </c>
      <c r="E62">
        <v>39</v>
      </c>
      <c r="F62">
        <v>11.74734012447073</v>
      </c>
      <c r="G62">
        <f t="shared" si="2"/>
        <v>10.7697</v>
      </c>
      <c r="H62">
        <f t="shared" si="3"/>
        <v>0.97764012447072979</v>
      </c>
      <c r="J62" s="4" t="s">
        <v>12</v>
      </c>
      <c r="K62" s="4">
        <v>0.92443216384748894</v>
      </c>
    </row>
    <row r="63" spans="1:18" x14ac:dyDescent="0.2">
      <c r="A63">
        <v>40</v>
      </c>
      <c r="B63">
        <v>110</v>
      </c>
      <c r="C63">
        <f t="shared" si="0"/>
        <v>105.167</v>
      </c>
      <c r="D63">
        <f t="shared" si="1"/>
        <v>4.8329999999999984</v>
      </c>
      <c r="E63">
        <v>40</v>
      </c>
      <c r="F63">
        <v>10.488088481701515</v>
      </c>
      <c r="G63">
        <f t="shared" si="2"/>
        <v>11.0223</v>
      </c>
      <c r="H63">
        <f t="shared" si="3"/>
        <v>-0.53421151829848412</v>
      </c>
      <c r="J63" s="4" t="s">
        <v>13</v>
      </c>
      <c r="K63" s="4">
        <v>0.92319334686138221</v>
      </c>
    </row>
    <row r="64" spans="1:18" x14ac:dyDescent="0.2">
      <c r="A64">
        <v>40</v>
      </c>
      <c r="B64">
        <v>134</v>
      </c>
      <c r="C64">
        <f t="shared" si="0"/>
        <v>105.167</v>
      </c>
      <c r="D64">
        <f t="shared" si="1"/>
        <v>28.832999999999998</v>
      </c>
      <c r="E64">
        <v>40</v>
      </c>
      <c r="F64">
        <v>11.575836902790225</v>
      </c>
      <c r="G64">
        <f t="shared" si="2"/>
        <v>11.0223</v>
      </c>
      <c r="H64">
        <f t="shared" si="3"/>
        <v>0.55353690279022594</v>
      </c>
      <c r="J64" s="4" t="s">
        <v>14</v>
      </c>
      <c r="K64" s="4">
        <v>0.71927018505830786</v>
      </c>
    </row>
    <row r="65" spans="10:18" ht="16" thickBot="1" x14ac:dyDescent="0.25">
      <c r="J65" s="5" t="s">
        <v>15</v>
      </c>
      <c r="K65" s="5">
        <v>63</v>
      </c>
    </row>
    <row r="67" spans="10:18" ht="16" thickBot="1" x14ac:dyDescent="0.25">
      <c r="J67" t="s">
        <v>16</v>
      </c>
    </row>
    <row r="68" spans="10:18" x14ac:dyDescent="0.2">
      <c r="J68" s="6"/>
      <c r="K68" s="6" t="s">
        <v>21</v>
      </c>
      <c r="L68" s="6" t="s">
        <v>22</v>
      </c>
      <c r="M68" s="6" t="s">
        <v>23</v>
      </c>
      <c r="N68" s="6" t="s">
        <v>24</v>
      </c>
      <c r="O68" s="6" t="s">
        <v>25</v>
      </c>
    </row>
    <row r="69" spans="10:18" x14ac:dyDescent="0.2">
      <c r="J69" s="4" t="s">
        <v>17</v>
      </c>
      <c r="K69" s="4">
        <v>1</v>
      </c>
      <c r="L69" s="4">
        <v>386.05751675833523</v>
      </c>
      <c r="M69" s="4">
        <v>386.05751675833523</v>
      </c>
      <c r="N69" s="4">
        <v>746.22173752454353</v>
      </c>
      <c r="O69" s="4">
        <v>6.5054018702434955E-36</v>
      </c>
    </row>
    <row r="70" spans="10:18" x14ac:dyDescent="0.2">
      <c r="J70" s="4" t="s">
        <v>18</v>
      </c>
      <c r="K70" s="4">
        <v>61</v>
      </c>
      <c r="L70" s="4">
        <v>31.558325545942566</v>
      </c>
      <c r="M70" s="4">
        <v>0.51734959911381251</v>
      </c>
      <c r="N70" s="4"/>
      <c r="O70" s="4"/>
    </row>
    <row r="71" spans="10:18" ht="16" thickBot="1" x14ac:dyDescent="0.25">
      <c r="J71" s="5" t="s">
        <v>19</v>
      </c>
      <c r="K71" s="5">
        <v>62</v>
      </c>
      <c r="L71" s="5">
        <v>417.61584230427781</v>
      </c>
      <c r="M71" s="5"/>
      <c r="N71" s="5"/>
      <c r="O71" s="5"/>
    </row>
    <row r="72" spans="10:18" ht="16" thickBot="1" x14ac:dyDescent="0.25"/>
    <row r="73" spans="10:18" x14ac:dyDescent="0.2">
      <c r="J73" s="6"/>
      <c r="K73" s="6" t="s">
        <v>26</v>
      </c>
      <c r="L73" s="6" t="s">
        <v>14</v>
      </c>
      <c r="M73" s="6" t="s">
        <v>27</v>
      </c>
      <c r="N73" s="6" t="s">
        <v>28</v>
      </c>
      <c r="O73" s="6" t="s">
        <v>29</v>
      </c>
      <c r="P73" s="6" t="s">
        <v>30</v>
      </c>
      <c r="Q73" s="6" t="s">
        <v>65</v>
      </c>
      <c r="R73" s="6" t="s">
        <v>66</v>
      </c>
    </row>
    <row r="74" spans="10:18" x14ac:dyDescent="0.2">
      <c r="J74" s="4" t="s">
        <v>20</v>
      </c>
      <c r="K74" s="4">
        <v>0.91828343171561233</v>
      </c>
      <c r="L74" s="4">
        <v>0.19740550473442828</v>
      </c>
      <c r="M74" s="4">
        <v>4.6517620314134032</v>
      </c>
      <c r="N74" s="4">
        <v>1.8164589783244433E-5</v>
      </c>
      <c r="O74" s="4">
        <v>0.52354672864081919</v>
      </c>
      <c r="P74" s="4">
        <v>1.3130201347904054</v>
      </c>
      <c r="Q74" s="4">
        <v>0.52354672864081919</v>
      </c>
      <c r="R74" s="4">
        <v>1.3130201347904054</v>
      </c>
    </row>
    <row r="75" spans="10:18" ht="16" thickBot="1" x14ac:dyDescent="0.25">
      <c r="J75" s="5" t="s">
        <v>38</v>
      </c>
      <c r="K75" s="5">
        <v>0.25256829057083452</v>
      </c>
      <c r="L75" s="5">
        <v>9.2458081347841087E-3</v>
      </c>
      <c r="M75" s="5">
        <v>27.317059459695574</v>
      </c>
      <c r="N75" s="5">
        <v>6.5054018702434955E-36</v>
      </c>
      <c r="O75" s="5">
        <v>0.23408015456218215</v>
      </c>
      <c r="P75" s="5">
        <v>0.27105642657948692</v>
      </c>
      <c r="Q75" s="5">
        <v>0.23408015456218215</v>
      </c>
      <c r="R75" s="5">
        <v>0.27105642657948692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4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24.1640625" bestFit="1" customWidth="1"/>
    <col min="2" max="2" width="24.1640625" customWidth="1"/>
    <col min="3" max="3" width="40.33203125" bestFit="1" customWidth="1"/>
    <col min="4" max="4" width="24.1640625" bestFit="1" customWidth="1"/>
    <col min="5" max="5" width="16.1640625" bestFit="1" customWidth="1"/>
    <col min="6" max="6" width="12" bestFit="1" customWidth="1"/>
    <col min="7" max="7" width="13.5" bestFit="1" customWidth="1"/>
    <col min="8" max="10" width="12.6640625" bestFit="1" customWidth="1"/>
  </cols>
  <sheetData>
    <row r="1" spans="1:5" x14ac:dyDescent="0.2">
      <c r="A1" s="12" t="s">
        <v>60</v>
      </c>
      <c r="B1" s="12" t="s">
        <v>81</v>
      </c>
      <c r="C1" s="12" t="s">
        <v>61</v>
      </c>
      <c r="D1" s="12" t="s">
        <v>60</v>
      </c>
      <c r="E1" s="12" t="s">
        <v>64</v>
      </c>
    </row>
    <row r="2" spans="1:5" x14ac:dyDescent="0.2">
      <c r="A2" s="13">
        <v>0</v>
      </c>
      <c r="B2" s="13">
        <f>1990+A2</f>
        <v>1990</v>
      </c>
      <c r="C2" s="13">
        <v>24825</v>
      </c>
      <c r="D2" s="13">
        <v>0</v>
      </c>
      <c r="E2" s="14">
        <f>C2-(-282.1961313*A2+24498.51368)</f>
        <v>326.48631999999998</v>
      </c>
    </row>
    <row r="3" spans="1:5" x14ac:dyDescent="0.2">
      <c r="A3" s="13">
        <v>1</v>
      </c>
      <c r="B3" s="13">
        <f t="shared" ref="B3:B25" si="0">1990+A3</f>
        <v>1991</v>
      </c>
      <c r="C3" s="13">
        <v>23500</v>
      </c>
      <c r="D3" s="13">
        <v>1</v>
      </c>
      <c r="E3" s="14">
        <f t="shared" ref="E3:E25" si="1">C3-(-282.1961313*A3+24498.51368)</f>
        <v>-716.31754870000077</v>
      </c>
    </row>
    <row r="4" spans="1:5" x14ac:dyDescent="0.2">
      <c r="A4" s="13">
        <v>2</v>
      </c>
      <c r="B4" s="13">
        <f t="shared" si="0"/>
        <v>1992</v>
      </c>
      <c r="C4" s="13">
        <v>22950</v>
      </c>
      <c r="D4" s="13">
        <v>2</v>
      </c>
      <c r="E4" s="14">
        <f t="shared" si="1"/>
        <v>-984.12141740000152</v>
      </c>
    </row>
    <row r="5" spans="1:5" x14ac:dyDescent="0.2">
      <c r="A5" s="13">
        <v>3</v>
      </c>
      <c r="B5" s="13">
        <f t="shared" si="0"/>
        <v>1993</v>
      </c>
      <c r="C5" s="13">
        <v>22850</v>
      </c>
      <c r="D5" s="13">
        <v>3</v>
      </c>
      <c r="E5" s="14">
        <f t="shared" si="1"/>
        <v>-801.92528609999863</v>
      </c>
    </row>
    <row r="6" spans="1:5" x14ac:dyDescent="0.2">
      <c r="A6" s="13">
        <v>4</v>
      </c>
      <c r="B6" s="13">
        <f t="shared" si="0"/>
        <v>1994</v>
      </c>
      <c r="C6" s="13">
        <v>22800</v>
      </c>
      <c r="D6" s="13">
        <v>4</v>
      </c>
      <c r="E6" s="14">
        <f t="shared" si="1"/>
        <v>-569.72915479999938</v>
      </c>
    </row>
    <row r="7" spans="1:5" x14ac:dyDescent="0.2">
      <c r="A7" s="13">
        <v>5</v>
      </c>
      <c r="B7" s="13">
        <f t="shared" si="0"/>
        <v>1995</v>
      </c>
      <c r="C7" s="13">
        <v>22750</v>
      </c>
      <c r="D7" s="13">
        <v>5</v>
      </c>
      <c r="E7" s="14">
        <f t="shared" si="1"/>
        <v>-337.53302350000013</v>
      </c>
    </row>
    <row r="8" spans="1:5" x14ac:dyDescent="0.2">
      <c r="A8" s="13">
        <v>6</v>
      </c>
      <c r="B8" s="13">
        <f t="shared" si="0"/>
        <v>1996</v>
      </c>
      <c r="C8" s="13">
        <v>22700</v>
      </c>
      <c r="D8" s="13">
        <v>6</v>
      </c>
      <c r="E8" s="14">
        <f t="shared" si="1"/>
        <v>-105.33689220000088</v>
      </c>
    </row>
    <row r="9" spans="1:5" x14ac:dyDescent="0.2">
      <c r="A9" s="13">
        <v>7</v>
      </c>
      <c r="B9" s="13">
        <f t="shared" si="0"/>
        <v>1997</v>
      </c>
      <c r="C9" s="13">
        <v>22600</v>
      </c>
      <c r="D9" s="13">
        <v>7</v>
      </c>
      <c r="E9" s="14">
        <f t="shared" si="1"/>
        <v>76.859239099998376</v>
      </c>
    </row>
    <row r="10" spans="1:5" x14ac:dyDescent="0.2">
      <c r="A10" s="13">
        <v>8</v>
      </c>
      <c r="B10" s="13">
        <f t="shared" si="0"/>
        <v>1998</v>
      </c>
      <c r="C10" s="13">
        <v>22400</v>
      </c>
      <c r="D10" s="13">
        <v>8</v>
      </c>
      <c r="E10" s="14">
        <f t="shared" si="1"/>
        <v>159.05537040000127</v>
      </c>
    </row>
    <row r="11" spans="1:5" x14ac:dyDescent="0.2">
      <c r="A11" s="13">
        <v>9</v>
      </c>
      <c r="B11" s="13">
        <f t="shared" si="0"/>
        <v>1999</v>
      </c>
      <c r="C11" s="13">
        <v>22250</v>
      </c>
      <c r="D11" s="13">
        <v>9</v>
      </c>
      <c r="E11" s="14">
        <f t="shared" si="1"/>
        <v>291.25150170000052</v>
      </c>
    </row>
    <row r="12" spans="1:5" x14ac:dyDescent="0.2">
      <c r="A12" s="13">
        <v>10</v>
      </c>
      <c r="B12" s="13">
        <f t="shared" si="0"/>
        <v>2000</v>
      </c>
      <c r="C12" s="13">
        <v>22150</v>
      </c>
      <c r="D12" s="13">
        <v>10</v>
      </c>
      <c r="E12" s="14">
        <f t="shared" si="1"/>
        <v>473.44763299999977</v>
      </c>
    </row>
    <row r="13" spans="1:5" x14ac:dyDescent="0.2">
      <c r="A13" s="13">
        <v>11</v>
      </c>
      <c r="B13" s="13">
        <f t="shared" si="0"/>
        <v>2001</v>
      </c>
      <c r="C13" s="13">
        <v>21800</v>
      </c>
      <c r="D13" s="13">
        <v>11</v>
      </c>
      <c r="E13" s="14">
        <f t="shared" si="1"/>
        <v>405.64376429999902</v>
      </c>
    </row>
    <row r="14" spans="1:5" x14ac:dyDescent="0.2">
      <c r="A14" s="13">
        <v>12</v>
      </c>
      <c r="B14" s="13">
        <f t="shared" si="0"/>
        <v>2002</v>
      </c>
      <c r="C14" s="13">
        <v>21725</v>
      </c>
      <c r="D14" s="13">
        <v>12</v>
      </c>
      <c r="E14" s="14">
        <f t="shared" si="1"/>
        <v>612.83989560000191</v>
      </c>
    </row>
    <row r="15" spans="1:5" x14ac:dyDescent="0.2">
      <c r="A15" s="13">
        <v>13</v>
      </c>
      <c r="B15" s="13">
        <f t="shared" si="0"/>
        <v>2003</v>
      </c>
      <c r="C15" s="13">
        <v>21650</v>
      </c>
      <c r="D15" s="13">
        <v>13</v>
      </c>
      <c r="E15" s="14">
        <f t="shared" si="1"/>
        <v>820.03602690000116</v>
      </c>
    </row>
    <row r="16" spans="1:5" x14ac:dyDescent="0.2">
      <c r="A16" s="13">
        <v>14</v>
      </c>
      <c r="B16" s="13">
        <f t="shared" si="0"/>
        <v>2004</v>
      </c>
      <c r="C16" s="13">
        <v>21640</v>
      </c>
      <c r="D16" s="13">
        <v>14</v>
      </c>
      <c r="E16" s="14">
        <f t="shared" si="1"/>
        <v>1092.2321582000004</v>
      </c>
    </row>
    <row r="17" spans="1:5" x14ac:dyDescent="0.2">
      <c r="A17" s="13">
        <v>15</v>
      </c>
      <c r="B17" s="13">
        <f t="shared" si="0"/>
        <v>2005</v>
      </c>
      <c r="C17" s="13">
        <v>21495</v>
      </c>
      <c r="D17" s="13">
        <v>15</v>
      </c>
      <c r="E17" s="14">
        <f t="shared" si="1"/>
        <v>1229.4282894999997</v>
      </c>
    </row>
    <row r="18" spans="1:5" x14ac:dyDescent="0.2">
      <c r="A18" s="13">
        <v>16</v>
      </c>
      <c r="B18" s="13">
        <f t="shared" si="0"/>
        <v>2006</v>
      </c>
      <c r="C18" s="13">
        <v>21200</v>
      </c>
      <c r="D18" s="13">
        <v>16</v>
      </c>
      <c r="E18" s="14">
        <f t="shared" si="1"/>
        <v>1216.6244207999989</v>
      </c>
    </row>
    <row r="19" spans="1:5" x14ac:dyDescent="0.2">
      <c r="A19" s="13">
        <v>17</v>
      </c>
      <c r="B19" s="13">
        <f t="shared" si="0"/>
        <v>2007</v>
      </c>
      <c r="C19" s="13">
        <v>20770</v>
      </c>
      <c r="D19" s="13">
        <v>17</v>
      </c>
      <c r="E19" s="14">
        <f t="shared" si="1"/>
        <v>1068.8205520999982</v>
      </c>
    </row>
    <row r="20" spans="1:5" x14ac:dyDescent="0.2">
      <c r="A20" s="13">
        <v>18</v>
      </c>
      <c r="B20" s="13">
        <f t="shared" si="0"/>
        <v>2008</v>
      </c>
      <c r="C20" s="13">
        <v>20010</v>
      </c>
      <c r="D20" s="13">
        <v>18</v>
      </c>
      <c r="E20" s="14">
        <f t="shared" si="1"/>
        <v>591.01668340000106</v>
      </c>
    </row>
    <row r="21" spans="1:5" x14ac:dyDescent="0.2">
      <c r="A21" s="13">
        <v>19</v>
      </c>
      <c r="B21" s="13">
        <f t="shared" si="0"/>
        <v>2009</v>
      </c>
      <c r="C21" s="13">
        <v>18460</v>
      </c>
      <c r="D21" s="13">
        <v>19</v>
      </c>
      <c r="E21" s="14">
        <f t="shared" si="1"/>
        <v>-676.78718529999969</v>
      </c>
    </row>
    <row r="22" spans="1:5" x14ac:dyDescent="0.2">
      <c r="A22" s="13">
        <v>20</v>
      </c>
      <c r="B22" s="13">
        <f t="shared" si="0"/>
        <v>2010</v>
      </c>
      <c r="C22" s="13">
        <v>17700</v>
      </c>
      <c r="D22" s="13">
        <v>20</v>
      </c>
      <c r="E22" s="14">
        <f t="shared" si="1"/>
        <v>-1154.5910540000004</v>
      </c>
    </row>
    <row r="23" spans="1:5" x14ac:dyDescent="0.2">
      <c r="A23" s="13">
        <v>21</v>
      </c>
      <c r="B23" s="13">
        <f t="shared" si="0"/>
        <v>2011</v>
      </c>
      <c r="C23" s="13">
        <v>17540</v>
      </c>
      <c r="D23" s="13">
        <v>21</v>
      </c>
      <c r="E23" s="14">
        <f t="shared" si="1"/>
        <v>-1032.3949227000012</v>
      </c>
    </row>
    <row r="24" spans="1:5" x14ac:dyDescent="0.2">
      <c r="A24" s="13">
        <v>22</v>
      </c>
      <c r="B24" s="13">
        <f t="shared" si="0"/>
        <v>2012</v>
      </c>
      <c r="C24" s="13">
        <v>17635</v>
      </c>
      <c r="D24" s="13">
        <v>22</v>
      </c>
      <c r="E24" s="14">
        <f t="shared" si="1"/>
        <v>-655.1987913999983</v>
      </c>
    </row>
    <row r="25" spans="1:5" x14ac:dyDescent="0.2">
      <c r="A25" s="13">
        <v>24</v>
      </c>
      <c r="B25" s="13">
        <f t="shared" si="0"/>
        <v>2014</v>
      </c>
      <c r="C25" s="13">
        <v>16396</v>
      </c>
      <c r="D25" s="13">
        <v>24</v>
      </c>
      <c r="E25" s="14">
        <f t="shared" si="1"/>
        <v>-1329.8065287999998</v>
      </c>
    </row>
    <row r="27" spans="1:5" x14ac:dyDescent="0.2">
      <c r="A27" t="s">
        <v>9</v>
      </c>
    </row>
    <row r="28" spans="1:5" ht="16" thickBot="1" x14ac:dyDescent="0.25"/>
    <row r="29" spans="1:5" x14ac:dyDescent="0.2">
      <c r="A29" s="7" t="s">
        <v>10</v>
      </c>
      <c r="B29" s="7"/>
      <c r="C29" s="7"/>
    </row>
    <row r="30" spans="1:5" x14ac:dyDescent="0.2">
      <c r="A30" s="4" t="s">
        <v>11</v>
      </c>
      <c r="B30" s="4"/>
      <c r="C30" s="4">
        <v>0.92844856557340039</v>
      </c>
    </row>
    <row r="31" spans="1:5" x14ac:dyDescent="0.2">
      <c r="A31" s="4" t="s">
        <v>12</v>
      </c>
      <c r="B31" s="4"/>
      <c r="C31" s="4">
        <v>0.86201673891530484</v>
      </c>
    </row>
    <row r="32" spans="1:5" x14ac:dyDescent="0.2">
      <c r="A32" s="4" t="s">
        <v>13</v>
      </c>
      <c r="B32" s="4"/>
      <c r="C32" s="4">
        <v>0.85574477250236403</v>
      </c>
    </row>
    <row r="33" spans="1:10" x14ac:dyDescent="0.2">
      <c r="A33" s="4" t="s">
        <v>14</v>
      </c>
      <c r="B33" s="4"/>
      <c r="C33" s="4">
        <v>824.74826299144945</v>
      </c>
    </row>
    <row r="34" spans="1:10" ht="16" thickBot="1" x14ac:dyDescent="0.25">
      <c r="A34" s="5" t="s">
        <v>15</v>
      </c>
      <c r="B34" s="5"/>
      <c r="C34" s="5">
        <v>24</v>
      </c>
    </row>
    <row r="36" spans="1:10" ht="16" thickBot="1" x14ac:dyDescent="0.25">
      <c r="A36" t="s">
        <v>16</v>
      </c>
    </row>
    <row r="37" spans="1:10" x14ac:dyDescent="0.2">
      <c r="A37" s="6"/>
      <c r="B37" s="6"/>
      <c r="C37" s="6" t="s">
        <v>21</v>
      </c>
      <c r="D37" s="6" t="s">
        <v>22</v>
      </c>
      <c r="E37" s="6" t="s">
        <v>23</v>
      </c>
      <c r="F37" s="6" t="s">
        <v>24</v>
      </c>
      <c r="G37" s="6" t="s">
        <v>25</v>
      </c>
    </row>
    <row r="38" spans="1:10" x14ac:dyDescent="0.2">
      <c r="A38" s="4" t="s">
        <v>17</v>
      </c>
      <c r="B38" s="4"/>
      <c r="C38" s="4">
        <v>1</v>
      </c>
      <c r="D38" s="4">
        <v>93487768.659236908</v>
      </c>
      <c r="E38" s="4">
        <v>93487768.659236908</v>
      </c>
      <c r="F38" s="4">
        <v>137.43962932211207</v>
      </c>
      <c r="G38" s="4">
        <v>6.2126080396631147E-11</v>
      </c>
    </row>
    <row r="39" spans="1:10" x14ac:dyDescent="0.2">
      <c r="A39" s="4" t="s">
        <v>18</v>
      </c>
      <c r="B39" s="4"/>
      <c r="C39" s="4">
        <v>22</v>
      </c>
      <c r="D39" s="4">
        <v>14964613.340763088</v>
      </c>
      <c r="E39" s="4">
        <v>680209.69730741309</v>
      </c>
      <c r="F39" s="4"/>
      <c r="G39" s="4"/>
    </row>
    <row r="40" spans="1:10" ht="16" thickBot="1" x14ac:dyDescent="0.25">
      <c r="A40" s="5" t="s">
        <v>19</v>
      </c>
      <c r="B40" s="5"/>
      <c r="C40" s="5">
        <v>23</v>
      </c>
      <c r="D40" s="5">
        <v>108452382</v>
      </c>
      <c r="E40" s="5"/>
      <c r="F40" s="5"/>
      <c r="G40" s="5"/>
    </row>
    <row r="41" spans="1:10" ht="16" thickBot="1" x14ac:dyDescent="0.25"/>
    <row r="42" spans="1:10" x14ac:dyDescent="0.2">
      <c r="A42" s="6"/>
      <c r="B42" s="6"/>
      <c r="C42" s="6" t="s">
        <v>26</v>
      </c>
      <c r="D42" s="6" t="s">
        <v>14</v>
      </c>
      <c r="E42" s="6" t="s">
        <v>27</v>
      </c>
      <c r="F42" s="6" t="s">
        <v>28</v>
      </c>
      <c r="G42" s="6" t="s">
        <v>29</v>
      </c>
      <c r="H42" s="6" t="s">
        <v>30</v>
      </c>
      <c r="I42" s="6" t="s">
        <v>62</v>
      </c>
      <c r="J42" s="6" t="s">
        <v>63</v>
      </c>
    </row>
    <row r="43" spans="1:10" x14ac:dyDescent="0.2">
      <c r="A43" s="4" t="s">
        <v>20</v>
      </c>
      <c r="B43" s="4"/>
      <c r="C43" s="4">
        <v>24498.513682342502</v>
      </c>
      <c r="D43" s="4">
        <v>324.84774056386493</v>
      </c>
      <c r="E43" s="4">
        <v>75.415373491034345</v>
      </c>
      <c r="F43" s="4">
        <v>4.6843808508716023E-28</v>
      </c>
      <c r="G43" s="4">
        <v>23824.820702017627</v>
      </c>
      <c r="H43" s="4">
        <v>25172.206662667377</v>
      </c>
      <c r="I43" s="4">
        <v>23582.847144855845</v>
      </c>
      <c r="J43" s="4">
        <v>25414.180219829159</v>
      </c>
    </row>
    <row r="44" spans="1:10" ht="16" thickBot="1" x14ac:dyDescent="0.25">
      <c r="A44" s="5" t="s">
        <v>60</v>
      </c>
      <c r="B44" s="5"/>
      <c r="C44" s="5">
        <v>-282.196131322094</v>
      </c>
      <c r="D44" s="5">
        <v>24.071051832116744</v>
      </c>
      <c r="E44" s="5">
        <v>-11.723464902583713</v>
      </c>
      <c r="F44" s="5">
        <v>6.2126080396630695E-11</v>
      </c>
      <c r="G44" s="5">
        <v>-332.11643743284276</v>
      </c>
      <c r="H44" s="5">
        <v>-232.27582521134522</v>
      </c>
      <c r="I44" s="5">
        <v>-350.04655455889326</v>
      </c>
      <c r="J44" s="5">
        <v>-214.34570808529475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D25" sqref="D25"/>
    </sheetView>
  </sheetViews>
  <sheetFormatPr baseColWidth="10" defaultColWidth="8.83203125" defaultRowHeight="15" x14ac:dyDescent="0.2"/>
  <cols>
    <col min="1" max="1" width="24.5" bestFit="1" customWidth="1"/>
  </cols>
  <sheetData>
    <row r="1" spans="1:2" x14ac:dyDescent="0.2">
      <c r="A1" t="s">
        <v>41</v>
      </c>
      <c r="B1" t="s">
        <v>40</v>
      </c>
    </row>
    <row r="2" spans="1:2" x14ac:dyDescent="0.2">
      <c r="A2">
        <v>51</v>
      </c>
      <c r="B2">
        <v>34</v>
      </c>
    </row>
    <row r="3" spans="1:2" x14ac:dyDescent="0.2">
      <c r="A3">
        <v>52</v>
      </c>
      <c r="B3">
        <v>48</v>
      </c>
    </row>
    <row r="4" spans="1:2" x14ac:dyDescent="0.2">
      <c r="A4">
        <v>21</v>
      </c>
      <c r="B4">
        <v>20</v>
      </c>
    </row>
    <row r="5" spans="1:2" x14ac:dyDescent="0.2">
      <c r="A5">
        <v>2</v>
      </c>
      <c r="B5">
        <v>9</v>
      </c>
    </row>
    <row r="6" spans="1:2" x14ac:dyDescent="0.2">
      <c r="A6">
        <v>56</v>
      </c>
      <c r="B6">
        <v>27</v>
      </c>
    </row>
    <row r="7" spans="1:2" x14ac:dyDescent="0.2">
      <c r="A7">
        <v>163</v>
      </c>
      <c r="B7">
        <v>31</v>
      </c>
    </row>
    <row r="8" spans="1:2" x14ac:dyDescent="0.2">
      <c r="A8">
        <v>6</v>
      </c>
      <c r="B8">
        <v>27</v>
      </c>
    </row>
    <row r="9" spans="1:2" x14ac:dyDescent="0.2">
      <c r="A9">
        <v>47</v>
      </c>
      <c r="B9">
        <v>0</v>
      </c>
    </row>
    <row r="10" spans="1:2" x14ac:dyDescent="0.2">
      <c r="A10">
        <v>127</v>
      </c>
      <c r="B10">
        <v>41</v>
      </c>
    </row>
    <row r="11" spans="1:2" x14ac:dyDescent="0.2">
      <c r="A11">
        <v>91</v>
      </c>
      <c r="B11">
        <v>3</v>
      </c>
    </row>
    <row r="12" spans="1:2" x14ac:dyDescent="0.2">
      <c r="A12">
        <v>206</v>
      </c>
      <c r="B12">
        <v>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8"/>
  <sheetViews>
    <sheetView tabSelected="1" topLeftCell="A8" zoomScale="150" zoomScaleNormal="150" zoomScalePageLayoutView="150" workbookViewId="0">
      <selection activeCell="H24" sqref="H24"/>
    </sheetView>
  </sheetViews>
  <sheetFormatPr baseColWidth="10" defaultColWidth="8.83203125" defaultRowHeight="15" x14ac:dyDescent="0.2"/>
  <cols>
    <col min="4" max="4" width="14.1640625" bestFit="1" customWidth="1"/>
  </cols>
  <sheetData>
    <row r="1" spans="1:7" x14ac:dyDescent="0.2">
      <c r="A1" t="s">
        <v>42</v>
      </c>
      <c r="B1" t="s">
        <v>36</v>
      </c>
      <c r="C1" t="s">
        <v>35</v>
      </c>
      <c r="D1" t="s">
        <v>44</v>
      </c>
      <c r="E1" t="s">
        <v>57</v>
      </c>
      <c r="F1" t="s">
        <v>58</v>
      </c>
      <c r="G1" t="s">
        <v>59</v>
      </c>
    </row>
    <row r="2" spans="1:7" x14ac:dyDescent="0.2">
      <c r="A2">
        <v>1</v>
      </c>
      <c r="B2">
        <v>0.1</v>
      </c>
      <c r="C2">
        <v>-7.1599999999999997E-2</v>
      </c>
      <c r="D2">
        <f>(((B2-AVERAGE($B$2:$B$22))/_xlfn.STDEV.P($B$2:$B$22))^2+1)/COUNT($B$2:$B$22)</f>
        <v>0.17629676809324807</v>
      </c>
      <c r="E2">
        <f t="shared" ref="E2:E22" si="0">(B2-$B$23)/_xlfn.STDEV.P($B$2:$B$22)</f>
        <v>-1.6438467477104457</v>
      </c>
      <c r="F2">
        <f t="shared" ref="F2:F22" si="1">E2^2</f>
        <v>2.7022321299582095</v>
      </c>
      <c r="G2">
        <f t="shared" ref="G2:G22" si="2">(F2+1)/COUNT($B$2:$B$22)</f>
        <v>0.17629676809324807</v>
      </c>
    </row>
    <row r="3" spans="1:7" x14ac:dyDescent="0.2">
      <c r="A3">
        <v>2</v>
      </c>
      <c r="B3">
        <v>0.45401000000000002</v>
      </c>
      <c r="C3">
        <v>4.1673</v>
      </c>
      <c r="D3">
        <f t="shared" ref="D3:D22" si="3">(((B3-AVERAGE($B$2:$B$22))/_xlfn.STDEV.P($B$2:$B$22))^2+1)/COUNT($B$2:$B$22)</f>
        <v>0.15745390951000834</v>
      </c>
      <c r="E3">
        <f t="shared" si="0"/>
        <v>-1.5187271314196555</v>
      </c>
      <c r="F3">
        <f t="shared" si="1"/>
        <v>2.3065320997101755</v>
      </c>
      <c r="G3">
        <f t="shared" si="2"/>
        <v>0.15745390951000834</v>
      </c>
    </row>
    <row r="4" spans="1:7" x14ac:dyDescent="0.2">
      <c r="A4">
        <v>3</v>
      </c>
      <c r="B4">
        <v>1.09765</v>
      </c>
      <c r="C4">
        <v>6.5702999999999996</v>
      </c>
      <c r="D4">
        <f t="shared" si="3"/>
        <v>0.12701457427284507</v>
      </c>
      <c r="E4">
        <f t="shared" si="0"/>
        <v>-1.2912420608583608</v>
      </c>
      <c r="F4">
        <f t="shared" si="1"/>
        <v>1.6673060597297467</v>
      </c>
      <c r="G4">
        <f t="shared" si="2"/>
        <v>0.12701457427284507</v>
      </c>
    </row>
    <row r="5" spans="1:7" x14ac:dyDescent="0.2">
      <c r="A5">
        <v>4</v>
      </c>
      <c r="B5">
        <v>1.2793600000000001</v>
      </c>
      <c r="C5">
        <v>13.815</v>
      </c>
      <c r="D5">
        <f t="shared" si="3"/>
        <v>0.11931316477535898</v>
      </c>
      <c r="E5">
        <f t="shared" si="0"/>
        <v>-1.227019339816019</v>
      </c>
      <c r="F5">
        <f t="shared" si="1"/>
        <v>1.505576460282539</v>
      </c>
      <c r="G5">
        <f t="shared" si="2"/>
        <v>0.11931316477535898</v>
      </c>
    </row>
    <row r="6" spans="1:7" x14ac:dyDescent="0.2">
      <c r="A6">
        <v>5</v>
      </c>
      <c r="B6">
        <v>2.2061099999999998</v>
      </c>
      <c r="C6">
        <v>11.450100000000001</v>
      </c>
      <c r="D6">
        <f t="shared" si="3"/>
        <v>8.6145336223059601E-2</v>
      </c>
      <c r="E6">
        <f t="shared" si="0"/>
        <v>-0.89947321287754411</v>
      </c>
      <c r="F6">
        <f t="shared" si="1"/>
        <v>0.80905206068425184</v>
      </c>
      <c r="G6">
        <f t="shared" si="2"/>
        <v>8.6145336223059601E-2</v>
      </c>
    </row>
    <row r="7" spans="1:7" x14ac:dyDescent="0.2">
      <c r="A7">
        <v>6</v>
      </c>
      <c r="B7">
        <v>2.5006400000000002</v>
      </c>
      <c r="C7">
        <v>12.955399999999999</v>
      </c>
      <c r="D7">
        <f t="shared" si="3"/>
        <v>7.7743945876047882E-2</v>
      </c>
      <c r="E7">
        <f t="shared" si="0"/>
        <v>-0.79537592583444816</v>
      </c>
      <c r="F7">
        <f t="shared" si="1"/>
        <v>0.63262286339700557</v>
      </c>
      <c r="G7">
        <f t="shared" si="2"/>
        <v>7.7743945876047882E-2</v>
      </c>
    </row>
    <row r="8" spans="1:7" x14ac:dyDescent="0.2">
      <c r="A8">
        <v>7</v>
      </c>
      <c r="B8">
        <v>3.0402999999999998</v>
      </c>
      <c r="C8">
        <v>20.157499999999999</v>
      </c>
      <c r="D8">
        <f t="shared" si="3"/>
        <v>6.5028133508189229E-2</v>
      </c>
      <c r="E8">
        <f t="shared" si="0"/>
        <v>-0.60464105357804965</v>
      </c>
      <c r="F8">
        <f t="shared" si="1"/>
        <v>0.36559080367197389</v>
      </c>
      <c r="G8">
        <f t="shared" si="2"/>
        <v>6.5028133508189229E-2</v>
      </c>
    </row>
    <row r="9" spans="1:7" x14ac:dyDescent="0.2">
      <c r="A9">
        <v>8</v>
      </c>
      <c r="B9">
        <v>3.23583</v>
      </c>
      <c r="C9">
        <v>17.563300000000002</v>
      </c>
      <c r="D9">
        <f t="shared" si="3"/>
        <v>6.1276024393204558E-2</v>
      </c>
      <c r="E9">
        <f t="shared" si="0"/>
        <v>-0.53553385724648228</v>
      </c>
      <c r="F9">
        <f t="shared" si="1"/>
        <v>0.28679651225729569</v>
      </c>
      <c r="G9">
        <f t="shared" si="2"/>
        <v>6.1276024393204558E-2</v>
      </c>
    </row>
    <row r="10" spans="1:7" x14ac:dyDescent="0.2">
      <c r="A10">
        <v>9</v>
      </c>
      <c r="B10" s="8">
        <v>4</v>
      </c>
      <c r="C10" s="8">
        <v>40</v>
      </c>
      <c r="D10">
        <f t="shared" si="3"/>
        <v>5.0974442679662918E-2</v>
      </c>
      <c r="E10">
        <f t="shared" si="0"/>
        <v>-0.2654492348320508</v>
      </c>
      <c r="F10">
        <f t="shared" si="1"/>
        <v>7.046329627292125E-2</v>
      </c>
      <c r="G10">
        <f t="shared" si="2"/>
        <v>5.0974442679662918E-2</v>
      </c>
    </row>
    <row r="11" spans="1:7" x14ac:dyDescent="0.2">
      <c r="A11">
        <v>10</v>
      </c>
      <c r="B11">
        <v>4.1699000000000002</v>
      </c>
      <c r="C11">
        <v>22.757300000000001</v>
      </c>
      <c r="D11">
        <f t="shared" si="3"/>
        <v>4.962806666631147E-2</v>
      </c>
      <c r="E11">
        <f t="shared" si="0"/>
        <v>-0.20540058420691246</v>
      </c>
      <c r="F11">
        <f t="shared" si="1"/>
        <v>4.2189399992540934E-2</v>
      </c>
      <c r="G11">
        <f t="shared" si="2"/>
        <v>4.962806666631147E-2</v>
      </c>
    </row>
    <row r="12" spans="1:7" x14ac:dyDescent="0.2">
      <c r="A12">
        <v>11</v>
      </c>
      <c r="B12">
        <v>4.4530799999999999</v>
      </c>
      <c r="C12">
        <v>26.031700000000001</v>
      </c>
      <c r="D12">
        <f t="shared" si="3"/>
        <v>4.8147200211286142E-2</v>
      </c>
      <c r="E12">
        <f t="shared" si="0"/>
        <v>-0.10531478736155257</v>
      </c>
      <c r="F12">
        <f t="shared" si="1"/>
        <v>1.1091204437009033E-2</v>
      </c>
      <c r="G12">
        <f t="shared" si="2"/>
        <v>4.8147200211286142E-2</v>
      </c>
    </row>
    <row r="13" spans="1:7" x14ac:dyDescent="0.2">
      <c r="A13">
        <v>12</v>
      </c>
      <c r="B13">
        <v>5.2847400000000002</v>
      </c>
      <c r="C13">
        <v>26.303000000000001</v>
      </c>
      <c r="D13">
        <f t="shared" si="3"/>
        <v>4.9313271633763346E-2</v>
      </c>
      <c r="E13">
        <f t="shared" si="0"/>
        <v>0.18862318073086953</v>
      </c>
      <c r="F13">
        <f t="shared" si="1"/>
        <v>3.5578704309030269E-2</v>
      </c>
      <c r="G13">
        <f t="shared" si="2"/>
        <v>4.9313271633763346E-2</v>
      </c>
    </row>
    <row r="14" spans="1:7" x14ac:dyDescent="0.2">
      <c r="A14">
        <v>13</v>
      </c>
      <c r="B14">
        <v>5.5923800000000004</v>
      </c>
      <c r="C14">
        <v>30.688500000000001</v>
      </c>
      <c r="D14">
        <f t="shared" si="3"/>
        <v>5.1829495414855077E-2</v>
      </c>
      <c r="E14">
        <f t="shared" si="0"/>
        <v>0.29735400402879503</v>
      </c>
      <c r="F14">
        <f t="shared" si="1"/>
        <v>8.8419403711956654E-2</v>
      </c>
      <c r="G14">
        <f t="shared" si="2"/>
        <v>5.1829495414855077E-2</v>
      </c>
    </row>
    <row r="15" spans="1:7" x14ac:dyDescent="0.2">
      <c r="A15">
        <v>14</v>
      </c>
      <c r="B15">
        <v>5.9209100000000001</v>
      </c>
      <c r="C15">
        <v>33.940199999999997</v>
      </c>
      <c r="D15">
        <f t="shared" si="3"/>
        <v>5.5759802922252452E-2</v>
      </c>
      <c r="E15">
        <f t="shared" si="0"/>
        <v>0.41346808990211265</v>
      </c>
      <c r="F15">
        <f t="shared" si="1"/>
        <v>0.17095586136730151</v>
      </c>
      <c r="G15">
        <f t="shared" si="2"/>
        <v>5.5759802922252452E-2</v>
      </c>
    </row>
    <row r="16" spans="1:7" x14ac:dyDescent="0.2">
      <c r="A16">
        <v>15</v>
      </c>
      <c r="B16">
        <v>6.66066</v>
      </c>
      <c r="C16">
        <v>30.922799999999999</v>
      </c>
      <c r="D16">
        <f t="shared" si="3"/>
        <v>6.9310450834856957E-2</v>
      </c>
      <c r="E16">
        <f t="shared" si="0"/>
        <v>0.67492182327436712</v>
      </c>
      <c r="F16">
        <f t="shared" si="1"/>
        <v>0.45551946753199601</v>
      </c>
      <c r="G16">
        <f t="shared" si="2"/>
        <v>6.9310450834856957E-2</v>
      </c>
    </row>
    <row r="17" spans="1:12" x14ac:dyDescent="0.2">
      <c r="A17">
        <v>16</v>
      </c>
      <c r="B17">
        <v>6.7995299999999999</v>
      </c>
      <c r="C17">
        <v>34.11</v>
      </c>
      <c r="D17">
        <f t="shared" si="3"/>
        <v>7.2580042431059089E-2</v>
      </c>
      <c r="E17">
        <f t="shared" si="0"/>
        <v>0.72400337779062929</v>
      </c>
      <c r="F17">
        <f t="shared" si="1"/>
        <v>0.52418089105224064</v>
      </c>
      <c r="G17">
        <f t="shared" si="2"/>
        <v>7.2580042431059089E-2</v>
      </c>
    </row>
    <row r="18" spans="1:12" x14ac:dyDescent="0.2">
      <c r="A18">
        <v>17</v>
      </c>
      <c r="B18">
        <v>7.9794299999999998</v>
      </c>
      <c r="C18">
        <v>44.453600000000002</v>
      </c>
      <c r="D18">
        <f t="shared" si="3"/>
        <v>0.10961573260016462</v>
      </c>
      <c r="E18">
        <f t="shared" si="0"/>
        <v>1.1410216407253007</v>
      </c>
      <c r="F18">
        <f t="shared" si="1"/>
        <v>1.3019303846034571</v>
      </c>
      <c r="G18">
        <f t="shared" si="2"/>
        <v>0.10961573260016462</v>
      </c>
    </row>
    <row r="19" spans="1:12" x14ac:dyDescent="0.2">
      <c r="A19">
        <v>18</v>
      </c>
      <c r="B19">
        <v>8.4153599999999997</v>
      </c>
      <c r="C19">
        <v>46.502200000000002</v>
      </c>
      <c r="D19">
        <f t="shared" si="3"/>
        <v>0.12748905777650729</v>
      </c>
      <c r="E19">
        <f t="shared" si="0"/>
        <v>1.295094673491731</v>
      </c>
      <c r="F19">
        <f t="shared" si="1"/>
        <v>1.6772702133066533</v>
      </c>
      <c r="G19">
        <f t="shared" si="2"/>
        <v>0.12748905777650729</v>
      </c>
    </row>
    <row r="20" spans="1:12" x14ac:dyDescent="0.2">
      <c r="A20">
        <v>19</v>
      </c>
      <c r="B20">
        <v>8.7015600000000006</v>
      </c>
      <c r="C20">
        <v>46.547499999999999</v>
      </c>
      <c r="D20">
        <f t="shared" si="3"/>
        <v>0.14045276400802226</v>
      </c>
      <c r="E20">
        <f t="shared" si="0"/>
        <v>1.3962478448214226</v>
      </c>
      <c r="F20">
        <f t="shared" si="1"/>
        <v>1.9495080441684673</v>
      </c>
      <c r="G20">
        <f t="shared" si="2"/>
        <v>0.14045276400802226</v>
      </c>
      <c r="K20">
        <v>1</v>
      </c>
      <c r="L20">
        <f>(((K20-$K$25)/$K$26)^2+1)/5</f>
        <v>0.3852054794520548</v>
      </c>
    </row>
    <row r="21" spans="1:12" x14ac:dyDescent="0.2">
      <c r="A21">
        <v>20</v>
      </c>
      <c r="B21">
        <v>8.7160700000000002</v>
      </c>
      <c r="C21">
        <v>50.056800000000003</v>
      </c>
      <c r="D21">
        <f t="shared" si="3"/>
        <v>0.14113596319674787</v>
      </c>
      <c r="E21">
        <f t="shared" si="0"/>
        <v>1.4013761904398496</v>
      </c>
      <c r="F21">
        <f t="shared" si="1"/>
        <v>1.9638552271317056</v>
      </c>
      <c r="G21">
        <f t="shared" si="2"/>
        <v>0.14113596319674787</v>
      </c>
      <c r="K21">
        <v>2</v>
      </c>
      <c r="L21">
        <f t="shared" ref="L21:L24" si="4">(((K21-$K$25)/$K$26)^2+1)/5</f>
        <v>0.2701369863013699</v>
      </c>
    </row>
    <row r="22" spans="1:12" x14ac:dyDescent="0.2">
      <c r="A22">
        <v>21</v>
      </c>
      <c r="B22">
        <v>9.1646300000000007</v>
      </c>
      <c r="C22">
        <v>45.776200000000003</v>
      </c>
      <c r="D22">
        <f t="shared" si="3"/>
        <v>0.16349185297254745</v>
      </c>
      <c r="E22">
        <f t="shared" si="0"/>
        <v>1.5599131105364479</v>
      </c>
      <c r="F22">
        <f t="shared" si="1"/>
        <v>2.4333289124234962</v>
      </c>
      <c r="G22">
        <f t="shared" si="2"/>
        <v>0.16349185297254745</v>
      </c>
      <c r="K22">
        <v>3</v>
      </c>
      <c r="L22">
        <f t="shared" si="4"/>
        <v>0.20986301369863014</v>
      </c>
    </row>
    <row r="23" spans="1:12" x14ac:dyDescent="0.2">
      <c r="A23" t="s">
        <v>45</v>
      </c>
      <c r="B23">
        <f>AVERAGE(B2:B22)</f>
        <v>4.7510547619047614</v>
      </c>
      <c r="C23">
        <f>AVERAGE(C2:C22)</f>
        <v>26.890338095238093</v>
      </c>
      <c r="D23">
        <f>AVERAGE(D2:D22)</f>
        <v>9.5238095238095163E-2</v>
      </c>
      <c r="K23">
        <v>4</v>
      </c>
      <c r="L23">
        <f t="shared" si="4"/>
        <v>0.20438356164383559</v>
      </c>
    </row>
    <row r="24" spans="1:12" x14ac:dyDescent="0.2">
      <c r="A24" t="s">
        <v>46</v>
      </c>
      <c r="B24">
        <f>MIN(B2:B22)</f>
        <v>0.1</v>
      </c>
      <c r="C24" t="s">
        <v>43</v>
      </c>
      <c r="D24">
        <f>SUM(D2:D22)</f>
        <v>1.9999999999999984</v>
      </c>
      <c r="F24" t="s">
        <v>70</v>
      </c>
      <c r="G24">
        <f>SUM(G2:G22)</f>
        <v>1.9999999999999984</v>
      </c>
      <c r="K24">
        <v>8</v>
      </c>
      <c r="L24">
        <f t="shared" si="4"/>
        <v>0.73041095890410968</v>
      </c>
    </row>
    <row r="25" spans="1:12" ht="32" x14ac:dyDescent="0.2">
      <c r="A25" t="s">
        <v>47</v>
      </c>
      <c r="B25">
        <f>MAX(B2:B22)</f>
        <v>9.1646300000000007</v>
      </c>
      <c r="F25" s="18" t="s">
        <v>82</v>
      </c>
      <c r="G25">
        <f>G24/COUNT(B2:B22)</f>
        <v>9.5238095238095163E-2</v>
      </c>
      <c r="K25">
        <f>AVERAGE(K20:K24)</f>
        <v>3.6</v>
      </c>
    </row>
    <row r="26" spans="1:12" x14ac:dyDescent="0.2">
      <c r="F26" t="s">
        <v>67</v>
      </c>
      <c r="G26">
        <f>2*G24/21</f>
        <v>0.19047619047619033</v>
      </c>
      <c r="K26">
        <f>_xlfn.STDEV.S(K20:K24)</f>
        <v>2.7018512172212592</v>
      </c>
    </row>
    <row r="27" spans="1:12" x14ac:dyDescent="0.2">
      <c r="F27" t="s">
        <v>68</v>
      </c>
      <c r="G27">
        <f>3*G24/21</f>
        <v>0.28571428571428548</v>
      </c>
    </row>
    <row r="28" spans="1:12" x14ac:dyDescent="0.2">
      <c r="F28" t="s">
        <v>69</v>
      </c>
      <c r="G28">
        <f>MAX(D2:D22)</f>
        <v>0.17629676809324807</v>
      </c>
    </row>
  </sheetData>
  <sortState ref="B2:G22">
    <sortCondition ref="B2:B2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7"/>
  <sheetViews>
    <sheetView workbookViewId="0">
      <selection activeCell="X32" sqref="X32"/>
    </sheetView>
  </sheetViews>
  <sheetFormatPr baseColWidth="10" defaultColWidth="8.83203125" defaultRowHeight="15" x14ac:dyDescent="0.2"/>
  <cols>
    <col min="12" max="12" width="12.1640625" bestFit="1" customWidth="1"/>
    <col min="16" max="16" width="12.6640625" bestFit="1" customWidth="1"/>
    <col min="17" max="17" width="12.1640625" bestFit="1" customWidth="1"/>
  </cols>
  <sheetData>
    <row r="1" spans="1:17" ht="16" x14ac:dyDescent="0.2">
      <c r="A1" s="9" t="s">
        <v>48</v>
      </c>
      <c r="B1" s="9" t="s">
        <v>0</v>
      </c>
      <c r="C1" s="9" t="s">
        <v>1</v>
      </c>
      <c r="D1" s="9" t="s">
        <v>49</v>
      </c>
      <c r="E1" s="9" t="s">
        <v>50</v>
      </c>
      <c r="F1" s="9" t="s">
        <v>51</v>
      </c>
      <c r="I1" s="12" t="s">
        <v>42</v>
      </c>
      <c r="J1" s="12" t="s">
        <v>36</v>
      </c>
      <c r="K1" s="12" t="s">
        <v>35</v>
      </c>
      <c r="L1" s="12" t="s">
        <v>44</v>
      </c>
      <c r="M1" s="12" t="s">
        <v>4</v>
      </c>
      <c r="N1" s="12" t="s">
        <v>72</v>
      </c>
      <c r="O1" s="12" t="s">
        <v>73</v>
      </c>
      <c r="P1" s="12" t="s">
        <v>80</v>
      </c>
      <c r="Q1" s="12" t="s">
        <v>51</v>
      </c>
    </row>
    <row r="2" spans="1:17" ht="16" x14ac:dyDescent="0.2">
      <c r="A2" s="10" t="s">
        <v>52</v>
      </c>
      <c r="B2" s="11">
        <v>1</v>
      </c>
      <c r="C2" s="11">
        <v>2</v>
      </c>
      <c r="D2" s="11">
        <v>0.39</v>
      </c>
      <c r="E2" s="11">
        <v>-1.02</v>
      </c>
      <c r="F2" s="11">
        <v>0.4</v>
      </c>
      <c r="I2" s="13">
        <v>1</v>
      </c>
      <c r="J2" s="13">
        <v>0.1</v>
      </c>
      <c r="K2" s="13">
        <v>-7.1599999999999997E-2</v>
      </c>
      <c r="L2" s="13">
        <f>(((J2-AVERAGE(J$2:J$22))/_xlfn.STDEV.P(J$2:J$22))^2+1)/COUNT(J$2:J$22)</f>
        <v>0.17629676809324807</v>
      </c>
      <c r="M2" s="13">
        <f>J$24*J2+J$25</f>
        <v>3.4613299999999998</v>
      </c>
      <c r="N2" s="13">
        <f>K2-M2</f>
        <v>-3.5329299999999999</v>
      </c>
      <c r="O2" s="13">
        <f>N2^2</f>
        <v>12.481594384899999</v>
      </c>
      <c r="P2" s="13">
        <f>N2/(SQRT(O$25)*SQRT(1-L2))</f>
        <v>-0.8263415324952309</v>
      </c>
      <c r="Q2" s="13">
        <f>(1/2)*(P2^2)*(L2/(1-L2))</f>
        <v>7.3073977583551677E-2</v>
      </c>
    </row>
    <row r="3" spans="1:17" ht="16" x14ac:dyDescent="0.2">
      <c r="A3" s="10" t="s">
        <v>53</v>
      </c>
      <c r="B3" s="11">
        <v>2</v>
      </c>
      <c r="C3" s="11">
        <v>3</v>
      </c>
      <c r="D3" s="11">
        <v>0.27</v>
      </c>
      <c r="E3" s="11">
        <v>-0.56000000000000005</v>
      </c>
      <c r="F3" s="11">
        <v>0.06</v>
      </c>
      <c r="I3" s="13">
        <v>2</v>
      </c>
      <c r="J3" s="13">
        <v>0.45401000000000002</v>
      </c>
      <c r="K3" s="13">
        <v>4.1673</v>
      </c>
      <c r="L3" s="13">
        <f t="shared" ref="L3:L22" si="0">(((J3-AVERAGE(J$2:J$22))/_xlfn.STDEV.P(J$2:J$22))^2+1)/COUNT(J$2:J$22)</f>
        <v>0.15745390951000834</v>
      </c>
      <c r="M3" s="13">
        <f t="shared" ref="M3:M22" si="1">J$24*J3+J$25</f>
        <v>5.244584573</v>
      </c>
      <c r="N3" s="13">
        <f t="shared" ref="N3:N22" si="2">K3-M3</f>
        <v>-1.077284573</v>
      </c>
      <c r="O3" s="13">
        <f t="shared" ref="O3:O22" si="3">N3^2</f>
        <v>1.1605420512237923</v>
      </c>
      <c r="P3" s="13">
        <f t="shared" ref="P3:P22" si="4">N3/(SQRT(O$25)*SQRT(1-L3))</f>
        <v>-0.24914004608791465</v>
      </c>
      <c r="Q3" s="13">
        <f t="shared" ref="Q3:Q22" si="5">(1/2)*(P3^2)*(L3/(1-L3))</f>
        <v>5.7998513923397813E-3</v>
      </c>
    </row>
    <row r="4" spans="1:17" ht="16" x14ac:dyDescent="0.2">
      <c r="A4" s="10" t="s">
        <v>54</v>
      </c>
      <c r="B4" s="11">
        <v>3</v>
      </c>
      <c r="C4" s="11">
        <v>5</v>
      </c>
      <c r="D4" s="11">
        <v>0.21</v>
      </c>
      <c r="E4" s="11">
        <v>0.89</v>
      </c>
      <c r="F4" s="11">
        <v>0.11</v>
      </c>
      <c r="I4" s="13">
        <v>3</v>
      </c>
      <c r="J4" s="13">
        <v>1.09765</v>
      </c>
      <c r="K4" s="13">
        <v>6.5702999999999996</v>
      </c>
      <c r="L4" s="13">
        <f t="shared" si="0"/>
        <v>0.12701457427284507</v>
      </c>
      <c r="M4" s="13">
        <f t="shared" si="1"/>
        <v>8.4867923449999996</v>
      </c>
      <c r="N4" s="13">
        <f t="shared" si="2"/>
        <v>-1.916492345</v>
      </c>
      <c r="O4" s="13">
        <f t="shared" si="3"/>
        <v>3.6729429084435989</v>
      </c>
      <c r="P4" s="13">
        <f t="shared" si="4"/>
        <v>-0.43542516580940871</v>
      </c>
      <c r="Q4" s="13">
        <f t="shared" si="5"/>
        <v>1.3792519913980242E-2</v>
      </c>
    </row>
    <row r="5" spans="1:17" ht="16" x14ac:dyDescent="0.2">
      <c r="A5" s="10" t="s">
        <v>51</v>
      </c>
      <c r="B5" s="11">
        <v>4</v>
      </c>
      <c r="C5" s="11">
        <v>6</v>
      </c>
      <c r="D5" s="11">
        <v>0.2</v>
      </c>
      <c r="E5" s="11">
        <v>1.22</v>
      </c>
      <c r="F5" s="11">
        <v>0.19</v>
      </c>
      <c r="I5" s="13">
        <v>4</v>
      </c>
      <c r="J5" s="13">
        <v>1.2793600000000001</v>
      </c>
      <c r="K5" s="13">
        <v>13.815</v>
      </c>
      <c r="L5" s="13">
        <f t="shared" si="0"/>
        <v>0.11931316477535898</v>
      </c>
      <c r="M5" s="13">
        <f t="shared" si="1"/>
        <v>9.402120128</v>
      </c>
      <c r="N5" s="13">
        <f t="shared" si="2"/>
        <v>4.4128798719999995</v>
      </c>
      <c r="O5" s="13">
        <f t="shared" si="3"/>
        <v>19.473508764702732</v>
      </c>
      <c r="P5" s="13">
        <f t="shared" si="4"/>
        <v>0.99820855275640563</v>
      </c>
      <c r="Q5" s="13">
        <f t="shared" si="5"/>
        <v>6.7496217979941694E-2</v>
      </c>
    </row>
    <row r="6" spans="1:17" ht="16" x14ac:dyDescent="0.2">
      <c r="A6" s="10" t="s">
        <v>55</v>
      </c>
      <c r="B6" s="11">
        <v>8</v>
      </c>
      <c r="C6" s="11">
        <v>7</v>
      </c>
      <c r="D6" s="11">
        <v>0.73</v>
      </c>
      <c r="E6" s="11">
        <v>-1.68</v>
      </c>
      <c r="F6" s="11">
        <v>8.86</v>
      </c>
      <c r="I6" s="13">
        <v>5</v>
      </c>
      <c r="J6" s="13">
        <v>2.2061099999999998</v>
      </c>
      <c r="K6" s="13">
        <v>11.450100000000001</v>
      </c>
      <c r="L6" s="13">
        <f t="shared" si="0"/>
        <v>8.6145336223059601E-2</v>
      </c>
      <c r="M6" s="13">
        <f t="shared" si="1"/>
        <v>14.070437902999998</v>
      </c>
      <c r="N6" s="13">
        <f t="shared" si="2"/>
        <v>-2.6203379029999976</v>
      </c>
      <c r="O6" s="13">
        <f t="shared" si="3"/>
        <v>6.8661707258984244</v>
      </c>
      <c r="P6" s="13">
        <f t="shared" si="4"/>
        <v>-0.58187361728338816</v>
      </c>
      <c r="Q6" s="13">
        <f t="shared" si="5"/>
        <v>1.5958129122216131E-2</v>
      </c>
    </row>
    <row r="7" spans="1:17" ht="30" customHeight="1" x14ac:dyDescent="0.2">
      <c r="A7" s="17" t="s">
        <v>56</v>
      </c>
      <c r="B7" s="17"/>
      <c r="C7" s="17"/>
      <c r="D7" s="17"/>
      <c r="E7" s="17"/>
      <c r="F7" s="17"/>
      <c r="I7" s="13">
        <v>6</v>
      </c>
      <c r="J7" s="13">
        <v>2.5006400000000002</v>
      </c>
      <c r="K7" s="13">
        <v>12.955399999999999</v>
      </c>
      <c r="L7" s="13">
        <f t="shared" si="0"/>
        <v>7.7743945876047882E-2</v>
      </c>
      <c r="M7" s="13">
        <f t="shared" si="1"/>
        <v>15.554073872</v>
      </c>
      <c r="N7" s="13">
        <f t="shared" si="2"/>
        <v>-2.5986738720000009</v>
      </c>
      <c r="O7" s="13">
        <f t="shared" si="3"/>
        <v>6.7531058930154773</v>
      </c>
      <c r="P7" s="13">
        <f t="shared" si="4"/>
        <v>-0.57442846964656613</v>
      </c>
      <c r="Q7" s="13">
        <f t="shared" si="5"/>
        <v>1.3907753387352379E-2</v>
      </c>
    </row>
    <row r="8" spans="1:17" x14ac:dyDescent="0.2">
      <c r="I8" s="13">
        <v>7</v>
      </c>
      <c r="J8" s="13">
        <v>3.0402999999999998</v>
      </c>
      <c r="K8" s="13">
        <v>20.157499999999999</v>
      </c>
      <c r="L8" s="13">
        <f t="shared" si="0"/>
        <v>6.5028133508189229E-2</v>
      </c>
      <c r="M8" s="13">
        <f t="shared" si="1"/>
        <v>18.272503189999998</v>
      </c>
      <c r="N8" s="13">
        <f t="shared" si="2"/>
        <v>1.8849968100000005</v>
      </c>
      <c r="O8" s="13">
        <f t="shared" si="3"/>
        <v>3.5532129737101781</v>
      </c>
      <c r="P8" s="13">
        <f t="shared" si="4"/>
        <v>0.41382934317612413</v>
      </c>
      <c r="Q8" s="13">
        <f t="shared" si="5"/>
        <v>5.9554600186979643E-3</v>
      </c>
    </row>
    <row r="9" spans="1:17" x14ac:dyDescent="0.2">
      <c r="I9" s="13">
        <v>8</v>
      </c>
      <c r="J9" s="13">
        <v>3.23583</v>
      </c>
      <c r="K9" s="13">
        <v>17.563300000000002</v>
      </c>
      <c r="L9" s="13">
        <f t="shared" si="0"/>
        <v>6.1276024393204558E-2</v>
      </c>
      <c r="M9" s="13">
        <f t="shared" si="1"/>
        <v>19.257446459000001</v>
      </c>
      <c r="N9" s="13">
        <f t="shared" si="2"/>
        <v>-1.6941464589999988</v>
      </c>
      <c r="O9" s="13">
        <f t="shared" si="3"/>
        <v>2.8701322245422345</v>
      </c>
      <c r="P9" s="13">
        <f t="shared" si="4"/>
        <v>-0.3711862934654635</v>
      </c>
      <c r="Q9" s="13">
        <f t="shared" si="5"/>
        <v>4.4968306920385621E-3</v>
      </c>
    </row>
    <row r="10" spans="1:17" x14ac:dyDescent="0.2">
      <c r="I10" s="13">
        <v>9</v>
      </c>
      <c r="J10" s="16">
        <v>4</v>
      </c>
      <c r="K10" s="16">
        <v>40</v>
      </c>
      <c r="L10" s="13">
        <f t="shared" si="0"/>
        <v>5.0974442679662918E-2</v>
      </c>
      <c r="M10" s="13">
        <f t="shared" si="1"/>
        <v>23.1068</v>
      </c>
      <c r="N10" s="13">
        <f t="shared" si="2"/>
        <v>16.8932</v>
      </c>
      <c r="O10" s="13">
        <f t="shared" si="3"/>
        <v>285.38020624000001</v>
      </c>
      <c r="P10" s="16">
        <f t="shared" si="4"/>
        <v>3.6811448194893366</v>
      </c>
      <c r="Q10" s="13">
        <f t="shared" si="5"/>
        <v>0.3639237416345108</v>
      </c>
    </row>
    <row r="11" spans="1:17" x14ac:dyDescent="0.2">
      <c r="I11" s="13">
        <v>10</v>
      </c>
      <c r="J11" s="13">
        <v>4.1699000000000002</v>
      </c>
      <c r="K11" s="13">
        <v>22.757300000000001</v>
      </c>
      <c r="L11" s="13">
        <f t="shared" si="0"/>
        <v>4.962806666631147E-2</v>
      </c>
      <c r="M11" s="13">
        <f t="shared" si="1"/>
        <v>23.962637270000002</v>
      </c>
      <c r="N11" s="13">
        <f t="shared" si="2"/>
        <v>-1.2053372700000011</v>
      </c>
      <c r="O11" s="13">
        <f t="shared" si="3"/>
        <v>1.4528379344510556</v>
      </c>
      <c r="P11" s="13">
        <f t="shared" si="4"/>
        <v>-0.26246519348282804</v>
      </c>
      <c r="Q11" s="13">
        <f t="shared" si="5"/>
        <v>1.7986522088652901E-3</v>
      </c>
    </row>
    <row r="12" spans="1:17" x14ac:dyDescent="0.2">
      <c r="I12" s="13">
        <v>11</v>
      </c>
      <c r="J12" s="13">
        <v>4.4530799999999999</v>
      </c>
      <c r="K12" s="13">
        <v>26.031700000000001</v>
      </c>
      <c r="L12" s="13">
        <f t="shared" si="0"/>
        <v>4.8147200211286142E-2</v>
      </c>
      <c r="M12" s="13">
        <f t="shared" si="1"/>
        <v>25.389099884</v>
      </c>
      <c r="N12" s="13">
        <f t="shared" si="2"/>
        <v>0.64260011600000055</v>
      </c>
      <c r="O12" s="13">
        <f t="shared" si="3"/>
        <v>0.41293490908321417</v>
      </c>
      <c r="P12" s="13">
        <f t="shared" si="4"/>
        <v>0.13981888594820333</v>
      </c>
      <c r="Q12" s="13">
        <f t="shared" si="5"/>
        <v>4.9442784957160022E-4</v>
      </c>
    </row>
    <row r="13" spans="1:17" x14ac:dyDescent="0.2">
      <c r="I13" s="13">
        <v>12</v>
      </c>
      <c r="J13" s="13">
        <v>5.2847400000000002</v>
      </c>
      <c r="K13" s="13">
        <v>26.303000000000001</v>
      </c>
      <c r="L13" s="13">
        <f t="shared" si="0"/>
        <v>4.9313271633763346E-2</v>
      </c>
      <c r="M13" s="13">
        <f t="shared" si="1"/>
        <v>29.578420802</v>
      </c>
      <c r="N13" s="13">
        <f t="shared" si="2"/>
        <v>-3.2754208019999993</v>
      </c>
      <c r="O13" s="13">
        <f t="shared" si="3"/>
        <v>10.728381430174318</v>
      </c>
      <c r="P13" s="13">
        <f t="shared" si="4"/>
        <v>-0.71311294624424193</v>
      </c>
      <c r="Q13" s="13">
        <f t="shared" si="5"/>
        <v>1.3189035320385187E-2</v>
      </c>
    </row>
    <row r="14" spans="1:17" x14ac:dyDescent="0.2">
      <c r="I14" s="13">
        <v>13</v>
      </c>
      <c r="J14" s="13">
        <v>5.5923800000000004</v>
      </c>
      <c r="K14" s="13">
        <v>30.688500000000001</v>
      </c>
      <c r="L14" s="13">
        <f t="shared" si="0"/>
        <v>5.1829495414855077E-2</v>
      </c>
      <c r="M14" s="13">
        <f t="shared" si="1"/>
        <v>31.128095774000002</v>
      </c>
      <c r="N14" s="13">
        <f t="shared" si="2"/>
        <v>-0.43959577400000072</v>
      </c>
      <c r="O14" s="13">
        <f t="shared" si="3"/>
        <v>0.19324444451865971</v>
      </c>
      <c r="P14" s="13">
        <f t="shared" si="4"/>
        <v>-9.5834133783491454E-2</v>
      </c>
      <c r="Q14" s="13">
        <f t="shared" si="5"/>
        <v>2.5101575876422945E-4</v>
      </c>
    </row>
    <row r="15" spans="1:17" x14ac:dyDescent="0.2">
      <c r="I15" s="13">
        <v>14</v>
      </c>
      <c r="J15" s="13">
        <v>5.9209100000000001</v>
      </c>
      <c r="K15" s="13">
        <v>33.940199999999997</v>
      </c>
      <c r="L15" s="13">
        <f t="shared" si="0"/>
        <v>5.5759802922252452E-2</v>
      </c>
      <c r="M15" s="13">
        <f t="shared" si="1"/>
        <v>32.782999943</v>
      </c>
      <c r="N15" s="13">
        <f t="shared" si="2"/>
        <v>1.1572000569999972</v>
      </c>
      <c r="O15" s="13">
        <f t="shared" si="3"/>
        <v>1.3391119719207967</v>
      </c>
      <c r="P15" s="13">
        <f t="shared" si="4"/>
        <v>0.25280003960040953</v>
      </c>
      <c r="Q15" s="13">
        <f t="shared" si="5"/>
        <v>1.8869614379033123E-3</v>
      </c>
    </row>
    <row r="16" spans="1:17" x14ac:dyDescent="0.2">
      <c r="I16" s="13">
        <v>15</v>
      </c>
      <c r="J16" s="13">
        <v>6.66066</v>
      </c>
      <c r="K16" s="13">
        <v>30.922799999999999</v>
      </c>
      <c r="L16" s="13">
        <f t="shared" si="0"/>
        <v>6.9310450834856957E-2</v>
      </c>
      <c r="M16" s="13">
        <f t="shared" si="1"/>
        <v>36.509342617999998</v>
      </c>
      <c r="N16" s="13">
        <f t="shared" si="2"/>
        <v>-5.5865426179999993</v>
      </c>
      <c r="O16" s="13">
        <f t="shared" si="3"/>
        <v>31.209458422730286</v>
      </c>
      <c r="P16" s="13">
        <f t="shared" si="4"/>
        <v>-1.2292794775614249</v>
      </c>
      <c r="Q16" s="13">
        <f t="shared" si="5"/>
        <v>5.6268476097358959E-2</v>
      </c>
    </row>
    <row r="17" spans="9:17" x14ac:dyDescent="0.2">
      <c r="I17" s="13">
        <v>16</v>
      </c>
      <c r="J17" s="13">
        <v>6.7995299999999999</v>
      </c>
      <c r="K17" s="13">
        <v>34.11</v>
      </c>
      <c r="L17" s="13">
        <f t="shared" si="0"/>
        <v>7.2580042431059089E-2</v>
      </c>
      <c r="M17" s="13">
        <f t="shared" si="1"/>
        <v>37.208872468999999</v>
      </c>
      <c r="N17" s="13">
        <f t="shared" si="2"/>
        <v>-3.0988724689999998</v>
      </c>
      <c r="O17" s="13">
        <f t="shared" si="3"/>
        <v>9.6030105791261544</v>
      </c>
      <c r="P17" s="13">
        <f t="shared" si="4"/>
        <v>-0.68308605366880804</v>
      </c>
      <c r="Q17" s="13">
        <f t="shared" si="5"/>
        <v>1.8258353946734047E-2</v>
      </c>
    </row>
    <row r="18" spans="9:17" x14ac:dyDescent="0.2">
      <c r="I18" s="13">
        <v>17</v>
      </c>
      <c r="J18" s="13">
        <v>7.9794299999999998</v>
      </c>
      <c r="K18" s="13">
        <v>44.453600000000002</v>
      </c>
      <c r="L18" s="13">
        <f t="shared" si="0"/>
        <v>0.10961573260016462</v>
      </c>
      <c r="M18" s="13">
        <f t="shared" si="1"/>
        <v>43.152382738999997</v>
      </c>
      <c r="N18" s="13">
        <f t="shared" si="2"/>
        <v>1.301217261000005</v>
      </c>
      <c r="O18" s="13">
        <f t="shared" si="3"/>
        <v>1.6931663603243552</v>
      </c>
      <c r="P18" s="13">
        <f t="shared" si="4"/>
        <v>0.29273254636313517</v>
      </c>
      <c r="Q18" s="13">
        <f t="shared" si="5"/>
        <v>5.2748175011887027E-3</v>
      </c>
    </row>
    <row r="19" spans="9:17" x14ac:dyDescent="0.2">
      <c r="I19" s="13">
        <v>18</v>
      </c>
      <c r="J19" s="13">
        <v>8.4153599999999997</v>
      </c>
      <c r="K19" s="13">
        <v>46.502200000000002</v>
      </c>
      <c r="L19" s="13">
        <f t="shared" si="0"/>
        <v>0.12748905777650729</v>
      </c>
      <c r="M19" s="13">
        <f t="shared" si="1"/>
        <v>45.348292927999999</v>
      </c>
      <c r="N19" s="13">
        <f t="shared" si="2"/>
        <v>1.1539070720000026</v>
      </c>
      <c r="O19" s="13">
        <f t="shared" si="3"/>
        <v>1.3315015308116194</v>
      </c>
      <c r="P19" s="13">
        <f t="shared" si="4"/>
        <v>0.26223782101288079</v>
      </c>
      <c r="Q19" s="13">
        <f t="shared" si="5"/>
        <v>5.0241510602554561E-3</v>
      </c>
    </row>
    <row r="20" spans="9:17" x14ac:dyDescent="0.2">
      <c r="I20" s="13">
        <v>19</v>
      </c>
      <c r="J20" s="13">
        <v>8.7015600000000006</v>
      </c>
      <c r="K20" s="13">
        <v>46.547499999999999</v>
      </c>
      <c r="L20" s="13">
        <f t="shared" si="0"/>
        <v>0.14045276400802226</v>
      </c>
      <c r="M20" s="13">
        <f t="shared" si="1"/>
        <v>46.789968188000003</v>
      </c>
      <c r="N20" s="13">
        <f t="shared" si="2"/>
        <v>-0.24246818800000369</v>
      </c>
      <c r="O20" s="13">
        <f t="shared" si="3"/>
        <v>5.8790822192005134E-2</v>
      </c>
      <c r="P20" s="13">
        <f t="shared" si="4"/>
        <v>-5.5517490448864386E-2</v>
      </c>
      <c r="Q20" s="13">
        <f t="shared" si="5"/>
        <v>2.5181998834087303E-4</v>
      </c>
    </row>
    <row r="21" spans="9:17" x14ac:dyDescent="0.2">
      <c r="I21" s="13">
        <v>20</v>
      </c>
      <c r="J21" s="13">
        <v>8.7160700000000002</v>
      </c>
      <c r="K21" s="13">
        <v>50.056800000000003</v>
      </c>
      <c r="L21" s="13">
        <f t="shared" si="0"/>
        <v>0.14113596319674787</v>
      </c>
      <c r="M21" s="13">
        <f t="shared" si="1"/>
        <v>46.863059411000002</v>
      </c>
      <c r="N21" s="13">
        <f t="shared" si="2"/>
        <v>3.1937405890000008</v>
      </c>
      <c r="O21" s="13">
        <f t="shared" si="3"/>
        <v>10.199978949826072</v>
      </c>
      <c r="P21" s="13">
        <f t="shared" si="4"/>
        <v>0.73155563923031408</v>
      </c>
      <c r="Q21" s="13">
        <f t="shared" si="5"/>
        <v>4.3972180576856153E-2</v>
      </c>
    </row>
    <row r="22" spans="9:17" x14ac:dyDescent="0.2">
      <c r="I22" s="13">
        <v>21</v>
      </c>
      <c r="J22" s="13">
        <v>9.1646300000000007</v>
      </c>
      <c r="K22" s="13">
        <v>45.776200000000003</v>
      </c>
      <c r="L22" s="13">
        <f t="shared" si="0"/>
        <v>0.16349185297254745</v>
      </c>
      <c r="M22" s="13">
        <f t="shared" si="1"/>
        <v>49.122590699000007</v>
      </c>
      <c r="N22" s="13">
        <f t="shared" si="2"/>
        <v>-3.3463906990000041</v>
      </c>
      <c r="O22" s="13">
        <f t="shared" si="3"/>
        <v>11.198330710353735</v>
      </c>
      <c r="P22" s="13">
        <f t="shared" si="4"/>
        <v>-0.77669675485463763</v>
      </c>
      <c r="Q22" s="13">
        <f t="shared" si="5"/>
        <v>5.8952051993755715E-2</v>
      </c>
    </row>
    <row r="23" spans="9:17" x14ac:dyDescent="0.2">
      <c r="I23" s="15" t="s">
        <v>45</v>
      </c>
      <c r="J23">
        <f>AVERAGE(J2:J22)</f>
        <v>4.7510547619047614</v>
      </c>
      <c r="K23">
        <f>AVERAGE(K2:K22)</f>
        <v>26.890338095238093</v>
      </c>
      <c r="L23">
        <f>AVERAGE(L2:L22)</f>
        <v>9.5238095238095163E-2</v>
      </c>
      <c r="P23" s="15" t="s">
        <v>45</v>
      </c>
      <c r="Q23">
        <f>AVERAGE(Q2:Q22)</f>
        <v>3.666792502212423E-2</v>
      </c>
    </row>
    <row r="24" spans="9:17" x14ac:dyDescent="0.2">
      <c r="I24" s="15" t="s">
        <v>71</v>
      </c>
      <c r="J24">
        <v>5.0373000000000001</v>
      </c>
      <c r="N24" s="15" t="s">
        <v>5</v>
      </c>
      <c r="O24">
        <f>SUM(O2:O22)</f>
        <v>421.63216423194865</v>
      </c>
      <c r="P24" s="15" t="s">
        <v>77</v>
      </c>
      <c r="Q24">
        <f>3*Q23</f>
        <v>0.11000377506637268</v>
      </c>
    </row>
    <row r="25" spans="9:17" x14ac:dyDescent="0.2">
      <c r="I25" s="15" t="s">
        <v>20</v>
      </c>
      <c r="J25">
        <v>2.9575999999999998</v>
      </c>
      <c r="N25" s="15" t="s">
        <v>74</v>
      </c>
      <c r="O25">
        <f>O24/(21-2)</f>
        <v>22.191166538523614</v>
      </c>
      <c r="P25" s="15" t="s">
        <v>78</v>
      </c>
      <c r="Q25">
        <f>_xlfn.F.INV(0.5,2,19)</f>
        <v>0.71906056909173344</v>
      </c>
    </row>
    <row r="26" spans="9:17" x14ac:dyDescent="0.2">
      <c r="N26" s="15" t="s">
        <v>75</v>
      </c>
      <c r="O26">
        <f>SQRT(O25)</f>
        <v>4.7107501035953518</v>
      </c>
      <c r="P26" s="15" t="s">
        <v>76</v>
      </c>
      <c r="Q26">
        <f>4/21</f>
        <v>0.19047619047619047</v>
      </c>
    </row>
    <row r="27" spans="9:17" x14ac:dyDescent="0.2">
      <c r="P27" s="15" t="s">
        <v>79</v>
      </c>
      <c r="Q27">
        <f>_xlfn.F.INV(0.1,2,19)</f>
        <v>0.10594693621278248</v>
      </c>
    </row>
  </sheetData>
  <mergeCells count="1">
    <mergeCell ref="A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HighP</vt:lpstr>
      <vt:lpstr>LowP</vt:lpstr>
      <vt:lpstr>carstopping</vt:lpstr>
      <vt:lpstr>nada-dealerships</vt:lpstr>
      <vt:lpstr>mccoo</vt:lpstr>
      <vt:lpstr>Leverage</vt:lpstr>
      <vt:lpstr>Influence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Microsoft Office User</cp:lastModifiedBy>
  <dcterms:created xsi:type="dcterms:W3CDTF">2015-04-22T09:39:16Z</dcterms:created>
  <dcterms:modified xsi:type="dcterms:W3CDTF">2018-12-29T01:57:21Z</dcterms:modified>
</cp:coreProperties>
</file>