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venkateshsunkad/Documents/Course Teaching/PGP/Decision Modelling/Day04 - Time Series/"/>
    </mc:Choice>
  </mc:AlternateContent>
  <xr:revisionPtr revIDLastSave="0" documentId="13_ncr:1_{9A6F97D7-64AE-9147-8C14-0C0D195E945D}" xr6:coauthVersionLast="40" xr6:coauthVersionMax="40" xr10:uidLastSave="{00000000-0000-0000-0000-000000000000}"/>
  <bookViews>
    <workbookView xWindow="0" yWindow="460" windowWidth="28800" windowHeight="16440" xr2:uid="{00000000-000D-0000-FFFF-FFFF00000000}"/>
  </bookViews>
  <sheets>
    <sheet name="us-air-carrier-traffic-statisti" sheetId="1" r:id="rId1"/>
    <sheet name="Sheet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1" i="1" l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G18" i="2"/>
  <c r="G19" i="2"/>
  <c r="G20" i="2"/>
  <c r="G21" i="2"/>
  <c r="G22" i="2"/>
  <c r="G23" i="2"/>
  <c r="G24" i="2"/>
  <c r="G25" i="2"/>
  <c r="G9" i="2"/>
  <c r="G10" i="2"/>
  <c r="G11" i="2"/>
  <c r="G12" i="2"/>
  <c r="G13" i="2"/>
  <c r="G14" i="2"/>
  <c r="G15" i="2"/>
  <c r="G16" i="2"/>
  <c r="G17" i="2"/>
  <c r="G8" i="2"/>
  <c r="F7" i="1"/>
  <c r="G8" i="1" s="1"/>
  <c r="H8" i="1" s="1"/>
  <c r="F8" i="1"/>
  <c r="F19" i="1"/>
  <c r="F20" i="1"/>
  <c r="F31" i="1"/>
  <c r="F32" i="1"/>
  <c r="F43" i="1"/>
  <c r="F44" i="1"/>
  <c r="F55" i="1"/>
  <c r="F56" i="1"/>
  <c r="G56" i="1"/>
  <c r="H56" i="1" s="1"/>
  <c r="F67" i="1"/>
  <c r="F68" i="1"/>
  <c r="F79" i="1"/>
  <c r="F80" i="1"/>
  <c r="F91" i="1"/>
  <c r="F92" i="1"/>
  <c r="F103" i="1"/>
  <c r="F104" i="1"/>
  <c r="G104" i="1"/>
  <c r="H104" i="1" s="1"/>
  <c r="F115" i="1"/>
  <c r="G116" i="1" s="1"/>
  <c r="H116" i="1" s="1"/>
  <c r="F116" i="1"/>
  <c r="F127" i="1"/>
  <c r="F128" i="1"/>
  <c r="F139" i="1"/>
  <c r="F140" i="1"/>
  <c r="F151" i="1"/>
  <c r="F152" i="1"/>
  <c r="F163" i="1"/>
  <c r="G164" i="1" s="1"/>
  <c r="H164" i="1" s="1"/>
  <c r="F164" i="1"/>
  <c r="F175" i="1"/>
  <c r="F176" i="1"/>
  <c r="G176" i="1" s="1"/>
  <c r="H176" i="1" s="1"/>
  <c r="F187" i="1"/>
  <c r="F188" i="1"/>
  <c r="F199" i="1"/>
  <c r="G200" i="1" s="1"/>
  <c r="H200" i="1" s="1"/>
  <c r="H206" i="1"/>
  <c r="K206" i="1" s="1"/>
  <c r="H207" i="1"/>
  <c r="K207" i="1" s="1"/>
  <c r="H208" i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I208" i="1"/>
  <c r="L208" i="1" s="1"/>
  <c r="I209" i="1"/>
  <c r="L209" i="1" s="1"/>
  <c r="I210" i="1"/>
  <c r="L210" i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/>
  <c r="I226" i="1"/>
  <c r="L226" i="1" s="1"/>
  <c r="I227" i="1"/>
  <c r="L227" i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07" i="1"/>
  <c r="L207" i="1" s="1"/>
  <c r="I206" i="1"/>
  <c r="L206" i="1"/>
  <c r="F9" i="1"/>
  <c r="G9" i="1" s="1"/>
  <c r="H9" i="1" s="1"/>
  <c r="F21" i="1"/>
  <c r="F33" i="1"/>
  <c r="F45" i="1"/>
  <c r="G45" i="1" s="1"/>
  <c r="H45" i="1" s="1"/>
  <c r="F57" i="1"/>
  <c r="F69" i="1"/>
  <c r="G69" i="1" s="1"/>
  <c r="H69" i="1" s="1"/>
  <c r="F81" i="1"/>
  <c r="F93" i="1"/>
  <c r="F105" i="1"/>
  <c r="F117" i="1"/>
  <c r="G117" i="1" s="1"/>
  <c r="H117" i="1" s="1"/>
  <c r="F129" i="1"/>
  <c r="F141" i="1"/>
  <c r="F153" i="1"/>
  <c r="F165" i="1"/>
  <c r="F177" i="1"/>
  <c r="F189" i="1"/>
  <c r="F10" i="1"/>
  <c r="F22" i="1"/>
  <c r="F34" i="1"/>
  <c r="G34" i="1"/>
  <c r="H34" i="1" s="1"/>
  <c r="F46" i="1"/>
  <c r="F58" i="1"/>
  <c r="F70" i="1"/>
  <c r="F82" i="1"/>
  <c r="G83" i="1" s="1"/>
  <c r="H83" i="1" s="1"/>
  <c r="F94" i="1"/>
  <c r="G94" i="1" s="1"/>
  <c r="H94" i="1" s="1"/>
  <c r="F106" i="1"/>
  <c r="F118" i="1"/>
  <c r="F130" i="1"/>
  <c r="F142" i="1"/>
  <c r="F154" i="1"/>
  <c r="F166" i="1"/>
  <c r="F178" i="1"/>
  <c r="G179" i="1" s="1"/>
  <c r="H179" i="1" s="1"/>
  <c r="F190" i="1"/>
  <c r="F11" i="1"/>
  <c r="F23" i="1"/>
  <c r="F35" i="1"/>
  <c r="G36" i="1" s="1"/>
  <c r="H36" i="1" s="1"/>
  <c r="F47" i="1"/>
  <c r="F59" i="1"/>
  <c r="G59" i="1" s="1"/>
  <c r="H59" i="1" s="1"/>
  <c r="F71" i="1"/>
  <c r="F83" i="1"/>
  <c r="G84" i="1" s="1"/>
  <c r="H84" i="1" s="1"/>
  <c r="F95" i="1"/>
  <c r="G95" i="1" s="1"/>
  <c r="H95" i="1" s="1"/>
  <c r="F107" i="1"/>
  <c r="G107" i="1" s="1"/>
  <c r="H107" i="1" s="1"/>
  <c r="F119" i="1"/>
  <c r="F131" i="1"/>
  <c r="F143" i="1"/>
  <c r="F155" i="1"/>
  <c r="F167" i="1"/>
  <c r="F179" i="1"/>
  <c r="G180" i="1" s="1"/>
  <c r="H180" i="1" s="1"/>
  <c r="F191" i="1"/>
  <c r="F12" i="1"/>
  <c r="G12" i="1" s="1"/>
  <c r="H12" i="1" s="1"/>
  <c r="F24" i="1"/>
  <c r="G25" i="1" s="1"/>
  <c r="H25" i="1" s="1"/>
  <c r="F36" i="1"/>
  <c r="F48" i="1"/>
  <c r="G48" i="1" s="1"/>
  <c r="H48" i="1" s="1"/>
  <c r="F60" i="1"/>
  <c r="F72" i="1"/>
  <c r="F84" i="1"/>
  <c r="F96" i="1"/>
  <c r="F108" i="1"/>
  <c r="F120" i="1"/>
  <c r="G120" i="1" s="1"/>
  <c r="H120" i="1" s="1"/>
  <c r="F132" i="1"/>
  <c r="F144" i="1"/>
  <c r="G144" i="1" s="1"/>
  <c r="H144" i="1" s="1"/>
  <c r="F156" i="1"/>
  <c r="G157" i="1" s="1"/>
  <c r="H157" i="1" s="1"/>
  <c r="F168" i="1"/>
  <c r="G168" i="1" s="1"/>
  <c r="H168" i="1" s="1"/>
  <c r="F180" i="1"/>
  <c r="F192" i="1"/>
  <c r="F13" i="1"/>
  <c r="F25" i="1"/>
  <c r="F37" i="1"/>
  <c r="F49" i="1"/>
  <c r="F61" i="1"/>
  <c r="F73" i="1"/>
  <c r="F85" i="1"/>
  <c r="G85" i="1" s="1"/>
  <c r="H85" i="1" s="1"/>
  <c r="F97" i="1"/>
  <c r="F109" i="1"/>
  <c r="F121" i="1"/>
  <c r="F133" i="1"/>
  <c r="F145" i="1"/>
  <c r="F157" i="1"/>
  <c r="F169" i="1"/>
  <c r="G169" i="1" s="1"/>
  <c r="H169" i="1" s="1"/>
  <c r="F181" i="1"/>
  <c r="G181" i="1" s="1"/>
  <c r="H181" i="1" s="1"/>
  <c r="F193" i="1"/>
  <c r="F14" i="1"/>
  <c r="F26" i="1"/>
  <c r="F38" i="1"/>
  <c r="F50" i="1"/>
  <c r="F62" i="1"/>
  <c r="G63" i="1" s="1"/>
  <c r="H63" i="1" s="1"/>
  <c r="F74" i="1"/>
  <c r="G74" i="1" s="1"/>
  <c r="H74" i="1" s="1"/>
  <c r="F86" i="1"/>
  <c r="F98" i="1"/>
  <c r="G98" i="1" s="1"/>
  <c r="H98" i="1" s="1"/>
  <c r="F110" i="1"/>
  <c r="F122" i="1"/>
  <c r="F134" i="1"/>
  <c r="F146" i="1"/>
  <c r="F158" i="1"/>
  <c r="F170" i="1"/>
  <c r="F182" i="1"/>
  <c r="F194" i="1"/>
  <c r="F15" i="1"/>
  <c r="F27" i="1"/>
  <c r="F39" i="1"/>
  <c r="G39" i="1"/>
  <c r="H39" i="1" s="1"/>
  <c r="F51" i="1"/>
  <c r="F63" i="1"/>
  <c r="F75" i="1"/>
  <c r="F87" i="1"/>
  <c r="F99" i="1"/>
  <c r="F111" i="1"/>
  <c r="F123" i="1"/>
  <c r="F135" i="1"/>
  <c r="G136" i="1" s="1"/>
  <c r="H136" i="1" s="1"/>
  <c r="F147" i="1"/>
  <c r="F159" i="1"/>
  <c r="F171" i="1"/>
  <c r="F183" i="1"/>
  <c r="F195" i="1"/>
  <c r="F16" i="1"/>
  <c r="F28" i="1"/>
  <c r="F40" i="1"/>
  <c r="F52" i="1"/>
  <c r="F64" i="1"/>
  <c r="G64" i="1" s="1"/>
  <c r="H64" i="1" s="1"/>
  <c r="F76" i="1"/>
  <c r="G76" i="1" s="1"/>
  <c r="H76" i="1" s="1"/>
  <c r="F88" i="1"/>
  <c r="G89" i="1" s="1"/>
  <c r="H89" i="1" s="1"/>
  <c r="F100" i="1"/>
  <c r="F112" i="1"/>
  <c r="F124" i="1"/>
  <c r="G124" i="1" s="1"/>
  <c r="H124" i="1" s="1"/>
  <c r="F136" i="1"/>
  <c r="F148" i="1"/>
  <c r="F160" i="1"/>
  <c r="F172" i="1"/>
  <c r="G172" i="1" s="1"/>
  <c r="H172" i="1" s="1"/>
  <c r="F184" i="1"/>
  <c r="G185" i="1" s="1"/>
  <c r="H185" i="1" s="1"/>
  <c r="F196" i="1"/>
  <c r="F17" i="1"/>
  <c r="F29" i="1"/>
  <c r="G29" i="1" s="1"/>
  <c r="H29" i="1" s="1"/>
  <c r="F41" i="1"/>
  <c r="G42" i="1" s="1"/>
  <c r="H42" i="1" s="1"/>
  <c r="F53" i="1"/>
  <c r="F65" i="1"/>
  <c r="F77" i="1"/>
  <c r="F89" i="1"/>
  <c r="F101" i="1"/>
  <c r="F113" i="1"/>
  <c r="F125" i="1"/>
  <c r="G125" i="1" s="1"/>
  <c r="H125" i="1" s="1"/>
  <c r="F137" i="1"/>
  <c r="G138" i="1" s="1"/>
  <c r="H138" i="1" s="1"/>
  <c r="F149" i="1"/>
  <c r="F161" i="1"/>
  <c r="F173" i="1"/>
  <c r="F185" i="1"/>
  <c r="F197" i="1"/>
  <c r="F18" i="1"/>
  <c r="G19" i="1" s="1"/>
  <c r="H19" i="1" s="1"/>
  <c r="F30" i="1"/>
  <c r="G31" i="1" s="1"/>
  <c r="H31" i="1" s="1"/>
  <c r="F42" i="1"/>
  <c r="G43" i="1" s="1"/>
  <c r="H43" i="1" s="1"/>
  <c r="F54" i="1"/>
  <c r="G55" i="1" s="1"/>
  <c r="H55" i="1" s="1"/>
  <c r="F66" i="1"/>
  <c r="F78" i="1"/>
  <c r="F90" i="1"/>
  <c r="F102" i="1"/>
  <c r="G103" i="1" s="1"/>
  <c r="H103" i="1" s="1"/>
  <c r="F114" i="1"/>
  <c r="G115" i="1" s="1"/>
  <c r="H115" i="1" s="1"/>
  <c r="F126" i="1"/>
  <c r="G127" i="1" s="1"/>
  <c r="H127" i="1" s="1"/>
  <c r="F138" i="1"/>
  <c r="G139" i="1" s="1"/>
  <c r="H139" i="1" s="1"/>
  <c r="F150" i="1"/>
  <c r="F162" i="1"/>
  <c r="G163" i="1" s="1"/>
  <c r="H163" i="1" s="1"/>
  <c r="F174" i="1"/>
  <c r="G175" i="1" s="1"/>
  <c r="H175" i="1" s="1"/>
  <c r="F186" i="1"/>
  <c r="G187" i="1" s="1"/>
  <c r="H187" i="1" s="1"/>
  <c r="F198" i="1"/>
  <c r="G199" i="1" s="1"/>
  <c r="H199" i="1" s="1"/>
  <c r="J7" i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223" i="1"/>
  <c r="M223" i="1" s="1"/>
  <c r="J224" i="1"/>
  <c r="M224" i="1" s="1"/>
  <c r="J225" i="1"/>
  <c r="J226" i="1"/>
  <c r="M226" i="1" s="1"/>
  <c r="J227" i="1"/>
  <c r="M227" i="1" s="1"/>
  <c r="J228" i="1"/>
  <c r="M228" i="1" s="1"/>
  <c r="J229" i="1"/>
  <c r="M229" i="1" s="1"/>
  <c r="J230" i="1"/>
  <c r="M230" i="1" s="1"/>
  <c r="J231" i="1"/>
  <c r="M231" i="1" s="1"/>
  <c r="J232" i="1"/>
  <c r="M232" i="1" s="1"/>
  <c r="J233" i="1"/>
  <c r="J234" i="1"/>
  <c r="M234" i="1" s="1"/>
  <c r="J235" i="1"/>
  <c r="M235" i="1" s="1"/>
  <c r="J236" i="1"/>
  <c r="M236" i="1" s="1"/>
  <c r="J237" i="1"/>
  <c r="M237" i="1" s="1"/>
  <c r="J238" i="1"/>
  <c r="M238" i="1" s="1"/>
  <c r="J239" i="1"/>
  <c r="M239" i="1" s="1"/>
  <c r="J240" i="1"/>
  <c r="M240" i="1" s="1"/>
  <c r="J241" i="1"/>
  <c r="M241" i="1" s="1"/>
  <c r="M215" i="1"/>
  <c r="M225" i="1"/>
  <c r="M233" i="1"/>
  <c r="D202" i="1"/>
  <c r="D203" i="1"/>
  <c r="D204" i="1"/>
  <c r="D20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3" i="1"/>
  <c r="D4" i="1"/>
  <c r="D5" i="1"/>
  <c r="D2" i="1"/>
  <c r="G91" i="1" l="1"/>
  <c r="H91" i="1" s="1"/>
  <c r="G28" i="1"/>
  <c r="H28" i="1" s="1"/>
  <c r="G75" i="1"/>
  <c r="H75" i="1" s="1"/>
  <c r="G40" i="1"/>
  <c r="H40" i="1" s="1"/>
  <c r="G182" i="1"/>
  <c r="H182" i="1" s="1"/>
  <c r="G135" i="1"/>
  <c r="H135" i="1" s="1"/>
  <c r="G86" i="1"/>
  <c r="H86" i="1" s="1"/>
  <c r="G194" i="1"/>
  <c r="H194" i="1" s="1"/>
  <c r="G110" i="1"/>
  <c r="H110" i="1" s="1"/>
  <c r="G71" i="1"/>
  <c r="H71" i="1" s="1"/>
  <c r="G178" i="1"/>
  <c r="H178" i="1" s="1"/>
  <c r="G152" i="1"/>
  <c r="H152" i="1" s="1"/>
  <c r="G105" i="1"/>
  <c r="H105" i="1" s="1"/>
  <c r="G44" i="1"/>
  <c r="H44" i="1" s="1"/>
  <c r="G20" i="1"/>
  <c r="H20" i="1" s="1"/>
  <c r="G54" i="1"/>
  <c r="H54" i="1" s="1"/>
  <c r="G112" i="1"/>
  <c r="H112" i="1" s="1"/>
  <c r="G170" i="1"/>
  <c r="H170" i="1" s="1"/>
  <c r="G87" i="1"/>
  <c r="H87" i="1" s="1"/>
  <c r="G72" i="1"/>
  <c r="H72" i="1" s="1"/>
  <c r="G155" i="1"/>
  <c r="H155" i="1" s="1"/>
  <c r="G23" i="1"/>
  <c r="H23" i="1" s="1"/>
  <c r="G21" i="1"/>
  <c r="H21" i="1" s="1"/>
  <c r="G188" i="1"/>
  <c r="H188" i="1" s="1"/>
  <c r="G141" i="1"/>
  <c r="H141" i="1" s="1"/>
  <c r="G80" i="1"/>
  <c r="H80" i="1" s="1"/>
  <c r="G67" i="1"/>
  <c r="H67" i="1" s="1"/>
  <c r="G195" i="1"/>
  <c r="H195" i="1" s="1"/>
  <c r="G99" i="1"/>
  <c r="H99" i="1" s="1"/>
  <c r="G16" i="1"/>
  <c r="H16" i="1" s="1"/>
  <c r="G159" i="1"/>
  <c r="H159" i="1" s="1"/>
  <c r="G14" i="1"/>
  <c r="H14" i="1" s="1"/>
  <c r="G61" i="1"/>
  <c r="H61" i="1" s="1"/>
  <c r="G58" i="1"/>
  <c r="H58" i="1" s="1"/>
  <c r="G92" i="1"/>
  <c r="H92" i="1" s="1"/>
  <c r="G32" i="1"/>
  <c r="H32" i="1" s="1"/>
  <c r="O243" i="1"/>
  <c r="G198" i="1"/>
  <c r="H198" i="1" s="1"/>
  <c r="G137" i="1"/>
  <c r="H137" i="1" s="1"/>
  <c r="G147" i="1"/>
  <c r="H147" i="1" s="1"/>
  <c r="G133" i="1"/>
  <c r="H133" i="1" s="1"/>
  <c r="G190" i="1"/>
  <c r="H190" i="1" s="1"/>
  <c r="G118" i="1"/>
  <c r="H118" i="1" s="1"/>
  <c r="G10" i="1"/>
  <c r="H10" i="1" s="1"/>
  <c r="G140" i="1"/>
  <c r="H140" i="1" s="1"/>
  <c r="G68" i="1"/>
  <c r="H68" i="1" s="1"/>
  <c r="G151" i="1"/>
  <c r="H151" i="1" s="1"/>
  <c r="G79" i="1"/>
  <c r="H79" i="1" s="1"/>
  <c r="G102" i="1"/>
  <c r="H102" i="1" s="1"/>
  <c r="G41" i="1"/>
  <c r="H41" i="1" s="1"/>
  <c r="G37" i="1"/>
  <c r="H37" i="1" s="1"/>
  <c r="G197" i="1"/>
  <c r="H197" i="1" s="1"/>
  <c r="G51" i="1"/>
  <c r="H51" i="1" s="1"/>
  <c r="G108" i="1"/>
  <c r="H108" i="1" s="1"/>
  <c r="G24" i="1"/>
  <c r="H24" i="1" s="1"/>
  <c r="G11" i="1"/>
  <c r="H11" i="1" s="1"/>
  <c r="G166" i="1"/>
  <c r="H166" i="1" s="1"/>
  <c r="G128" i="1"/>
  <c r="H128" i="1" s="1"/>
  <c r="I8" i="1" s="1"/>
  <c r="G174" i="1"/>
  <c r="H174" i="1" s="1"/>
  <c r="G101" i="1"/>
  <c r="H101" i="1" s="1"/>
  <c r="G111" i="1"/>
  <c r="H111" i="1" s="1"/>
  <c r="G146" i="1"/>
  <c r="H146" i="1" s="1"/>
  <c r="G73" i="1"/>
  <c r="H73" i="1" s="1"/>
  <c r="G191" i="1"/>
  <c r="H191" i="1" s="1"/>
  <c r="G154" i="1"/>
  <c r="H154" i="1" s="1"/>
  <c r="G171" i="1"/>
  <c r="H171" i="1" s="1"/>
  <c r="G78" i="1"/>
  <c r="H78" i="1" s="1"/>
  <c r="G132" i="1"/>
  <c r="H132" i="1" s="1"/>
  <c r="G150" i="1"/>
  <c r="H150" i="1" s="1"/>
  <c r="G160" i="1"/>
  <c r="H160" i="1" s="1"/>
  <c r="G183" i="1"/>
  <c r="H183" i="1" s="1"/>
  <c r="G15" i="1"/>
  <c r="H15" i="1" s="1"/>
  <c r="G121" i="1"/>
  <c r="H121" i="1" s="1"/>
  <c r="G50" i="1"/>
  <c r="H50" i="1" s="1"/>
  <c r="G119" i="1"/>
  <c r="H119" i="1" s="1"/>
  <c r="G22" i="1"/>
  <c r="H22" i="1" s="1"/>
  <c r="G130" i="1"/>
  <c r="H130" i="1" s="1"/>
  <c r="G81" i="1"/>
  <c r="H81" i="1" s="1"/>
  <c r="I19" i="1"/>
  <c r="K19" i="1" s="1"/>
  <c r="G114" i="1"/>
  <c r="H114" i="1" s="1"/>
  <c r="G113" i="1"/>
  <c r="H113" i="1" s="1"/>
  <c r="G17" i="1"/>
  <c r="H17" i="1" s="1"/>
  <c r="G145" i="1"/>
  <c r="H145" i="1" s="1"/>
  <c r="G49" i="1"/>
  <c r="H49" i="1" s="1"/>
  <c r="G196" i="1"/>
  <c r="H196" i="1" s="1"/>
  <c r="G100" i="1"/>
  <c r="H100" i="1" s="1"/>
  <c r="G184" i="1"/>
  <c r="H184" i="1" s="1"/>
  <c r="G88" i="1"/>
  <c r="H88" i="1" s="1"/>
  <c r="G192" i="1"/>
  <c r="H192" i="1" s="1"/>
  <c r="G143" i="1"/>
  <c r="H143" i="1" s="1"/>
  <c r="G96" i="1"/>
  <c r="H96" i="1" s="1"/>
  <c r="G47" i="1"/>
  <c r="H47" i="1" s="1"/>
  <c r="G35" i="1"/>
  <c r="H35" i="1" s="1"/>
  <c r="G165" i="1"/>
  <c r="H165" i="1" s="1"/>
  <c r="G70" i="1"/>
  <c r="H70" i="1" s="1"/>
  <c r="H243" i="1"/>
  <c r="G57" i="1"/>
  <c r="H57" i="1" s="1"/>
  <c r="P206" i="1"/>
  <c r="P243" i="1" s="1"/>
  <c r="G186" i="1"/>
  <c r="H186" i="1" s="1"/>
  <c r="G90" i="1"/>
  <c r="H90" i="1" s="1"/>
  <c r="G123" i="1"/>
  <c r="H123" i="1" s="1"/>
  <c r="G27" i="1"/>
  <c r="H27" i="1" s="1"/>
  <c r="G122" i="1"/>
  <c r="H122" i="1" s="1"/>
  <c r="G26" i="1"/>
  <c r="H26" i="1" s="1"/>
  <c r="G167" i="1"/>
  <c r="H167" i="1" s="1"/>
  <c r="G106" i="1"/>
  <c r="H106" i="1" s="1"/>
  <c r="G46" i="1"/>
  <c r="H46" i="1" s="1"/>
  <c r="G129" i="1"/>
  <c r="H129" i="1" s="1"/>
  <c r="G131" i="1"/>
  <c r="H131" i="1" s="1"/>
  <c r="G134" i="1"/>
  <c r="H134" i="1" s="1"/>
  <c r="G38" i="1"/>
  <c r="H38" i="1" s="1"/>
  <c r="G126" i="1"/>
  <c r="H126" i="1" s="1"/>
  <c r="G30" i="1"/>
  <c r="H30" i="1" s="1"/>
  <c r="G173" i="1"/>
  <c r="H173" i="1" s="1"/>
  <c r="G77" i="1"/>
  <c r="H77" i="1" s="1"/>
  <c r="G158" i="1"/>
  <c r="H158" i="1" s="1"/>
  <c r="G62" i="1"/>
  <c r="H62" i="1" s="1"/>
  <c r="G142" i="1"/>
  <c r="H142" i="1" s="1"/>
  <c r="G93" i="1"/>
  <c r="H93" i="1" s="1"/>
  <c r="G153" i="1"/>
  <c r="H153" i="1" s="1"/>
  <c r="G162" i="1"/>
  <c r="H162" i="1" s="1"/>
  <c r="G66" i="1"/>
  <c r="H66" i="1" s="1"/>
  <c r="G109" i="1"/>
  <c r="H109" i="1" s="1"/>
  <c r="G13" i="1"/>
  <c r="H13" i="1" s="1"/>
  <c r="G156" i="1"/>
  <c r="H156" i="1" s="1"/>
  <c r="G60" i="1"/>
  <c r="H60" i="1" s="1"/>
  <c r="G189" i="1"/>
  <c r="H189" i="1" s="1"/>
  <c r="G82" i="1"/>
  <c r="H82" i="1" s="1"/>
  <c r="G177" i="1"/>
  <c r="H177" i="1" s="1"/>
  <c r="I243" i="1"/>
  <c r="G18" i="1"/>
  <c r="H18" i="1" s="1"/>
  <c r="G161" i="1"/>
  <c r="H161" i="1" s="1"/>
  <c r="G65" i="1"/>
  <c r="H65" i="1" s="1"/>
  <c r="G149" i="1"/>
  <c r="H149" i="1" s="1"/>
  <c r="G53" i="1"/>
  <c r="H53" i="1" s="1"/>
  <c r="G148" i="1"/>
  <c r="H148" i="1" s="1"/>
  <c r="G52" i="1"/>
  <c r="H52" i="1" s="1"/>
  <c r="I16" i="1" s="1"/>
  <c r="K16" i="1" s="1"/>
  <c r="G193" i="1"/>
  <c r="H193" i="1" s="1"/>
  <c r="G97" i="1"/>
  <c r="H97" i="1" s="1"/>
  <c r="G33" i="1"/>
  <c r="H33" i="1" s="1"/>
  <c r="K208" i="1"/>
  <c r="K243" i="1" s="1"/>
  <c r="L243" i="1"/>
  <c r="M243" i="1"/>
  <c r="J243" i="1"/>
  <c r="I17" i="1" l="1"/>
  <c r="K17" i="1" s="1"/>
  <c r="I15" i="1"/>
  <c r="K15" i="1" s="1"/>
  <c r="I9" i="1"/>
  <c r="K9" i="1" s="1"/>
  <c r="I12" i="1"/>
  <c r="K12" i="1" s="1"/>
  <c r="I11" i="1"/>
  <c r="K11" i="1" s="1"/>
  <c r="I18" i="1"/>
  <c r="K18" i="1" s="1"/>
  <c r="I14" i="1"/>
  <c r="K14" i="1" s="1"/>
  <c r="I10" i="1"/>
  <c r="K10" i="1" s="1"/>
  <c r="I13" i="1"/>
  <c r="K13" i="1" s="1"/>
  <c r="J4" i="1"/>
  <c r="K8" i="1"/>
  <c r="I7" i="1" l="1"/>
  <c r="L9" i="1" s="1"/>
  <c r="K7" i="1"/>
  <c r="L8" i="1"/>
</calcChain>
</file>

<file path=xl/sharedStrings.xml><?xml version="1.0" encoding="utf-8"?>
<sst xmlns="http://schemas.openxmlformats.org/spreadsheetml/2006/main" count="343" uniqueCount="279">
  <si>
    <t>Month</t>
  </si>
  <si>
    <t>U.S. Air Carrier Traffic Statistics - Revenue Passenger Miles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</si>
  <si>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</si>
  <si>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</si>
  <si>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</si>
  <si>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</si>
  <si>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</si>
  <si>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</si>
  <si>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</si>
  <si>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</si>
  <si>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</si>
  <si>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</si>
  <si>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</si>
  <si>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</si>
  <si>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</si>
  <si>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</si>
  <si>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</si>
  <si>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</si>
  <si>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</si>
  <si>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</si>
  <si>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</si>
  <si>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</si>
  <si>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</si>
  <si>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</si>
  <si>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</si>
  <si>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</si>
  <si>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</si>
  <si>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</si>
  <si>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</si>
  <si>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</si>
  <si>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</si>
  <si>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</si>
  <si>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</si>
  <si>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</si>
  <si>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</si>
  <si>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</si>
  <si>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</si>
  <si>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</si>
  <si>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</si>
  <si>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</si>
  <si>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</si>
  <si>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</si>
  <si>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</si>
  <si>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</si>
  <si>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</si>
  <si>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</si>
  <si>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</si>
  <si>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</si>
  <si>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</si>
  <si>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</si>
  <si>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</si>
  <si>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</si>
  <si>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</si>
  <si>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</si>
  <si>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</si>
  <si>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</si>
  <si>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</si>
  <si>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</si>
  <si>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</si>
  <si>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</si>
  <si>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</si>
  <si>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</si>
  <si>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</si>
  <si>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</si>
  <si>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</si>
  <si>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</si>
  <si>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</si>
  <si>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</si>
  <si>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</si>
  <si>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</si>
  <si>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</si>
  <si>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</si>
  <si>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</si>
  <si>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</si>
  <si>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</si>
  <si>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</si>
  <si>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</si>
  <si>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</si>
  <si>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</si>
  <si>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</si>
  <si>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</si>
  <si>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</si>
  <si>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</si>
  <si>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</si>
  <si>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</si>
  <si>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</si>
  <si>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</si>
  <si>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</si>
  <si>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</si>
  <si>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</si>
  <si>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</si>
  <si>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</si>
  <si>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</si>
  <si>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</si>
  <si>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</si>
  <si>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</si>
  <si>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</si>
  <si>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</si>
  <si>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</si>
  <si>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</si>
  <si>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</si>
  <si>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</si>
  <si>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</si>
  <si>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</si>
  <si>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</si>
  <si>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</si>
  <si>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</si>
  <si>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</si>
  <si>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</si>
  <si>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</si>
  <si>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</si>
  <si>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</si>
  <si>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</si>
  <si>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</si>
  <si>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</si>
  <si>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</si>
  <si>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</si>
  <si>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</si>
  <si>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</si>
  <si>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</si>
  <si>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</si>
  <si>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</si>
  <si>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</si>
  <si>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</si>
  <si>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</si>
  <si>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</si>
  <si>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</si>
  <si>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</si>
  <si>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</si>
  <si>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</si>
  <si>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</si>
  <si>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</si>
  <si>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</si>
  <si>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</si>
  <si>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</si>
  <si>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</si>
  <si>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</si>
  <si>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</si>
  <si>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</si>
  <si>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</si>
  <si>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</si>
  <si>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</si>
  <si>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</si>
  <si>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</si>
  <si>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</si>
  <si>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</si>
  <si>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</si>
  <si>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</si>
  <si>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</si>
  <si>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</si>
  <si>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</si>
  <si>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</si>
  <si>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</si>
  <si>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</si>
  <si>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</si>
  <si>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</si>
  <si>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</si>
  <si>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</si>
  <si>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</si>
  <si>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</si>
  <si>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</si>
  <si>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</si>
  <si>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</si>
  <si>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</si>
  <si>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</si>
  <si>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</si>
  <si>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</si>
  <si>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</si>
  <si>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</si>
  <si>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</si>
  <si>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</si>
  <si>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</si>
  <si>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</si>
  <si>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</si>
  <si>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</si>
  <si>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</si>
  <si>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</si>
  <si>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</si>
  <si>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</si>
  <si>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</si>
  <si>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</si>
  <si>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</si>
  <si>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</si>
  <si>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</si>
  <si>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</si>
  <si>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</si>
  <si>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</si>
  <si>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</si>
  <si>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</si>
  <si>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</si>
  <si>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</si>
  <si>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</si>
  <si>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</si>
  <si>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</si>
  <si>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</si>
  <si>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</si>
  <si>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</si>
  <si>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</si>
  <si>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</si>
  <si>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</si>
  <si>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</si>
  <si>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</si>
  <si>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</si>
  <si>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</si>
  <si>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</si>
  <si>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</si>
  <si>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</si>
  <si>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</si>
  <si>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</si>
  <si>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</si>
  <si>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</si>
  <si>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</si>
  <si>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</si>
  <si>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</si>
  <si>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</si>
  <si>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</si>
  <si>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</si>
  <si>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</si>
  <si>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</si>
  <si>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</si>
  <si>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</si>
  <si>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</si>
  <si>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</si>
  <si>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</si>
  <si>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</si>
  <si>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</si>
  <si>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</si>
  <si>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</si>
  <si>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</si>
  <si>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</si>
  <si>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</si>
  <si>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</si>
  <si>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</si>
  <si>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</si>
  <si>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</si>
  <si>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</si>
  <si>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</si>
  <si>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</si>
  <si>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</si>
  <si>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</si>
  <si>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</si>
  <si>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</si>
  <si>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Holt-Winters</t>
  </si>
  <si>
    <t>MAPE-HoltWinters</t>
  </si>
  <si>
    <t>12-MA</t>
  </si>
  <si>
    <t>2X12-MA</t>
  </si>
  <si>
    <t>Trend component</t>
  </si>
  <si>
    <t>Detrended series</t>
  </si>
  <si>
    <t>Seasonal component</t>
  </si>
  <si>
    <t>Auto Arima</t>
  </si>
  <si>
    <t>MAPE-Auto Arima</t>
  </si>
  <si>
    <t>Arima1</t>
  </si>
  <si>
    <t>Arima1 Errors</t>
  </si>
  <si>
    <t>Auto Arima Errors</t>
  </si>
  <si>
    <t>Holt-Wnters Errors</t>
  </si>
  <si>
    <t>MAPE-Arima1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</si>
  <si>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</si>
  <si>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</si>
  <si>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</si>
  <si>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</si>
  <si>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</si>
  <si>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</si>
  <si>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</si>
  <si>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</si>
  <si>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</si>
  <si>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</si>
  <si>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</si>
  <si>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</si>
  <si>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Auto ARIMA</t>
  </si>
  <si>
    <t>Forecast window (months)</t>
  </si>
  <si>
    <t>U.S. Air Carrier Traffic Statistics
Revenue Passenger Miles</t>
  </si>
  <si>
    <t>2X12-MA
Trend component</t>
  </si>
  <si>
    <t>Seasonally adjusted data</t>
  </si>
  <si>
    <t>Arima2</t>
  </si>
  <si>
    <t>Arima2 Errors</t>
  </si>
  <si>
    <t>MAPE-Arima2</t>
  </si>
  <si>
    <t>Manual ARIMA1</t>
  </si>
  <si>
    <t>Manual ARIMA2</t>
  </si>
  <si>
    <t>Holt-Winters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</si>
</sst>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0" fillId="33" borderId="0" xfId="0" applyFill="1"/>
    <xf numFmtId="3" fontId="0" fillId="33" borderId="0" xfId="0" applyNumberFormat="1" applyFill="1"/>
    <xf numFmtId="164" fontId="0" fillId="0" borderId="0" xfId="0" applyNumberFormat="1"/>
    <xf numFmtId="0" fontId="18" fillId="34" borderId="10" xfId="0" applyFont="1" applyFill="1" applyBorder="1" applyAlignment="1">
      <alignment horizontal="left" vertical="center" wrapText="1" readingOrder="1"/>
    </xf>
    <xf numFmtId="0" fontId="18" fillId="34" borderId="10" xfId="0" applyFont="1" applyFill="1" applyBorder="1" applyAlignment="1">
      <alignment horizontal="center" vertical="center" wrapText="1" readingOrder="1"/>
    </xf>
    <xf numFmtId="0" fontId="19" fillId="35" borderId="11" xfId="0" applyFont="1" applyFill="1" applyBorder="1" applyAlignment="1">
      <alignment horizontal="left" vertical="center" wrapText="1" readingOrder="1"/>
    </xf>
    <xf numFmtId="10" fontId="19" fillId="35" borderId="11" xfId="0" applyNumberFormat="1" applyFont="1" applyFill="1" applyBorder="1" applyAlignment="1">
      <alignment horizontal="center" vertical="center" wrapText="1" readingOrder="1"/>
    </xf>
    <xf numFmtId="0" fontId="19" fillId="36" borderId="12" xfId="0" applyFont="1" applyFill="1" applyBorder="1" applyAlignment="1">
      <alignment horizontal="left" vertical="center" wrapText="1" readingOrder="1"/>
    </xf>
    <xf numFmtId="10" fontId="19" fillId="36" borderId="12" xfId="0" applyNumberFormat="1" applyFont="1" applyFill="1" applyBorder="1" applyAlignment="1">
      <alignment horizontal="center" vertical="center" wrapText="1" readingOrder="1"/>
    </xf>
    <xf numFmtId="0" fontId="19" fillId="35" borderId="12" xfId="0" applyFont="1" applyFill="1" applyBorder="1" applyAlignment="1">
      <alignment horizontal="left" vertical="center" wrapText="1" readingOrder="1"/>
    </xf>
    <xf numFmtId="10" fontId="19" fillId="35" borderId="12" xfId="0" applyNumberFormat="1" applyFont="1" applyFill="1" applyBorder="1" applyAlignment="1">
      <alignment horizontal="center" vertical="center" wrapText="1" readingOrder="1"/>
    </xf>
    <xf numFmtId="0" fontId="16" fillId="37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16" fillId="37" borderId="14" xfId="0" applyFont="1" applyFill="1" applyBorder="1" applyAlignment="1">
      <alignment horizontal="center" vertical="center"/>
    </xf>
    <xf numFmtId="0" fontId="16" fillId="37" borderId="14" xfId="0" applyFont="1" applyFill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0" fontId="0" fillId="38" borderId="0" xfId="0" applyFill="1" applyBorder="1" applyAlignment="1">
      <alignment horizontal="center" vertical="center"/>
    </xf>
    <xf numFmtId="0" fontId="16" fillId="38" borderId="0" xfId="0" applyFont="1" applyFill="1" applyBorder="1" applyAlignment="1">
      <alignment horizontal="center" vertical="center"/>
    </xf>
    <xf numFmtId="1" fontId="0" fillId="38" borderId="15" xfId="0" applyNumberFormat="1" applyFill="1" applyBorder="1" applyAlignment="1">
      <alignment horizontal="center" vertical="center"/>
    </xf>
    <xf numFmtId="1" fontId="0" fillId="0" borderId="13" xfId="0" applyNumberFormat="1" applyBorder="1"/>
    <xf numFmtId="0" fontId="0" fillId="38" borderId="0" xfId="0" applyFill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/>
    <xf numFmtId="1" fontId="0" fillId="0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'us-air-carrier-traffic-statisti'!$C$2:$C$241</c:f>
              <c:numCache>
                <c:formatCode>#,##0</c:formatCode>
                <c:ptCount val="240"/>
                <c:pt idx="0">
                  <c:v>41972194</c:v>
                </c:pt>
                <c:pt idx="1">
                  <c:v>42054796</c:v>
                </c:pt>
                <c:pt idx="2">
                  <c:v>50443045</c:v>
                </c:pt>
                <c:pt idx="3">
                  <c:v>47112397</c:v>
                </c:pt>
                <c:pt idx="4">
                  <c:v>49118248</c:v>
                </c:pt>
                <c:pt idx="5">
                  <c:v>52880510</c:v>
                </c:pt>
                <c:pt idx="6">
                  <c:v>55664750</c:v>
                </c:pt>
                <c:pt idx="7">
                  <c:v>57723208</c:v>
                </c:pt>
                <c:pt idx="8">
                  <c:v>47035464</c:v>
                </c:pt>
                <c:pt idx="9">
                  <c:v>49263120</c:v>
                </c:pt>
                <c:pt idx="10">
                  <c:v>43937074</c:v>
                </c:pt>
                <c:pt idx="11">
                  <c:v>48539606</c:v>
                </c:pt>
                <c:pt idx="12">
                  <c:v>45850623</c:v>
                </c:pt>
                <c:pt idx="13">
                  <c:v>42838949</c:v>
                </c:pt>
                <c:pt idx="14">
                  <c:v>53620994</c:v>
                </c:pt>
                <c:pt idx="15">
                  <c:v>49282817</c:v>
                </c:pt>
                <c:pt idx="16">
                  <c:v>51191842</c:v>
                </c:pt>
                <c:pt idx="17">
                  <c:v>54707221</c:v>
                </c:pt>
                <c:pt idx="18">
                  <c:v>57995025</c:v>
                </c:pt>
                <c:pt idx="19">
                  <c:v>59715433</c:v>
                </c:pt>
                <c:pt idx="20">
                  <c:v>49418190</c:v>
                </c:pt>
                <c:pt idx="21">
                  <c:v>51058879</c:v>
                </c:pt>
                <c:pt idx="22">
                  <c:v>47056048</c:v>
                </c:pt>
                <c:pt idx="23">
                  <c:v>49654209</c:v>
                </c:pt>
                <c:pt idx="24">
                  <c:v>46514139</c:v>
                </c:pt>
                <c:pt idx="25">
                  <c:v>43769273</c:v>
                </c:pt>
                <c:pt idx="26">
                  <c:v>53361926</c:v>
                </c:pt>
                <c:pt idx="27">
                  <c:v>51968040</c:v>
                </c:pt>
                <c:pt idx="28">
                  <c:v>53515798</c:v>
                </c:pt>
                <c:pt idx="29">
                  <c:v>56459994</c:v>
                </c:pt>
                <c:pt idx="30">
                  <c:v>59939170</c:v>
                </c:pt>
                <c:pt idx="31">
                  <c:v>59926709</c:v>
                </c:pt>
                <c:pt idx="32">
                  <c:v>48751280</c:v>
                </c:pt>
                <c:pt idx="33">
                  <c:v>52578217</c:v>
                </c:pt>
                <c:pt idx="34">
                  <c:v>48734375</c:v>
                </c:pt>
                <c:pt idx="35">
                  <c:v>50208641</c:v>
                </c:pt>
                <c:pt idx="36">
                  <c:v>47988560</c:v>
                </c:pt>
                <c:pt idx="37">
                  <c:v>45241211</c:v>
                </c:pt>
                <c:pt idx="38">
                  <c:v>56555731</c:v>
                </c:pt>
                <c:pt idx="39">
                  <c:v>53920855</c:v>
                </c:pt>
                <c:pt idx="40">
                  <c:v>54674958</c:v>
                </c:pt>
                <c:pt idx="41">
                  <c:v>59213000</c:v>
                </c:pt>
                <c:pt idx="42">
                  <c:v>63572248</c:v>
                </c:pt>
                <c:pt idx="43">
                  <c:v>63003663</c:v>
                </c:pt>
                <c:pt idx="44">
                  <c:v>53131972</c:v>
                </c:pt>
                <c:pt idx="45">
                  <c:v>56653901</c:v>
                </c:pt>
                <c:pt idx="46">
                  <c:v>53215500</c:v>
                </c:pt>
                <c:pt idx="47">
                  <c:v>51746821</c:v>
                </c:pt>
                <c:pt idx="48">
                  <c:v>49045412</c:v>
                </c:pt>
                <c:pt idx="49">
                  <c:v>49306303</c:v>
                </c:pt>
                <c:pt idx="50">
                  <c:v>60443541</c:v>
                </c:pt>
                <c:pt idx="51">
                  <c:v>58286680</c:v>
                </c:pt>
                <c:pt idx="52">
                  <c:v>60533783</c:v>
                </c:pt>
                <c:pt idx="53">
                  <c:v>64903295</c:v>
                </c:pt>
                <c:pt idx="54">
                  <c:v>67346377</c:v>
                </c:pt>
                <c:pt idx="55">
                  <c:v>66256804</c:v>
                </c:pt>
                <c:pt idx="56">
                  <c:v>55900504</c:v>
                </c:pt>
                <c:pt idx="57">
                  <c:v>58373996</c:v>
                </c:pt>
                <c:pt idx="58">
                  <c:v>55590325</c:v>
                </c:pt>
                <c:pt idx="59">
                  <c:v>54822970</c:v>
                </c:pt>
                <c:pt idx="60">
                  <c:v>52634354</c:v>
                </c:pt>
                <c:pt idx="61">
                  <c:v>49532578</c:v>
                </c:pt>
                <c:pt idx="62">
                  <c:v>61575055</c:v>
                </c:pt>
                <c:pt idx="63">
                  <c:v>59151645</c:v>
                </c:pt>
                <c:pt idx="64">
                  <c:v>59662416</c:v>
                </c:pt>
                <c:pt idx="65">
                  <c:v>64353323</c:v>
                </c:pt>
                <c:pt idx="66">
                  <c:v>67965241</c:v>
                </c:pt>
                <c:pt idx="67">
                  <c:v>68376612</c:v>
                </c:pt>
                <c:pt idx="68">
                  <c:v>38601717</c:v>
                </c:pt>
                <c:pt idx="69">
                  <c:v>43964770</c:v>
                </c:pt>
                <c:pt idx="70">
                  <c:v>44915764</c:v>
                </c:pt>
                <c:pt idx="71">
                  <c:v>47819118</c:v>
                </c:pt>
                <c:pt idx="72">
                  <c:v>46224031</c:v>
                </c:pt>
                <c:pt idx="73">
                  <c:v>44604154</c:v>
                </c:pt>
                <c:pt idx="74">
                  <c:v>56897722</c:v>
                </c:pt>
                <c:pt idx="75">
                  <c:v>52542164</c:v>
                </c:pt>
                <c:pt idx="76">
                  <c:v>55116060</c:v>
                </c:pt>
                <c:pt idx="77">
                  <c:v>59745334</c:v>
                </c:pt>
                <c:pt idx="78">
                  <c:v>62664504</c:v>
                </c:pt>
                <c:pt idx="79">
                  <c:v>62944802</c:v>
                </c:pt>
                <c:pt idx="80">
                  <c:v>49096033</c:v>
                </c:pt>
                <c:pt idx="81">
                  <c:v>54019748</c:v>
                </c:pt>
                <c:pt idx="82">
                  <c:v>50105232</c:v>
                </c:pt>
                <c:pt idx="83">
                  <c:v>56656594</c:v>
                </c:pt>
                <c:pt idx="84">
                  <c:v>51197175</c:v>
                </c:pt>
                <c:pt idx="85">
                  <c:v>47040806</c:v>
                </c:pt>
                <c:pt idx="86">
                  <c:v>56765848</c:v>
                </c:pt>
                <c:pt idx="87">
                  <c:v>51857179</c:v>
                </c:pt>
                <c:pt idx="88">
                  <c:v>54335598</c:v>
                </c:pt>
                <c:pt idx="89">
                  <c:v>60272900</c:v>
                </c:pt>
                <c:pt idx="90">
                  <c:v>65962215</c:v>
                </c:pt>
                <c:pt idx="91">
                  <c:v>64989766</c:v>
                </c:pt>
                <c:pt idx="92">
                  <c:v>52121480</c:v>
                </c:pt>
                <c:pt idx="93">
                  <c:v>56724442</c:v>
                </c:pt>
                <c:pt idx="94">
                  <c:v>54128776</c:v>
                </c:pt>
                <c:pt idx="95">
                  <c:v>58739845</c:v>
                </c:pt>
                <c:pt idx="96">
                  <c:v>53979780</c:v>
                </c:pt>
                <c:pt idx="97">
                  <c:v>53179685</c:v>
                </c:pt>
                <c:pt idx="98">
                  <c:v>64035863</c:v>
                </c:pt>
                <c:pt idx="99">
                  <c:v>62340117</c:v>
                </c:pt>
                <c:pt idx="100">
                  <c:v>62530704</c:v>
                </c:pt>
                <c:pt idx="101">
                  <c:v>68866389</c:v>
                </c:pt>
                <c:pt idx="102">
                  <c:v>73335888</c:v>
                </c:pt>
                <c:pt idx="103">
                  <c:v>70961513</c:v>
                </c:pt>
                <c:pt idx="104">
                  <c:v>57881031</c:v>
                </c:pt>
                <c:pt idx="105">
                  <c:v>63021122</c:v>
                </c:pt>
                <c:pt idx="106">
                  <c:v>59453941</c:v>
                </c:pt>
                <c:pt idx="107">
                  <c:v>62680310</c:v>
                </c:pt>
                <c:pt idx="108">
                  <c:v>59629608</c:v>
                </c:pt>
                <c:pt idx="109">
                  <c:v>55795165</c:v>
                </c:pt>
                <c:pt idx="110">
                  <c:v>70595861</c:v>
                </c:pt>
                <c:pt idx="111">
                  <c:v>65145550</c:v>
                </c:pt>
                <c:pt idx="112">
                  <c:v>68268899</c:v>
                </c:pt>
                <c:pt idx="113">
                  <c:v>72952958</c:v>
                </c:pt>
                <c:pt idx="114">
                  <c:v>77432998</c:v>
                </c:pt>
                <c:pt idx="115">
                  <c:v>73778917</c:v>
                </c:pt>
                <c:pt idx="116">
                  <c:v>62046797</c:v>
                </c:pt>
                <c:pt idx="117">
                  <c:v>63640895</c:v>
                </c:pt>
                <c:pt idx="118">
                  <c:v>61518984</c:v>
                </c:pt>
                <c:pt idx="119">
                  <c:v>64289340</c:v>
                </c:pt>
                <c:pt idx="120">
                  <c:v>61035027</c:v>
                </c:pt>
                <c:pt idx="121">
                  <c:v>56729212</c:v>
                </c:pt>
                <c:pt idx="122">
                  <c:v>70799794</c:v>
                </c:pt>
                <c:pt idx="123">
                  <c:v>68120558</c:v>
                </c:pt>
                <c:pt idx="124">
                  <c:v>69352605</c:v>
                </c:pt>
                <c:pt idx="125">
                  <c:v>74085927</c:v>
                </c:pt>
                <c:pt idx="126">
                  <c:v>77798585</c:v>
                </c:pt>
                <c:pt idx="127">
                  <c:v>74227040</c:v>
                </c:pt>
                <c:pt idx="128">
                  <c:v>62345732</c:v>
                </c:pt>
                <c:pt idx="129">
                  <c:v>66082158</c:v>
                </c:pt>
                <c:pt idx="130">
                  <c:v>63548729</c:v>
                </c:pt>
                <c:pt idx="131">
                  <c:v>65980779</c:v>
                </c:pt>
                <c:pt idx="132">
                  <c:v>63016013</c:v>
                </c:pt>
                <c:pt idx="133">
                  <c:v>57793832</c:v>
                </c:pt>
                <c:pt idx="134">
                  <c:v>72700241</c:v>
                </c:pt>
                <c:pt idx="135">
                  <c:v>69836156</c:v>
                </c:pt>
                <c:pt idx="136">
                  <c:v>71933109</c:v>
                </c:pt>
                <c:pt idx="137">
                  <c:v>76926452</c:v>
                </c:pt>
                <c:pt idx="138">
                  <c:v>80988340</c:v>
                </c:pt>
                <c:pt idx="139">
                  <c:v>79439827</c:v>
                </c:pt>
                <c:pt idx="140">
                  <c:v>65913298</c:v>
                </c:pt>
                <c:pt idx="141">
                  <c:v>69445349</c:v>
                </c:pt>
                <c:pt idx="142">
                  <c:v>66250428</c:v>
                </c:pt>
                <c:pt idx="143">
                  <c:v>67782533</c:v>
                </c:pt>
                <c:pt idx="144">
                  <c:v>64667106</c:v>
                </c:pt>
                <c:pt idx="145">
                  <c:v>61504426</c:v>
                </c:pt>
                <c:pt idx="146">
                  <c:v>74575531</c:v>
                </c:pt>
                <c:pt idx="147">
                  <c:v>68906881</c:v>
                </c:pt>
                <c:pt idx="148">
                  <c:v>72725749</c:v>
                </c:pt>
                <c:pt idx="149">
                  <c:v>76162104</c:v>
                </c:pt>
                <c:pt idx="150">
                  <c:v>79707545</c:v>
                </c:pt>
                <c:pt idx="151">
                  <c:v>77300567</c:v>
                </c:pt>
                <c:pt idx="152">
                  <c:v>61198749</c:v>
                </c:pt>
                <c:pt idx="153">
                  <c:v>65018204</c:v>
                </c:pt>
                <c:pt idx="154">
                  <c:v>58512623</c:v>
                </c:pt>
                <c:pt idx="155">
                  <c:v>63503416</c:v>
                </c:pt>
                <c:pt idx="156">
                  <c:v>58373783</c:v>
                </c:pt>
                <c:pt idx="157">
                  <c:v>53506580</c:v>
                </c:pt>
                <c:pt idx="158">
                  <c:v>66027341</c:v>
                </c:pt>
                <c:pt idx="159">
                  <c:v>65166298</c:v>
                </c:pt>
                <c:pt idx="160">
                  <c:v>65868253</c:v>
                </c:pt>
                <c:pt idx="161">
                  <c:v>71350226</c:v>
                </c:pt>
                <c:pt idx="162">
                  <c:v>77136797</c:v>
                </c:pt>
                <c:pt idx="163">
                  <c:v>74614770</c:v>
                </c:pt>
                <c:pt idx="164">
                  <c:v>61435354</c:v>
                </c:pt>
                <c:pt idx="165">
                  <c:v>64274739</c:v>
                </c:pt>
                <c:pt idx="166">
                  <c:v>59011015</c:v>
                </c:pt>
                <c:pt idx="167">
                  <c:v>63231672</c:v>
                </c:pt>
                <c:pt idx="168">
                  <c:v>59651061</c:v>
                </c:pt>
                <c:pt idx="169">
                  <c:v>53240065</c:v>
                </c:pt>
                <c:pt idx="170">
                  <c:v>68307089</c:v>
                </c:pt>
                <c:pt idx="171">
                  <c:v>64953249</c:v>
                </c:pt>
                <c:pt idx="172">
                  <c:v>68850904</c:v>
                </c:pt>
                <c:pt idx="173">
                  <c:v>74474550</c:v>
                </c:pt>
                <c:pt idx="174">
                  <c:v>79304441</c:v>
                </c:pt>
                <c:pt idx="175">
                  <c:v>76741308</c:v>
                </c:pt>
                <c:pt idx="176">
                  <c:v>65341294</c:v>
                </c:pt>
                <c:pt idx="177">
                  <c:v>69071625</c:v>
                </c:pt>
                <c:pt idx="178">
                  <c:v>63334290</c:v>
                </c:pt>
                <c:pt idx="179">
                  <c:v>65797939</c:v>
                </c:pt>
                <c:pt idx="180">
                  <c:v>61630362</c:v>
                </c:pt>
                <c:pt idx="181">
                  <c:v>55391206</c:v>
                </c:pt>
                <c:pt idx="182">
                  <c:v>70158268</c:v>
                </c:pt>
                <c:pt idx="183">
                  <c:v>67683558</c:v>
                </c:pt>
                <c:pt idx="184">
                  <c:v>71711447</c:v>
                </c:pt>
                <c:pt idx="185">
                  <c:v>76057910</c:v>
                </c:pt>
                <c:pt idx="186">
                  <c:v>81423230</c:v>
                </c:pt>
                <c:pt idx="187">
                  <c:v>77247893</c:v>
                </c:pt>
                <c:pt idx="188">
                  <c:v>66345317</c:v>
                </c:pt>
                <c:pt idx="189">
                  <c:v>68177878</c:v>
                </c:pt>
                <c:pt idx="190">
                  <c:v>63492941</c:v>
                </c:pt>
                <c:pt idx="191">
                  <c:v>66595642</c:v>
                </c:pt>
                <c:pt idx="192">
                  <c:v>61940192</c:v>
                </c:pt>
                <c:pt idx="193">
                  <c:v>58243794</c:v>
                </c:pt>
                <c:pt idx="194">
                  <c:v>71696202</c:v>
                </c:pt>
                <c:pt idx="195">
                  <c:v>68668302</c:v>
                </c:pt>
                <c:pt idx="196">
                  <c:v>71887531</c:v>
                </c:pt>
                <c:pt idx="197">
                  <c:v>76760758</c:v>
                </c:pt>
                <c:pt idx="198">
                  <c:v>80499331</c:v>
                </c:pt>
                <c:pt idx="199">
                  <c:v>78609006</c:v>
                </c:pt>
                <c:pt idx="200">
                  <c:v>66007760</c:v>
                </c:pt>
                <c:pt idx="201">
                  <c:v>67677764</c:v>
                </c:pt>
                <c:pt idx="202">
                  <c:v>64039209</c:v>
                </c:pt>
                <c:pt idx="203">
                  <c:v>66702988</c:v>
                </c:pt>
                <c:pt idx="204">
                  <c:v>63139218</c:v>
                </c:pt>
                <c:pt idx="205">
                  <c:v>58109870</c:v>
                </c:pt>
                <c:pt idx="206">
                  <c:v>72764478</c:v>
                </c:pt>
                <c:pt idx="207">
                  <c:v>68453537</c:v>
                </c:pt>
                <c:pt idx="208">
                  <c:v>73574534</c:v>
                </c:pt>
                <c:pt idx="209">
                  <c:v>78467131</c:v>
                </c:pt>
                <c:pt idx="210">
                  <c:v>81974582</c:v>
                </c:pt>
                <c:pt idx="211">
                  <c:v>80007788</c:v>
                </c:pt>
                <c:pt idx="212">
                  <c:v>67203059</c:v>
                </c:pt>
                <c:pt idx="213">
                  <c:v>69727370</c:v>
                </c:pt>
                <c:pt idx="214">
                  <c:v>63611195</c:v>
                </c:pt>
                <c:pt idx="215">
                  <c:v>70967038</c:v>
                </c:pt>
                <c:pt idx="216">
                  <c:v>64743622</c:v>
                </c:pt>
                <c:pt idx="217">
                  <c:v>58474895</c:v>
                </c:pt>
                <c:pt idx="218">
                  <c:v>74237172</c:v>
                </c:pt>
                <c:pt idx="219">
                  <c:v>71278692</c:v>
                </c:pt>
                <c:pt idx="220">
                  <c:v>75712694</c:v>
                </c:pt>
                <c:pt idx="221">
                  <c:v>80063355</c:v>
                </c:pt>
                <c:pt idx="222">
                  <c:v>84404541</c:v>
                </c:pt>
                <c:pt idx="223">
                  <c:v>81957559</c:v>
                </c:pt>
                <c:pt idx="224">
                  <c:v>69028857</c:v>
                </c:pt>
                <c:pt idx="225">
                  <c:v>71899067</c:v>
                </c:pt>
                <c:pt idx="226">
                  <c:v>65654285</c:v>
                </c:pt>
                <c:pt idx="227">
                  <c:v>72233639</c:v>
                </c:pt>
                <c:pt idx="228">
                  <c:v>66538427</c:v>
                </c:pt>
                <c:pt idx="229">
                  <c:v>60331319</c:v>
                </c:pt>
                <c:pt idx="230">
                  <c:v>76270848</c:v>
                </c:pt>
                <c:pt idx="231">
                  <c:v>73607027</c:v>
                </c:pt>
                <c:pt idx="232">
                  <c:v>78501938</c:v>
                </c:pt>
                <c:pt idx="233">
                  <c:v>83253406</c:v>
                </c:pt>
                <c:pt idx="234">
                  <c:v>88951665</c:v>
                </c:pt>
                <c:pt idx="235">
                  <c:v>85855967</c:v>
                </c:pt>
                <c:pt idx="236">
                  <c:v>73182699</c:v>
                </c:pt>
                <c:pt idx="237">
                  <c:v>76672760</c:v>
                </c:pt>
                <c:pt idx="238">
                  <c:v>70460064</c:v>
                </c:pt>
                <c:pt idx="239">
                  <c:v>75322889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4-4F54-B909-C586F2F4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718768"/>
        <c:axId val="-83716448"/>
      </c:lineChart>
      <c:catAx>
        <c:axId val="-837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6448"/>
        <c:crosses val="autoZero"/>
        <c:auto val="1"/>
        <c:lblAlgn val="ctr"/>
        <c:lblOffset val="100"/>
        <c:noMultiLvlLbl val="0"/>
      </c:catAx>
      <c:valAx>
        <c:axId val="-837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MAPE</a:t>
            </a:r>
          </a:p>
        </c:rich>
      </c:tx>
      <c:layout>
        <c:manualLayout>
          <c:xMode val="edge"/>
          <c:yMode val="edge"/>
          <c:x val="8.1081081081081103E-3"/>
          <c:y val="1.2903225806451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0016155088853E-2"/>
          <c:y val="8.5724968550528802E-2"/>
          <c:w val="0.95799676898222896"/>
          <c:h val="0.72911732283464603"/>
        </c:manualLayout>
      </c:layout>
      <c:lineChart>
        <c:grouping val="standard"/>
        <c:varyColors val="0"/>
        <c:ser>
          <c:idx val="2"/>
          <c:order val="0"/>
          <c:tx>
            <c:strRef>
              <c:f>'us-air-carrier-traffic-statisti'!$C$245</c:f>
              <c:strCache>
                <c:ptCount val="1"/>
                <c:pt idx="0">
                  <c:v>Holt-Winters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5.3286811559999203E-2"/>
                  <c:y val="-7.5193700787401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2B-A845-B5A6-0AA16E2DCF78}"/>
                </c:ext>
              </c:extLst>
            </c:dLbl>
            <c:dLbl>
              <c:idx val="5"/>
              <c:layout>
                <c:manualLayout>
                  <c:x val="-8.3698427342358793E-3"/>
                  <c:y val="-3.7693700787401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2B-A845-B5A6-0AA16E2DCF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'us-air-carrier-traffic-statisti'!$B$246:$B$251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'us-air-carrier-traffic-statisti'!$C$246:$C$251</c:f>
              <c:numCache>
                <c:formatCode>0.00%</c:formatCode>
                <c:ptCount val="6"/>
                <c:pt idx="0">
                  <c:v>1.18E-2</c:v>
                </c:pt>
                <c:pt idx="1">
                  <c:v>1.8100000000000002E-2</c:v>
                </c:pt>
                <c:pt idx="2">
                  <c:v>1.8800000000000001E-2</c:v>
                </c:pt>
                <c:pt idx="3">
                  <c:v>2.1000000000000001E-2</c:v>
                </c:pt>
                <c:pt idx="4">
                  <c:v>2.0299999999999999E-2</c:v>
                </c:pt>
                <c:pt idx="5">
                  <c:v>1.9800000000000002E-2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B-A845-B5A6-0AA16E2DCF78}"/>
            </c:ext>
          </c:extLst>
        </c:ser>
        <c:ser>
          <c:idx val="3"/>
          <c:order val="1"/>
          <c:tx>
            <c:strRef>
              <c:f>'us-air-carrier-traffic-statisti'!$D$245</c:f>
              <c:strCache>
                <c:ptCount val="1"/>
                <c:pt idx="0">
                  <c:v>Manual ARIMA1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1771117166212501E-2"/>
                  <c:y val="-3.5000000000000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2B-A845-B5A6-0AA16E2DCF78}"/>
                </c:ext>
              </c:extLst>
            </c:dLbl>
            <c:dLbl>
              <c:idx val="1"/>
              <c:layout>
                <c:manualLayout>
                  <c:x val="-2.72479564032698E-2"/>
                  <c:y val="-4.49999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2B-A845-B5A6-0AA16E2DCF78}"/>
                </c:ext>
              </c:extLst>
            </c:dLbl>
            <c:dLbl>
              <c:idx val="2"/>
              <c:layout>
                <c:manualLayout>
                  <c:x val="-6.8119891008174404E-3"/>
                  <c:y val="0.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2B-A845-B5A6-0AA16E2DCF78}"/>
                </c:ext>
              </c:extLst>
            </c:dLbl>
            <c:dLbl>
              <c:idx val="3"/>
              <c:layout>
                <c:manualLayout>
                  <c:x val="-8.1743869209809205E-3"/>
                  <c:y val="1.4999999999999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2B-A845-B5A6-0AA16E2DCF78}"/>
                </c:ext>
              </c:extLst>
            </c:dLbl>
            <c:dLbl>
              <c:idx val="4"/>
              <c:layout>
                <c:manualLayout>
                  <c:x val="-1.08991825613079E-2"/>
                  <c:y val="5.24999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2B-A845-B5A6-0AA16E2DCF78}"/>
                </c:ext>
              </c:extLst>
            </c:dLbl>
            <c:dLbl>
              <c:idx val="5"/>
              <c:layout>
                <c:manualLayout>
                  <c:x val="-2.86103542234332E-2"/>
                  <c:y val="-0.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2B-A845-B5A6-0AA16E2DCF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'us-air-carrier-traffic-statisti'!$B$246:$B$251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'us-air-carrier-traffic-statisti'!$D$246:$D$251</c:f>
              <c:numCache>
                <c:formatCode>0.00%</c:formatCode>
                <c:ptCount val="6"/>
                <c:pt idx="0">
                  <c:v>6.4999999999999997E-3</c:v>
                </c:pt>
                <c:pt idx="1">
                  <c:v>1.2E-2</c:v>
                </c:pt>
                <c:pt idx="2">
                  <c:v>1.6199999999999999E-2</c:v>
                </c:pt>
                <c:pt idx="3">
                  <c:v>1.9199999999999998E-2</c:v>
                </c:pt>
                <c:pt idx="4">
                  <c:v>2.2800000000000001E-2</c:v>
                </c:pt>
                <c:pt idx="5">
                  <c:v>3.5799999999999998E-2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2B-A845-B5A6-0AA16E2DCF78}"/>
            </c:ext>
          </c:extLst>
        </c:ser>
        <c:ser>
          <c:idx val="0"/>
          <c:order val="2"/>
          <c:tx>
            <c:strRef>
              <c:f>'us-air-carrier-traffic-statisti'!$E$245</c:f>
              <c:strCache>
                <c:ptCount val="1"/>
                <c:pt idx="0">
                  <c:v>Manual ARIMA2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5575639897873802E-2"/>
                  <c:y val="3.2693897637795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2B-A845-B5A6-0AA16E2DCF78}"/>
                </c:ext>
              </c:extLst>
            </c:dLbl>
            <c:dLbl>
              <c:idx val="1"/>
              <c:layout>
                <c:manualLayout>
                  <c:x val="-3.14884464373833E-2"/>
                  <c:y val="4.01938976377953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2B-A845-B5A6-0AA16E2DCF78}"/>
                </c:ext>
              </c:extLst>
            </c:dLbl>
            <c:dLbl>
              <c:idx val="2"/>
              <c:layout>
                <c:manualLayout>
                  <c:x val="-7.5085176682614996E-2"/>
                  <c:y val="-1.9806102362204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2B-A845-B5A6-0AA16E2DCF78}"/>
                </c:ext>
              </c:extLst>
            </c:dLbl>
            <c:dLbl>
              <c:idx val="3"/>
              <c:layout>
                <c:manualLayout>
                  <c:x val="1.2108283807848201E-2"/>
                  <c:y val="-2.23061023622047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2B-A845-B5A6-0AA16E2DCF78}"/>
                </c:ext>
              </c:extLst>
            </c:dLbl>
            <c:dLbl>
              <c:idx val="4"/>
              <c:layout>
                <c:manualLayout>
                  <c:x val="-3.8300435538200901E-2"/>
                  <c:y val="-4.4806102362204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2B-A845-B5A6-0AA16E2DCF78}"/>
                </c:ext>
              </c:extLst>
            </c:dLbl>
            <c:dLbl>
              <c:idx val="5"/>
              <c:layout>
                <c:manualLayout>
                  <c:x val="-3.6980196957669298E-2"/>
                  <c:y val="-2.48061023622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2B-A845-B5A6-0AA16E2DCF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'us-air-carrier-traffic-statisti'!$B$246:$B$251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'us-air-carrier-traffic-statisti'!$E$246:$E$251</c:f>
              <c:numCache>
                <c:formatCode>0.00%</c:formatCode>
                <c:ptCount val="6"/>
                <c:pt idx="0">
                  <c:v>4.1000000000000003E-3</c:v>
                </c:pt>
                <c:pt idx="1">
                  <c:v>7.4000000000000003E-3</c:v>
                </c:pt>
                <c:pt idx="2">
                  <c:v>1.2E-2</c:v>
                </c:pt>
                <c:pt idx="3">
                  <c:v>1.2800000000000001E-2</c:v>
                </c:pt>
                <c:pt idx="4">
                  <c:v>1.24E-2</c:v>
                </c:pt>
                <c:pt idx="5">
                  <c:v>1.6199999999999999E-2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62B-A845-B5A6-0AA16E2DCF78}"/>
            </c:ext>
          </c:extLst>
        </c:ser>
        <c:ser>
          <c:idx val="4"/>
          <c:order val="3"/>
          <c:tx>
            <c:strRef>
              <c:f>'us-air-carrier-traffic-statisti'!$F$245</c:f>
              <c:strCache>
                <c:ptCount val="1"/>
                <c:pt idx="0">
                  <c:v>Auto ARIMA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3750026818854697E-2"/>
                  <c:y val="-1.0193700787401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62B-A845-B5A6-0AA16E2DCF78}"/>
                </c:ext>
              </c:extLst>
            </c:dLbl>
            <c:dLbl>
              <c:idx val="1"/>
              <c:layout>
                <c:manualLayout>
                  <c:x val="-1.3777274775257999E-2"/>
                  <c:y val="-2.76937007874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62B-A845-B5A6-0AA16E2DCF78}"/>
                </c:ext>
              </c:extLst>
            </c:dLbl>
            <c:dLbl>
              <c:idx val="2"/>
              <c:layout>
                <c:manualLayout>
                  <c:x val="-4.23876289986913E-2"/>
                  <c:y val="3.73062992125983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62B-A845-B5A6-0AA16E2DCF78}"/>
                </c:ext>
              </c:extLst>
            </c:dLbl>
            <c:dLbl>
              <c:idx val="3"/>
              <c:layout>
                <c:manualLayout>
                  <c:x val="-2.4676457336566E-2"/>
                  <c:y val="4.48062992125983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62B-A845-B5A6-0AA16E2DCF78}"/>
                </c:ext>
              </c:extLst>
            </c:dLbl>
            <c:dLbl>
              <c:idx val="4"/>
              <c:layout>
                <c:manualLayout>
                  <c:x val="-1.24148769550945E-2"/>
                  <c:y val="4.2306299212598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62B-A845-B5A6-0AA16E2DCF78}"/>
                </c:ext>
              </c:extLst>
            </c:dLbl>
            <c:dLbl>
              <c:idx val="5"/>
              <c:layout>
                <c:manualLayout>
                  <c:x val="-1.5181831835053301E-2"/>
                  <c:y val="3.73062992125983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62B-A845-B5A6-0AA16E2DCF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'us-air-carrier-traffic-statisti'!$B$246:$B$251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36</c:v>
                </c:pt>
              </c:numCache>
            </c:numRef>
          </c:cat>
          <c:val>
            <c:numRef>
              <c:f>'us-air-carrier-traffic-statisti'!$F$246:$F$251</c:f>
              <c:numCache>
                <c:formatCode>0.00%</c:formatCode>
                <c:ptCount val="6"/>
                <c:pt idx="0">
                  <c:v>4.4999999999999997E-3</c:v>
                </c:pt>
                <c:pt idx="1">
                  <c:v>8.5000000000000006E-3</c:v>
                </c:pt>
                <c:pt idx="2">
                  <c:v>1.12E-2</c:v>
                </c:pt>
                <c:pt idx="3">
                  <c:v>1.14E-2</c:v>
                </c:pt>
                <c:pt idx="4">
                  <c:v>1.11E-2</c:v>
                </c:pt>
                <c:pt idx="5">
                  <c:v>1.61E-2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62B-A845-B5A6-0AA16E2DCF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2589904"/>
        <c:axId val="-82302736"/>
      </c:lineChart>
      <c:dateAx>
        <c:axId val="-8258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Forecast Window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302736"/>
        <c:crosses val="autoZero"/>
        <c:auto val="0"/>
        <c:lblOffset val="100"/>
        <c:baseTimeUnit val="days"/>
        <c:majorUnit val="3"/>
        <c:majorTimeUnit val="days"/>
      </c:dateAx>
      <c:valAx>
        <c:axId val="-82302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-825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29698639841738"/>
          <c:y val="4.9291587289274096E-2"/>
          <c:w val="0.20928091339921201"/>
          <c:h val="0.2187998709447511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591586518813"/>
                  <c:y val="-0.152914619998518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179668x + 5E+07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Sheet1!$G$8:$G$25</c:f>
              <c:numCache>
                <c:formatCode>0</c:formatCode>
                <c:ptCount val="18"/>
                <c:pt idx="0">
                  <c:v>45578525.465686277</c:v>
                </c:pt>
                <c:pt idx="1">
                  <c:v>49109988.6015625</c:v>
                </c:pt>
                <c:pt idx="2">
                  <c:v>51687594.583333336</c:v>
                </c:pt>
                <c:pt idx="3">
                  <c:v>50601430.190104164</c:v>
                </c:pt>
                <c:pt idx="4">
                  <c:v>49050981.6328125</c:v>
                </c:pt>
                <c:pt idx="5">
                  <c:v>50946262.268229164</c:v>
                </c:pt>
                <c:pt idx="6">
                  <c:v>51802211.299479172</c:v>
                </c:pt>
                <c:pt idx="7">
                  <c:v>52385936.458333328</c:v>
                </c:pt>
                <c:pt idx="8">
                  <c:v>50745712.692708328</c:v>
                </c:pt>
                <c:pt idx="9">
                  <c:v>49647765.578125</c:v>
                </c:pt>
                <c:pt idx="10">
                  <c:v>49511597.440104164</c:v>
                </c:pt>
                <c:pt idx="11">
                  <c:v>48429973.036458328</c:v>
                </c:pt>
                <c:pt idx="12">
                  <c:v>47908800.465686277</c:v>
                </c:pt>
                <c:pt idx="13">
                  <c:v>51102213.6015625</c:v>
                </c:pt>
                <c:pt idx="14">
                  <c:v>54070320.583333336</c:v>
                </c:pt>
                <c:pt idx="15">
                  <c:v>52397189.190104164</c:v>
                </c:pt>
                <c:pt idx="16">
                  <c:v>52169955.6328125</c:v>
                </c:pt>
                <c:pt idx="17">
                  <c:v>52060865.268229164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9-6B4C-A25D-667A82B9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865600"/>
        <c:axId val="-83863280"/>
      </c:scatterChart>
      <c:valAx>
        <c:axId val="-838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63280"/>
        <c:crosses val="autoZero"/>
        <c:crossBetween val="midCat"/>
      </c:valAx>
      <c:valAx>
        <c:axId val="-838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21</xdr:row>
      <xdr:rowOff>152400</xdr:rowOff>
    </xdr:from>
    <xdr:to>
      <xdr:col>17</xdr:col>
      <xdr:colOff>482600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</xdr:colOff>
      <xdr:row>244</xdr:row>
      <xdr:rowOff>177800</xdr:rowOff>
    </xdr:from>
    <xdr:to>
      <xdr:col>14</xdr:col>
      <xdr:colOff>558800</xdr:colOff>
      <xdr:row>269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0</xdr:row>
      <xdr:rowOff>266700</xdr:rowOff>
    </xdr:from>
    <xdr:to>
      <xdr:col>15</xdr:col>
      <xdr:colOff>787400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1"/>
  <sheetViews>
    <sheetView tabSelected="1" topLeftCell="B245" zoomScale="90" zoomScaleNormal="90" zoomScalePageLayoutView="220" workbookViewId="0">
      <selection activeCell="D261" sqref="D261"/>
    </sheetView>
  </sheetViews>
  <sheetFormatPr baseColWidth="10" defaultColWidth="8.83203125" defaultRowHeight="15"/>
  <cols>
    <col min="2" max="2" width="53.6640625" customWidth="1"/>
    <col min="3" max="3" width="10.6640625" bestFit="1" customWidth="1"/>
    <col min="4" max="4" width="9.83203125" bestFit="1" customWidth="1"/>
    <col min="6" max="6" width="12.5" bestFit="1" customWidth="1"/>
    <col min="7" max="7" width="14.5" bestFit="1" customWidth="1"/>
    <col min="8" max="8" width="13.83203125" bestFit="1" customWidth="1"/>
    <col min="9" max="9" width="17.83203125" bestFit="1" customWidth="1"/>
    <col min="10" max="10" width="16" customWidth="1"/>
    <col min="11" max="11" width="12.5" customWidth="1"/>
    <col min="12" max="12" width="15.6640625" customWidth="1"/>
    <col min="13" max="13" width="16.1640625" customWidth="1"/>
    <col min="14" max="14" width="9.1640625" bestFit="1" customWidth="1"/>
    <col min="15" max="16" width="12.1640625" bestFit="1" customWidth="1"/>
  </cols>
  <sheetData>
    <row r="1" spans="1:20">
      <c r="A1" t="s">
        <v>0</v>
      </c>
      <c r="B1" t="s">
        <v>1</v>
      </c>
      <c r="F1" t="s">
        <v>244</v>
      </c>
      <c r="G1" t="s">
        <v>245</v>
      </c>
      <c r="N1" t="s">
        <v>256</v>
      </c>
      <c r="O1">
        <v>2013</v>
      </c>
      <c r="P1">
        <v>63281939</v>
      </c>
      <c r="Q1">
        <v>60580323</v>
      </c>
      <c r="R1">
        <v>65983555</v>
      </c>
      <c r="S1">
        <v>59150173</v>
      </c>
      <c r="T1">
        <v>67413705</v>
      </c>
    </row>
    <row r="2" spans="1:20">
      <c r="A2" t="s">
        <v>2</v>
      </c>
      <c r="B2">
        <v>41972194</v>
      </c>
      <c r="C2" s="1">
        <v>41972194</v>
      </c>
      <c r="D2" s="1">
        <f>C2-B2</f>
        <v>0</v>
      </c>
      <c r="G2" t="s">
        <v>246</v>
      </c>
      <c r="H2" t="s">
        <v>247</v>
      </c>
      <c r="I2" t="s">
        <v>248</v>
      </c>
      <c r="N2" t="s">
        <v>257</v>
      </c>
      <c r="O2">
        <v>2013</v>
      </c>
      <c r="P2">
        <v>59201406</v>
      </c>
      <c r="Q2">
        <v>56177939</v>
      </c>
      <c r="R2">
        <v>62224874</v>
      </c>
      <c r="S2">
        <v>54577412</v>
      </c>
      <c r="T2">
        <v>63825400</v>
      </c>
    </row>
    <row r="3" spans="1:20">
      <c r="A3" t="s">
        <v>3</v>
      </c>
      <c r="B3">
        <v>42054796</v>
      </c>
      <c r="C3" s="1">
        <v>42054796</v>
      </c>
      <c r="D3" s="1">
        <f t="shared" ref="D3:D66" si="0">C3-B3</f>
        <v>0</v>
      </c>
      <c r="N3" t="s">
        <v>258</v>
      </c>
      <c r="O3">
        <v>2013</v>
      </c>
      <c r="P3">
        <v>73803696</v>
      </c>
      <c r="Q3">
        <v>70489488</v>
      </c>
      <c r="R3">
        <v>77117904</v>
      </c>
      <c r="S3">
        <v>68735052</v>
      </c>
      <c r="T3">
        <v>78872340</v>
      </c>
    </row>
    <row r="4" spans="1:20">
      <c r="A4" t="s">
        <v>4</v>
      </c>
      <c r="B4">
        <v>50443045</v>
      </c>
      <c r="C4" s="1">
        <v>50443045</v>
      </c>
      <c r="D4" s="1">
        <f t="shared" si="0"/>
        <v>0</v>
      </c>
      <c r="J4">
        <f>B8-I8</f>
        <v>45578525.465686277</v>
      </c>
      <c r="N4" t="s">
        <v>259</v>
      </c>
      <c r="O4">
        <v>2013</v>
      </c>
      <c r="P4">
        <v>71431335</v>
      </c>
      <c r="Q4">
        <v>67849911</v>
      </c>
      <c r="R4">
        <v>75012759</v>
      </c>
      <c r="S4">
        <v>65954020</v>
      </c>
      <c r="T4">
        <v>76908651</v>
      </c>
    </row>
    <row r="5" spans="1:20">
      <c r="A5" t="s">
        <v>5</v>
      </c>
      <c r="B5">
        <v>47112397</v>
      </c>
      <c r="C5" s="1">
        <v>47112397</v>
      </c>
      <c r="D5" s="1">
        <f t="shared" si="0"/>
        <v>0</v>
      </c>
      <c r="N5" t="s">
        <v>260</v>
      </c>
      <c r="O5">
        <v>2013</v>
      </c>
      <c r="P5">
        <v>74818864</v>
      </c>
      <c r="Q5">
        <v>70988822</v>
      </c>
      <c r="R5">
        <v>78648906</v>
      </c>
      <c r="S5">
        <v>68961320</v>
      </c>
      <c r="T5">
        <v>80676408</v>
      </c>
    </row>
    <row r="6" spans="1:20">
      <c r="A6" t="s">
        <v>6</v>
      </c>
      <c r="B6">
        <v>49118248</v>
      </c>
      <c r="C6" s="1">
        <v>49118248</v>
      </c>
      <c r="D6" s="1">
        <f t="shared" si="0"/>
        <v>0</v>
      </c>
      <c r="N6" t="s">
        <v>261</v>
      </c>
      <c r="O6">
        <v>2013</v>
      </c>
      <c r="P6">
        <v>79475059</v>
      </c>
      <c r="Q6">
        <v>75411582</v>
      </c>
      <c r="R6">
        <v>83538536</v>
      </c>
      <c r="S6">
        <v>73260507</v>
      </c>
      <c r="T6">
        <v>85689611</v>
      </c>
    </row>
    <row r="7" spans="1:20">
      <c r="A7" t="s">
        <v>7</v>
      </c>
      <c r="B7">
        <v>52880510</v>
      </c>
      <c r="C7" s="1">
        <v>52880510</v>
      </c>
      <c r="D7" s="1">
        <f t="shared" si="0"/>
        <v>0</v>
      </c>
      <c r="F7">
        <f>AVERAGE(B2:B13)</f>
        <v>48812034.333333336</v>
      </c>
      <c r="I7">
        <f>SUM(I8:I19)</f>
        <v>157688.7530637281</v>
      </c>
      <c r="J7">
        <f>SUM(J8:J19)</f>
        <v>0.10000000428408384</v>
      </c>
      <c r="K7" s="4">
        <f>SUM(K8:K19)</f>
        <v>157688.65306372487</v>
      </c>
      <c r="N7" t="s">
        <v>262</v>
      </c>
      <c r="O7">
        <v>2013</v>
      </c>
      <c r="P7">
        <v>83733594</v>
      </c>
      <c r="Q7">
        <v>79449382</v>
      </c>
      <c r="R7">
        <v>88017805</v>
      </c>
      <c r="S7">
        <v>77181458</v>
      </c>
      <c r="T7">
        <v>90285730</v>
      </c>
    </row>
    <row r="8" spans="1:20">
      <c r="A8" t="s">
        <v>8</v>
      </c>
      <c r="B8">
        <v>55664750</v>
      </c>
      <c r="C8" s="1">
        <v>55664750</v>
      </c>
      <c r="D8" s="1">
        <f t="shared" si="0"/>
        <v>0</v>
      </c>
      <c r="F8">
        <f t="shared" ref="F8:F71" si="1">AVERAGE(B3:B14)</f>
        <v>49135236.75</v>
      </c>
      <c r="G8">
        <f>AVERAGE(F7:F8)</f>
        <v>48973635.541666672</v>
      </c>
      <c r="H8">
        <f>B8-G8</f>
        <v>6691114.4583333284</v>
      </c>
      <c r="I8">
        <f>AVERAGE(H8,H20,H32,H44,H56,H68,H80,H92,H104,H116,H128,H140,H152,H164,H176,H188,H200)</f>
        <v>10086224.534313725</v>
      </c>
      <c r="J8" s="4">
        <v>10011553.300000001</v>
      </c>
      <c r="K8" s="4">
        <f>I8-J8</f>
        <v>74671.234313724563</v>
      </c>
      <c r="L8" s="4">
        <f>K8-K9</f>
        <v>67124.13587622717</v>
      </c>
      <c r="N8" t="s">
        <v>263</v>
      </c>
      <c r="O8">
        <v>2013</v>
      </c>
      <c r="P8">
        <v>80627763</v>
      </c>
      <c r="Q8">
        <v>76133646</v>
      </c>
      <c r="R8">
        <v>85121880</v>
      </c>
      <c r="S8">
        <v>73754604</v>
      </c>
      <c r="T8">
        <v>87500922</v>
      </c>
    </row>
    <row r="9" spans="1:20">
      <c r="A9" t="s">
        <v>9</v>
      </c>
      <c r="B9">
        <v>57723208</v>
      </c>
      <c r="C9" s="1">
        <v>57723208</v>
      </c>
      <c r="D9" s="1">
        <f t="shared" si="0"/>
        <v>0</v>
      </c>
      <c r="F9">
        <f t="shared" si="1"/>
        <v>49200582.833333336</v>
      </c>
      <c r="G9">
        <f t="shared" ref="G9:G72" si="2">AVERAGE(F8:F9)</f>
        <v>49167909.791666672</v>
      </c>
      <c r="H9">
        <f t="shared" ref="H9:H72" si="3">B9-G9</f>
        <v>8555298.2083333284</v>
      </c>
      <c r="I9">
        <f t="shared" ref="I9:I19" si="4">AVERAGE(H9,H21,H33,H45,H57,H69,H81,H93,H105,H117,H129,H141,H153,H165,H177,H189)</f>
        <v>8613219.3984374981</v>
      </c>
      <c r="J9" s="4">
        <v>8605672.3000000007</v>
      </c>
      <c r="K9" s="4">
        <f t="shared" ref="K9:K19" si="5">I9-J9</f>
        <v>7547.0984374973923</v>
      </c>
      <c r="L9">
        <f>(I7-K8)/11</f>
        <v>7547.0471590912312</v>
      </c>
      <c r="N9" t="s">
        <v>264</v>
      </c>
      <c r="O9">
        <v>2013</v>
      </c>
      <c r="P9">
        <v>68296062</v>
      </c>
      <c r="Q9">
        <v>63601414</v>
      </c>
      <c r="R9">
        <v>72990709</v>
      </c>
      <c r="S9">
        <v>61116218</v>
      </c>
      <c r="T9">
        <v>75475905</v>
      </c>
    </row>
    <row r="10" spans="1:20">
      <c r="A10" t="s">
        <v>10</v>
      </c>
      <c r="B10">
        <v>47035464</v>
      </c>
      <c r="C10" s="1">
        <v>47035464</v>
      </c>
      <c r="D10" s="1">
        <f t="shared" si="0"/>
        <v>0</v>
      </c>
      <c r="F10">
        <f t="shared" si="1"/>
        <v>49465411.916666664</v>
      </c>
      <c r="G10">
        <f t="shared" si="2"/>
        <v>49332997.375</v>
      </c>
      <c r="H10">
        <f t="shared" si="3"/>
        <v>-2297533.375</v>
      </c>
      <c r="I10">
        <f t="shared" si="4"/>
        <v>-4652130.583333334</v>
      </c>
      <c r="J10" s="4">
        <v>-4659677.5999999996</v>
      </c>
      <c r="K10" s="4">
        <f t="shared" si="5"/>
        <v>7547.0166666656733</v>
      </c>
      <c r="N10" t="s">
        <v>265</v>
      </c>
      <c r="O10">
        <v>2013</v>
      </c>
      <c r="P10">
        <v>70252581</v>
      </c>
      <c r="Q10">
        <v>65365625</v>
      </c>
      <c r="R10">
        <v>75139537</v>
      </c>
      <c r="S10">
        <v>62778627</v>
      </c>
      <c r="T10">
        <v>77726535</v>
      </c>
    </row>
    <row r="11" spans="1:20">
      <c r="A11" t="s">
        <v>11</v>
      </c>
      <c r="B11">
        <v>49263120</v>
      </c>
      <c r="C11" s="1">
        <v>49263120</v>
      </c>
      <c r="D11" s="1">
        <f t="shared" si="0"/>
        <v>0</v>
      </c>
      <c r="F11">
        <f t="shared" si="1"/>
        <v>49646280.25</v>
      </c>
      <c r="G11">
        <f t="shared" si="2"/>
        <v>49555846.083333328</v>
      </c>
      <c r="H11">
        <f t="shared" si="3"/>
        <v>-292726.08333332837</v>
      </c>
      <c r="I11">
        <f t="shared" si="4"/>
        <v>-1338310.1901041646</v>
      </c>
      <c r="J11" s="4">
        <v>-1345857.2</v>
      </c>
      <c r="K11" s="4">
        <f t="shared" si="5"/>
        <v>7547.0098958353046</v>
      </c>
      <c r="N11" t="s">
        <v>266</v>
      </c>
      <c r="O11">
        <v>2013</v>
      </c>
      <c r="P11">
        <v>65834057</v>
      </c>
      <c r="Q11">
        <v>60762079</v>
      </c>
      <c r="R11">
        <v>70906035</v>
      </c>
      <c r="S11">
        <v>58077137</v>
      </c>
      <c r="T11">
        <v>73590978</v>
      </c>
    </row>
    <row r="12" spans="1:20">
      <c r="A12" t="s">
        <v>12</v>
      </c>
      <c r="B12">
        <v>43937074</v>
      </c>
      <c r="C12" s="1">
        <v>43937074</v>
      </c>
      <c r="D12" s="1">
        <f t="shared" si="0"/>
        <v>0</v>
      </c>
      <c r="F12">
        <f t="shared" si="1"/>
        <v>49819079.75</v>
      </c>
      <c r="G12">
        <f t="shared" si="2"/>
        <v>49732680</v>
      </c>
      <c r="H12">
        <f t="shared" si="3"/>
        <v>-5795606</v>
      </c>
      <c r="I12">
        <f t="shared" si="4"/>
        <v>-5113907.6328125019</v>
      </c>
      <c r="J12" s="4">
        <v>-5121454.7</v>
      </c>
      <c r="K12" s="4">
        <f t="shared" si="5"/>
        <v>7547.0671874983236</v>
      </c>
      <c r="N12" t="s">
        <v>267</v>
      </c>
      <c r="O12">
        <v>2013</v>
      </c>
      <c r="P12">
        <v>68946802</v>
      </c>
      <c r="Q12">
        <v>63696318</v>
      </c>
      <c r="R12">
        <v>74197286</v>
      </c>
      <c r="S12">
        <v>60916880</v>
      </c>
      <c r="T12">
        <v>76976724</v>
      </c>
    </row>
    <row r="13" spans="1:20">
      <c r="A13" t="s">
        <v>13</v>
      </c>
      <c r="B13">
        <v>48539606</v>
      </c>
      <c r="C13" s="1">
        <v>48539606</v>
      </c>
      <c r="D13" s="1">
        <f t="shared" si="0"/>
        <v>0</v>
      </c>
      <c r="F13">
        <f t="shared" si="1"/>
        <v>49971305.666666664</v>
      </c>
      <c r="G13">
        <f t="shared" si="2"/>
        <v>49895192.708333328</v>
      </c>
      <c r="H13">
        <f t="shared" si="3"/>
        <v>-1355586.7083333284</v>
      </c>
      <c r="I13">
        <f t="shared" si="4"/>
        <v>-2406656.268229167</v>
      </c>
      <c r="J13" s="4">
        <v>-2414203.2999999998</v>
      </c>
      <c r="K13" s="4">
        <f t="shared" si="5"/>
        <v>7547.0317708328366</v>
      </c>
      <c r="N13" t="s">
        <v>256</v>
      </c>
      <c r="O13">
        <v>2014</v>
      </c>
      <c r="P13">
        <v>65460044</v>
      </c>
      <c r="Q13">
        <v>59744660</v>
      </c>
      <c r="R13">
        <v>71175428</v>
      </c>
      <c r="S13">
        <v>56719119</v>
      </c>
      <c r="T13">
        <v>74200969</v>
      </c>
    </row>
    <row r="14" spans="1:20">
      <c r="A14" t="s">
        <v>14</v>
      </c>
      <c r="B14">
        <v>45850623</v>
      </c>
      <c r="C14" s="1">
        <v>45850623</v>
      </c>
      <c r="D14" s="1">
        <f t="shared" si="0"/>
        <v>0</v>
      </c>
      <c r="F14">
        <f t="shared" si="1"/>
        <v>50165495.25</v>
      </c>
      <c r="G14">
        <f t="shared" si="2"/>
        <v>50068400.458333328</v>
      </c>
      <c r="H14">
        <f t="shared" si="3"/>
        <v>-4217777.4583333284</v>
      </c>
      <c r="I14">
        <f t="shared" si="4"/>
        <v>-5951588.2994791688</v>
      </c>
      <c r="J14" s="4">
        <v>-5959135.2999999998</v>
      </c>
      <c r="K14" s="4">
        <f t="shared" si="5"/>
        <v>7547.000520830974</v>
      </c>
      <c r="N14" t="s">
        <v>257</v>
      </c>
      <c r="O14">
        <v>2014</v>
      </c>
      <c r="P14">
        <v>61379511</v>
      </c>
      <c r="Q14">
        <v>55505141</v>
      </c>
      <c r="R14">
        <v>67253882</v>
      </c>
      <c r="S14">
        <v>52395437</v>
      </c>
      <c r="T14">
        <v>70363586</v>
      </c>
    </row>
    <row r="15" spans="1:20">
      <c r="A15" t="s">
        <v>15</v>
      </c>
      <c r="B15">
        <v>42838949</v>
      </c>
      <c r="C15" s="1">
        <v>42838949</v>
      </c>
      <c r="D15" s="1">
        <f t="shared" si="0"/>
        <v>0</v>
      </c>
      <c r="F15">
        <f t="shared" si="1"/>
        <v>50331514</v>
      </c>
      <c r="G15">
        <f t="shared" si="2"/>
        <v>50248504.625</v>
      </c>
      <c r="H15">
        <f t="shared" si="3"/>
        <v>-7409555.625</v>
      </c>
      <c r="I15">
        <f t="shared" si="4"/>
        <v>-9546987.4583333321</v>
      </c>
      <c r="J15" s="4">
        <v>-9554534.5</v>
      </c>
      <c r="K15" s="4">
        <f t="shared" si="5"/>
        <v>7547.0416666679084</v>
      </c>
      <c r="N15" t="s">
        <v>258</v>
      </c>
      <c r="O15">
        <v>2014</v>
      </c>
      <c r="P15">
        <v>75981801</v>
      </c>
      <c r="Q15">
        <v>69952634</v>
      </c>
      <c r="R15">
        <v>82010968</v>
      </c>
      <c r="S15">
        <v>66760986</v>
      </c>
      <c r="T15">
        <v>85202616</v>
      </c>
    </row>
    <row r="16" spans="1:20">
      <c r="A16" t="s">
        <v>16</v>
      </c>
      <c r="B16">
        <v>53620994</v>
      </c>
      <c r="C16" s="1">
        <v>53620994</v>
      </c>
      <c r="D16" s="1">
        <f t="shared" si="0"/>
        <v>0</v>
      </c>
      <c r="F16">
        <f t="shared" si="1"/>
        <v>50530074.5</v>
      </c>
      <c r="G16">
        <f t="shared" si="2"/>
        <v>50430794.25</v>
      </c>
      <c r="H16">
        <f t="shared" si="3"/>
        <v>3190199.75</v>
      </c>
      <c r="I16">
        <f t="shared" si="4"/>
        <v>2875281.3072916688</v>
      </c>
      <c r="J16" s="4">
        <v>2867734.3</v>
      </c>
      <c r="K16" s="4">
        <f t="shared" si="5"/>
        <v>7547.007291669026</v>
      </c>
      <c r="N16" t="s">
        <v>259</v>
      </c>
      <c r="O16">
        <v>2014</v>
      </c>
      <c r="P16">
        <v>73609440</v>
      </c>
      <c r="Q16">
        <v>67429353</v>
      </c>
      <c r="R16">
        <v>79789527</v>
      </c>
      <c r="S16">
        <v>64157812</v>
      </c>
      <c r="T16">
        <v>83061068</v>
      </c>
    </row>
    <row r="17" spans="1:20">
      <c r="A17" t="s">
        <v>17</v>
      </c>
      <c r="B17">
        <v>49282817</v>
      </c>
      <c r="C17" s="1">
        <v>49282817</v>
      </c>
      <c r="D17" s="1">
        <f t="shared" si="0"/>
        <v>0</v>
      </c>
      <c r="F17">
        <f t="shared" si="1"/>
        <v>50679721.083333336</v>
      </c>
      <c r="G17">
        <f t="shared" si="2"/>
        <v>50604897.791666672</v>
      </c>
      <c r="H17">
        <f t="shared" si="3"/>
        <v>-1322080.7916666716</v>
      </c>
      <c r="I17">
        <f t="shared" si="4"/>
        <v>-364948.57812499953</v>
      </c>
      <c r="J17" s="4">
        <v>-372495.6</v>
      </c>
      <c r="K17" s="4">
        <f t="shared" si="5"/>
        <v>7547.0218750004424</v>
      </c>
      <c r="N17" t="s">
        <v>260</v>
      </c>
      <c r="O17">
        <v>2014</v>
      </c>
      <c r="P17">
        <v>76996969</v>
      </c>
      <c r="Q17">
        <v>70669560</v>
      </c>
      <c r="R17">
        <v>83324378</v>
      </c>
      <c r="S17">
        <v>67320033</v>
      </c>
      <c r="T17">
        <v>86673906</v>
      </c>
    </row>
    <row r="18" spans="1:20">
      <c r="A18" t="s">
        <v>18</v>
      </c>
      <c r="B18">
        <v>51191842</v>
      </c>
      <c r="C18" s="1">
        <v>51191842</v>
      </c>
      <c r="D18" s="1">
        <f t="shared" si="0"/>
        <v>0</v>
      </c>
      <c r="F18">
        <f t="shared" si="1"/>
        <v>50939635.583333336</v>
      </c>
      <c r="G18">
        <f t="shared" si="2"/>
        <v>50809678.333333336</v>
      </c>
      <c r="H18">
        <f t="shared" si="3"/>
        <v>382163.66666666418</v>
      </c>
      <c r="I18">
        <f t="shared" si="4"/>
        <v>1680244.559895834</v>
      </c>
      <c r="J18" s="4">
        <v>1672697.5</v>
      </c>
      <c r="K18" s="4">
        <f t="shared" si="5"/>
        <v>7547.0598958339542</v>
      </c>
      <c r="N18" t="s">
        <v>261</v>
      </c>
      <c r="O18">
        <v>2014</v>
      </c>
      <c r="P18">
        <v>81653164</v>
      </c>
      <c r="Q18">
        <v>75181787</v>
      </c>
      <c r="R18">
        <v>88124541</v>
      </c>
      <c r="S18">
        <v>71756047</v>
      </c>
      <c r="T18">
        <v>91550281</v>
      </c>
    </row>
    <row r="19" spans="1:20">
      <c r="A19" t="s">
        <v>19</v>
      </c>
      <c r="B19">
        <v>54707221</v>
      </c>
      <c r="C19" s="1">
        <v>54707221</v>
      </c>
      <c r="D19" s="1">
        <f t="shared" si="0"/>
        <v>0</v>
      </c>
      <c r="F19">
        <f t="shared" si="1"/>
        <v>51032519.166666664</v>
      </c>
      <c r="G19">
        <f t="shared" si="2"/>
        <v>50986077.375</v>
      </c>
      <c r="H19">
        <f t="shared" si="3"/>
        <v>3721143.625</v>
      </c>
      <c r="I19">
        <f t="shared" si="4"/>
        <v>6277247.9635416688</v>
      </c>
      <c r="J19" s="4">
        <v>6269700.9000000004</v>
      </c>
      <c r="K19" s="4">
        <f t="shared" si="5"/>
        <v>7547.0635416684672</v>
      </c>
      <c r="N19" t="s">
        <v>262</v>
      </c>
      <c r="O19">
        <v>2014</v>
      </c>
      <c r="P19">
        <v>85911699</v>
      </c>
      <c r="Q19">
        <v>79299487</v>
      </c>
      <c r="R19">
        <v>92523911</v>
      </c>
      <c r="S19">
        <v>75799193</v>
      </c>
      <c r="T19">
        <v>96024204</v>
      </c>
    </row>
    <row r="20" spans="1:20">
      <c r="A20" t="s">
        <v>20</v>
      </c>
      <c r="B20">
        <v>57995025</v>
      </c>
      <c r="C20" s="1">
        <v>57995025</v>
      </c>
      <c r="D20" s="1">
        <f t="shared" si="0"/>
        <v>0</v>
      </c>
      <c r="F20">
        <f t="shared" si="1"/>
        <v>51087812.166666664</v>
      </c>
      <c r="G20">
        <f t="shared" si="2"/>
        <v>51060165.666666664</v>
      </c>
      <c r="H20">
        <f t="shared" si="3"/>
        <v>6934859.3333333358</v>
      </c>
      <c r="N20" t="s">
        <v>263</v>
      </c>
      <c r="O20">
        <v>2014</v>
      </c>
      <c r="P20">
        <v>82805868</v>
      </c>
      <c r="Q20">
        <v>76055759</v>
      </c>
      <c r="R20">
        <v>89555977</v>
      </c>
      <c r="S20">
        <v>72482468</v>
      </c>
      <c r="T20">
        <v>93129269</v>
      </c>
    </row>
    <row r="21" spans="1:20">
      <c r="A21" t="s">
        <v>21</v>
      </c>
      <c r="B21">
        <v>59715433</v>
      </c>
      <c r="C21" s="1">
        <v>59715433</v>
      </c>
      <c r="D21" s="1">
        <f t="shared" si="0"/>
        <v>0</v>
      </c>
      <c r="F21">
        <f t="shared" si="1"/>
        <v>51165339.166666664</v>
      </c>
      <c r="G21">
        <f t="shared" si="2"/>
        <v>51126575.666666664</v>
      </c>
      <c r="H21">
        <f t="shared" si="3"/>
        <v>8588857.3333333358</v>
      </c>
      <c r="N21" t="s">
        <v>264</v>
      </c>
      <c r="O21">
        <v>2014</v>
      </c>
      <c r="P21">
        <v>70474167</v>
      </c>
      <c r="Q21">
        <v>63588922</v>
      </c>
      <c r="R21">
        <v>77359411</v>
      </c>
      <c r="S21">
        <v>59944094</v>
      </c>
      <c r="T21">
        <v>81004239</v>
      </c>
    </row>
    <row r="22" spans="1:20">
      <c r="A22" t="s">
        <v>22</v>
      </c>
      <c r="B22">
        <v>49418190</v>
      </c>
      <c r="C22" s="1">
        <v>49418190</v>
      </c>
      <c r="D22" s="1">
        <f t="shared" si="0"/>
        <v>0</v>
      </c>
      <c r="F22">
        <f t="shared" si="1"/>
        <v>51143750.166666664</v>
      </c>
      <c r="G22">
        <f t="shared" si="2"/>
        <v>51154544.666666664</v>
      </c>
      <c r="H22">
        <f t="shared" si="3"/>
        <v>-1736354.6666666642</v>
      </c>
      <c r="N22" t="s">
        <v>265</v>
      </c>
      <c r="O22">
        <v>2014</v>
      </c>
      <c r="P22">
        <v>72430686</v>
      </c>
      <c r="Q22">
        <v>65412908</v>
      </c>
      <c r="R22">
        <v>79448464</v>
      </c>
      <c r="S22">
        <v>61697920</v>
      </c>
      <c r="T22">
        <v>83163452</v>
      </c>
    </row>
    <row r="23" spans="1:20">
      <c r="A23" t="s">
        <v>23</v>
      </c>
      <c r="B23">
        <v>51058879</v>
      </c>
      <c r="C23" s="1">
        <v>51058879</v>
      </c>
      <c r="D23" s="1">
        <f t="shared" si="0"/>
        <v>0</v>
      </c>
      <c r="F23">
        <f t="shared" si="1"/>
        <v>51367555.416666664</v>
      </c>
      <c r="G23">
        <f t="shared" si="2"/>
        <v>51255652.791666664</v>
      </c>
      <c r="H23">
        <f t="shared" si="3"/>
        <v>-196773.79166666418</v>
      </c>
      <c r="N23" t="s">
        <v>266</v>
      </c>
      <c r="O23">
        <v>2014</v>
      </c>
      <c r="P23">
        <v>68012162</v>
      </c>
      <c r="Q23">
        <v>60864307</v>
      </c>
      <c r="R23">
        <v>75160017</v>
      </c>
      <c r="S23">
        <v>57080461</v>
      </c>
      <c r="T23">
        <v>78943863</v>
      </c>
    </row>
    <row r="24" spans="1:20">
      <c r="A24" t="s">
        <v>24</v>
      </c>
      <c r="B24">
        <v>47056048</v>
      </c>
      <c r="C24" s="1">
        <v>47056048</v>
      </c>
      <c r="D24" s="1">
        <f t="shared" si="0"/>
        <v>0</v>
      </c>
      <c r="F24">
        <f t="shared" si="1"/>
        <v>51561218.416666664</v>
      </c>
      <c r="G24">
        <f t="shared" si="2"/>
        <v>51464386.916666664</v>
      </c>
      <c r="H24">
        <f t="shared" si="3"/>
        <v>-4408338.9166666642</v>
      </c>
      <c r="N24" t="s">
        <v>267</v>
      </c>
      <c r="O24">
        <v>2014</v>
      </c>
      <c r="P24">
        <v>71124907</v>
      </c>
      <c r="Q24">
        <v>63849300</v>
      </c>
      <c r="R24">
        <v>78400514</v>
      </c>
      <c r="S24">
        <v>59997826</v>
      </c>
      <c r="T24">
        <v>82251988</v>
      </c>
    </row>
    <row r="25" spans="1:20">
      <c r="A25" t="s">
        <v>25</v>
      </c>
      <c r="B25">
        <v>49654209</v>
      </c>
      <c r="C25" s="1">
        <v>49654209</v>
      </c>
      <c r="D25" s="1">
        <f t="shared" si="0"/>
        <v>0</v>
      </c>
      <c r="F25">
        <f t="shared" si="1"/>
        <v>51707318.5</v>
      </c>
      <c r="G25">
        <f t="shared" si="2"/>
        <v>51634268.458333328</v>
      </c>
      <c r="H25">
        <f t="shared" si="3"/>
        <v>-1980059.4583333284</v>
      </c>
      <c r="N25" t="s">
        <v>256</v>
      </c>
      <c r="O25">
        <v>2015</v>
      </c>
      <c r="P25">
        <v>67638149</v>
      </c>
      <c r="Q25">
        <v>60020243</v>
      </c>
      <c r="R25">
        <v>75256055</v>
      </c>
      <c r="S25">
        <v>55987568</v>
      </c>
      <c r="T25">
        <v>79288730</v>
      </c>
    </row>
    <row r="26" spans="1:20">
      <c r="A26" t="s">
        <v>26</v>
      </c>
      <c r="B26">
        <v>46514139</v>
      </c>
      <c r="C26" s="1">
        <v>46514139</v>
      </c>
      <c r="D26" s="1">
        <f t="shared" si="0"/>
        <v>0</v>
      </c>
      <c r="F26">
        <f t="shared" si="1"/>
        <v>51869330.583333336</v>
      </c>
      <c r="G26">
        <f t="shared" si="2"/>
        <v>51788324.541666672</v>
      </c>
      <c r="H26">
        <f t="shared" si="3"/>
        <v>-5274185.5416666716</v>
      </c>
      <c r="N26" t="s">
        <v>257</v>
      </c>
      <c r="O26">
        <v>2015</v>
      </c>
      <c r="P26">
        <v>63557616</v>
      </c>
      <c r="Q26">
        <v>55819716</v>
      </c>
      <c r="R26">
        <v>71295517</v>
      </c>
      <c r="S26">
        <v>51723518</v>
      </c>
      <c r="T26">
        <v>75391715</v>
      </c>
    </row>
    <row r="27" spans="1:20">
      <c r="A27" t="s">
        <v>27</v>
      </c>
      <c r="B27">
        <v>43769273</v>
      </c>
      <c r="C27" s="1">
        <v>43769273</v>
      </c>
      <c r="D27" s="1">
        <f t="shared" si="0"/>
        <v>0</v>
      </c>
      <c r="F27">
        <f t="shared" si="1"/>
        <v>51886979</v>
      </c>
      <c r="G27">
        <f t="shared" si="2"/>
        <v>51878154.791666672</v>
      </c>
      <c r="H27">
        <f t="shared" si="3"/>
        <v>-8108881.7916666716</v>
      </c>
      <c r="N27" t="s">
        <v>258</v>
      </c>
      <c r="O27">
        <v>2015</v>
      </c>
      <c r="P27">
        <v>78159906</v>
      </c>
      <c r="Q27">
        <v>70303843</v>
      </c>
      <c r="R27">
        <v>86015970</v>
      </c>
      <c r="S27">
        <v>66145094</v>
      </c>
      <c r="T27">
        <v>90174718</v>
      </c>
    </row>
    <row r="28" spans="1:20">
      <c r="A28" t="s">
        <v>28</v>
      </c>
      <c r="B28">
        <v>53361926</v>
      </c>
      <c r="C28" s="1">
        <v>53361926</v>
      </c>
      <c r="D28" s="1">
        <f t="shared" si="0"/>
        <v>0</v>
      </c>
      <c r="F28">
        <f t="shared" si="1"/>
        <v>51831403.166666664</v>
      </c>
      <c r="G28">
        <f t="shared" si="2"/>
        <v>51859191.083333328</v>
      </c>
      <c r="H28">
        <f t="shared" si="3"/>
        <v>1502734.9166666716</v>
      </c>
      <c r="N28" t="s">
        <v>259</v>
      </c>
      <c r="O28">
        <v>2015</v>
      </c>
      <c r="P28">
        <v>75787545</v>
      </c>
      <c r="Q28">
        <v>67815070</v>
      </c>
      <c r="R28">
        <v>83760020</v>
      </c>
      <c r="S28">
        <v>63594697</v>
      </c>
      <c r="T28">
        <v>87980393</v>
      </c>
    </row>
    <row r="29" spans="1:20">
      <c r="A29" t="s">
        <v>29</v>
      </c>
      <c r="B29">
        <v>51968480</v>
      </c>
      <c r="C29" s="1">
        <v>51968040</v>
      </c>
      <c r="D29" s="1">
        <f t="shared" si="0"/>
        <v>-440</v>
      </c>
      <c r="F29">
        <f t="shared" si="1"/>
        <v>51958014.666666664</v>
      </c>
      <c r="G29">
        <f t="shared" si="2"/>
        <v>51894708.916666664</v>
      </c>
      <c r="H29">
        <f t="shared" si="3"/>
        <v>73771.083333335817</v>
      </c>
      <c r="N29" t="s">
        <v>260</v>
      </c>
      <c r="O29">
        <v>2015</v>
      </c>
      <c r="P29">
        <v>79175074</v>
      </c>
      <c r="Q29">
        <v>71087863</v>
      </c>
      <c r="R29">
        <v>87262285</v>
      </c>
      <c r="S29">
        <v>66806753</v>
      </c>
      <c r="T29">
        <v>91543396</v>
      </c>
    </row>
    <row r="30" spans="1:20">
      <c r="A30" t="s">
        <v>30</v>
      </c>
      <c r="B30">
        <v>53515798</v>
      </c>
      <c r="C30" s="1">
        <v>53515798</v>
      </c>
      <c r="D30" s="1">
        <f t="shared" si="0"/>
        <v>0</v>
      </c>
      <c r="F30">
        <f t="shared" si="1"/>
        <v>52097875.25</v>
      </c>
      <c r="G30">
        <f t="shared" si="2"/>
        <v>52027944.958333328</v>
      </c>
      <c r="H30">
        <f t="shared" si="3"/>
        <v>1487853.0416666716</v>
      </c>
      <c r="N30" t="s">
        <v>261</v>
      </c>
      <c r="O30">
        <v>2015</v>
      </c>
      <c r="P30">
        <v>83831269</v>
      </c>
      <c r="Q30">
        <v>75630928</v>
      </c>
      <c r="R30">
        <v>92031611</v>
      </c>
      <c r="S30">
        <v>71289929</v>
      </c>
      <c r="T30">
        <v>96372609</v>
      </c>
    </row>
    <row r="31" spans="1:20">
      <c r="A31" t="s">
        <v>31</v>
      </c>
      <c r="B31">
        <v>56460422</v>
      </c>
      <c r="C31" s="1">
        <v>56459994</v>
      </c>
      <c r="D31" s="1">
        <f t="shared" si="0"/>
        <v>-428</v>
      </c>
      <c r="F31">
        <f t="shared" si="1"/>
        <v>52144077.916666664</v>
      </c>
      <c r="G31">
        <f t="shared" si="2"/>
        <v>52120976.583333328</v>
      </c>
      <c r="H31">
        <f t="shared" si="3"/>
        <v>4339445.4166666716</v>
      </c>
      <c r="N31" t="s">
        <v>262</v>
      </c>
      <c r="O31">
        <v>2015</v>
      </c>
      <c r="P31">
        <v>88089804</v>
      </c>
      <c r="Q31">
        <v>79777871</v>
      </c>
      <c r="R31">
        <v>96401736</v>
      </c>
      <c r="S31">
        <v>75377800</v>
      </c>
      <c r="T31">
        <v>100801808</v>
      </c>
    </row>
    <row r="32" spans="1:20">
      <c r="A32" t="s">
        <v>32</v>
      </c>
      <c r="B32">
        <v>59939170</v>
      </c>
      <c r="C32" s="1">
        <v>59939170</v>
      </c>
      <c r="D32" s="1">
        <f t="shared" si="0"/>
        <v>0</v>
      </c>
      <c r="F32">
        <f t="shared" si="1"/>
        <v>52266946.333333336</v>
      </c>
      <c r="G32">
        <f t="shared" si="2"/>
        <v>52205512.125</v>
      </c>
      <c r="H32">
        <f t="shared" si="3"/>
        <v>7733657.875</v>
      </c>
      <c r="N32" t="s">
        <v>263</v>
      </c>
      <c r="O32">
        <v>2015</v>
      </c>
      <c r="P32">
        <v>84983973</v>
      </c>
      <c r="Q32">
        <v>76561928</v>
      </c>
      <c r="R32">
        <v>93406019</v>
      </c>
      <c r="S32">
        <v>72103567</v>
      </c>
      <c r="T32">
        <v>97864380</v>
      </c>
    </row>
    <row r="33" spans="1:20">
      <c r="A33" t="s">
        <v>33</v>
      </c>
      <c r="B33">
        <v>59927214</v>
      </c>
      <c r="C33" s="1">
        <v>59926709</v>
      </c>
      <c r="D33" s="1">
        <f t="shared" si="0"/>
        <v>-505</v>
      </c>
      <c r="F33">
        <f t="shared" si="1"/>
        <v>52389607.833333336</v>
      </c>
      <c r="G33">
        <f t="shared" si="2"/>
        <v>52328277.083333336</v>
      </c>
      <c r="H33">
        <f t="shared" si="3"/>
        <v>7598936.9166666642</v>
      </c>
      <c r="N33" t="s">
        <v>264</v>
      </c>
      <c r="O33">
        <v>2015</v>
      </c>
      <c r="P33">
        <v>72652272</v>
      </c>
      <c r="Q33">
        <v>64121535</v>
      </c>
      <c r="R33">
        <v>81183008</v>
      </c>
      <c r="S33">
        <v>59605636</v>
      </c>
      <c r="T33">
        <v>85698908</v>
      </c>
    </row>
    <row r="34" spans="1:20">
      <c r="A34" t="s">
        <v>34</v>
      </c>
      <c r="B34">
        <v>48751280</v>
      </c>
      <c r="C34" s="1">
        <v>48751280</v>
      </c>
      <c r="D34" s="1">
        <f t="shared" si="0"/>
        <v>0</v>
      </c>
      <c r="F34">
        <f t="shared" si="1"/>
        <v>52655758.25</v>
      </c>
      <c r="G34">
        <f t="shared" si="2"/>
        <v>52522683.041666672</v>
      </c>
      <c r="H34">
        <f t="shared" si="3"/>
        <v>-3771403.0416666716</v>
      </c>
      <c r="N34" t="s">
        <v>265</v>
      </c>
      <c r="O34">
        <v>2015</v>
      </c>
      <c r="P34">
        <v>74608791</v>
      </c>
      <c r="Q34">
        <v>65970730</v>
      </c>
      <c r="R34">
        <v>83246852</v>
      </c>
      <c r="S34">
        <v>61398017</v>
      </c>
      <c r="T34">
        <v>87819565</v>
      </c>
    </row>
    <row r="35" spans="1:20">
      <c r="A35" t="s">
        <v>35</v>
      </c>
      <c r="B35">
        <v>52578217</v>
      </c>
      <c r="C35" s="1">
        <v>52578217</v>
      </c>
      <c r="D35" s="1">
        <f t="shared" si="0"/>
        <v>0</v>
      </c>
      <c r="F35">
        <f t="shared" si="1"/>
        <v>52818456.166666664</v>
      </c>
      <c r="G35">
        <f t="shared" si="2"/>
        <v>52737107.208333328</v>
      </c>
      <c r="H35">
        <f t="shared" si="3"/>
        <v>-158890.20833332837</v>
      </c>
      <c r="N35" t="s">
        <v>266</v>
      </c>
      <c r="O35">
        <v>2015</v>
      </c>
      <c r="P35">
        <v>70190267</v>
      </c>
      <c r="Q35">
        <v>61446200</v>
      </c>
      <c r="R35">
        <v>78934334</v>
      </c>
      <c r="S35">
        <v>56817370</v>
      </c>
      <c r="T35">
        <v>83563164</v>
      </c>
    </row>
    <row r="36" spans="1:20">
      <c r="A36" t="s">
        <v>36</v>
      </c>
      <c r="B36">
        <v>48734375</v>
      </c>
      <c r="C36" s="1">
        <v>48734375</v>
      </c>
      <c r="D36" s="1">
        <f t="shared" si="0"/>
        <v>0</v>
      </c>
      <c r="F36">
        <f t="shared" si="1"/>
        <v>52915052.833333336</v>
      </c>
      <c r="G36">
        <f t="shared" si="2"/>
        <v>52866754.5</v>
      </c>
      <c r="H36">
        <f t="shared" si="3"/>
        <v>-4132379.5</v>
      </c>
      <c r="N36" t="s">
        <v>267</v>
      </c>
      <c r="O36">
        <v>2015</v>
      </c>
      <c r="P36">
        <v>73303012</v>
      </c>
      <c r="Q36">
        <v>64454208</v>
      </c>
      <c r="R36">
        <v>82151816</v>
      </c>
      <c r="S36">
        <v>59769934</v>
      </c>
      <c r="T36">
        <v>86836090</v>
      </c>
    </row>
    <row r="37" spans="1:20">
      <c r="A37" t="s">
        <v>37</v>
      </c>
      <c r="B37">
        <v>50208641</v>
      </c>
      <c r="C37" s="1">
        <v>50208641</v>
      </c>
      <c r="D37" s="1">
        <f t="shared" si="0"/>
        <v>0</v>
      </c>
      <c r="F37">
        <f t="shared" si="1"/>
        <v>53144434.333333336</v>
      </c>
      <c r="G37">
        <f t="shared" si="2"/>
        <v>53029743.583333336</v>
      </c>
      <c r="H37">
        <f t="shared" si="3"/>
        <v>-2821102.5833333358</v>
      </c>
    </row>
    <row r="38" spans="1:20">
      <c r="A38" t="s">
        <v>38</v>
      </c>
      <c r="B38">
        <v>47988560</v>
      </c>
      <c r="C38" s="1">
        <v>47988560</v>
      </c>
      <c r="D38" s="1">
        <f t="shared" si="0"/>
        <v>0</v>
      </c>
      <c r="F38">
        <f t="shared" si="1"/>
        <v>53447190.833333336</v>
      </c>
      <c r="G38">
        <f t="shared" si="2"/>
        <v>53295812.583333336</v>
      </c>
      <c r="H38">
        <f t="shared" si="3"/>
        <v>-5307252.5833333358</v>
      </c>
    </row>
    <row r="39" spans="1:20">
      <c r="A39" t="s">
        <v>39</v>
      </c>
      <c r="B39">
        <v>45241211</v>
      </c>
      <c r="C39" s="1">
        <v>45241211</v>
      </c>
      <c r="D39" s="1">
        <f t="shared" si="0"/>
        <v>0</v>
      </c>
      <c r="F39">
        <f t="shared" si="1"/>
        <v>53703561.583333336</v>
      </c>
      <c r="G39">
        <f t="shared" si="2"/>
        <v>53575376.208333336</v>
      </c>
      <c r="H39">
        <f t="shared" si="3"/>
        <v>-8334165.2083333358</v>
      </c>
    </row>
    <row r="40" spans="1:20">
      <c r="A40" t="s">
        <v>40</v>
      </c>
      <c r="B40">
        <v>56555731</v>
      </c>
      <c r="C40" s="1">
        <v>56555731</v>
      </c>
      <c r="D40" s="1">
        <f t="shared" si="0"/>
        <v>0</v>
      </c>
      <c r="F40">
        <f t="shared" si="1"/>
        <v>54068619.25</v>
      </c>
      <c r="G40">
        <f t="shared" si="2"/>
        <v>53886090.416666672</v>
      </c>
      <c r="H40">
        <f t="shared" si="3"/>
        <v>2669640.5833333284</v>
      </c>
    </row>
    <row r="41" spans="1:20">
      <c r="A41" t="s">
        <v>41</v>
      </c>
      <c r="B41">
        <v>53920855</v>
      </c>
      <c r="C41" s="1">
        <v>53920855</v>
      </c>
      <c r="D41" s="1">
        <f t="shared" si="0"/>
        <v>0</v>
      </c>
      <c r="F41">
        <f t="shared" si="1"/>
        <v>54408259.583333336</v>
      </c>
      <c r="G41">
        <f t="shared" si="2"/>
        <v>54238439.416666672</v>
      </c>
      <c r="H41">
        <f t="shared" si="3"/>
        <v>-317584.41666667163</v>
      </c>
    </row>
    <row r="42" spans="1:20">
      <c r="A42" t="s">
        <v>42</v>
      </c>
      <c r="B42">
        <v>54674958</v>
      </c>
      <c r="C42" s="1">
        <v>54674958</v>
      </c>
      <c r="D42" s="1">
        <f t="shared" si="0"/>
        <v>0</v>
      </c>
      <c r="F42">
        <f t="shared" si="1"/>
        <v>54781686.666666664</v>
      </c>
      <c r="G42">
        <f t="shared" si="2"/>
        <v>54594973.125</v>
      </c>
      <c r="H42">
        <f t="shared" si="3"/>
        <v>79984.875</v>
      </c>
    </row>
    <row r="43" spans="1:20">
      <c r="A43" t="s">
        <v>43</v>
      </c>
      <c r="B43">
        <v>59213000</v>
      </c>
      <c r="C43" s="1">
        <v>59213000</v>
      </c>
      <c r="D43" s="1">
        <f t="shared" si="0"/>
        <v>0</v>
      </c>
      <c r="F43">
        <f t="shared" si="1"/>
        <v>54909868.333333336</v>
      </c>
      <c r="G43">
        <f t="shared" si="2"/>
        <v>54845777.5</v>
      </c>
      <c r="H43">
        <f t="shared" si="3"/>
        <v>4367222.5</v>
      </c>
    </row>
    <row r="44" spans="1:20">
      <c r="A44" t="s">
        <v>44</v>
      </c>
      <c r="B44">
        <v>63572248</v>
      </c>
      <c r="C44" s="1">
        <v>63572248</v>
      </c>
      <c r="D44" s="1">
        <f t="shared" si="0"/>
        <v>0</v>
      </c>
      <c r="F44">
        <f t="shared" si="1"/>
        <v>54997939.333333336</v>
      </c>
      <c r="G44">
        <f t="shared" si="2"/>
        <v>54953903.833333336</v>
      </c>
      <c r="H44">
        <f t="shared" si="3"/>
        <v>8618344.1666666642</v>
      </c>
    </row>
    <row r="45" spans="1:20">
      <c r="A45" t="s">
        <v>45</v>
      </c>
      <c r="B45">
        <v>63003663</v>
      </c>
      <c r="C45" s="1">
        <v>63003663</v>
      </c>
      <c r="D45" s="1">
        <f t="shared" si="0"/>
        <v>0</v>
      </c>
      <c r="F45">
        <f t="shared" si="1"/>
        <v>55336697</v>
      </c>
      <c r="G45">
        <f t="shared" si="2"/>
        <v>55167318.166666672</v>
      </c>
      <c r="H45">
        <f t="shared" si="3"/>
        <v>7836344.8333333284</v>
      </c>
    </row>
    <row r="46" spans="1:20">
      <c r="A46" t="s">
        <v>46</v>
      </c>
      <c r="B46">
        <v>53131972</v>
      </c>
      <c r="C46" s="1">
        <v>53131972</v>
      </c>
      <c r="D46" s="1">
        <f t="shared" si="0"/>
        <v>0</v>
      </c>
      <c r="F46">
        <f t="shared" si="1"/>
        <v>55660681.166666664</v>
      </c>
      <c r="G46">
        <f t="shared" si="2"/>
        <v>55498689.083333328</v>
      </c>
      <c r="H46">
        <f t="shared" si="3"/>
        <v>-2366717.0833333284</v>
      </c>
    </row>
    <row r="47" spans="1:20">
      <c r="A47" t="s">
        <v>47</v>
      </c>
      <c r="B47">
        <v>56653901</v>
      </c>
      <c r="C47" s="1">
        <v>56653901</v>
      </c>
      <c r="D47" s="1">
        <f t="shared" si="0"/>
        <v>0</v>
      </c>
      <c r="F47">
        <f t="shared" si="1"/>
        <v>56024499.916666664</v>
      </c>
      <c r="G47">
        <f t="shared" si="2"/>
        <v>55842590.541666664</v>
      </c>
      <c r="H47">
        <f t="shared" si="3"/>
        <v>811310.45833333582</v>
      </c>
    </row>
    <row r="48" spans="1:20">
      <c r="A48" t="s">
        <v>48</v>
      </c>
      <c r="B48">
        <v>53215500</v>
      </c>
      <c r="C48" s="1">
        <v>53215500</v>
      </c>
      <c r="D48" s="1">
        <f t="shared" si="0"/>
        <v>0</v>
      </c>
      <c r="F48">
        <f t="shared" si="1"/>
        <v>56512735.333333336</v>
      </c>
      <c r="G48">
        <f t="shared" si="2"/>
        <v>56268617.625</v>
      </c>
      <c r="H48">
        <f t="shared" si="3"/>
        <v>-3053117.625</v>
      </c>
    </row>
    <row r="49" spans="1:8">
      <c r="A49" t="s">
        <v>49</v>
      </c>
      <c r="B49">
        <v>51746821</v>
      </c>
      <c r="C49" s="1">
        <v>51746821</v>
      </c>
      <c r="D49" s="1">
        <f t="shared" si="0"/>
        <v>0</v>
      </c>
      <c r="F49">
        <f t="shared" si="1"/>
        <v>56986926.583333336</v>
      </c>
      <c r="G49">
        <f t="shared" si="2"/>
        <v>56749830.958333336</v>
      </c>
      <c r="H49">
        <f t="shared" si="3"/>
        <v>-5003009.9583333358</v>
      </c>
    </row>
    <row r="50" spans="1:8">
      <c r="A50" t="s">
        <v>50</v>
      </c>
      <c r="B50">
        <v>49045412</v>
      </c>
      <c r="C50" s="1">
        <v>49045412</v>
      </c>
      <c r="D50" s="1">
        <f t="shared" si="0"/>
        <v>0</v>
      </c>
      <c r="F50">
        <f t="shared" si="1"/>
        <v>57301437.333333336</v>
      </c>
      <c r="G50">
        <f t="shared" si="2"/>
        <v>57144181.958333336</v>
      </c>
      <c r="H50">
        <f t="shared" si="3"/>
        <v>-8098769.9583333358</v>
      </c>
    </row>
    <row r="51" spans="1:8">
      <c r="A51" t="s">
        <v>51</v>
      </c>
      <c r="B51">
        <v>49306303</v>
      </c>
      <c r="C51" s="1">
        <v>49306303</v>
      </c>
      <c r="D51" s="1">
        <f t="shared" si="0"/>
        <v>0</v>
      </c>
      <c r="F51">
        <f t="shared" si="1"/>
        <v>57572532.416666664</v>
      </c>
      <c r="G51">
        <f t="shared" si="2"/>
        <v>57436984.875</v>
      </c>
      <c r="H51">
        <f t="shared" si="3"/>
        <v>-8130681.875</v>
      </c>
    </row>
    <row r="52" spans="1:8">
      <c r="A52" t="s">
        <v>52</v>
      </c>
      <c r="B52">
        <v>60443541</v>
      </c>
      <c r="C52" s="1">
        <v>60443541</v>
      </c>
      <c r="D52" s="1">
        <f t="shared" si="0"/>
        <v>0</v>
      </c>
      <c r="F52">
        <f t="shared" si="1"/>
        <v>57803243.416666664</v>
      </c>
      <c r="G52">
        <f t="shared" si="2"/>
        <v>57687887.916666664</v>
      </c>
      <c r="H52">
        <f t="shared" si="3"/>
        <v>2755653.0833333358</v>
      </c>
    </row>
    <row r="53" spans="1:8">
      <c r="A53" t="s">
        <v>53</v>
      </c>
      <c r="B53">
        <v>58286680</v>
      </c>
      <c r="C53" s="1">
        <v>58286680</v>
      </c>
      <c r="D53" s="1">
        <f t="shared" si="0"/>
        <v>0</v>
      </c>
      <c r="F53">
        <f t="shared" si="1"/>
        <v>57946584.666666664</v>
      </c>
      <c r="G53">
        <f t="shared" si="2"/>
        <v>57874914.041666664</v>
      </c>
      <c r="H53">
        <f t="shared" si="3"/>
        <v>411765.95833333582</v>
      </c>
    </row>
    <row r="54" spans="1:8">
      <c r="A54" t="s">
        <v>54</v>
      </c>
      <c r="B54">
        <v>60533783</v>
      </c>
      <c r="C54" s="1">
        <v>60533783</v>
      </c>
      <c r="D54" s="1">
        <f t="shared" si="0"/>
        <v>0</v>
      </c>
      <c r="F54">
        <f t="shared" si="1"/>
        <v>58144486.75</v>
      </c>
      <c r="G54">
        <f t="shared" si="2"/>
        <v>58045535.708333328</v>
      </c>
      <c r="H54">
        <f t="shared" si="3"/>
        <v>2488247.2916666716</v>
      </c>
    </row>
    <row r="55" spans="1:8">
      <c r="A55" t="s">
        <v>55</v>
      </c>
      <c r="B55">
        <v>64903295</v>
      </c>
      <c r="C55" s="1">
        <v>64903295</v>
      </c>
      <c r="D55" s="1">
        <f t="shared" si="0"/>
        <v>0</v>
      </c>
      <c r="F55">
        <f t="shared" si="1"/>
        <v>58400832.5</v>
      </c>
      <c r="G55">
        <f t="shared" si="2"/>
        <v>58272659.625</v>
      </c>
      <c r="H55">
        <f t="shared" si="3"/>
        <v>6630635.375</v>
      </c>
    </row>
    <row r="56" spans="1:8">
      <c r="A56" t="s">
        <v>56</v>
      </c>
      <c r="B56">
        <v>67346377</v>
      </c>
      <c r="C56" s="1">
        <v>67346377</v>
      </c>
      <c r="D56" s="1">
        <f t="shared" si="0"/>
        <v>0</v>
      </c>
      <c r="F56">
        <f t="shared" si="1"/>
        <v>58699911</v>
      </c>
      <c r="G56">
        <f t="shared" si="2"/>
        <v>58550371.75</v>
      </c>
      <c r="H56">
        <f t="shared" si="3"/>
        <v>8796005.25</v>
      </c>
    </row>
    <row r="57" spans="1:8">
      <c r="A57" t="s">
        <v>57</v>
      </c>
      <c r="B57">
        <v>66256804</v>
      </c>
      <c r="C57" s="1">
        <v>66256804</v>
      </c>
      <c r="D57" s="1">
        <f t="shared" si="0"/>
        <v>0</v>
      </c>
      <c r="F57">
        <f t="shared" si="1"/>
        <v>58718767.25</v>
      </c>
      <c r="G57">
        <f t="shared" si="2"/>
        <v>58709339.125</v>
      </c>
      <c r="H57">
        <f t="shared" si="3"/>
        <v>7547464.875</v>
      </c>
    </row>
    <row r="58" spans="1:8">
      <c r="A58" t="s">
        <v>58</v>
      </c>
      <c r="B58">
        <v>55900504</v>
      </c>
      <c r="C58" s="1">
        <v>55900504</v>
      </c>
      <c r="D58" s="1">
        <f t="shared" si="0"/>
        <v>0</v>
      </c>
      <c r="F58">
        <f t="shared" si="1"/>
        <v>58813060.083333336</v>
      </c>
      <c r="G58">
        <f t="shared" si="2"/>
        <v>58765913.666666672</v>
      </c>
      <c r="H58">
        <f t="shared" si="3"/>
        <v>-2865409.6666666716</v>
      </c>
    </row>
    <row r="59" spans="1:8">
      <c r="A59" t="s">
        <v>59</v>
      </c>
      <c r="B59">
        <v>58373996</v>
      </c>
      <c r="C59" s="1">
        <v>58373996</v>
      </c>
      <c r="D59" s="1">
        <f t="shared" si="0"/>
        <v>0</v>
      </c>
      <c r="F59">
        <f t="shared" si="1"/>
        <v>58885140.5</v>
      </c>
      <c r="G59">
        <f t="shared" si="2"/>
        <v>58849100.291666672</v>
      </c>
      <c r="H59">
        <f t="shared" si="3"/>
        <v>-475104.29166667163</v>
      </c>
    </row>
    <row r="60" spans="1:8">
      <c r="A60" t="s">
        <v>60</v>
      </c>
      <c r="B60">
        <v>55590325</v>
      </c>
      <c r="C60" s="1">
        <v>55590325</v>
      </c>
      <c r="D60" s="1">
        <f t="shared" si="0"/>
        <v>0</v>
      </c>
      <c r="F60">
        <f t="shared" si="1"/>
        <v>58812526.583333336</v>
      </c>
      <c r="G60">
        <f t="shared" si="2"/>
        <v>58848833.541666672</v>
      </c>
      <c r="H60">
        <f t="shared" si="3"/>
        <v>-3258508.5416666716</v>
      </c>
    </row>
    <row r="61" spans="1:8">
      <c r="A61" t="s">
        <v>61</v>
      </c>
      <c r="B61">
        <v>54822970</v>
      </c>
      <c r="C61" s="1">
        <v>54822970</v>
      </c>
      <c r="D61" s="1">
        <f t="shared" si="0"/>
        <v>0</v>
      </c>
      <c r="F61">
        <f t="shared" si="1"/>
        <v>58766695.583333336</v>
      </c>
      <c r="G61">
        <f t="shared" si="2"/>
        <v>58789611.083333336</v>
      </c>
      <c r="H61">
        <f t="shared" si="3"/>
        <v>-3966641.0833333358</v>
      </c>
    </row>
    <row r="62" spans="1:8">
      <c r="A62" t="s">
        <v>62</v>
      </c>
      <c r="B62">
        <v>52634354</v>
      </c>
      <c r="C62" s="1">
        <v>52634354</v>
      </c>
      <c r="D62" s="1">
        <f t="shared" si="0"/>
        <v>0</v>
      </c>
      <c r="F62">
        <f t="shared" si="1"/>
        <v>58818272.333333336</v>
      </c>
      <c r="G62">
        <f t="shared" si="2"/>
        <v>58792483.958333336</v>
      </c>
      <c r="H62">
        <f t="shared" si="3"/>
        <v>-6158129.9583333358</v>
      </c>
    </row>
    <row r="63" spans="1:8">
      <c r="A63" t="s">
        <v>63</v>
      </c>
      <c r="B63">
        <v>49532578</v>
      </c>
      <c r="C63" s="1">
        <v>49532578</v>
      </c>
      <c r="D63" s="1">
        <f t="shared" si="0"/>
        <v>0</v>
      </c>
      <c r="F63">
        <f t="shared" si="1"/>
        <v>58994962</v>
      </c>
      <c r="G63">
        <f t="shared" si="2"/>
        <v>58906617.166666672</v>
      </c>
      <c r="H63">
        <f t="shared" si="3"/>
        <v>-9374039.1666666716</v>
      </c>
    </row>
    <row r="64" spans="1:8">
      <c r="A64" t="s">
        <v>64</v>
      </c>
      <c r="B64">
        <v>61575055</v>
      </c>
      <c r="C64" s="1">
        <v>61575055</v>
      </c>
      <c r="D64" s="1">
        <f t="shared" si="0"/>
        <v>0</v>
      </c>
      <c r="F64">
        <f t="shared" si="1"/>
        <v>57553409</v>
      </c>
      <c r="G64">
        <f t="shared" si="2"/>
        <v>58274185.5</v>
      </c>
      <c r="H64">
        <f t="shared" si="3"/>
        <v>3300869.5</v>
      </c>
    </row>
    <row r="65" spans="1:8">
      <c r="A65" t="s">
        <v>65</v>
      </c>
      <c r="B65">
        <v>59151645</v>
      </c>
      <c r="C65" s="1">
        <v>59151645</v>
      </c>
      <c r="D65" s="1">
        <f t="shared" si="0"/>
        <v>0</v>
      </c>
      <c r="F65">
        <f t="shared" si="1"/>
        <v>56352641.666666664</v>
      </c>
      <c r="G65">
        <f t="shared" si="2"/>
        <v>56953025.333333328</v>
      </c>
      <c r="H65">
        <f t="shared" si="3"/>
        <v>2198619.6666666716</v>
      </c>
    </row>
    <row r="66" spans="1:8">
      <c r="A66" t="s">
        <v>66</v>
      </c>
      <c r="B66">
        <v>59662416</v>
      </c>
      <c r="C66" s="1">
        <v>59662416</v>
      </c>
      <c r="D66" s="1">
        <f t="shared" si="0"/>
        <v>0</v>
      </c>
      <c r="F66">
        <f t="shared" si="1"/>
        <v>55463094.916666664</v>
      </c>
      <c r="G66">
        <f t="shared" si="2"/>
        <v>55907868.291666664</v>
      </c>
      <c r="H66">
        <f t="shared" si="3"/>
        <v>3754547.7083333358</v>
      </c>
    </row>
    <row r="67" spans="1:8">
      <c r="A67" t="s">
        <v>67</v>
      </c>
      <c r="B67">
        <v>64353323</v>
      </c>
      <c r="C67" s="1">
        <v>64353323</v>
      </c>
      <c r="D67" s="1">
        <f t="shared" ref="D67:D130" si="6">C67-B67</f>
        <v>0</v>
      </c>
      <c r="F67">
        <f t="shared" si="1"/>
        <v>54880889.166666664</v>
      </c>
      <c r="G67">
        <f t="shared" si="2"/>
        <v>55171992.041666664</v>
      </c>
      <c r="H67">
        <f t="shared" si="3"/>
        <v>9181330.9583333358</v>
      </c>
    </row>
    <row r="68" spans="1:8">
      <c r="A68" t="s">
        <v>68</v>
      </c>
      <c r="B68">
        <v>67965298</v>
      </c>
      <c r="C68" s="1">
        <v>67965241</v>
      </c>
      <c r="D68" s="1">
        <f t="shared" si="6"/>
        <v>-57</v>
      </c>
      <c r="F68">
        <f t="shared" si="1"/>
        <v>54346695.583333336</v>
      </c>
      <c r="G68">
        <f t="shared" si="2"/>
        <v>54613792.375</v>
      </c>
      <c r="H68">
        <f t="shared" si="3"/>
        <v>13351505.625</v>
      </c>
    </row>
    <row r="69" spans="1:8">
      <c r="A69" t="s">
        <v>69</v>
      </c>
      <c r="B69">
        <v>68377080</v>
      </c>
      <c r="C69" s="1">
        <v>68376612</v>
      </c>
      <c r="D69" s="1">
        <f t="shared" si="6"/>
        <v>-468</v>
      </c>
      <c r="F69">
        <f t="shared" si="1"/>
        <v>53936908.166666664</v>
      </c>
      <c r="G69">
        <f t="shared" si="2"/>
        <v>54141801.875</v>
      </c>
      <c r="H69">
        <f t="shared" si="3"/>
        <v>14235278.125</v>
      </c>
    </row>
    <row r="70" spans="1:8">
      <c r="A70" t="s">
        <v>70</v>
      </c>
      <c r="B70">
        <v>38601868</v>
      </c>
      <c r="C70" s="1">
        <v>38601717</v>
      </c>
      <c r="D70" s="1">
        <f t="shared" si="6"/>
        <v>-151</v>
      </c>
      <c r="F70">
        <f t="shared" si="1"/>
        <v>53547131</v>
      </c>
      <c r="G70">
        <f t="shared" si="2"/>
        <v>53742019.583333328</v>
      </c>
      <c r="H70">
        <f t="shared" si="3"/>
        <v>-15140151.583333328</v>
      </c>
    </row>
    <row r="71" spans="1:8">
      <c r="A71" t="s">
        <v>71</v>
      </c>
      <c r="B71">
        <v>43964788</v>
      </c>
      <c r="C71" s="1">
        <v>43964770</v>
      </c>
      <c r="D71" s="1">
        <f t="shared" si="6"/>
        <v>-18</v>
      </c>
      <c r="F71">
        <f t="shared" si="1"/>
        <v>52996340.916666664</v>
      </c>
      <c r="G71">
        <f t="shared" si="2"/>
        <v>53271735.958333328</v>
      </c>
      <c r="H71">
        <f t="shared" si="3"/>
        <v>-9306947.9583333284</v>
      </c>
    </row>
    <row r="72" spans="1:8">
      <c r="A72" t="s">
        <v>72</v>
      </c>
      <c r="B72">
        <v>44915764</v>
      </c>
      <c r="C72" s="1">
        <v>44915764</v>
      </c>
      <c r="D72" s="1">
        <f t="shared" si="6"/>
        <v>0</v>
      </c>
      <c r="F72">
        <f t="shared" ref="F72:F135" si="7">AVERAGE(B67:B78)</f>
        <v>52617477.916666664</v>
      </c>
      <c r="G72">
        <f t="shared" si="2"/>
        <v>52806909.416666664</v>
      </c>
      <c r="H72">
        <f t="shared" si="3"/>
        <v>-7891145.4166666642</v>
      </c>
    </row>
    <row r="73" spans="1:8">
      <c r="A73" t="s">
        <v>73</v>
      </c>
      <c r="B73">
        <v>47836501</v>
      </c>
      <c r="C73" s="1">
        <v>47819118</v>
      </c>
      <c r="D73" s="1">
        <f t="shared" si="6"/>
        <v>-17383</v>
      </c>
      <c r="F73">
        <f t="shared" si="7"/>
        <v>52233479.583333336</v>
      </c>
      <c r="G73">
        <f t="shared" ref="G73:G136" si="8">AVERAGE(F72:F73)</f>
        <v>52425478.75</v>
      </c>
      <c r="H73">
        <f t="shared" ref="H73:H136" si="9">B73-G73</f>
        <v>-4588977.75</v>
      </c>
    </row>
    <row r="74" spans="1:8">
      <c r="A74" t="s">
        <v>74</v>
      </c>
      <c r="B74">
        <v>46224031</v>
      </c>
      <c r="C74" s="1">
        <v>46224031</v>
      </c>
      <c r="D74" s="1">
        <f t="shared" si="6"/>
        <v>0</v>
      </c>
      <c r="F74">
        <f t="shared" si="7"/>
        <v>51791747.333333336</v>
      </c>
      <c r="G74">
        <f t="shared" si="8"/>
        <v>52012613.458333336</v>
      </c>
      <c r="H74">
        <f t="shared" si="9"/>
        <v>-5788582.4583333358</v>
      </c>
    </row>
    <row r="75" spans="1:8">
      <c r="A75" t="s">
        <v>75</v>
      </c>
      <c r="B75">
        <v>44615129</v>
      </c>
      <c r="C75" s="1">
        <v>44604154</v>
      </c>
      <c r="D75" s="1">
        <f t="shared" si="6"/>
        <v>-10975</v>
      </c>
      <c r="F75">
        <f t="shared" si="7"/>
        <v>51339058.666666664</v>
      </c>
      <c r="G75">
        <f t="shared" si="8"/>
        <v>51565403</v>
      </c>
      <c r="H75">
        <f t="shared" si="9"/>
        <v>-6950274</v>
      </c>
    </row>
    <row r="76" spans="1:8">
      <c r="A76" t="s">
        <v>76</v>
      </c>
      <c r="B76">
        <v>56897729</v>
      </c>
      <c r="C76" s="1">
        <v>56897722</v>
      </c>
      <c r="D76" s="1">
        <f t="shared" si="6"/>
        <v>-7</v>
      </c>
      <c r="F76">
        <f t="shared" si="7"/>
        <v>52213572.583333336</v>
      </c>
      <c r="G76">
        <f t="shared" si="8"/>
        <v>51776315.625</v>
      </c>
      <c r="H76">
        <f t="shared" si="9"/>
        <v>5121413.375</v>
      </c>
    </row>
    <row r="77" spans="1:8">
      <c r="A77" t="s">
        <v>77</v>
      </c>
      <c r="B77">
        <v>52542164</v>
      </c>
      <c r="C77" s="1">
        <v>52542164</v>
      </c>
      <c r="D77" s="1">
        <f t="shared" si="6"/>
        <v>0</v>
      </c>
      <c r="F77">
        <f t="shared" si="7"/>
        <v>53051485.916666664</v>
      </c>
      <c r="G77">
        <f t="shared" si="8"/>
        <v>52632529.25</v>
      </c>
      <c r="H77">
        <f t="shared" si="9"/>
        <v>-90365.25</v>
      </c>
    </row>
    <row r="78" spans="1:8">
      <c r="A78" t="s">
        <v>78</v>
      </c>
      <c r="B78">
        <v>55116060</v>
      </c>
      <c r="C78" s="1">
        <v>55116060</v>
      </c>
      <c r="D78" s="1">
        <f t="shared" si="6"/>
        <v>0</v>
      </c>
      <c r="F78">
        <f t="shared" si="7"/>
        <v>53484073.416666664</v>
      </c>
      <c r="G78">
        <f t="shared" si="8"/>
        <v>53267779.666666664</v>
      </c>
      <c r="H78">
        <f t="shared" si="9"/>
        <v>1848280.3333333358</v>
      </c>
    </row>
    <row r="79" spans="1:8">
      <c r="A79" t="s">
        <v>79</v>
      </c>
      <c r="B79">
        <v>59745343</v>
      </c>
      <c r="C79" s="1">
        <v>59745334</v>
      </c>
      <c r="D79" s="1">
        <f t="shared" si="6"/>
        <v>-9</v>
      </c>
      <c r="F79">
        <f t="shared" si="7"/>
        <v>54219081.166666664</v>
      </c>
      <c r="G79">
        <f t="shared" si="8"/>
        <v>53851577.291666664</v>
      </c>
      <c r="H79">
        <f t="shared" si="9"/>
        <v>5893765.7083333358</v>
      </c>
    </row>
    <row r="80" spans="1:8">
      <c r="A80" t="s">
        <v>80</v>
      </c>
      <c r="B80">
        <v>62664511</v>
      </c>
      <c r="C80" s="1">
        <v>62664504</v>
      </c>
      <c r="D80" s="1">
        <f t="shared" si="6"/>
        <v>-7</v>
      </c>
      <c r="F80">
        <f t="shared" si="7"/>
        <v>54633509.833333336</v>
      </c>
      <c r="G80">
        <f t="shared" si="8"/>
        <v>54426295.5</v>
      </c>
      <c r="H80">
        <f t="shared" si="9"/>
        <v>8238215.5</v>
      </c>
    </row>
    <row r="81" spans="1:8">
      <c r="A81" t="s">
        <v>81</v>
      </c>
      <c r="B81">
        <v>62944816</v>
      </c>
      <c r="C81" s="1">
        <v>62944802</v>
      </c>
      <c r="D81" s="1">
        <f t="shared" si="6"/>
        <v>-14</v>
      </c>
      <c r="F81">
        <f t="shared" si="7"/>
        <v>54835649.583333336</v>
      </c>
      <c r="G81">
        <f t="shared" si="8"/>
        <v>54734579.708333336</v>
      </c>
      <c r="H81">
        <f t="shared" si="9"/>
        <v>8210236.2916666642</v>
      </c>
    </row>
    <row r="82" spans="1:8">
      <c r="A82" t="s">
        <v>82</v>
      </c>
      <c r="B82">
        <v>49096035</v>
      </c>
      <c r="C82" s="1">
        <v>49096033</v>
      </c>
      <c r="D82" s="1">
        <f t="shared" si="6"/>
        <v>-2</v>
      </c>
      <c r="F82">
        <f t="shared" si="7"/>
        <v>54824720.5</v>
      </c>
      <c r="G82">
        <f t="shared" si="8"/>
        <v>54830185.041666672</v>
      </c>
      <c r="H82">
        <f t="shared" si="9"/>
        <v>-5734150.0416666716</v>
      </c>
    </row>
    <row r="83" spans="1:8">
      <c r="A83" t="s">
        <v>83</v>
      </c>
      <c r="B83">
        <v>54019748</v>
      </c>
      <c r="C83" s="1">
        <v>54019748</v>
      </c>
      <c r="D83" s="1">
        <f t="shared" si="6"/>
        <v>0</v>
      </c>
      <c r="F83">
        <f t="shared" si="7"/>
        <v>54767661.25</v>
      </c>
      <c r="G83">
        <f t="shared" si="8"/>
        <v>54796190.875</v>
      </c>
      <c r="H83">
        <f t="shared" si="9"/>
        <v>-776442.875</v>
      </c>
    </row>
    <row r="84" spans="1:8">
      <c r="A84" t="s">
        <v>84</v>
      </c>
      <c r="B84">
        <v>50106814</v>
      </c>
      <c r="C84" s="1">
        <v>50105232</v>
      </c>
      <c r="D84" s="1">
        <f t="shared" si="6"/>
        <v>-1582</v>
      </c>
      <c r="F84">
        <f t="shared" si="7"/>
        <v>54702622.75</v>
      </c>
      <c r="G84">
        <f t="shared" si="8"/>
        <v>54735142</v>
      </c>
      <c r="H84">
        <f t="shared" si="9"/>
        <v>-4628328</v>
      </c>
    </row>
    <row r="85" spans="1:8">
      <c r="A85" t="s">
        <v>85</v>
      </c>
      <c r="B85">
        <v>56656594</v>
      </c>
      <c r="C85" s="1">
        <v>56656594</v>
      </c>
      <c r="D85" s="1">
        <f t="shared" si="6"/>
        <v>0</v>
      </c>
      <c r="F85">
        <f t="shared" si="7"/>
        <v>54746585.833333336</v>
      </c>
      <c r="G85">
        <f t="shared" si="8"/>
        <v>54724604.291666672</v>
      </c>
      <c r="H85">
        <f t="shared" si="9"/>
        <v>1931989.7083333284</v>
      </c>
    </row>
    <row r="86" spans="1:8">
      <c r="A86" t="s">
        <v>86</v>
      </c>
      <c r="B86">
        <v>51197175</v>
      </c>
      <c r="C86" s="1">
        <v>51197175</v>
      </c>
      <c r="D86" s="1">
        <f t="shared" si="6"/>
        <v>0</v>
      </c>
      <c r="F86">
        <f t="shared" si="7"/>
        <v>55021394.5</v>
      </c>
      <c r="G86">
        <f t="shared" si="8"/>
        <v>54883990.166666672</v>
      </c>
      <c r="H86">
        <f t="shared" si="9"/>
        <v>-3686815.1666666716</v>
      </c>
    </row>
    <row r="87" spans="1:8">
      <c r="A87" t="s">
        <v>87</v>
      </c>
      <c r="B87">
        <v>47040806</v>
      </c>
      <c r="C87" s="1">
        <v>47040806</v>
      </c>
      <c r="D87" s="1">
        <f t="shared" si="6"/>
        <v>0</v>
      </c>
      <c r="F87">
        <f t="shared" si="7"/>
        <v>55191807</v>
      </c>
      <c r="G87">
        <f t="shared" si="8"/>
        <v>55106600.75</v>
      </c>
      <c r="H87">
        <f t="shared" si="9"/>
        <v>-8065794.75</v>
      </c>
    </row>
    <row r="88" spans="1:8">
      <c r="A88" t="s">
        <v>88</v>
      </c>
      <c r="B88">
        <v>56766580</v>
      </c>
      <c r="C88" s="1">
        <v>56765848</v>
      </c>
      <c r="D88" s="1">
        <f t="shared" si="6"/>
        <v>-732</v>
      </c>
      <c r="F88">
        <f t="shared" si="7"/>
        <v>55443927.416666664</v>
      </c>
      <c r="G88">
        <f t="shared" si="8"/>
        <v>55317867.208333328</v>
      </c>
      <c r="H88">
        <f t="shared" si="9"/>
        <v>1448712.7916666716</v>
      </c>
    </row>
    <row r="89" spans="1:8">
      <c r="A89" t="s">
        <v>89</v>
      </c>
      <c r="B89">
        <v>51857453</v>
      </c>
      <c r="C89" s="1">
        <v>51857179</v>
      </c>
      <c r="D89" s="1">
        <f t="shared" si="6"/>
        <v>-274</v>
      </c>
      <c r="F89">
        <f t="shared" si="7"/>
        <v>55669327.666666664</v>
      </c>
      <c r="G89">
        <f t="shared" si="8"/>
        <v>55556627.541666664</v>
      </c>
      <c r="H89">
        <f t="shared" si="9"/>
        <v>-3699174.5416666642</v>
      </c>
    </row>
    <row r="90" spans="1:8">
      <c r="A90" t="s">
        <v>90</v>
      </c>
      <c r="B90">
        <v>54335598</v>
      </c>
      <c r="C90" s="1">
        <v>54335598</v>
      </c>
      <c r="D90" s="1">
        <f t="shared" si="6"/>
        <v>0</v>
      </c>
      <c r="F90">
        <f t="shared" si="7"/>
        <v>56004491.166666664</v>
      </c>
      <c r="G90">
        <f t="shared" si="8"/>
        <v>55836909.416666664</v>
      </c>
      <c r="H90">
        <f t="shared" si="9"/>
        <v>-1501311.4166666642</v>
      </c>
    </row>
    <row r="91" spans="1:8">
      <c r="A91" t="s">
        <v>91</v>
      </c>
      <c r="B91">
        <v>60272900</v>
      </c>
      <c r="C91" s="1">
        <v>60272900</v>
      </c>
      <c r="D91" s="1">
        <f t="shared" si="6"/>
        <v>0</v>
      </c>
      <c r="F91">
        <f t="shared" si="7"/>
        <v>56178095.416666664</v>
      </c>
      <c r="G91">
        <f t="shared" si="8"/>
        <v>56091293.291666664</v>
      </c>
      <c r="H91">
        <f t="shared" si="9"/>
        <v>4181606.7083333358</v>
      </c>
    </row>
    <row r="92" spans="1:8">
      <c r="A92" t="s">
        <v>92</v>
      </c>
      <c r="B92">
        <v>65962215</v>
      </c>
      <c r="C92" s="1">
        <v>65962215</v>
      </c>
      <c r="D92" s="1">
        <f t="shared" si="6"/>
        <v>0</v>
      </c>
      <c r="F92">
        <f t="shared" si="7"/>
        <v>56409979.666666664</v>
      </c>
      <c r="G92">
        <f t="shared" si="8"/>
        <v>56294037.541666664</v>
      </c>
      <c r="H92">
        <f t="shared" si="9"/>
        <v>9668177.4583333358</v>
      </c>
    </row>
    <row r="93" spans="1:8">
      <c r="A93" t="s">
        <v>93</v>
      </c>
      <c r="B93">
        <v>64989766</v>
      </c>
      <c r="C93" s="1">
        <v>64989766</v>
      </c>
      <c r="D93" s="1">
        <f t="shared" si="6"/>
        <v>0</v>
      </c>
      <c r="F93">
        <f t="shared" si="7"/>
        <v>56921553.583333336</v>
      </c>
      <c r="G93">
        <f t="shared" si="8"/>
        <v>56665766.625</v>
      </c>
      <c r="H93">
        <f t="shared" si="9"/>
        <v>8323999.375</v>
      </c>
    </row>
    <row r="94" spans="1:8">
      <c r="A94" t="s">
        <v>94</v>
      </c>
      <c r="B94">
        <v>52121480</v>
      </c>
      <c r="C94" s="1">
        <v>52121480</v>
      </c>
      <c r="D94" s="1">
        <f t="shared" si="6"/>
        <v>0</v>
      </c>
      <c r="F94">
        <f t="shared" si="7"/>
        <v>57527327.25</v>
      </c>
      <c r="G94">
        <f t="shared" si="8"/>
        <v>57224440.416666672</v>
      </c>
      <c r="H94">
        <f t="shared" si="9"/>
        <v>-5102960.4166666716</v>
      </c>
    </row>
    <row r="95" spans="1:8">
      <c r="A95" t="s">
        <v>95</v>
      </c>
      <c r="B95">
        <v>56724551</v>
      </c>
      <c r="C95" s="1">
        <v>56724442</v>
      </c>
      <c r="D95" s="1">
        <f t="shared" si="6"/>
        <v>-109</v>
      </c>
      <c r="F95">
        <f t="shared" si="7"/>
        <v>58400882.583333336</v>
      </c>
      <c r="G95">
        <f t="shared" si="8"/>
        <v>57964104.916666672</v>
      </c>
      <c r="H95">
        <f t="shared" si="9"/>
        <v>-1239553.9166666716</v>
      </c>
    </row>
    <row r="96" spans="1:8">
      <c r="A96" t="s">
        <v>96</v>
      </c>
      <c r="B96">
        <v>54128776</v>
      </c>
      <c r="C96" s="1">
        <v>54128776</v>
      </c>
      <c r="D96" s="1">
        <f t="shared" si="6"/>
        <v>0</v>
      </c>
      <c r="F96">
        <f t="shared" si="7"/>
        <v>59083808.083333336</v>
      </c>
      <c r="G96">
        <f t="shared" si="8"/>
        <v>58742345.333333336</v>
      </c>
      <c r="H96">
        <f t="shared" si="9"/>
        <v>-4613569.3333333358</v>
      </c>
    </row>
    <row r="97" spans="1:8">
      <c r="A97" t="s">
        <v>97</v>
      </c>
      <c r="B97">
        <v>58739845</v>
      </c>
      <c r="C97" s="1">
        <v>58739845</v>
      </c>
      <c r="D97" s="1">
        <f t="shared" si="6"/>
        <v>0</v>
      </c>
      <c r="F97">
        <f t="shared" si="7"/>
        <v>59799932.916666664</v>
      </c>
      <c r="G97">
        <f t="shared" si="8"/>
        <v>59441870.5</v>
      </c>
      <c r="H97">
        <f t="shared" si="9"/>
        <v>-702025.5</v>
      </c>
    </row>
    <row r="98" spans="1:8">
      <c r="A98" t="s">
        <v>98</v>
      </c>
      <c r="B98">
        <v>53979786</v>
      </c>
      <c r="C98" s="1">
        <v>53979780</v>
      </c>
      <c r="D98" s="1">
        <f t="shared" si="6"/>
        <v>-6</v>
      </c>
      <c r="F98">
        <f t="shared" si="7"/>
        <v>60414405.666666664</v>
      </c>
      <c r="G98">
        <f t="shared" si="8"/>
        <v>60107169.291666664</v>
      </c>
      <c r="H98">
        <f t="shared" si="9"/>
        <v>-6127383.2916666642</v>
      </c>
    </row>
    <row r="99" spans="1:8">
      <c r="A99" t="s">
        <v>99</v>
      </c>
      <c r="B99">
        <v>53179693</v>
      </c>
      <c r="C99" s="1">
        <v>53179685</v>
      </c>
      <c r="D99" s="1">
        <f t="shared" si="6"/>
        <v>-8</v>
      </c>
      <c r="F99">
        <f t="shared" si="7"/>
        <v>60912052</v>
      </c>
      <c r="G99">
        <f t="shared" si="8"/>
        <v>60663228.833333328</v>
      </c>
      <c r="H99">
        <f t="shared" si="9"/>
        <v>-7483535.8333333284</v>
      </c>
    </row>
    <row r="100" spans="1:8">
      <c r="A100" t="s">
        <v>100</v>
      </c>
      <c r="B100">
        <v>64035864</v>
      </c>
      <c r="C100" s="1">
        <v>64035863</v>
      </c>
      <c r="D100" s="1">
        <f t="shared" si="6"/>
        <v>-1</v>
      </c>
      <c r="F100">
        <f t="shared" si="7"/>
        <v>61392015.5</v>
      </c>
      <c r="G100">
        <f t="shared" si="8"/>
        <v>61152033.75</v>
      </c>
      <c r="H100">
        <f t="shared" si="9"/>
        <v>2883830.25</v>
      </c>
    </row>
    <row r="101" spans="1:8">
      <c r="A101" t="s">
        <v>101</v>
      </c>
      <c r="B101">
        <v>62340117</v>
      </c>
      <c r="C101" s="1">
        <v>62340117</v>
      </c>
      <c r="D101" s="1">
        <f t="shared" si="6"/>
        <v>0</v>
      </c>
      <c r="F101">
        <f t="shared" si="7"/>
        <v>61916731.416666664</v>
      </c>
      <c r="G101">
        <f t="shared" si="8"/>
        <v>61654373.458333328</v>
      </c>
      <c r="H101">
        <f t="shared" si="9"/>
        <v>685743.54166667163</v>
      </c>
    </row>
    <row r="102" spans="1:8">
      <c r="A102" t="s">
        <v>102</v>
      </c>
      <c r="B102">
        <v>62530704</v>
      </c>
      <c r="C102" s="1">
        <v>62530704</v>
      </c>
      <c r="D102" s="1">
        <f t="shared" si="6"/>
        <v>0</v>
      </c>
      <c r="F102">
        <f t="shared" si="7"/>
        <v>62360495.333333336</v>
      </c>
      <c r="G102">
        <f t="shared" si="8"/>
        <v>62138613.375</v>
      </c>
      <c r="H102">
        <f t="shared" si="9"/>
        <v>392090.625</v>
      </c>
    </row>
    <row r="103" spans="1:8">
      <c r="A103" t="s">
        <v>103</v>
      </c>
      <c r="B103">
        <v>68866398</v>
      </c>
      <c r="C103" s="1">
        <v>68866389</v>
      </c>
      <c r="D103" s="1">
        <f t="shared" si="6"/>
        <v>-9</v>
      </c>
      <c r="F103">
        <f t="shared" si="7"/>
        <v>62688867.416666664</v>
      </c>
      <c r="G103">
        <f t="shared" si="8"/>
        <v>62524681.375</v>
      </c>
      <c r="H103">
        <f t="shared" si="9"/>
        <v>6341716.625</v>
      </c>
    </row>
    <row r="104" spans="1:8">
      <c r="A104" t="s">
        <v>104</v>
      </c>
      <c r="B104">
        <v>73335888</v>
      </c>
      <c r="C104" s="1">
        <v>73335888</v>
      </c>
      <c r="D104" s="1">
        <f t="shared" si="6"/>
        <v>0</v>
      </c>
      <c r="F104">
        <f t="shared" si="7"/>
        <v>63159685.916666664</v>
      </c>
      <c r="G104">
        <f t="shared" si="8"/>
        <v>62924276.666666664</v>
      </c>
      <c r="H104">
        <f t="shared" si="9"/>
        <v>10411611.333333336</v>
      </c>
    </row>
    <row r="105" spans="1:8">
      <c r="A105" t="s">
        <v>105</v>
      </c>
      <c r="B105">
        <v>70961522</v>
      </c>
      <c r="C105" s="1">
        <v>70961513</v>
      </c>
      <c r="D105" s="1">
        <f t="shared" si="6"/>
        <v>-9</v>
      </c>
      <c r="F105">
        <f t="shared" si="7"/>
        <v>63377641.916666664</v>
      </c>
      <c r="G105">
        <f t="shared" si="8"/>
        <v>63268663.916666664</v>
      </c>
      <c r="H105">
        <f t="shared" si="9"/>
        <v>7692858.0833333358</v>
      </c>
    </row>
    <row r="106" spans="1:8">
      <c r="A106" t="s">
        <v>106</v>
      </c>
      <c r="B106">
        <v>57881042</v>
      </c>
      <c r="C106" s="1">
        <v>57881031</v>
      </c>
      <c r="D106" s="1">
        <f t="shared" si="6"/>
        <v>-11</v>
      </c>
      <c r="F106">
        <f t="shared" si="7"/>
        <v>63924308.333333336</v>
      </c>
      <c r="G106">
        <f t="shared" si="8"/>
        <v>63650975.125</v>
      </c>
      <c r="H106">
        <f t="shared" si="9"/>
        <v>-5769933.125</v>
      </c>
    </row>
    <row r="107" spans="1:8">
      <c r="A107" t="s">
        <v>107</v>
      </c>
      <c r="B107">
        <v>63021142</v>
      </c>
      <c r="C107" s="1">
        <v>63021122</v>
      </c>
      <c r="D107" s="1">
        <f t="shared" si="6"/>
        <v>-20</v>
      </c>
      <c r="F107">
        <f t="shared" si="7"/>
        <v>64158094.583333336</v>
      </c>
      <c r="G107">
        <f t="shared" si="8"/>
        <v>64041201.458333336</v>
      </c>
      <c r="H107">
        <f t="shared" si="9"/>
        <v>-1020059.4583333358</v>
      </c>
    </row>
    <row r="108" spans="1:8">
      <c r="A108" t="s">
        <v>108</v>
      </c>
      <c r="B108">
        <v>59453943</v>
      </c>
      <c r="C108" s="1">
        <v>59453941</v>
      </c>
      <c r="D108" s="1">
        <f t="shared" si="6"/>
        <v>-2</v>
      </c>
      <c r="F108">
        <f t="shared" si="7"/>
        <v>64636277.5</v>
      </c>
      <c r="G108">
        <f t="shared" si="8"/>
        <v>64397186.041666672</v>
      </c>
      <c r="H108">
        <f t="shared" si="9"/>
        <v>-4943243.0416666716</v>
      </c>
    </row>
    <row r="109" spans="1:8">
      <c r="A109" t="s">
        <v>109</v>
      </c>
      <c r="B109">
        <v>62680310</v>
      </c>
      <c r="C109" s="1">
        <v>62680310</v>
      </c>
      <c r="D109" s="1">
        <f t="shared" si="6"/>
        <v>0</v>
      </c>
      <c r="F109">
        <f t="shared" si="7"/>
        <v>64976824.25</v>
      </c>
      <c r="G109">
        <f t="shared" si="8"/>
        <v>64806550.875</v>
      </c>
      <c r="H109">
        <f t="shared" si="9"/>
        <v>-2126240.875</v>
      </c>
    </row>
    <row r="110" spans="1:8">
      <c r="A110" t="s">
        <v>110</v>
      </c>
      <c r="B110">
        <v>59629608</v>
      </c>
      <c r="C110" s="1">
        <v>59629608</v>
      </c>
      <c r="D110" s="1">
        <f t="shared" si="6"/>
        <v>0</v>
      </c>
      <c r="F110">
        <f t="shared" si="7"/>
        <v>65318250.083333336</v>
      </c>
      <c r="G110">
        <f t="shared" si="8"/>
        <v>65147537.166666672</v>
      </c>
      <c r="H110">
        <f t="shared" si="9"/>
        <v>-5517929.1666666716</v>
      </c>
    </row>
    <row r="111" spans="1:8">
      <c r="A111" t="s">
        <v>111</v>
      </c>
      <c r="B111">
        <v>55795165</v>
      </c>
      <c r="C111" s="1">
        <v>55795165</v>
      </c>
      <c r="D111" s="1">
        <f t="shared" si="6"/>
        <v>0</v>
      </c>
      <c r="F111">
        <f t="shared" si="7"/>
        <v>65553033.083333336</v>
      </c>
      <c r="G111">
        <f t="shared" si="8"/>
        <v>65435641.583333336</v>
      </c>
      <c r="H111">
        <f t="shared" si="9"/>
        <v>-9640476.5833333358</v>
      </c>
    </row>
    <row r="112" spans="1:8">
      <c r="A112" t="s">
        <v>112</v>
      </c>
      <c r="B112">
        <v>70595861</v>
      </c>
      <c r="C112" s="1">
        <v>70595861</v>
      </c>
      <c r="D112" s="1">
        <f t="shared" si="6"/>
        <v>0</v>
      </c>
      <c r="F112">
        <f t="shared" si="7"/>
        <v>65900179.416666664</v>
      </c>
      <c r="G112">
        <f t="shared" si="8"/>
        <v>65726606.25</v>
      </c>
      <c r="H112">
        <f t="shared" si="9"/>
        <v>4869254.75</v>
      </c>
    </row>
    <row r="113" spans="1:8">
      <c r="A113" t="s">
        <v>113</v>
      </c>
      <c r="B113">
        <v>65145552</v>
      </c>
      <c r="C113" s="1">
        <v>65145550</v>
      </c>
      <c r="D113" s="1">
        <f t="shared" si="6"/>
        <v>-2</v>
      </c>
      <c r="F113">
        <f t="shared" si="7"/>
        <v>65951825.5</v>
      </c>
      <c r="G113">
        <f t="shared" si="8"/>
        <v>65926002.458333328</v>
      </c>
      <c r="H113">
        <f t="shared" si="9"/>
        <v>-780450.45833332837</v>
      </c>
    </row>
    <row r="114" spans="1:8">
      <c r="A114" t="s">
        <v>114</v>
      </c>
      <c r="B114">
        <v>68268899</v>
      </c>
      <c r="C114" s="1">
        <v>68268899</v>
      </c>
      <c r="D114" s="1">
        <f t="shared" si="6"/>
        <v>0</v>
      </c>
      <c r="F114">
        <f t="shared" si="7"/>
        <v>66123912.25</v>
      </c>
      <c r="G114">
        <f t="shared" si="8"/>
        <v>66037868.875</v>
      </c>
      <c r="H114">
        <f t="shared" si="9"/>
        <v>2231030.125</v>
      </c>
    </row>
    <row r="115" spans="1:8">
      <c r="A115" t="s">
        <v>115</v>
      </c>
      <c r="B115">
        <v>72952959</v>
      </c>
      <c r="C115" s="1">
        <v>72952958</v>
      </c>
      <c r="D115" s="1">
        <f t="shared" si="6"/>
        <v>-1</v>
      </c>
      <c r="F115">
        <f t="shared" si="7"/>
        <v>66257998.083333336</v>
      </c>
      <c r="G115">
        <f t="shared" si="8"/>
        <v>66190955.166666672</v>
      </c>
      <c r="H115">
        <f t="shared" si="9"/>
        <v>6762003.8333333284</v>
      </c>
    </row>
    <row r="116" spans="1:8">
      <c r="A116" t="s">
        <v>116</v>
      </c>
      <c r="B116">
        <v>77432998</v>
      </c>
      <c r="C116" s="1">
        <v>77432998</v>
      </c>
      <c r="D116" s="1">
        <f t="shared" si="6"/>
        <v>0</v>
      </c>
      <c r="F116">
        <f t="shared" si="7"/>
        <v>66375116.333333336</v>
      </c>
      <c r="G116">
        <f t="shared" si="8"/>
        <v>66316557.208333336</v>
      </c>
      <c r="H116">
        <f t="shared" si="9"/>
        <v>11116440.791666664</v>
      </c>
    </row>
    <row r="117" spans="1:8">
      <c r="A117" t="s">
        <v>117</v>
      </c>
      <c r="B117">
        <v>73778918</v>
      </c>
      <c r="C117" s="1">
        <v>73778917</v>
      </c>
      <c r="D117" s="1">
        <f t="shared" si="6"/>
        <v>-1</v>
      </c>
      <c r="F117">
        <f t="shared" si="7"/>
        <v>66452953.583333336</v>
      </c>
      <c r="G117">
        <f t="shared" si="8"/>
        <v>66414034.958333336</v>
      </c>
      <c r="H117">
        <f t="shared" si="9"/>
        <v>7364883.0416666642</v>
      </c>
    </row>
    <row r="118" spans="1:8">
      <c r="A118" t="s">
        <v>118</v>
      </c>
      <c r="B118">
        <v>62046798</v>
      </c>
      <c r="C118" s="1">
        <v>62046797</v>
      </c>
      <c r="D118" s="1">
        <f t="shared" si="6"/>
        <v>-1</v>
      </c>
      <c r="F118">
        <f t="shared" si="7"/>
        <v>66469948</v>
      </c>
      <c r="G118">
        <f t="shared" si="8"/>
        <v>66461450.791666672</v>
      </c>
      <c r="H118">
        <f t="shared" si="9"/>
        <v>-4414652.7916666716</v>
      </c>
    </row>
    <row r="119" spans="1:8">
      <c r="A119" t="s">
        <v>119</v>
      </c>
      <c r="B119">
        <v>63640895</v>
      </c>
      <c r="C119" s="1">
        <v>63640895</v>
      </c>
      <c r="D119" s="1">
        <f t="shared" si="6"/>
        <v>0</v>
      </c>
      <c r="F119">
        <f t="shared" si="7"/>
        <v>66717865.25</v>
      </c>
      <c r="G119">
        <f t="shared" si="8"/>
        <v>66593906.625</v>
      </c>
      <c r="H119">
        <f t="shared" si="9"/>
        <v>-2953011.625</v>
      </c>
    </row>
    <row r="120" spans="1:8">
      <c r="A120" t="s">
        <v>120</v>
      </c>
      <c r="B120">
        <v>61518984</v>
      </c>
      <c r="C120" s="1">
        <v>61518984</v>
      </c>
      <c r="D120" s="1">
        <f t="shared" si="6"/>
        <v>0</v>
      </c>
      <c r="F120">
        <f t="shared" si="7"/>
        <v>66808174.166666664</v>
      </c>
      <c r="G120">
        <f t="shared" si="8"/>
        <v>66763019.708333328</v>
      </c>
      <c r="H120">
        <f t="shared" si="9"/>
        <v>-5244035.7083333284</v>
      </c>
    </row>
    <row r="121" spans="1:8">
      <c r="A121" t="s">
        <v>121</v>
      </c>
      <c r="B121">
        <v>64289340</v>
      </c>
      <c r="C121" s="1">
        <v>64289340</v>
      </c>
      <c r="D121" s="1">
        <f t="shared" si="6"/>
        <v>0</v>
      </c>
      <c r="F121">
        <f t="shared" si="7"/>
        <v>66903697.5</v>
      </c>
      <c r="G121">
        <f t="shared" si="8"/>
        <v>66855935.833333328</v>
      </c>
      <c r="H121">
        <f t="shared" si="9"/>
        <v>-2566595.8333333284</v>
      </c>
    </row>
    <row r="122" spans="1:8">
      <c r="A122" t="s">
        <v>122</v>
      </c>
      <c r="B122">
        <v>61035027</v>
      </c>
      <c r="C122" s="1">
        <v>61035027</v>
      </c>
      <c r="D122" s="1">
        <f t="shared" si="6"/>
        <v>0</v>
      </c>
      <c r="F122">
        <f t="shared" si="7"/>
        <v>66934166.083333336</v>
      </c>
      <c r="G122">
        <f t="shared" si="8"/>
        <v>66918931.791666672</v>
      </c>
      <c r="H122">
        <f t="shared" si="9"/>
        <v>-5883904.7916666716</v>
      </c>
    </row>
    <row r="123" spans="1:8">
      <c r="A123" t="s">
        <v>123</v>
      </c>
      <c r="B123">
        <v>56729212</v>
      </c>
      <c r="C123" s="1">
        <v>56729212</v>
      </c>
      <c r="D123" s="1">
        <f t="shared" si="6"/>
        <v>0</v>
      </c>
      <c r="F123">
        <f t="shared" si="7"/>
        <v>66971510.5</v>
      </c>
      <c r="G123">
        <f t="shared" si="8"/>
        <v>66952838.291666672</v>
      </c>
      <c r="H123">
        <f t="shared" si="9"/>
        <v>-10223626.291666672</v>
      </c>
    </row>
    <row r="124" spans="1:8">
      <c r="A124" t="s">
        <v>124</v>
      </c>
      <c r="B124">
        <v>70799794</v>
      </c>
      <c r="C124" s="1">
        <v>70799794</v>
      </c>
      <c r="D124" s="1">
        <f t="shared" si="6"/>
        <v>0</v>
      </c>
      <c r="F124">
        <f t="shared" si="7"/>
        <v>66996422.666666664</v>
      </c>
      <c r="G124">
        <f t="shared" si="8"/>
        <v>66983966.583333328</v>
      </c>
      <c r="H124">
        <f t="shared" si="9"/>
        <v>3815827.4166666716</v>
      </c>
    </row>
    <row r="125" spans="1:8">
      <c r="A125" t="s">
        <v>125</v>
      </c>
      <c r="B125">
        <v>68120559</v>
      </c>
      <c r="C125" s="1">
        <v>68120558</v>
      </c>
      <c r="D125" s="1">
        <f t="shared" si="6"/>
        <v>-1</v>
      </c>
      <c r="F125">
        <f t="shared" si="7"/>
        <v>67199861.75</v>
      </c>
      <c r="G125">
        <f t="shared" si="8"/>
        <v>67098142.208333328</v>
      </c>
      <c r="H125">
        <f t="shared" si="9"/>
        <v>1022416.7916666716</v>
      </c>
    </row>
    <row r="126" spans="1:8">
      <c r="A126" t="s">
        <v>126</v>
      </c>
      <c r="B126">
        <v>69352606</v>
      </c>
      <c r="C126" s="1">
        <v>69352605</v>
      </c>
      <c r="D126" s="1">
        <f t="shared" si="6"/>
        <v>-1</v>
      </c>
      <c r="F126">
        <f t="shared" si="7"/>
        <v>67369007.5</v>
      </c>
      <c r="G126">
        <f t="shared" si="8"/>
        <v>67284434.625</v>
      </c>
      <c r="H126">
        <f t="shared" si="9"/>
        <v>2068171.375</v>
      </c>
    </row>
    <row r="127" spans="1:8">
      <c r="A127" t="s">
        <v>127</v>
      </c>
      <c r="B127">
        <v>74099239</v>
      </c>
      <c r="C127" s="1">
        <v>74085927</v>
      </c>
      <c r="D127" s="1">
        <f t="shared" si="6"/>
        <v>-13312</v>
      </c>
      <c r="F127">
        <f t="shared" si="7"/>
        <v>67509961</v>
      </c>
      <c r="G127">
        <f t="shared" si="8"/>
        <v>67439484.25</v>
      </c>
      <c r="H127">
        <f t="shared" si="9"/>
        <v>6659754.75</v>
      </c>
    </row>
    <row r="128" spans="1:8">
      <c r="A128" t="s">
        <v>128</v>
      </c>
      <c r="B128">
        <v>77798621</v>
      </c>
      <c r="C128" s="1">
        <v>77798585</v>
      </c>
      <c r="D128" s="1">
        <f t="shared" si="6"/>
        <v>-36</v>
      </c>
      <c r="F128">
        <f t="shared" si="7"/>
        <v>67675043.166666672</v>
      </c>
      <c r="G128">
        <f t="shared" si="8"/>
        <v>67592502.083333343</v>
      </c>
      <c r="H128">
        <f t="shared" si="9"/>
        <v>10206118.916666657</v>
      </c>
    </row>
    <row r="129" spans="1:8">
      <c r="A129" t="s">
        <v>129</v>
      </c>
      <c r="B129">
        <v>74227051</v>
      </c>
      <c r="C129" s="1">
        <v>74227040</v>
      </c>
      <c r="D129" s="1">
        <f t="shared" si="6"/>
        <v>-11</v>
      </c>
      <c r="F129">
        <f t="shared" si="7"/>
        <v>67763761.5</v>
      </c>
      <c r="G129">
        <f t="shared" si="8"/>
        <v>67719402.333333343</v>
      </c>
      <c r="H129">
        <f t="shared" si="9"/>
        <v>6507648.6666666567</v>
      </c>
    </row>
    <row r="130" spans="1:8">
      <c r="A130" t="s">
        <v>130</v>
      </c>
      <c r="B130">
        <v>62345744</v>
      </c>
      <c r="C130" s="1">
        <v>62345732</v>
      </c>
      <c r="D130" s="1">
        <f t="shared" si="6"/>
        <v>-12</v>
      </c>
      <c r="F130">
        <f t="shared" si="7"/>
        <v>67922132.083333328</v>
      </c>
      <c r="G130">
        <f t="shared" si="8"/>
        <v>67842946.791666657</v>
      </c>
      <c r="H130">
        <f t="shared" si="9"/>
        <v>-5497202.7916666567</v>
      </c>
    </row>
    <row r="131" spans="1:8">
      <c r="A131" t="s">
        <v>131</v>
      </c>
      <c r="B131">
        <v>66082164</v>
      </c>
      <c r="C131" s="1">
        <v>66082158</v>
      </c>
      <c r="D131" s="1">
        <f t="shared" ref="D131:D194" si="10">C131-B131</f>
        <v>-6</v>
      </c>
      <c r="F131">
        <f t="shared" si="7"/>
        <v>68065098.5</v>
      </c>
      <c r="G131">
        <f t="shared" si="8"/>
        <v>67993615.291666657</v>
      </c>
      <c r="H131">
        <f t="shared" si="9"/>
        <v>-1911451.2916666567</v>
      </c>
    </row>
    <row r="132" spans="1:8">
      <c r="A132" t="s">
        <v>132</v>
      </c>
      <c r="B132">
        <v>63548733</v>
      </c>
      <c r="C132" s="1">
        <v>63548729</v>
      </c>
      <c r="D132" s="1">
        <f t="shared" si="10"/>
        <v>-4</v>
      </c>
      <c r="F132">
        <f t="shared" si="7"/>
        <v>68280140.416666672</v>
      </c>
      <c r="G132">
        <f t="shared" si="8"/>
        <v>68172619.458333343</v>
      </c>
      <c r="H132">
        <f t="shared" si="9"/>
        <v>-4623886.4583333433</v>
      </c>
    </row>
    <row r="133" spans="1:8">
      <c r="A133" t="s">
        <v>133</v>
      </c>
      <c r="B133">
        <v>65980782</v>
      </c>
      <c r="C133" s="1">
        <v>65980779</v>
      </c>
      <c r="D133" s="1">
        <f t="shared" si="10"/>
        <v>-3</v>
      </c>
      <c r="F133">
        <f t="shared" si="7"/>
        <v>68515741.5</v>
      </c>
      <c r="G133">
        <f t="shared" si="8"/>
        <v>68397940.958333343</v>
      </c>
      <c r="H133">
        <f t="shared" si="9"/>
        <v>-2417158.9583333433</v>
      </c>
    </row>
    <row r="134" spans="1:8">
      <c r="A134" t="s">
        <v>134</v>
      </c>
      <c r="B134">
        <v>63016013</v>
      </c>
      <c r="C134" s="1">
        <v>63016013</v>
      </c>
      <c r="D134" s="1">
        <f t="shared" si="10"/>
        <v>0</v>
      </c>
      <c r="F134">
        <f t="shared" si="7"/>
        <v>68781551.416666672</v>
      </c>
      <c r="G134">
        <f t="shared" si="8"/>
        <v>68648646.458333343</v>
      </c>
      <c r="H134">
        <f t="shared" si="9"/>
        <v>-5632633.4583333433</v>
      </c>
    </row>
    <row r="135" spans="1:8">
      <c r="A135" t="s">
        <v>135</v>
      </c>
      <c r="B135">
        <v>57793832</v>
      </c>
      <c r="C135" s="1">
        <v>57793832</v>
      </c>
      <c r="D135" s="1">
        <f t="shared" si="10"/>
        <v>0</v>
      </c>
      <c r="F135">
        <f t="shared" si="7"/>
        <v>69215949.416666672</v>
      </c>
      <c r="G135">
        <f t="shared" si="8"/>
        <v>68998750.416666672</v>
      </c>
      <c r="H135">
        <f t="shared" si="9"/>
        <v>-11204918.416666672</v>
      </c>
    </row>
    <row r="136" spans="1:8">
      <c r="A136" t="s">
        <v>136</v>
      </c>
      <c r="B136">
        <v>72700241</v>
      </c>
      <c r="C136" s="1">
        <v>72700241</v>
      </c>
      <c r="D136" s="1">
        <f t="shared" si="10"/>
        <v>0</v>
      </c>
      <c r="F136">
        <f t="shared" ref="F136:F199" si="11">AVERAGE(B131:B142)</f>
        <v>69513246.916666672</v>
      </c>
      <c r="G136">
        <f t="shared" si="8"/>
        <v>69364598.166666672</v>
      </c>
      <c r="H136">
        <f t="shared" si="9"/>
        <v>3335642.8333333284</v>
      </c>
    </row>
    <row r="137" spans="1:8">
      <c r="A137" t="s">
        <v>137</v>
      </c>
      <c r="B137">
        <v>69836156</v>
      </c>
      <c r="C137" s="1">
        <v>69836156</v>
      </c>
      <c r="D137" s="1">
        <f t="shared" si="10"/>
        <v>0</v>
      </c>
      <c r="F137">
        <f t="shared" si="11"/>
        <v>69793512.333333328</v>
      </c>
      <c r="G137">
        <f t="shared" ref="G137:G200" si="12">AVERAGE(F136:F137)</f>
        <v>69653379.625</v>
      </c>
      <c r="H137">
        <f t="shared" ref="H137:H200" si="13">B137-G137</f>
        <v>182776.375</v>
      </c>
    </row>
    <row r="138" spans="1:8">
      <c r="A138" t="s">
        <v>138</v>
      </c>
      <c r="B138">
        <v>71933109</v>
      </c>
      <c r="C138" s="1">
        <v>71933109</v>
      </c>
      <c r="D138" s="1">
        <f t="shared" si="10"/>
        <v>0</v>
      </c>
      <c r="F138">
        <f t="shared" si="11"/>
        <v>70018653.583333328</v>
      </c>
      <c r="G138">
        <f t="shared" si="12"/>
        <v>69906082.958333328</v>
      </c>
      <c r="H138">
        <f t="shared" si="13"/>
        <v>2027026.0416666716</v>
      </c>
    </row>
    <row r="139" spans="1:8">
      <c r="A139" t="s">
        <v>139</v>
      </c>
      <c r="B139">
        <v>76926452</v>
      </c>
      <c r="C139" s="1">
        <v>76926452</v>
      </c>
      <c r="D139" s="1">
        <f t="shared" si="10"/>
        <v>0</v>
      </c>
      <c r="F139">
        <f t="shared" si="11"/>
        <v>70168799.5</v>
      </c>
      <c r="G139">
        <f t="shared" si="12"/>
        <v>70093726.541666657</v>
      </c>
      <c r="H139">
        <f t="shared" si="13"/>
        <v>6832725.4583333433</v>
      </c>
    </row>
    <row r="140" spans="1:8">
      <c r="A140" t="s">
        <v>140</v>
      </c>
      <c r="B140">
        <v>80988340</v>
      </c>
      <c r="C140" s="1">
        <v>80988340</v>
      </c>
      <c r="D140" s="1">
        <f t="shared" si="10"/>
        <v>0</v>
      </c>
      <c r="F140">
        <f t="shared" si="11"/>
        <v>70306390.583333328</v>
      </c>
      <c r="G140">
        <f t="shared" si="12"/>
        <v>70237595.041666657</v>
      </c>
      <c r="H140">
        <f t="shared" si="13"/>
        <v>10750744.958333343</v>
      </c>
    </row>
    <row r="141" spans="1:8">
      <c r="A141" t="s">
        <v>141</v>
      </c>
      <c r="B141">
        <v>79439827</v>
      </c>
      <c r="C141" s="1">
        <v>79439827</v>
      </c>
      <c r="D141" s="1">
        <f t="shared" si="10"/>
        <v>0</v>
      </c>
      <c r="F141">
        <f t="shared" si="11"/>
        <v>70615606.75</v>
      </c>
      <c r="G141">
        <f t="shared" si="12"/>
        <v>70460998.666666657</v>
      </c>
      <c r="H141">
        <f t="shared" si="13"/>
        <v>8978828.3333333433</v>
      </c>
    </row>
    <row r="142" spans="1:8">
      <c r="A142" t="s">
        <v>142</v>
      </c>
      <c r="B142">
        <v>65913314</v>
      </c>
      <c r="C142" s="1">
        <v>65913298</v>
      </c>
      <c r="D142" s="1">
        <f t="shared" si="10"/>
        <v>-16</v>
      </c>
      <c r="F142">
        <f t="shared" si="11"/>
        <v>70771880.916666672</v>
      </c>
      <c r="G142">
        <f t="shared" si="12"/>
        <v>70693743.833333343</v>
      </c>
      <c r="H142">
        <f t="shared" si="13"/>
        <v>-4780429.8333333433</v>
      </c>
    </row>
    <row r="143" spans="1:8">
      <c r="A143" t="s">
        <v>143</v>
      </c>
      <c r="B143">
        <v>69445349</v>
      </c>
      <c r="C143" s="1">
        <v>69445349</v>
      </c>
      <c r="D143" s="1">
        <f t="shared" si="10"/>
        <v>0</v>
      </c>
      <c r="F143">
        <f t="shared" si="11"/>
        <v>70694441.416666672</v>
      </c>
      <c r="G143">
        <f t="shared" si="12"/>
        <v>70733161.166666672</v>
      </c>
      <c r="H143">
        <f t="shared" si="13"/>
        <v>-1287812.1666666716</v>
      </c>
    </row>
    <row r="144" spans="1:8">
      <c r="A144" t="s">
        <v>144</v>
      </c>
      <c r="B144">
        <v>66250428</v>
      </c>
      <c r="C144" s="1">
        <v>66250428</v>
      </c>
      <c r="D144" s="1">
        <f t="shared" si="10"/>
        <v>0</v>
      </c>
      <c r="F144">
        <f t="shared" si="11"/>
        <v>70760494.833333328</v>
      </c>
      <c r="G144">
        <f t="shared" si="12"/>
        <v>70727468.125</v>
      </c>
      <c r="H144">
        <f t="shared" si="13"/>
        <v>-4477040.125</v>
      </c>
    </row>
    <row r="145" spans="1:8">
      <c r="A145" t="s">
        <v>145</v>
      </c>
      <c r="B145">
        <v>67782533</v>
      </c>
      <c r="C145" s="1">
        <v>67782533</v>
      </c>
      <c r="D145" s="1">
        <f t="shared" si="10"/>
        <v>0</v>
      </c>
      <c r="F145">
        <f t="shared" si="11"/>
        <v>70696799.25</v>
      </c>
      <c r="G145">
        <f t="shared" si="12"/>
        <v>70728647.041666657</v>
      </c>
      <c r="H145">
        <f t="shared" si="13"/>
        <v>-2946114.0416666567</v>
      </c>
    </row>
    <row r="146" spans="1:8">
      <c r="A146" t="s">
        <v>146</v>
      </c>
      <c r="B146">
        <v>64667106</v>
      </c>
      <c r="C146" s="1">
        <v>64667106</v>
      </c>
      <c r="D146" s="1">
        <f t="shared" si="10"/>
        <v>0</v>
      </c>
      <c r="F146">
        <f t="shared" si="11"/>
        <v>70590066.333333328</v>
      </c>
      <c r="G146">
        <f t="shared" si="12"/>
        <v>70643432.791666657</v>
      </c>
      <c r="H146">
        <f t="shared" si="13"/>
        <v>-5976326.7916666567</v>
      </c>
    </row>
    <row r="147" spans="1:8">
      <c r="A147" t="s">
        <v>147</v>
      </c>
      <c r="B147">
        <v>61504426</v>
      </c>
      <c r="C147" s="1">
        <v>61504426</v>
      </c>
      <c r="D147" s="1">
        <f t="shared" si="10"/>
        <v>0</v>
      </c>
      <c r="F147">
        <f t="shared" si="11"/>
        <v>70411794.833333328</v>
      </c>
      <c r="G147">
        <f t="shared" si="12"/>
        <v>70500930.583333328</v>
      </c>
      <c r="H147">
        <f t="shared" si="13"/>
        <v>-8996504.5833333284</v>
      </c>
    </row>
    <row r="148" spans="1:8">
      <c r="A148" t="s">
        <v>148</v>
      </c>
      <c r="B148">
        <v>74575531</v>
      </c>
      <c r="C148" s="1">
        <v>74575531</v>
      </c>
      <c r="D148" s="1">
        <f t="shared" si="10"/>
        <v>0</v>
      </c>
      <c r="F148">
        <f t="shared" si="11"/>
        <v>70018914.416666672</v>
      </c>
      <c r="G148">
        <f t="shared" si="12"/>
        <v>70215354.625</v>
      </c>
      <c r="H148">
        <f t="shared" si="13"/>
        <v>4360176.375</v>
      </c>
    </row>
    <row r="149" spans="1:8">
      <c r="A149" t="s">
        <v>149</v>
      </c>
      <c r="B149">
        <v>68906882</v>
      </c>
      <c r="C149" s="1">
        <v>68906881</v>
      </c>
      <c r="D149" s="1">
        <f t="shared" si="10"/>
        <v>-1</v>
      </c>
      <c r="F149">
        <f t="shared" si="11"/>
        <v>69649985.666666672</v>
      </c>
      <c r="G149">
        <f t="shared" si="12"/>
        <v>69834450.041666672</v>
      </c>
      <c r="H149">
        <f t="shared" si="13"/>
        <v>-927568.04166667163</v>
      </c>
    </row>
    <row r="150" spans="1:8">
      <c r="A150" t="s">
        <v>150</v>
      </c>
      <c r="B150">
        <v>72725750</v>
      </c>
      <c r="C150" s="1">
        <v>72725749</v>
      </c>
      <c r="D150" s="1">
        <f t="shared" si="10"/>
        <v>-1</v>
      </c>
      <c r="F150">
        <f t="shared" si="11"/>
        <v>69005168.583333328</v>
      </c>
      <c r="G150">
        <f t="shared" si="12"/>
        <v>69327577.125</v>
      </c>
      <c r="H150">
        <f t="shared" si="13"/>
        <v>3398172.875</v>
      </c>
    </row>
    <row r="151" spans="1:8">
      <c r="A151" t="s">
        <v>151</v>
      </c>
      <c r="B151">
        <v>76162105</v>
      </c>
      <c r="C151" s="1">
        <v>76162104</v>
      </c>
      <c r="D151" s="1">
        <f t="shared" si="10"/>
        <v>-1</v>
      </c>
      <c r="F151">
        <f t="shared" si="11"/>
        <v>68648575.5</v>
      </c>
      <c r="G151">
        <f t="shared" si="12"/>
        <v>68826872.041666657</v>
      </c>
      <c r="H151">
        <f t="shared" si="13"/>
        <v>7335232.9583333433</v>
      </c>
    </row>
    <row r="152" spans="1:8">
      <c r="A152" t="s">
        <v>152</v>
      </c>
      <c r="B152">
        <v>79707545</v>
      </c>
      <c r="C152" s="1">
        <v>79707545</v>
      </c>
      <c r="D152" s="1">
        <f t="shared" si="10"/>
        <v>0</v>
      </c>
      <c r="F152">
        <f t="shared" si="11"/>
        <v>68124132.166666672</v>
      </c>
      <c r="G152">
        <f t="shared" si="12"/>
        <v>68386353.833333343</v>
      </c>
      <c r="H152">
        <f t="shared" si="13"/>
        <v>11321191.166666657</v>
      </c>
    </row>
    <row r="153" spans="1:8">
      <c r="A153" t="s">
        <v>153</v>
      </c>
      <c r="B153">
        <v>77300569</v>
      </c>
      <c r="C153" s="1">
        <v>77300567</v>
      </c>
      <c r="D153" s="1">
        <f t="shared" si="10"/>
        <v>-2</v>
      </c>
      <c r="F153">
        <f t="shared" si="11"/>
        <v>67457645</v>
      </c>
      <c r="G153">
        <f t="shared" si="12"/>
        <v>67790888.583333343</v>
      </c>
      <c r="H153">
        <f t="shared" si="13"/>
        <v>9509680.4166666567</v>
      </c>
    </row>
    <row r="154" spans="1:8">
      <c r="A154" t="s">
        <v>154</v>
      </c>
      <c r="B154">
        <v>61198749</v>
      </c>
      <c r="C154" s="1">
        <v>61198749</v>
      </c>
      <c r="D154" s="1">
        <f t="shared" si="10"/>
        <v>0</v>
      </c>
      <c r="F154">
        <f t="shared" si="11"/>
        <v>66745295.833333336</v>
      </c>
      <c r="G154">
        <f t="shared" si="12"/>
        <v>67101470.416666672</v>
      </c>
      <c r="H154">
        <f t="shared" si="13"/>
        <v>-5902721.4166666716</v>
      </c>
    </row>
    <row r="155" spans="1:8">
      <c r="A155" t="s">
        <v>155</v>
      </c>
      <c r="B155">
        <v>65018204</v>
      </c>
      <c r="C155" s="1">
        <v>65018204</v>
      </c>
      <c r="D155" s="1">
        <f t="shared" si="10"/>
        <v>0</v>
      </c>
      <c r="F155">
        <f t="shared" si="11"/>
        <v>66433580.666666664</v>
      </c>
      <c r="G155">
        <f t="shared" si="12"/>
        <v>66589438.25</v>
      </c>
      <c r="H155">
        <f t="shared" si="13"/>
        <v>-1571234.25</v>
      </c>
    </row>
    <row r="156" spans="1:8">
      <c r="A156" t="s">
        <v>156</v>
      </c>
      <c r="B156">
        <v>58512623</v>
      </c>
      <c r="C156" s="1">
        <v>58512623</v>
      </c>
      <c r="D156" s="1">
        <f t="shared" si="10"/>
        <v>0</v>
      </c>
      <c r="F156">
        <f t="shared" si="11"/>
        <v>65862122.666666664</v>
      </c>
      <c r="G156">
        <f t="shared" si="12"/>
        <v>66147851.666666664</v>
      </c>
      <c r="H156">
        <f t="shared" si="13"/>
        <v>-7635228.6666666642</v>
      </c>
    </row>
    <row r="157" spans="1:8">
      <c r="A157" t="s">
        <v>157</v>
      </c>
      <c r="B157">
        <v>63503416</v>
      </c>
      <c r="C157" s="1">
        <v>63503416</v>
      </c>
      <c r="D157" s="1">
        <f t="shared" si="10"/>
        <v>0</v>
      </c>
      <c r="F157">
        <f t="shared" si="11"/>
        <v>65461132.833333336</v>
      </c>
      <c r="G157">
        <f t="shared" si="12"/>
        <v>65661627.75</v>
      </c>
      <c r="H157">
        <f t="shared" si="13"/>
        <v>-2158211.75</v>
      </c>
    </row>
    <row r="158" spans="1:8">
      <c r="A158" t="s">
        <v>158</v>
      </c>
      <c r="B158">
        <v>58373786</v>
      </c>
      <c r="C158" s="1">
        <v>58373783</v>
      </c>
      <c r="D158" s="1">
        <f t="shared" si="10"/>
        <v>-3</v>
      </c>
      <c r="F158">
        <f t="shared" si="11"/>
        <v>65246904</v>
      </c>
      <c r="G158">
        <f t="shared" si="12"/>
        <v>65354018.416666672</v>
      </c>
      <c r="H158">
        <f t="shared" si="13"/>
        <v>-6980232.4166666716</v>
      </c>
    </row>
    <row r="159" spans="1:8">
      <c r="A159" t="s">
        <v>159</v>
      </c>
      <c r="B159">
        <v>53506580</v>
      </c>
      <c r="C159" s="1">
        <v>53506580</v>
      </c>
      <c r="D159" s="1">
        <f t="shared" si="10"/>
        <v>0</v>
      </c>
      <c r="F159">
        <f t="shared" si="11"/>
        <v>65023087.666666664</v>
      </c>
      <c r="G159">
        <f t="shared" si="12"/>
        <v>65134995.833333328</v>
      </c>
      <c r="H159">
        <f t="shared" si="13"/>
        <v>-11628415.833333328</v>
      </c>
    </row>
    <row r="160" spans="1:8">
      <c r="A160" t="s">
        <v>160</v>
      </c>
      <c r="B160">
        <v>66027341</v>
      </c>
      <c r="C160" s="1">
        <v>66027341</v>
      </c>
      <c r="D160" s="1">
        <f t="shared" si="10"/>
        <v>0</v>
      </c>
      <c r="F160">
        <f t="shared" si="11"/>
        <v>65042804.75</v>
      </c>
      <c r="G160">
        <f t="shared" si="12"/>
        <v>65032946.208333328</v>
      </c>
      <c r="H160">
        <f t="shared" si="13"/>
        <v>994394.79166667163</v>
      </c>
    </row>
    <row r="161" spans="1:8">
      <c r="A161" t="s">
        <v>161</v>
      </c>
      <c r="B161">
        <v>65166300</v>
      </c>
      <c r="C161" s="1">
        <v>65166298</v>
      </c>
      <c r="D161" s="1">
        <f t="shared" si="10"/>
        <v>-2</v>
      </c>
      <c r="F161">
        <f t="shared" si="11"/>
        <v>64980849.333333336</v>
      </c>
      <c r="G161">
        <f t="shared" si="12"/>
        <v>65011827.041666672</v>
      </c>
      <c r="H161">
        <f t="shared" si="13"/>
        <v>154472.95833332837</v>
      </c>
    </row>
    <row r="162" spans="1:8">
      <c r="A162" t="s">
        <v>162</v>
      </c>
      <c r="B162">
        <v>65868254</v>
      </c>
      <c r="C162" s="1">
        <v>65868253</v>
      </c>
      <c r="D162" s="1">
        <f t="shared" si="10"/>
        <v>-1</v>
      </c>
      <c r="F162">
        <f t="shared" si="11"/>
        <v>65022382</v>
      </c>
      <c r="G162">
        <f t="shared" si="12"/>
        <v>65001615.666666672</v>
      </c>
      <c r="H162">
        <f t="shared" si="13"/>
        <v>866638.33333332837</v>
      </c>
    </row>
    <row r="163" spans="1:8">
      <c r="A163" t="s">
        <v>163</v>
      </c>
      <c r="B163">
        <v>71350227</v>
      </c>
      <c r="C163" s="1">
        <v>71350226</v>
      </c>
      <c r="D163" s="1">
        <f t="shared" si="10"/>
        <v>-1</v>
      </c>
      <c r="F163">
        <f t="shared" si="11"/>
        <v>64999736.666666664</v>
      </c>
      <c r="G163">
        <f t="shared" si="12"/>
        <v>65011059.333333328</v>
      </c>
      <c r="H163">
        <f t="shared" si="13"/>
        <v>6339167.6666666716</v>
      </c>
    </row>
    <row r="164" spans="1:8">
      <c r="A164" t="s">
        <v>164</v>
      </c>
      <c r="B164">
        <v>77136799</v>
      </c>
      <c r="C164" s="1">
        <v>77136797</v>
      </c>
      <c r="D164" s="1">
        <f t="shared" si="10"/>
        <v>-2</v>
      </c>
      <c r="F164">
        <f t="shared" si="11"/>
        <v>65106176.25</v>
      </c>
      <c r="G164">
        <f t="shared" si="12"/>
        <v>65052956.458333328</v>
      </c>
      <c r="H164">
        <f t="shared" si="13"/>
        <v>12083842.541666672</v>
      </c>
    </row>
    <row r="165" spans="1:8">
      <c r="A165" t="s">
        <v>165</v>
      </c>
      <c r="B165">
        <v>74614773</v>
      </c>
      <c r="C165" s="1">
        <v>74614770</v>
      </c>
      <c r="D165" s="1">
        <f t="shared" si="10"/>
        <v>-3</v>
      </c>
      <c r="F165">
        <f t="shared" si="11"/>
        <v>65083966.75</v>
      </c>
      <c r="G165">
        <f t="shared" si="12"/>
        <v>65095071.5</v>
      </c>
      <c r="H165">
        <f t="shared" si="13"/>
        <v>9519701.5</v>
      </c>
    </row>
    <row r="166" spans="1:8">
      <c r="A166" t="s">
        <v>166</v>
      </c>
      <c r="B166">
        <v>61435354</v>
      </c>
      <c r="C166" s="1">
        <v>61435354</v>
      </c>
      <c r="D166" s="1">
        <f t="shared" si="10"/>
        <v>0</v>
      </c>
      <c r="F166">
        <f t="shared" si="11"/>
        <v>65273945.833333336</v>
      </c>
      <c r="G166">
        <f t="shared" si="12"/>
        <v>65178956.291666672</v>
      </c>
      <c r="H166">
        <f t="shared" si="13"/>
        <v>-3743602.2916666716</v>
      </c>
    </row>
    <row r="167" spans="1:8">
      <c r="A167" t="s">
        <v>167</v>
      </c>
      <c r="B167">
        <v>64274739</v>
      </c>
      <c r="C167" s="1">
        <v>64274739</v>
      </c>
      <c r="D167" s="1">
        <f t="shared" si="10"/>
        <v>0</v>
      </c>
      <c r="F167">
        <f t="shared" si="11"/>
        <v>65256191.666666664</v>
      </c>
      <c r="G167">
        <f t="shared" si="12"/>
        <v>65265068.75</v>
      </c>
      <c r="H167">
        <f t="shared" si="13"/>
        <v>-990329.75</v>
      </c>
    </row>
    <row r="168" spans="1:8">
      <c r="A168" t="s">
        <v>168</v>
      </c>
      <c r="B168">
        <v>59011015</v>
      </c>
      <c r="C168" s="1">
        <v>59011015</v>
      </c>
      <c r="D168" s="1">
        <f t="shared" si="10"/>
        <v>0</v>
      </c>
      <c r="F168">
        <f t="shared" si="11"/>
        <v>65504745.833333336</v>
      </c>
      <c r="G168">
        <f t="shared" si="12"/>
        <v>65380468.75</v>
      </c>
      <c r="H168">
        <f t="shared" si="13"/>
        <v>-6369453.75</v>
      </c>
    </row>
    <row r="169" spans="1:8">
      <c r="A169" t="s">
        <v>169</v>
      </c>
      <c r="B169">
        <v>63231672</v>
      </c>
      <c r="C169" s="1">
        <v>63231672</v>
      </c>
      <c r="D169" s="1">
        <f t="shared" si="10"/>
        <v>0</v>
      </c>
      <c r="F169">
        <f t="shared" si="11"/>
        <v>65765106.083333336</v>
      </c>
      <c r="G169">
        <f t="shared" si="12"/>
        <v>65634925.958333336</v>
      </c>
      <c r="H169">
        <f t="shared" si="13"/>
        <v>-2403253.9583333358</v>
      </c>
    </row>
    <row r="170" spans="1:8">
      <c r="A170" t="s">
        <v>170</v>
      </c>
      <c r="B170">
        <v>59651061</v>
      </c>
      <c r="C170" s="1">
        <v>59651061</v>
      </c>
      <c r="D170" s="1">
        <f t="shared" si="10"/>
        <v>0</v>
      </c>
      <c r="F170">
        <f t="shared" si="11"/>
        <v>65945742.916666664</v>
      </c>
      <c r="G170">
        <f t="shared" si="12"/>
        <v>65855424.5</v>
      </c>
      <c r="H170">
        <f t="shared" si="13"/>
        <v>-6204363.5</v>
      </c>
    </row>
    <row r="171" spans="1:8">
      <c r="A171" t="s">
        <v>171</v>
      </c>
      <c r="B171">
        <v>53240066</v>
      </c>
      <c r="C171" s="1">
        <v>53240065</v>
      </c>
      <c r="D171" s="1">
        <f t="shared" si="10"/>
        <v>-1</v>
      </c>
      <c r="F171">
        <f t="shared" si="11"/>
        <v>66122954.166666664</v>
      </c>
      <c r="G171">
        <f t="shared" si="12"/>
        <v>66034348.541666664</v>
      </c>
      <c r="H171">
        <f t="shared" si="13"/>
        <v>-12794282.541666664</v>
      </c>
    </row>
    <row r="172" spans="1:8">
      <c r="A172" t="s">
        <v>172</v>
      </c>
      <c r="B172">
        <v>68307090</v>
      </c>
      <c r="C172" s="1">
        <v>68307089</v>
      </c>
      <c r="D172" s="1">
        <f t="shared" si="10"/>
        <v>-1</v>
      </c>
      <c r="F172">
        <f t="shared" si="11"/>
        <v>66448449.166666664</v>
      </c>
      <c r="G172">
        <f t="shared" si="12"/>
        <v>66285701.666666664</v>
      </c>
      <c r="H172">
        <f t="shared" si="13"/>
        <v>2021388.3333333358</v>
      </c>
    </row>
    <row r="173" spans="1:8">
      <c r="A173" t="s">
        <v>173</v>
      </c>
      <c r="B173">
        <v>64953250</v>
      </c>
      <c r="C173" s="1">
        <v>64953249</v>
      </c>
      <c r="D173" s="1">
        <f t="shared" si="10"/>
        <v>-1</v>
      </c>
      <c r="F173">
        <f t="shared" si="11"/>
        <v>66848189.833333336</v>
      </c>
      <c r="G173">
        <f t="shared" si="12"/>
        <v>66648319.5</v>
      </c>
      <c r="H173">
        <f t="shared" si="13"/>
        <v>-1695069.5</v>
      </c>
    </row>
    <row r="174" spans="1:8">
      <c r="A174" t="s">
        <v>174</v>
      </c>
      <c r="B174">
        <v>68850904</v>
      </c>
      <c r="C174" s="1">
        <v>68850904</v>
      </c>
      <c r="D174" s="1">
        <f t="shared" si="10"/>
        <v>0</v>
      </c>
      <c r="F174">
        <f t="shared" si="11"/>
        <v>67208463</v>
      </c>
      <c r="G174">
        <f t="shared" si="12"/>
        <v>67028326.416666672</v>
      </c>
      <c r="H174">
        <f t="shared" si="13"/>
        <v>1822577.5833333284</v>
      </c>
    </row>
    <row r="175" spans="1:8">
      <c r="A175" t="s">
        <v>175</v>
      </c>
      <c r="B175">
        <v>74474550</v>
      </c>
      <c r="C175" s="1">
        <v>74474550</v>
      </c>
      <c r="D175" s="1">
        <f t="shared" si="10"/>
        <v>0</v>
      </c>
      <c r="F175">
        <f t="shared" si="11"/>
        <v>67422318.833333328</v>
      </c>
      <c r="G175">
        <f t="shared" si="12"/>
        <v>67315390.916666657</v>
      </c>
      <c r="H175">
        <f t="shared" si="13"/>
        <v>7159159.0833333433</v>
      </c>
    </row>
    <row r="176" spans="1:8">
      <c r="A176" t="s">
        <v>176</v>
      </c>
      <c r="B176">
        <v>79304441</v>
      </c>
      <c r="C176" s="1">
        <v>79304441</v>
      </c>
      <c r="D176" s="1">
        <f t="shared" si="10"/>
        <v>0</v>
      </c>
      <c r="F176">
        <f t="shared" si="11"/>
        <v>67587260.583333328</v>
      </c>
      <c r="G176">
        <f t="shared" si="12"/>
        <v>67504789.708333328</v>
      </c>
      <c r="H176">
        <f t="shared" si="13"/>
        <v>11799651.291666672</v>
      </c>
    </row>
    <row r="177" spans="1:8">
      <c r="A177" t="s">
        <v>177</v>
      </c>
      <c r="B177">
        <v>76741308</v>
      </c>
      <c r="C177" s="1">
        <v>76741308</v>
      </c>
      <c r="D177" s="1">
        <f t="shared" si="10"/>
        <v>0</v>
      </c>
      <c r="F177">
        <f t="shared" si="11"/>
        <v>67766522.25</v>
      </c>
      <c r="G177">
        <f t="shared" si="12"/>
        <v>67676891.416666657</v>
      </c>
      <c r="H177">
        <f t="shared" si="13"/>
        <v>9064416.5833333433</v>
      </c>
    </row>
    <row r="178" spans="1:8">
      <c r="A178" t="s">
        <v>178</v>
      </c>
      <c r="B178">
        <v>65341294</v>
      </c>
      <c r="C178" s="1">
        <v>65341294</v>
      </c>
      <c r="D178" s="1">
        <f t="shared" si="10"/>
        <v>0</v>
      </c>
      <c r="F178">
        <f t="shared" si="11"/>
        <v>67920787.083333328</v>
      </c>
      <c r="G178">
        <f t="shared" si="12"/>
        <v>67843654.666666657</v>
      </c>
      <c r="H178">
        <f t="shared" si="13"/>
        <v>-2502360.6666666567</v>
      </c>
    </row>
    <row r="179" spans="1:8">
      <c r="A179" t="s">
        <v>179</v>
      </c>
      <c r="B179">
        <v>69071627</v>
      </c>
      <c r="C179" s="1">
        <v>69071625</v>
      </c>
      <c r="D179" s="1">
        <f t="shared" si="10"/>
        <v>-2</v>
      </c>
      <c r="F179">
        <f t="shared" si="11"/>
        <v>68148312.75</v>
      </c>
      <c r="G179">
        <f t="shared" si="12"/>
        <v>68034549.916666657</v>
      </c>
      <c r="H179">
        <f t="shared" si="13"/>
        <v>1037077.0833333433</v>
      </c>
    </row>
    <row r="180" spans="1:8">
      <c r="A180" t="s">
        <v>180</v>
      </c>
      <c r="B180">
        <v>63334293</v>
      </c>
      <c r="C180" s="1">
        <v>63334290</v>
      </c>
      <c r="D180" s="1">
        <f t="shared" si="10"/>
        <v>-3</v>
      </c>
      <c r="F180">
        <f t="shared" si="11"/>
        <v>68386691.416666672</v>
      </c>
      <c r="G180">
        <f t="shared" si="12"/>
        <v>68267502.083333343</v>
      </c>
      <c r="H180">
        <f t="shared" si="13"/>
        <v>-4933209.0833333433</v>
      </c>
    </row>
    <row r="181" spans="1:8">
      <c r="A181" t="s">
        <v>181</v>
      </c>
      <c r="B181">
        <v>65797942</v>
      </c>
      <c r="C181" s="1">
        <v>65797939</v>
      </c>
      <c r="D181" s="1">
        <f t="shared" si="10"/>
        <v>-3</v>
      </c>
      <c r="F181">
        <f t="shared" si="11"/>
        <v>68518638.083333328</v>
      </c>
      <c r="G181">
        <f t="shared" si="12"/>
        <v>68452664.75</v>
      </c>
      <c r="H181">
        <f t="shared" si="13"/>
        <v>-2654722.75</v>
      </c>
    </row>
    <row r="182" spans="1:8">
      <c r="A182" t="s">
        <v>182</v>
      </c>
      <c r="B182">
        <v>61630362</v>
      </c>
      <c r="C182" s="1">
        <v>61630362</v>
      </c>
      <c r="D182" s="1">
        <f t="shared" si="10"/>
        <v>0</v>
      </c>
      <c r="F182">
        <f t="shared" si="11"/>
        <v>68695202.583333328</v>
      </c>
      <c r="G182">
        <f t="shared" si="12"/>
        <v>68606920.333333328</v>
      </c>
      <c r="H182">
        <f t="shared" si="13"/>
        <v>-6976558.3333333284</v>
      </c>
    </row>
    <row r="183" spans="1:8">
      <c r="A183" t="s">
        <v>183</v>
      </c>
      <c r="B183">
        <v>55391206</v>
      </c>
      <c r="C183" s="1">
        <v>55391206</v>
      </c>
      <c r="D183" s="1">
        <f t="shared" si="10"/>
        <v>0</v>
      </c>
      <c r="F183">
        <f t="shared" si="11"/>
        <v>68737421.333333328</v>
      </c>
      <c r="G183">
        <f t="shared" si="12"/>
        <v>68716311.958333328</v>
      </c>
      <c r="H183">
        <f t="shared" si="13"/>
        <v>-13325105.958333328</v>
      </c>
    </row>
    <row r="184" spans="1:8">
      <c r="A184" t="s">
        <v>184</v>
      </c>
      <c r="B184">
        <v>70158268</v>
      </c>
      <c r="C184" s="1">
        <v>70158268</v>
      </c>
      <c r="D184" s="1">
        <f t="shared" si="10"/>
        <v>0</v>
      </c>
      <c r="F184">
        <f t="shared" si="11"/>
        <v>68821086.75</v>
      </c>
      <c r="G184">
        <f t="shared" si="12"/>
        <v>68779254.041666657</v>
      </c>
      <c r="H184">
        <f t="shared" si="13"/>
        <v>1379013.9583333433</v>
      </c>
    </row>
    <row r="185" spans="1:8">
      <c r="A185" t="s">
        <v>185</v>
      </c>
      <c r="B185">
        <v>67683558</v>
      </c>
      <c r="C185" s="1">
        <v>67683558</v>
      </c>
      <c r="D185" s="1">
        <f t="shared" si="10"/>
        <v>0</v>
      </c>
      <c r="F185">
        <f t="shared" si="11"/>
        <v>68746610.833333328</v>
      </c>
      <c r="G185">
        <f t="shared" si="12"/>
        <v>68783848.791666657</v>
      </c>
      <c r="H185">
        <f t="shared" si="13"/>
        <v>-1100290.7916666567</v>
      </c>
    </row>
    <row r="186" spans="1:8">
      <c r="A186" t="s">
        <v>186</v>
      </c>
      <c r="B186">
        <v>71711448</v>
      </c>
      <c r="C186" s="1">
        <v>71711447</v>
      </c>
      <c r="D186" s="1">
        <f t="shared" si="10"/>
        <v>-1</v>
      </c>
      <c r="F186">
        <f t="shared" si="11"/>
        <v>68759745</v>
      </c>
      <c r="G186">
        <f t="shared" si="12"/>
        <v>68753177.916666657</v>
      </c>
      <c r="H186">
        <f t="shared" si="13"/>
        <v>2958270.0833333433</v>
      </c>
    </row>
    <row r="187" spans="1:8">
      <c r="A187" t="s">
        <v>187</v>
      </c>
      <c r="B187">
        <v>76057910</v>
      </c>
      <c r="C187" s="1">
        <v>76057910</v>
      </c>
      <c r="D187" s="1">
        <f t="shared" si="10"/>
        <v>0</v>
      </c>
      <c r="F187">
        <f t="shared" si="11"/>
        <v>68826180.5</v>
      </c>
      <c r="G187">
        <f t="shared" si="12"/>
        <v>68792962.75</v>
      </c>
      <c r="H187">
        <f t="shared" si="13"/>
        <v>7264947.25</v>
      </c>
    </row>
    <row r="188" spans="1:8">
      <c r="A188" t="s">
        <v>188</v>
      </c>
      <c r="B188">
        <v>81423215</v>
      </c>
      <c r="C188" s="1">
        <v>81423230</v>
      </c>
      <c r="D188" s="1">
        <f t="shared" si="10"/>
        <v>15</v>
      </c>
      <c r="F188">
        <f t="shared" si="11"/>
        <v>68851998.666666672</v>
      </c>
      <c r="G188">
        <f t="shared" si="12"/>
        <v>68839089.583333343</v>
      </c>
      <c r="H188">
        <f t="shared" si="13"/>
        <v>12584125.416666657</v>
      </c>
    </row>
    <row r="189" spans="1:8">
      <c r="A189" t="s">
        <v>189</v>
      </c>
      <c r="B189">
        <v>77247933</v>
      </c>
      <c r="C189" s="1">
        <v>77247893</v>
      </c>
      <c r="D189" s="1">
        <f t="shared" si="10"/>
        <v>-40</v>
      </c>
      <c r="F189">
        <f t="shared" si="11"/>
        <v>69089711.75</v>
      </c>
      <c r="G189">
        <f t="shared" si="12"/>
        <v>68970855.208333343</v>
      </c>
      <c r="H189">
        <f t="shared" si="13"/>
        <v>8277077.7916666567</v>
      </c>
    </row>
    <row r="190" spans="1:8">
      <c r="A190" t="s">
        <v>190</v>
      </c>
      <c r="B190">
        <v>66345279</v>
      </c>
      <c r="C190" s="1">
        <v>66345317</v>
      </c>
      <c r="D190" s="1">
        <f t="shared" si="10"/>
        <v>38</v>
      </c>
      <c r="F190">
        <f t="shared" si="11"/>
        <v>69217859.333333328</v>
      </c>
      <c r="G190">
        <f t="shared" si="12"/>
        <v>69153785.541666657</v>
      </c>
      <c r="H190">
        <f t="shared" si="13"/>
        <v>-2808506.5416666567</v>
      </c>
    </row>
    <row r="191" spans="1:8">
      <c r="A191" t="s">
        <v>191</v>
      </c>
      <c r="B191">
        <v>68177916</v>
      </c>
      <c r="C191" s="1">
        <v>68177878</v>
      </c>
      <c r="D191" s="1">
        <f t="shared" si="10"/>
        <v>-38</v>
      </c>
      <c r="F191">
        <f t="shared" si="11"/>
        <v>69299998.5</v>
      </c>
      <c r="G191">
        <f t="shared" si="12"/>
        <v>69258928.916666657</v>
      </c>
      <c r="H191">
        <f t="shared" si="13"/>
        <v>-1081012.9166666567</v>
      </c>
    </row>
    <row r="192" spans="1:8">
      <c r="A192" t="s">
        <v>192</v>
      </c>
      <c r="B192">
        <v>63491903</v>
      </c>
      <c r="C192" s="1">
        <v>63492941</v>
      </c>
      <c r="D192" s="1">
        <f t="shared" si="10"/>
        <v>1038</v>
      </c>
      <c r="F192">
        <f t="shared" si="11"/>
        <v>69314671.416666672</v>
      </c>
      <c r="G192">
        <f t="shared" si="12"/>
        <v>69307334.958333343</v>
      </c>
      <c r="H192">
        <f t="shared" si="13"/>
        <v>-5815431.9583333433</v>
      </c>
    </row>
    <row r="193" spans="1:16">
      <c r="A193" t="s">
        <v>193</v>
      </c>
      <c r="B193">
        <v>66595168</v>
      </c>
      <c r="C193" s="1">
        <v>66595642</v>
      </c>
      <c r="D193" s="1">
        <f t="shared" si="10"/>
        <v>474</v>
      </c>
      <c r="F193">
        <f t="shared" si="11"/>
        <v>69373242.166666672</v>
      </c>
      <c r="G193">
        <f t="shared" si="12"/>
        <v>69343956.791666672</v>
      </c>
      <c r="H193">
        <f t="shared" si="13"/>
        <v>-2748788.7916666716</v>
      </c>
    </row>
    <row r="194" spans="1:16">
      <c r="A194" t="s">
        <v>194</v>
      </c>
      <c r="B194">
        <v>61940180</v>
      </c>
      <c r="C194" s="1">
        <v>61940192</v>
      </c>
      <c r="D194" s="1">
        <f t="shared" si="10"/>
        <v>12</v>
      </c>
      <c r="F194">
        <f t="shared" si="11"/>
        <v>69296253.666666672</v>
      </c>
      <c r="G194">
        <f t="shared" si="12"/>
        <v>69334747.916666672</v>
      </c>
      <c r="H194">
        <f t="shared" si="13"/>
        <v>-7394567.9166666716</v>
      </c>
    </row>
    <row r="195" spans="1:16">
      <c r="A195" t="s">
        <v>195</v>
      </c>
      <c r="B195">
        <v>58243763</v>
      </c>
      <c r="C195" s="1">
        <v>58243794</v>
      </c>
      <c r="D195" s="1">
        <f t="shared" ref="D195:D205" si="14">C195-B195</f>
        <v>31</v>
      </c>
      <c r="F195">
        <f t="shared" si="11"/>
        <v>69354354.083333328</v>
      </c>
      <c r="G195">
        <f t="shared" si="12"/>
        <v>69325303.875</v>
      </c>
      <c r="H195">
        <f t="shared" si="13"/>
        <v>-11081540.875</v>
      </c>
    </row>
    <row r="196" spans="1:16">
      <c r="A196" t="s">
        <v>196</v>
      </c>
      <c r="B196">
        <v>71696039</v>
      </c>
      <c r="C196" s="1">
        <v>71696202</v>
      </c>
      <c r="D196" s="1">
        <f t="shared" si="14"/>
        <v>163</v>
      </c>
      <c r="F196">
        <f t="shared" si="11"/>
        <v>69326227.5</v>
      </c>
      <c r="G196">
        <f t="shared" si="12"/>
        <v>69340290.791666657</v>
      </c>
      <c r="H196">
        <f t="shared" si="13"/>
        <v>2355748.2083333433</v>
      </c>
    </row>
    <row r="197" spans="1:16">
      <c r="A197" t="s">
        <v>197</v>
      </c>
      <c r="B197">
        <v>68669228</v>
      </c>
      <c r="C197" s="1">
        <v>68668302</v>
      </c>
      <c r="D197" s="1">
        <f t="shared" si="14"/>
        <v>-926</v>
      </c>
      <c r="F197">
        <f t="shared" si="11"/>
        <v>69284548.166666672</v>
      </c>
      <c r="G197">
        <f t="shared" si="12"/>
        <v>69305387.833333343</v>
      </c>
      <c r="H197">
        <f t="shared" si="13"/>
        <v>-636159.83333334327</v>
      </c>
    </row>
    <row r="198" spans="1:16">
      <c r="A198" t="s">
        <v>198</v>
      </c>
      <c r="B198">
        <v>71887523</v>
      </c>
      <c r="C198" s="1">
        <v>71887531</v>
      </c>
      <c r="D198" s="1">
        <f t="shared" si="14"/>
        <v>8</v>
      </c>
      <c r="F198">
        <f t="shared" si="11"/>
        <v>69330157</v>
      </c>
      <c r="G198">
        <f t="shared" si="12"/>
        <v>69307352.583333343</v>
      </c>
      <c r="H198">
        <f t="shared" si="13"/>
        <v>2580170.4166666567</v>
      </c>
    </row>
    <row r="199" spans="1:16">
      <c r="A199" t="s">
        <v>199</v>
      </c>
      <c r="B199">
        <v>76760759</v>
      </c>
      <c r="C199" s="1">
        <v>76760758</v>
      </c>
      <c r="D199" s="1">
        <f t="shared" si="14"/>
        <v>-1</v>
      </c>
      <c r="F199">
        <f t="shared" si="11"/>
        <v>69339142</v>
      </c>
      <c r="G199">
        <f t="shared" si="12"/>
        <v>69334649.5</v>
      </c>
      <c r="H199">
        <f t="shared" si="13"/>
        <v>7426109.5</v>
      </c>
    </row>
    <row r="200" spans="1:16">
      <c r="A200" t="s">
        <v>200</v>
      </c>
      <c r="B200">
        <v>80499353</v>
      </c>
      <c r="C200" s="1">
        <v>80499331</v>
      </c>
      <c r="D200" s="1">
        <f t="shared" si="14"/>
        <v>-22</v>
      </c>
      <c r="G200">
        <f t="shared" si="12"/>
        <v>69339142</v>
      </c>
      <c r="H200">
        <f t="shared" si="13"/>
        <v>11160211</v>
      </c>
    </row>
    <row r="201" spans="1:16">
      <c r="A201" t="s">
        <v>201</v>
      </c>
      <c r="B201">
        <v>77945138</v>
      </c>
      <c r="C201" s="1">
        <v>78609006</v>
      </c>
      <c r="D201" s="1">
        <f t="shared" si="14"/>
        <v>663868</v>
      </c>
    </row>
    <row r="202" spans="1:16">
      <c r="A202" t="s">
        <v>202</v>
      </c>
      <c r="B202" s="1">
        <v>66007760</v>
      </c>
      <c r="C202" s="1">
        <v>66007760</v>
      </c>
      <c r="D202" s="1">
        <f t="shared" si="14"/>
        <v>0</v>
      </c>
    </row>
    <row r="203" spans="1:16">
      <c r="A203" t="s">
        <v>203</v>
      </c>
      <c r="B203" s="1">
        <v>67677764</v>
      </c>
      <c r="C203" s="1">
        <v>67677764</v>
      </c>
      <c r="D203" s="1">
        <f t="shared" si="14"/>
        <v>0</v>
      </c>
    </row>
    <row r="204" spans="1:16">
      <c r="A204" t="s">
        <v>204</v>
      </c>
      <c r="B204" s="1">
        <v>64039209</v>
      </c>
      <c r="C204" s="1">
        <v>64039209</v>
      </c>
      <c r="D204" s="1">
        <f t="shared" si="14"/>
        <v>0</v>
      </c>
    </row>
    <row r="205" spans="1:16">
      <c r="A205" t="s">
        <v>205</v>
      </c>
      <c r="B205" s="1">
        <v>66702988</v>
      </c>
      <c r="C205" s="1">
        <v>66702988</v>
      </c>
      <c r="D205" s="1">
        <f t="shared" si="14"/>
        <v>0</v>
      </c>
      <c r="E205" s="2" t="s">
        <v>251</v>
      </c>
      <c r="F205" s="2" t="s">
        <v>249</v>
      </c>
      <c r="G205" s="2" t="s">
        <v>242</v>
      </c>
      <c r="H205" s="2" t="s">
        <v>252</v>
      </c>
      <c r="I205" s="2" t="s">
        <v>253</v>
      </c>
      <c r="J205" s="2" t="s">
        <v>278</v>
      </c>
      <c r="K205" s="2" t="s">
        <v>255</v>
      </c>
      <c r="L205" s="2" t="s">
        <v>250</v>
      </c>
      <c r="M205" s="2" t="s">
        <v>243</v>
      </c>
      <c r="N205" s="2" t="s">
        <v>273</v>
      </c>
      <c r="O205" s="2" t="s">
        <v>274</v>
      </c>
      <c r="P205" s="2" t="s">
        <v>275</v>
      </c>
    </row>
    <row r="206" spans="1:16">
      <c r="A206" t="s">
        <v>206</v>
      </c>
      <c r="C206" s="1">
        <v>63139218</v>
      </c>
      <c r="D206" s="1"/>
      <c r="E206" s="2">
        <v>62739433</v>
      </c>
      <c r="F206" s="2">
        <v>62999718</v>
      </c>
      <c r="G206" s="2">
        <v>63281939</v>
      </c>
      <c r="H206" s="3">
        <f>ABS(C206-E206)</f>
        <v>399785</v>
      </c>
      <c r="I206" s="3">
        <f>ABS(C206-F206)</f>
        <v>139500</v>
      </c>
      <c r="J206" s="3">
        <f t="shared" ref="J206:J241" si="15">ABS(C206-G206)</f>
        <v>142721</v>
      </c>
      <c r="K206" s="2">
        <f>(H206/C206)*100</f>
        <v>0.63318015753695267</v>
      </c>
      <c r="L206" s="2">
        <f>(I206/C206)*100</f>
        <v>0.2209403353712743</v>
      </c>
      <c r="M206" s="2">
        <f t="shared" ref="M206:M241" si="16">(J206/C206)*100</f>
        <v>0.22604176060590425</v>
      </c>
      <c r="N206" s="2">
        <v>63017094</v>
      </c>
      <c r="O206" s="2">
        <f t="shared" ref="O206:O241" si="17">ABS(C206-N206)</f>
        <v>122124</v>
      </c>
      <c r="P206" s="2">
        <f t="shared" ref="P206:P241" si="18">O206/C206*100</f>
        <v>0.19342019725363085</v>
      </c>
    </row>
    <row r="207" spans="1:16">
      <c r="A207" t="s">
        <v>207</v>
      </c>
      <c r="C207" s="1">
        <v>58109870</v>
      </c>
      <c r="D207" s="1"/>
      <c r="E207" s="2">
        <v>58082725</v>
      </c>
      <c r="F207" s="2">
        <v>58532873</v>
      </c>
      <c r="G207" s="2">
        <v>59201406</v>
      </c>
      <c r="H207" s="3">
        <f t="shared" ref="H207:H241" si="19">ABS(C207-E207)</f>
        <v>27145</v>
      </c>
      <c r="I207" s="3">
        <f t="shared" ref="I207:I241" si="20">ABS(C207-F207)</f>
        <v>423003</v>
      </c>
      <c r="J207" s="3">
        <f t="shared" si="15"/>
        <v>1091536</v>
      </c>
      <c r="K207" s="2">
        <f t="shared" ref="K207:K241" si="21">(H207/C207)*100</f>
        <v>4.6713234774058178E-2</v>
      </c>
      <c r="L207" s="2">
        <f>(I207/C207)*100</f>
        <v>0.7279365794485515</v>
      </c>
      <c r="M207" s="2">
        <f t="shared" si="16"/>
        <v>1.8784003474796966</v>
      </c>
      <c r="N207" s="2">
        <v>58673493</v>
      </c>
      <c r="O207" s="2">
        <f t="shared" si="17"/>
        <v>563623</v>
      </c>
      <c r="P207" s="2">
        <f t="shared" si="18"/>
        <v>0.96992645139285294</v>
      </c>
    </row>
    <row r="208" spans="1:16">
      <c r="A208" t="s">
        <v>208</v>
      </c>
      <c r="C208" s="1">
        <v>72764478</v>
      </c>
      <c r="D208" s="1"/>
      <c r="E208" s="2">
        <v>71844179</v>
      </c>
      <c r="F208" s="2">
        <v>72476499</v>
      </c>
      <c r="G208" s="2">
        <v>73803696</v>
      </c>
      <c r="H208" s="3">
        <f t="shared" si="19"/>
        <v>920299</v>
      </c>
      <c r="I208" s="3">
        <f t="shared" si="20"/>
        <v>287979</v>
      </c>
      <c r="J208" s="3">
        <f t="shared" si="15"/>
        <v>1039218</v>
      </c>
      <c r="K208" s="2">
        <f t="shared" si="21"/>
        <v>1.2647641064641457</v>
      </c>
      <c r="L208" s="2">
        <f t="shared" ref="L208:L241" si="22">(I208/C208)*100</f>
        <v>0.39576866063685634</v>
      </c>
      <c r="M208" s="2">
        <f t="shared" si="16"/>
        <v>1.428194125160906</v>
      </c>
      <c r="N208" s="2">
        <v>72712811</v>
      </c>
      <c r="O208" s="2">
        <f t="shared" si="17"/>
        <v>51667</v>
      </c>
      <c r="P208" s="2">
        <f t="shared" si="18"/>
        <v>7.1005800385182449E-2</v>
      </c>
    </row>
    <row r="209" spans="1:16">
      <c r="A209" t="s">
        <v>209</v>
      </c>
      <c r="C209" s="1">
        <v>68453537</v>
      </c>
      <c r="D209" s="1"/>
      <c r="E209" s="2">
        <v>68854199</v>
      </c>
      <c r="F209" s="2">
        <v>69649245</v>
      </c>
      <c r="G209" s="2">
        <v>71431335</v>
      </c>
      <c r="H209" s="3">
        <f t="shared" si="19"/>
        <v>400662</v>
      </c>
      <c r="I209" s="3">
        <f t="shared" si="20"/>
        <v>1195708</v>
      </c>
      <c r="J209" s="3">
        <f t="shared" si="15"/>
        <v>2977798</v>
      </c>
      <c r="K209" s="2">
        <f t="shared" si="21"/>
        <v>0.58530503690408286</v>
      </c>
      <c r="L209" s="2">
        <f t="shared" si="22"/>
        <v>1.7467439264679634</v>
      </c>
      <c r="M209" s="2">
        <f t="shared" si="16"/>
        <v>4.3501010035463912</v>
      </c>
      <c r="N209" s="2">
        <v>69956669</v>
      </c>
      <c r="O209" s="2">
        <f t="shared" si="17"/>
        <v>1503132</v>
      </c>
      <c r="P209" s="2">
        <f t="shared" si="18"/>
        <v>2.1958427071489379</v>
      </c>
    </row>
    <row r="210" spans="1:16">
      <c r="A210" t="s">
        <v>210</v>
      </c>
      <c r="C210" s="1">
        <v>73574534</v>
      </c>
      <c r="D210" s="1"/>
      <c r="E210" s="2">
        <v>71827656</v>
      </c>
      <c r="F210" s="2">
        <v>72774125</v>
      </c>
      <c r="G210" s="2">
        <v>74818864</v>
      </c>
      <c r="H210" s="3">
        <f t="shared" si="19"/>
        <v>1746878</v>
      </c>
      <c r="I210" s="3">
        <f t="shared" si="20"/>
        <v>800409</v>
      </c>
      <c r="J210" s="3">
        <f t="shared" si="15"/>
        <v>1244330</v>
      </c>
      <c r="K210" s="2">
        <f t="shared" si="21"/>
        <v>2.3742970631659048</v>
      </c>
      <c r="L210" s="2">
        <f t="shared" si="22"/>
        <v>1.0878886436440087</v>
      </c>
      <c r="M210" s="2">
        <f t="shared" si="16"/>
        <v>1.6912509428873856</v>
      </c>
      <c r="N210" s="2">
        <v>73133695</v>
      </c>
      <c r="O210" s="2">
        <f t="shared" si="17"/>
        <v>440839</v>
      </c>
      <c r="P210" s="2">
        <f t="shared" si="18"/>
        <v>0.59917334984411863</v>
      </c>
    </row>
    <row r="211" spans="1:16">
      <c r="A211" t="s">
        <v>211</v>
      </c>
      <c r="C211" s="1">
        <v>78467131</v>
      </c>
      <c r="D211" s="1"/>
      <c r="E211" s="2">
        <v>76678851</v>
      </c>
      <c r="F211" s="2">
        <v>77758529</v>
      </c>
      <c r="G211" s="2">
        <v>79475059</v>
      </c>
      <c r="H211" s="3">
        <f t="shared" si="19"/>
        <v>1788280</v>
      </c>
      <c r="I211" s="3">
        <f t="shared" si="20"/>
        <v>708602</v>
      </c>
      <c r="J211" s="3">
        <f t="shared" si="15"/>
        <v>1007928</v>
      </c>
      <c r="K211" s="2">
        <f t="shared" si="21"/>
        <v>2.2790179495666791</v>
      </c>
      <c r="L211" s="2">
        <f t="shared" si="22"/>
        <v>0.90305582856087863</v>
      </c>
      <c r="M211" s="2">
        <f t="shared" si="16"/>
        <v>1.2845225601532444</v>
      </c>
      <c r="N211" s="2">
        <v>78153525</v>
      </c>
      <c r="O211" s="2">
        <f t="shared" si="17"/>
        <v>313606</v>
      </c>
      <c r="P211" s="2">
        <f t="shared" si="18"/>
        <v>0.3996654344352159</v>
      </c>
    </row>
    <row r="212" spans="1:16">
      <c r="A212" t="s">
        <v>212</v>
      </c>
      <c r="C212" s="1">
        <v>81974582</v>
      </c>
      <c r="D212" s="1"/>
      <c r="E212" s="2">
        <v>81161046</v>
      </c>
      <c r="F212" s="2">
        <v>82362696</v>
      </c>
      <c r="G212" s="2">
        <v>83733594</v>
      </c>
      <c r="H212" s="3">
        <f t="shared" si="19"/>
        <v>813536</v>
      </c>
      <c r="I212" s="3">
        <f t="shared" si="20"/>
        <v>388114</v>
      </c>
      <c r="J212" s="3">
        <f t="shared" si="15"/>
        <v>1759012</v>
      </c>
      <c r="K212" s="2">
        <f t="shared" si="21"/>
        <v>0.99242470062244414</v>
      </c>
      <c r="L212" s="2">
        <f t="shared" si="22"/>
        <v>0.4734565160698227</v>
      </c>
      <c r="M212" s="2">
        <f t="shared" si="16"/>
        <v>2.1458017315660114</v>
      </c>
      <c r="N212" s="2">
        <v>82780498</v>
      </c>
      <c r="O212" s="2">
        <f t="shared" si="17"/>
        <v>805916</v>
      </c>
      <c r="P212" s="2">
        <f t="shared" si="18"/>
        <v>0.98312913629739518</v>
      </c>
    </row>
    <row r="213" spans="1:16">
      <c r="A213" t="s">
        <v>213</v>
      </c>
      <c r="C213" s="1">
        <v>80007788</v>
      </c>
      <c r="D213" s="1"/>
      <c r="E213" s="2">
        <v>78423620</v>
      </c>
      <c r="F213" s="2">
        <v>79730540</v>
      </c>
      <c r="G213" s="2">
        <v>80627763</v>
      </c>
      <c r="H213" s="3">
        <f t="shared" si="19"/>
        <v>1584168</v>
      </c>
      <c r="I213" s="3">
        <f t="shared" si="20"/>
        <v>277248</v>
      </c>
      <c r="J213" s="3">
        <f t="shared" si="15"/>
        <v>619975</v>
      </c>
      <c r="K213" s="2">
        <f t="shared" si="21"/>
        <v>1.9800172453211682</v>
      </c>
      <c r="L213" s="2">
        <f t="shared" si="22"/>
        <v>0.34652626566803724</v>
      </c>
      <c r="M213" s="2">
        <f t="shared" si="16"/>
        <v>0.77489331413586893</v>
      </c>
      <c r="N213" s="2">
        <v>80159936</v>
      </c>
      <c r="O213" s="2">
        <f t="shared" si="17"/>
        <v>152148</v>
      </c>
      <c r="P213" s="2">
        <f t="shared" si="18"/>
        <v>0.19016648729246208</v>
      </c>
    </row>
    <row r="214" spans="1:16">
      <c r="A214" t="s">
        <v>214</v>
      </c>
      <c r="C214" s="1">
        <v>67203059</v>
      </c>
      <c r="D214" s="1"/>
      <c r="E214" s="2">
        <v>66059190</v>
      </c>
      <c r="F214" s="2">
        <v>67472518</v>
      </c>
      <c r="G214" s="2">
        <v>68296062</v>
      </c>
      <c r="H214" s="3">
        <f t="shared" si="19"/>
        <v>1143869</v>
      </c>
      <c r="I214" s="3">
        <f t="shared" si="20"/>
        <v>269459</v>
      </c>
      <c r="J214" s="3">
        <f t="shared" si="15"/>
        <v>1093003</v>
      </c>
      <c r="K214" s="2">
        <f t="shared" si="21"/>
        <v>1.7021085305060295</v>
      </c>
      <c r="L214" s="2">
        <f t="shared" si="22"/>
        <v>0.40096240261920224</v>
      </c>
      <c r="M214" s="2">
        <f t="shared" si="16"/>
        <v>1.6264185235972666</v>
      </c>
      <c r="N214" s="2">
        <v>67907381</v>
      </c>
      <c r="O214" s="2">
        <f t="shared" si="17"/>
        <v>704322</v>
      </c>
      <c r="P214" s="2">
        <f t="shared" si="18"/>
        <v>1.0480505061532988</v>
      </c>
    </row>
    <row r="215" spans="1:16">
      <c r="A215" t="s">
        <v>215</v>
      </c>
      <c r="C215" s="1">
        <v>69727370</v>
      </c>
      <c r="D215" s="1"/>
      <c r="E215" s="2">
        <v>68743942</v>
      </c>
      <c r="F215" s="2">
        <v>70242496</v>
      </c>
      <c r="G215" s="2">
        <v>70252581</v>
      </c>
      <c r="H215" s="3">
        <f t="shared" si="19"/>
        <v>983428</v>
      </c>
      <c r="I215" s="3">
        <f t="shared" si="20"/>
        <v>515126</v>
      </c>
      <c r="J215" s="3">
        <f t="shared" si="15"/>
        <v>525211</v>
      </c>
      <c r="K215" s="2">
        <f t="shared" si="21"/>
        <v>1.4103902097555092</v>
      </c>
      <c r="L215" s="2">
        <f t="shared" si="22"/>
        <v>0.7387715899796593</v>
      </c>
      <c r="M215" s="2">
        <f t="shared" si="16"/>
        <v>0.75323506393543882</v>
      </c>
      <c r="N215" s="2">
        <v>70674337</v>
      </c>
      <c r="O215" s="2">
        <f t="shared" si="17"/>
        <v>946967</v>
      </c>
      <c r="P215" s="2">
        <f t="shared" si="18"/>
        <v>1.3580994091703158</v>
      </c>
    </row>
    <row r="216" spans="1:16">
      <c r="A216" t="s">
        <v>216</v>
      </c>
      <c r="C216" s="1">
        <v>63611195</v>
      </c>
      <c r="D216" s="1"/>
      <c r="E216" s="2">
        <v>64373054</v>
      </c>
      <c r="F216" s="2">
        <v>65951417</v>
      </c>
      <c r="G216" s="2">
        <v>65834057</v>
      </c>
      <c r="H216" s="3">
        <f t="shared" si="19"/>
        <v>761859</v>
      </c>
      <c r="I216" s="3">
        <f t="shared" si="20"/>
        <v>2340222</v>
      </c>
      <c r="J216" s="3">
        <f t="shared" si="15"/>
        <v>2222862</v>
      </c>
      <c r="K216" s="2">
        <f t="shared" si="21"/>
        <v>1.1976806912682587</v>
      </c>
      <c r="L216" s="2">
        <f t="shared" si="22"/>
        <v>3.6789467640090709</v>
      </c>
      <c r="M216" s="2">
        <f t="shared" si="16"/>
        <v>3.4944509374489821</v>
      </c>
      <c r="N216" s="2">
        <v>66375838</v>
      </c>
      <c r="O216" s="2">
        <f t="shared" si="17"/>
        <v>2764643</v>
      </c>
      <c r="P216" s="2">
        <f t="shared" si="18"/>
        <v>4.3461579365078737</v>
      </c>
    </row>
    <row r="217" spans="1:16">
      <c r="A217" t="s">
        <v>217</v>
      </c>
      <c r="C217" s="1">
        <v>70967038</v>
      </c>
      <c r="D217" s="1"/>
      <c r="E217" s="2">
        <v>67415800</v>
      </c>
      <c r="F217" s="2">
        <v>69068553</v>
      </c>
      <c r="G217" s="2">
        <v>68946802</v>
      </c>
      <c r="H217" s="3">
        <f t="shared" si="19"/>
        <v>3551238</v>
      </c>
      <c r="I217" s="3">
        <f t="shared" si="20"/>
        <v>1898485</v>
      </c>
      <c r="J217" s="3">
        <f t="shared" si="15"/>
        <v>2020236</v>
      </c>
      <c r="K217" s="2">
        <f t="shared" si="21"/>
        <v>5.0040668176118608</v>
      </c>
      <c r="L217" s="2">
        <f t="shared" si="22"/>
        <v>2.6751644897452249</v>
      </c>
      <c r="M217" s="2">
        <f t="shared" si="16"/>
        <v>2.8467244187364846</v>
      </c>
      <c r="N217" s="2">
        <v>69482179</v>
      </c>
      <c r="O217" s="2">
        <f t="shared" si="17"/>
        <v>1484859</v>
      </c>
      <c r="P217" s="2">
        <f t="shared" si="18"/>
        <v>2.0923220721146625</v>
      </c>
    </row>
    <row r="218" spans="1:16">
      <c r="A218" t="s">
        <v>218</v>
      </c>
      <c r="C218" s="1">
        <v>64743622</v>
      </c>
      <c r="D218" s="1"/>
      <c r="E218" s="2">
        <v>63384607</v>
      </c>
      <c r="F218" s="2">
        <v>65174546</v>
      </c>
      <c r="G218" s="2">
        <v>65460044</v>
      </c>
      <c r="H218" s="3">
        <f t="shared" si="19"/>
        <v>1359015</v>
      </c>
      <c r="I218" s="3">
        <f t="shared" si="20"/>
        <v>430924</v>
      </c>
      <c r="J218" s="3">
        <f t="shared" si="15"/>
        <v>716422</v>
      </c>
      <c r="K218" s="2">
        <f t="shared" si="21"/>
        <v>2.0990716274724326</v>
      </c>
      <c r="L218" s="2">
        <f t="shared" si="22"/>
        <v>0.66558525255198109</v>
      </c>
      <c r="M218" s="2">
        <f t="shared" si="16"/>
        <v>1.1065522407751609</v>
      </c>
      <c r="N218" s="2">
        <v>65580137</v>
      </c>
      <c r="O218" s="2">
        <f t="shared" si="17"/>
        <v>836515</v>
      </c>
      <c r="P218" s="2">
        <f t="shared" si="18"/>
        <v>1.2920423265785161</v>
      </c>
    </row>
    <row r="219" spans="1:16">
      <c r="A219" t="s">
        <v>219</v>
      </c>
      <c r="C219" s="1">
        <v>58474895</v>
      </c>
      <c r="D219" s="1"/>
      <c r="E219" s="2">
        <v>58727900</v>
      </c>
      <c r="F219" s="2">
        <v>60628444</v>
      </c>
      <c r="G219" s="2">
        <v>61379511</v>
      </c>
      <c r="H219" s="3">
        <f t="shared" si="19"/>
        <v>253005</v>
      </c>
      <c r="I219" s="3">
        <f t="shared" si="20"/>
        <v>2153549</v>
      </c>
      <c r="J219" s="3">
        <f t="shared" si="15"/>
        <v>2904616</v>
      </c>
      <c r="K219" s="2">
        <f t="shared" si="21"/>
        <v>0.43267285901069164</v>
      </c>
      <c r="L219" s="2">
        <f t="shared" si="22"/>
        <v>3.6828608242904926</v>
      </c>
      <c r="M219" s="2">
        <f t="shared" si="16"/>
        <v>4.967287243525619</v>
      </c>
      <c r="N219" s="2">
        <v>61052222</v>
      </c>
      <c r="O219" s="2">
        <f t="shared" si="17"/>
        <v>2577327</v>
      </c>
      <c r="P219" s="2">
        <f t="shared" si="18"/>
        <v>4.4075786711545186</v>
      </c>
    </row>
    <row r="220" spans="1:16">
      <c r="A220" t="s">
        <v>220</v>
      </c>
      <c r="C220" s="1">
        <v>74237172</v>
      </c>
      <c r="D220" s="1"/>
      <c r="E220" s="2">
        <v>72489354</v>
      </c>
      <c r="F220" s="2">
        <v>74500006</v>
      </c>
      <c r="G220" s="2">
        <v>75981801</v>
      </c>
      <c r="H220" s="3">
        <f t="shared" si="19"/>
        <v>1747818</v>
      </c>
      <c r="I220" s="3">
        <f t="shared" si="20"/>
        <v>262834</v>
      </c>
      <c r="J220" s="3">
        <f t="shared" si="15"/>
        <v>1744629</v>
      </c>
      <c r="K220" s="2">
        <f t="shared" si="21"/>
        <v>2.3543703954671118</v>
      </c>
      <c r="L220" s="2">
        <f t="shared" si="22"/>
        <v>0.35404635295105258</v>
      </c>
      <c r="M220" s="2">
        <f t="shared" si="16"/>
        <v>2.3500747038154959</v>
      </c>
      <c r="N220" s="2">
        <v>74934373</v>
      </c>
      <c r="O220" s="2">
        <f t="shared" si="17"/>
        <v>697201</v>
      </c>
      <c r="P220" s="2">
        <f t="shared" si="18"/>
        <v>0.93915350115976948</v>
      </c>
    </row>
    <row r="221" spans="1:16">
      <c r="A221" t="s">
        <v>221</v>
      </c>
      <c r="C221" s="1">
        <v>71278692</v>
      </c>
      <c r="D221" s="1"/>
      <c r="E221" s="2">
        <v>69499374</v>
      </c>
      <c r="F221" s="2">
        <v>71607228</v>
      </c>
      <c r="G221" s="2">
        <v>73609440</v>
      </c>
      <c r="H221" s="3">
        <f t="shared" si="19"/>
        <v>1779318</v>
      </c>
      <c r="I221" s="3">
        <f t="shared" si="20"/>
        <v>328536</v>
      </c>
      <c r="J221" s="3">
        <f t="shared" si="15"/>
        <v>2330748</v>
      </c>
      <c r="K221" s="2">
        <f t="shared" si="21"/>
        <v>2.496283180953994</v>
      </c>
      <c r="L221" s="2">
        <f t="shared" si="22"/>
        <v>0.46091754882370739</v>
      </c>
      <c r="M221" s="2">
        <f t="shared" si="16"/>
        <v>3.2699084882197331</v>
      </c>
      <c r="N221" s="2">
        <v>72044211</v>
      </c>
      <c r="O221" s="2">
        <f t="shared" si="17"/>
        <v>765519</v>
      </c>
      <c r="P221" s="2">
        <f t="shared" si="18"/>
        <v>1.0739801454269111</v>
      </c>
    </row>
    <row r="222" spans="1:16">
      <c r="A222" t="s">
        <v>222</v>
      </c>
      <c r="C222" s="1">
        <v>75712694</v>
      </c>
      <c r="D222" s="1"/>
      <c r="E222" s="2">
        <v>72472830</v>
      </c>
      <c r="F222" s="2">
        <v>74672530</v>
      </c>
      <c r="G222" s="2">
        <v>76996969</v>
      </c>
      <c r="H222" s="3">
        <f t="shared" si="19"/>
        <v>3239864</v>
      </c>
      <c r="I222" s="3">
        <f t="shared" si="20"/>
        <v>1040164</v>
      </c>
      <c r="J222" s="3">
        <f t="shared" si="15"/>
        <v>1284275</v>
      </c>
      <c r="K222" s="2">
        <f t="shared" si="21"/>
        <v>4.2791556195319114</v>
      </c>
      <c r="L222" s="2">
        <f t="shared" si="22"/>
        <v>1.3738303909777665</v>
      </c>
      <c r="M222" s="2">
        <f t="shared" si="16"/>
        <v>1.6962479237629557</v>
      </c>
      <c r="N222" s="2">
        <v>75106957</v>
      </c>
      <c r="O222" s="2">
        <f t="shared" si="17"/>
        <v>605737</v>
      </c>
      <c r="P222" s="2">
        <f t="shared" si="18"/>
        <v>0.80004681909746855</v>
      </c>
    </row>
    <row r="223" spans="1:16">
      <c r="A223" t="s">
        <v>223</v>
      </c>
      <c r="C223" s="1">
        <v>80063355</v>
      </c>
      <c r="D223" s="1"/>
      <c r="E223" s="2">
        <v>77324025</v>
      </c>
      <c r="F223" s="2">
        <v>79602763</v>
      </c>
      <c r="G223" s="2">
        <v>81653164</v>
      </c>
      <c r="H223" s="3">
        <f t="shared" si="19"/>
        <v>2739330</v>
      </c>
      <c r="I223" s="3">
        <f t="shared" si="20"/>
        <v>460592</v>
      </c>
      <c r="J223" s="3">
        <f t="shared" si="15"/>
        <v>1589809</v>
      </c>
      <c r="K223" s="2">
        <f t="shared" si="21"/>
        <v>3.4214529231256923</v>
      </c>
      <c r="L223" s="2">
        <f t="shared" si="22"/>
        <v>0.57528441070199965</v>
      </c>
      <c r="M223" s="2">
        <f t="shared" si="16"/>
        <v>1.9856887086482948</v>
      </c>
      <c r="N223" s="2">
        <v>80029339</v>
      </c>
      <c r="O223" s="2">
        <f t="shared" si="17"/>
        <v>34016</v>
      </c>
      <c r="P223" s="2">
        <f t="shared" si="18"/>
        <v>4.2486353463454037E-2</v>
      </c>
    </row>
    <row r="224" spans="1:16">
      <c r="A224" t="s">
        <v>224</v>
      </c>
      <c r="C224" s="1">
        <v>84404541</v>
      </c>
      <c r="D224" s="1"/>
      <c r="E224" s="2">
        <v>81806220</v>
      </c>
      <c r="F224" s="2">
        <v>84157675</v>
      </c>
      <c r="G224" s="2">
        <v>85911699</v>
      </c>
      <c r="H224" s="3">
        <f t="shared" si="19"/>
        <v>2598321</v>
      </c>
      <c r="I224" s="3">
        <f t="shared" si="20"/>
        <v>246866</v>
      </c>
      <c r="J224" s="3">
        <f t="shared" si="15"/>
        <v>1507158</v>
      </c>
      <c r="K224" s="2">
        <f t="shared" si="21"/>
        <v>3.0784137550134894</v>
      </c>
      <c r="L224" s="2">
        <f t="shared" si="22"/>
        <v>0.29247952429478885</v>
      </c>
      <c r="M224" s="2">
        <f t="shared" si="16"/>
        <v>1.7856361543391368</v>
      </c>
      <c r="N224" s="2">
        <v>84573216</v>
      </c>
      <c r="O224" s="2">
        <f t="shared" si="17"/>
        <v>168675</v>
      </c>
      <c r="P224" s="2">
        <f t="shared" si="18"/>
        <v>0.19984114361809041</v>
      </c>
    </row>
    <row r="225" spans="1:16">
      <c r="A225" t="s">
        <v>225</v>
      </c>
      <c r="C225" s="1">
        <v>81957559</v>
      </c>
      <c r="D225" s="1"/>
      <c r="E225" s="2">
        <v>79068794</v>
      </c>
      <c r="F225" s="2">
        <v>81480733</v>
      </c>
      <c r="G225" s="2">
        <v>82805868</v>
      </c>
      <c r="H225" s="3">
        <f t="shared" si="19"/>
        <v>2888765</v>
      </c>
      <c r="I225" s="3">
        <f t="shared" si="20"/>
        <v>476826</v>
      </c>
      <c r="J225" s="3">
        <f t="shared" si="15"/>
        <v>848309</v>
      </c>
      <c r="K225" s="2">
        <f t="shared" si="21"/>
        <v>3.524708440865107</v>
      </c>
      <c r="L225" s="2">
        <f t="shared" si="22"/>
        <v>0.5817962440779868</v>
      </c>
      <c r="M225" s="2">
        <f t="shared" si="16"/>
        <v>1.0350588894430104</v>
      </c>
      <c r="N225" s="2">
        <v>81881797</v>
      </c>
      <c r="O225" s="2">
        <f t="shared" si="17"/>
        <v>75762</v>
      </c>
      <c r="P225" s="2">
        <f t="shared" si="18"/>
        <v>9.2440527663836342E-2</v>
      </c>
    </row>
    <row r="226" spans="1:16">
      <c r="A226" t="s">
        <v>226</v>
      </c>
      <c r="C226" s="1">
        <v>69028857</v>
      </c>
      <c r="D226" s="1"/>
      <c r="E226" s="2">
        <v>66704365</v>
      </c>
      <c r="F226" s="2">
        <v>69181990</v>
      </c>
      <c r="G226" s="2">
        <v>70474167</v>
      </c>
      <c r="H226" s="3">
        <f t="shared" si="19"/>
        <v>2324492</v>
      </c>
      <c r="I226" s="3">
        <f t="shared" si="20"/>
        <v>153133</v>
      </c>
      <c r="J226" s="3">
        <f t="shared" si="15"/>
        <v>1445310</v>
      </c>
      <c r="K226" s="2">
        <f t="shared" si="21"/>
        <v>3.3674206716185382</v>
      </c>
      <c r="L226" s="2">
        <f t="shared" si="22"/>
        <v>0.22183910708531651</v>
      </c>
      <c r="M226" s="2">
        <f t="shared" si="16"/>
        <v>2.0937765201588086</v>
      </c>
      <c r="N226" s="2">
        <v>69568820</v>
      </c>
      <c r="O226" s="2">
        <f t="shared" si="17"/>
        <v>539963</v>
      </c>
      <c r="P226" s="2">
        <f t="shared" si="18"/>
        <v>0.7822279311390018</v>
      </c>
    </row>
    <row r="227" spans="1:16">
      <c r="A227" t="s">
        <v>227</v>
      </c>
      <c r="C227" s="1">
        <v>71899067</v>
      </c>
      <c r="D227" s="1"/>
      <c r="E227" s="2">
        <v>69389117</v>
      </c>
      <c r="F227" s="2">
        <v>71914942</v>
      </c>
      <c r="G227" s="2">
        <v>72430686</v>
      </c>
      <c r="H227" s="3">
        <f t="shared" si="19"/>
        <v>2509950</v>
      </c>
      <c r="I227" s="3">
        <f t="shared" si="20"/>
        <v>15875</v>
      </c>
      <c r="J227" s="3">
        <f t="shared" si="15"/>
        <v>531619</v>
      </c>
      <c r="K227" s="2">
        <f t="shared" si="21"/>
        <v>3.490935424794873</v>
      </c>
      <c r="L227" s="2">
        <f t="shared" si="22"/>
        <v>2.2079563285570869E-2</v>
      </c>
      <c r="M227" s="2">
        <f t="shared" si="16"/>
        <v>0.73939624279130078</v>
      </c>
      <c r="N227" s="2">
        <v>72284254</v>
      </c>
      <c r="O227" s="2">
        <f t="shared" si="17"/>
        <v>385187</v>
      </c>
      <c r="P227" s="2">
        <f t="shared" si="18"/>
        <v>0.53573296020656291</v>
      </c>
    </row>
    <row r="228" spans="1:16">
      <c r="A228" t="s">
        <v>228</v>
      </c>
      <c r="C228" s="1">
        <v>65654285</v>
      </c>
      <c r="D228" s="1"/>
      <c r="E228" s="2">
        <v>65018229</v>
      </c>
      <c r="F228" s="2">
        <v>67590198</v>
      </c>
      <c r="G228" s="2">
        <v>68012162</v>
      </c>
      <c r="H228" s="3">
        <f t="shared" si="19"/>
        <v>636056</v>
      </c>
      <c r="I228" s="3">
        <f t="shared" si="20"/>
        <v>1935913</v>
      </c>
      <c r="J228" s="3">
        <f t="shared" si="15"/>
        <v>2357877</v>
      </c>
      <c r="K228" s="2">
        <f t="shared" si="21"/>
        <v>0.96879586762691883</v>
      </c>
      <c r="L228" s="2">
        <f t="shared" si="22"/>
        <v>2.9486468400348889</v>
      </c>
      <c r="M228" s="2">
        <f t="shared" si="16"/>
        <v>3.5913527959370821</v>
      </c>
      <c r="N228" s="2">
        <v>67941821</v>
      </c>
      <c r="O228" s="2">
        <f t="shared" si="17"/>
        <v>2287536</v>
      </c>
      <c r="P228" s="2">
        <f t="shared" si="18"/>
        <v>3.4842143205123626</v>
      </c>
    </row>
    <row r="229" spans="1:16">
      <c r="A229" t="s">
        <v>229</v>
      </c>
      <c r="C229" s="1">
        <v>72233639</v>
      </c>
      <c r="D229" s="1"/>
      <c r="E229" s="2">
        <v>68060974</v>
      </c>
      <c r="F229" s="2">
        <v>70676723</v>
      </c>
      <c r="G229" s="2">
        <v>71124907</v>
      </c>
      <c r="H229" s="3">
        <f t="shared" si="19"/>
        <v>4172665</v>
      </c>
      <c r="I229" s="3">
        <f t="shared" si="20"/>
        <v>1556916</v>
      </c>
      <c r="J229" s="3">
        <f t="shared" si="15"/>
        <v>1108732</v>
      </c>
      <c r="K229" s="2">
        <f t="shared" si="21"/>
        <v>5.7766229941703475</v>
      </c>
      <c r="L229" s="2">
        <f t="shared" si="22"/>
        <v>2.1553891255568614</v>
      </c>
      <c r="M229" s="2">
        <f t="shared" si="16"/>
        <v>1.534924746072948</v>
      </c>
      <c r="N229" s="2">
        <v>71010700</v>
      </c>
      <c r="O229" s="2">
        <f t="shared" si="17"/>
        <v>1222939</v>
      </c>
      <c r="P229" s="2">
        <f t="shared" si="18"/>
        <v>1.6930325218697622</v>
      </c>
    </row>
    <row r="230" spans="1:16">
      <c r="A230" t="s">
        <v>230</v>
      </c>
      <c r="C230" s="1">
        <v>66538427</v>
      </c>
      <c r="D230" s="1"/>
      <c r="E230" s="2">
        <v>64029782</v>
      </c>
      <c r="F230" s="2">
        <v>66754884</v>
      </c>
      <c r="G230" s="2">
        <v>67638149</v>
      </c>
      <c r="H230" s="3">
        <f t="shared" si="19"/>
        <v>2508645</v>
      </c>
      <c r="I230" s="3">
        <f t="shared" si="20"/>
        <v>216457</v>
      </c>
      <c r="J230" s="3">
        <f t="shared" si="15"/>
        <v>1099722</v>
      </c>
      <c r="K230" s="2">
        <f t="shared" si="21"/>
        <v>3.7702198761025714</v>
      </c>
      <c r="L230" s="2">
        <f t="shared" si="22"/>
        <v>0.3253112671268889</v>
      </c>
      <c r="M230" s="2">
        <f t="shared" si="16"/>
        <v>1.6527622451910382</v>
      </c>
      <c r="N230" s="2">
        <v>67076712</v>
      </c>
      <c r="O230" s="2">
        <f t="shared" si="17"/>
        <v>538285</v>
      </c>
      <c r="P230" s="2">
        <f t="shared" si="18"/>
        <v>0.80898365691752827</v>
      </c>
    </row>
    <row r="231" spans="1:16">
      <c r="A231" t="s">
        <v>231</v>
      </c>
      <c r="C231" s="1">
        <v>60331319</v>
      </c>
      <c r="D231" s="1"/>
      <c r="E231" s="2">
        <v>59373074</v>
      </c>
      <c r="F231" s="2">
        <v>62183476</v>
      </c>
      <c r="G231" s="2">
        <v>63557616</v>
      </c>
      <c r="H231" s="3">
        <f t="shared" si="19"/>
        <v>958245</v>
      </c>
      <c r="I231" s="3">
        <f t="shared" si="20"/>
        <v>1852157</v>
      </c>
      <c r="J231" s="3">
        <f t="shared" si="15"/>
        <v>3226297</v>
      </c>
      <c r="K231" s="2">
        <f t="shared" si="21"/>
        <v>1.5883044095223577</v>
      </c>
      <c r="L231" s="2">
        <f t="shared" si="22"/>
        <v>3.0699759771537565</v>
      </c>
      <c r="M231" s="2">
        <f t="shared" si="16"/>
        <v>5.3476321311655726</v>
      </c>
      <c r="N231" s="2">
        <v>62521557</v>
      </c>
      <c r="O231" s="2">
        <f t="shared" si="17"/>
        <v>2190238</v>
      </c>
      <c r="P231" s="2">
        <f t="shared" si="18"/>
        <v>3.6303499348323545</v>
      </c>
    </row>
    <row r="232" spans="1:16">
      <c r="A232" t="s">
        <v>232</v>
      </c>
      <c r="C232" s="1">
        <v>76270848</v>
      </c>
      <c r="D232" s="1"/>
      <c r="E232" s="2">
        <v>73134528</v>
      </c>
      <c r="F232" s="2">
        <v>76032028</v>
      </c>
      <c r="G232" s="2">
        <v>78159906</v>
      </c>
      <c r="H232" s="3">
        <f t="shared" si="19"/>
        <v>3136320</v>
      </c>
      <c r="I232" s="3">
        <f t="shared" si="20"/>
        <v>238820</v>
      </c>
      <c r="J232" s="3">
        <f t="shared" si="15"/>
        <v>1889058</v>
      </c>
      <c r="K232" s="2">
        <f t="shared" si="21"/>
        <v>4.1120822466796225</v>
      </c>
      <c r="L232" s="2">
        <f t="shared" si="22"/>
        <v>0.31312094497756204</v>
      </c>
      <c r="M232" s="2">
        <f t="shared" si="16"/>
        <v>2.4767759236136984</v>
      </c>
      <c r="N232" s="2">
        <v>76380479</v>
      </c>
      <c r="O232" s="2">
        <f t="shared" si="17"/>
        <v>109631</v>
      </c>
      <c r="P232" s="2">
        <f t="shared" si="18"/>
        <v>0.14373906004034465</v>
      </c>
    </row>
    <row r="233" spans="1:16">
      <c r="A233" t="s">
        <v>233</v>
      </c>
      <c r="C233" s="1">
        <v>73607027</v>
      </c>
      <c r="D233" s="1"/>
      <c r="E233" s="2">
        <v>70144548</v>
      </c>
      <c r="F233" s="2">
        <v>73118328</v>
      </c>
      <c r="G233" s="2">
        <v>75787545</v>
      </c>
      <c r="H233" s="3">
        <f t="shared" si="19"/>
        <v>3462479</v>
      </c>
      <c r="I233" s="3">
        <f t="shared" si="20"/>
        <v>488699</v>
      </c>
      <c r="J233" s="3">
        <f t="shared" si="15"/>
        <v>2180518</v>
      </c>
      <c r="K233" s="2">
        <f t="shared" si="21"/>
        <v>4.7040060455097583</v>
      </c>
      <c r="L233" s="2">
        <f t="shared" si="22"/>
        <v>0.66392981746158553</v>
      </c>
      <c r="M233" s="2">
        <f t="shared" si="16"/>
        <v>2.9623774914859689</v>
      </c>
      <c r="N233" s="2">
        <v>73470511</v>
      </c>
      <c r="O233" s="2">
        <f t="shared" si="17"/>
        <v>136516</v>
      </c>
      <c r="P233" s="2">
        <f t="shared" si="18"/>
        <v>0.18546598818615512</v>
      </c>
    </row>
    <row r="234" spans="1:16">
      <c r="A234" t="s">
        <v>234</v>
      </c>
      <c r="C234" s="1">
        <v>78501938</v>
      </c>
      <c r="D234" s="1"/>
      <c r="E234" s="2">
        <v>73118005</v>
      </c>
      <c r="F234" s="2">
        <v>76164607</v>
      </c>
      <c r="G234" s="2">
        <v>79175074</v>
      </c>
      <c r="H234" s="3">
        <f t="shared" si="19"/>
        <v>5383933</v>
      </c>
      <c r="I234" s="3">
        <f t="shared" si="20"/>
        <v>2337331</v>
      </c>
      <c r="J234" s="3">
        <f t="shared" si="15"/>
        <v>673136</v>
      </c>
      <c r="K234" s="2">
        <f t="shared" si="21"/>
        <v>6.858344057697022</v>
      </c>
      <c r="L234" s="2">
        <f t="shared" si="22"/>
        <v>2.9774182135477978</v>
      </c>
      <c r="M234" s="2">
        <f t="shared" si="16"/>
        <v>0.85747691986916308</v>
      </c>
      <c r="N234" s="2">
        <v>76516367</v>
      </c>
      <c r="O234" s="2">
        <f t="shared" si="17"/>
        <v>1985571</v>
      </c>
      <c r="P234" s="2">
        <f t="shared" si="18"/>
        <v>2.5293273651409725</v>
      </c>
    </row>
    <row r="235" spans="1:16">
      <c r="A235" t="s">
        <v>235</v>
      </c>
      <c r="C235" s="1">
        <v>83253406</v>
      </c>
      <c r="D235" s="1"/>
      <c r="E235" s="2">
        <v>77969200</v>
      </c>
      <c r="F235" s="2">
        <v>81077543</v>
      </c>
      <c r="G235" s="2">
        <v>83831269</v>
      </c>
      <c r="H235" s="3">
        <f t="shared" si="19"/>
        <v>5284206</v>
      </c>
      <c r="I235" s="3">
        <f t="shared" si="20"/>
        <v>2175863</v>
      </c>
      <c r="J235" s="3">
        <f t="shared" si="15"/>
        <v>577863</v>
      </c>
      <c r="K235" s="2">
        <f t="shared" si="21"/>
        <v>6.3471349148165785</v>
      </c>
      <c r="L235" s="2">
        <f t="shared" si="22"/>
        <v>2.6135423216198506</v>
      </c>
      <c r="M235" s="2">
        <f t="shared" si="16"/>
        <v>0.69410133202238</v>
      </c>
      <c r="N235" s="2">
        <v>81424346</v>
      </c>
      <c r="O235" s="2">
        <f t="shared" si="17"/>
        <v>1829060</v>
      </c>
      <c r="P235" s="2">
        <f t="shared" si="18"/>
        <v>2.1969791842510324</v>
      </c>
    </row>
    <row r="236" spans="1:16">
      <c r="A236" t="s">
        <v>236</v>
      </c>
      <c r="C236" s="1">
        <v>88951665</v>
      </c>
      <c r="D236" s="1"/>
      <c r="E236" s="2">
        <v>82451395</v>
      </c>
      <c r="F236" s="2">
        <v>85616728</v>
      </c>
      <c r="G236" s="2">
        <v>88089804</v>
      </c>
      <c r="H236" s="3">
        <f t="shared" si="19"/>
        <v>6500270</v>
      </c>
      <c r="I236" s="3">
        <f t="shared" si="20"/>
        <v>3334937</v>
      </c>
      <c r="J236" s="3">
        <f t="shared" si="15"/>
        <v>861861</v>
      </c>
      <c r="K236" s="2">
        <f t="shared" si="21"/>
        <v>7.3076428642454294</v>
      </c>
      <c r="L236" s="2">
        <f t="shared" si="22"/>
        <v>3.7491563536219359</v>
      </c>
      <c r="M236" s="2">
        <f t="shared" si="16"/>
        <v>0.96890935093795028</v>
      </c>
      <c r="N236" s="2">
        <v>85955943</v>
      </c>
      <c r="O236" s="2">
        <f t="shared" si="17"/>
        <v>2995722</v>
      </c>
      <c r="P236" s="2">
        <f t="shared" si="18"/>
        <v>3.3678087981826983</v>
      </c>
    </row>
    <row r="237" spans="1:16">
      <c r="A237" t="s">
        <v>237</v>
      </c>
      <c r="C237" s="1">
        <v>85855967</v>
      </c>
      <c r="D237" s="1"/>
      <c r="E237" s="2">
        <v>79713969</v>
      </c>
      <c r="F237" s="2">
        <v>82925486</v>
      </c>
      <c r="G237" s="2">
        <v>84983973</v>
      </c>
      <c r="H237" s="3">
        <f t="shared" si="19"/>
        <v>6141998</v>
      </c>
      <c r="I237" s="3">
        <f t="shared" si="20"/>
        <v>2930481</v>
      </c>
      <c r="J237" s="3">
        <f t="shared" si="15"/>
        <v>871994</v>
      </c>
      <c r="K237" s="2">
        <f t="shared" si="21"/>
        <v>7.1538394064095749</v>
      </c>
      <c r="L237" s="2">
        <f t="shared" si="22"/>
        <v>3.4132525698534151</v>
      </c>
      <c r="M237" s="2">
        <f t="shared" si="16"/>
        <v>1.0156475204571396</v>
      </c>
      <c r="N237" s="2">
        <v>83254051</v>
      </c>
      <c r="O237" s="2">
        <f t="shared" si="17"/>
        <v>2601916</v>
      </c>
      <c r="P237" s="2">
        <f t="shared" si="18"/>
        <v>3.0305593087082694</v>
      </c>
    </row>
    <row r="238" spans="1:16">
      <c r="A238" t="s">
        <v>238</v>
      </c>
      <c r="C238" s="1">
        <v>73182699</v>
      </c>
      <c r="D238" s="1"/>
      <c r="E238" s="2">
        <v>67349539</v>
      </c>
      <c r="F238" s="2">
        <v>70613741</v>
      </c>
      <c r="G238" s="2">
        <v>72652272</v>
      </c>
      <c r="H238" s="3">
        <f t="shared" si="19"/>
        <v>5833160</v>
      </c>
      <c r="I238" s="3">
        <f t="shared" si="20"/>
        <v>2568958</v>
      </c>
      <c r="J238" s="3">
        <f t="shared" si="15"/>
        <v>530427</v>
      </c>
      <c r="K238" s="2">
        <f t="shared" si="21"/>
        <v>7.9706817044285287</v>
      </c>
      <c r="L238" s="2">
        <f t="shared" si="22"/>
        <v>3.5103351408233801</v>
      </c>
      <c r="M238" s="2">
        <f t="shared" si="16"/>
        <v>0.72479835705430873</v>
      </c>
      <c r="N238" s="2">
        <v>70932145</v>
      </c>
      <c r="O238" s="2">
        <f t="shared" si="17"/>
        <v>2250554</v>
      </c>
      <c r="P238" s="2">
        <f t="shared" si="18"/>
        <v>3.0752541662886745</v>
      </c>
    </row>
    <row r="239" spans="1:16">
      <c r="A239" t="s">
        <v>239</v>
      </c>
      <c r="C239" s="1">
        <v>76672760</v>
      </c>
      <c r="D239" s="1"/>
      <c r="E239" s="2">
        <v>70034291</v>
      </c>
      <c r="F239" s="2">
        <v>73334871</v>
      </c>
      <c r="G239" s="2">
        <v>74608791</v>
      </c>
      <c r="H239" s="3">
        <f t="shared" si="19"/>
        <v>6638469</v>
      </c>
      <c r="I239" s="3">
        <f t="shared" si="20"/>
        <v>3337889</v>
      </c>
      <c r="J239" s="3">
        <f t="shared" si="15"/>
        <v>2063969</v>
      </c>
      <c r="K239" s="2">
        <f t="shared" si="21"/>
        <v>8.6581844712515892</v>
      </c>
      <c r="L239" s="2">
        <f t="shared" si="22"/>
        <v>4.3534222584396334</v>
      </c>
      <c r="M239" s="2">
        <f t="shared" si="16"/>
        <v>2.6919195291782896</v>
      </c>
      <c r="N239" s="2">
        <v>73639965</v>
      </c>
      <c r="O239" s="2">
        <f t="shared" si="17"/>
        <v>3032795</v>
      </c>
      <c r="P239" s="2">
        <f t="shared" si="18"/>
        <v>3.9555051885441452</v>
      </c>
    </row>
    <row r="240" spans="1:16">
      <c r="A240" t="s">
        <v>240</v>
      </c>
      <c r="C240" s="1">
        <v>70460064</v>
      </c>
      <c r="D240" s="1"/>
      <c r="E240" s="2">
        <v>65663403</v>
      </c>
      <c r="F240" s="2">
        <v>68999378</v>
      </c>
      <c r="G240" s="2">
        <v>70190267</v>
      </c>
      <c r="H240" s="3">
        <f t="shared" si="19"/>
        <v>4796661</v>
      </c>
      <c r="I240" s="3">
        <f t="shared" si="20"/>
        <v>1460686</v>
      </c>
      <c r="J240" s="3">
        <f t="shared" si="15"/>
        <v>269797</v>
      </c>
      <c r="K240" s="2">
        <f t="shared" si="21"/>
        <v>6.8076307736535693</v>
      </c>
      <c r="L240" s="2">
        <f t="shared" si="22"/>
        <v>2.073069363093397</v>
      </c>
      <c r="M240" s="2">
        <f t="shared" si="16"/>
        <v>0.38290768512500922</v>
      </c>
      <c r="N240" s="2">
        <v>69291038</v>
      </c>
      <c r="O240" s="2">
        <f t="shared" si="17"/>
        <v>1169026</v>
      </c>
      <c r="P240" s="2">
        <f t="shared" si="18"/>
        <v>1.6591327535552622</v>
      </c>
    </row>
    <row r="241" spans="1:16">
      <c r="A241" t="s">
        <v>241</v>
      </c>
      <c r="C241" s="1">
        <v>75322889</v>
      </c>
      <c r="D241" s="1"/>
      <c r="E241" s="2">
        <v>68706149</v>
      </c>
      <c r="F241" s="2">
        <v>72076129</v>
      </c>
      <c r="G241" s="2">
        <v>73303012</v>
      </c>
      <c r="H241" s="3">
        <f t="shared" si="19"/>
        <v>6616740</v>
      </c>
      <c r="I241" s="3">
        <f t="shared" si="20"/>
        <v>3246760</v>
      </c>
      <c r="J241" s="3">
        <f t="shared" si="15"/>
        <v>2019877</v>
      </c>
      <c r="K241" s="2">
        <f t="shared" si="21"/>
        <v>8.7845010830638746</v>
      </c>
      <c r="L241" s="2">
        <f t="shared" si="22"/>
        <v>4.3104560155678575</v>
      </c>
      <c r="M241" s="2">
        <f t="shared" si="16"/>
        <v>2.6816244395511704</v>
      </c>
      <c r="N241" s="2">
        <v>72354381</v>
      </c>
      <c r="O241" s="2">
        <f t="shared" si="17"/>
        <v>2968508</v>
      </c>
      <c r="P241" s="2">
        <f t="shared" si="18"/>
        <v>3.9410437377143088</v>
      </c>
    </row>
    <row r="242" spans="1:16">
      <c r="E242" s="2" t="s">
        <v>251</v>
      </c>
      <c r="F242" s="2" t="s">
        <v>249</v>
      </c>
      <c r="G242" s="2" t="s">
        <v>242</v>
      </c>
      <c r="H242" s="2" t="s">
        <v>252</v>
      </c>
      <c r="I242" s="2" t="s">
        <v>253</v>
      </c>
      <c r="J242" s="2" t="s">
        <v>254</v>
      </c>
      <c r="K242" s="2" t="s">
        <v>255</v>
      </c>
      <c r="L242" s="2" t="s">
        <v>250</v>
      </c>
      <c r="M242" s="2" t="s">
        <v>243</v>
      </c>
      <c r="N242" s="2" t="s">
        <v>273</v>
      </c>
      <c r="O242" s="2" t="s">
        <v>274</v>
      </c>
      <c r="P242" s="2" t="s">
        <v>275</v>
      </c>
    </row>
    <row r="243" spans="1:16">
      <c r="D243" s="1"/>
      <c r="E243" s="2"/>
      <c r="F243" s="2"/>
      <c r="G243" s="2"/>
      <c r="H243" s="2">
        <f t="shared" ref="H243:I243" si="23">AVERAGE(H206:H241)</f>
        <v>2711968.6666666665</v>
      </c>
      <c r="I243" s="2">
        <f t="shared" si="23"/>
        <v>1180417.25</v>
      </c>
      <c r="J243" s="2">
        <f>AVERAGE(J206:J241)</f>
        <v>1399384.8055555555</v>
      </c>
      <c r="K243" s="2">
        <f>AVERAGE(K206:K241)</f>
        <v>3.5784011487924636</v>
      </c>
      <c r="L243" s="2">
        <f>AVERAGE(L206:L241)</f>
        <v>1.6139974286150007</v>
      </c>
      <c r="M243" s="2">
        <f>AVERAGE(M206:M241)</f>
        <v>1.9753575642331898</v>
      </c>
      <c r="O243" s="2">
        <f t="shared" ref="O243" si="24">AVERAGE(O206:O241)</f>
        <v>1162723.4722222222</v>
      </c>
      <c r="P243" s="2">
        <f>AVERAGE(P206:P241)</f>
        <v>1.6198301625624429</v>
      </c>
    </row>
    <row r="244" spans="1:16" ht="16" thickBot="1"/>
    <row r="245" spans="1:16" ht="52" thickBot="1">
      <c r="B245" s="5" t="s">
        <v>269</v>
      </c>
      <c r="C245" s="6" t="s">
        <v>242</v>
      </c>
      <c r="D245" s="6" t="s">
        <v>276</v>
      </c>
      <c r="E245" s="6" t="s">
        <v>277</v>
      </c>
      <c r="F245" s="6" t="s">
        <v>268</v>
      </c>
    </row>
    <row r="246" spans="1:16" ht="18" thickTop="1" thickBot="1">
      <c r="B246" s="7">
        <v>3</v>
      </c>
      <c r="C246" s="8">
        <v>1.18E-2</v>
      </c>
      <c r="D246" s="8">
        <v>6.4999999999999997E-3</v>
      </c>
      <c r="E246" s="8">
        <v>4.1000000000000003E-3</v>
      </c>
      <c r="F246" s="8">
        <v>4.4999999999999997E-3</v>
      </c>
    </row>
    <row r="247" spans="1:16" ht="17" thickBot="1">
      <c r="B247" s="9">
        <v>6</v>
      </c>
      <c r="C247" s="10">
        <v>1.8100000000000002E-2</v>
      </c>
      <c r="D247" s="10">
        <v>1.2E-2</v>
      </c>
      <c r="E247" s="10">
        <v>7.4000000000000003E-3</v>
      </c>
      <c r="F247" s="10">
        <v>8.5000000000000006E-3</v>
      </c>
    </row>
    <row r="248" spans="1:16" ht="17" thickBot="1">
      <c r="B248" s="11">
        <v>12</v>
      </c>
      <c r="C248" s="12">
        <v>1.8800000000000001E-2</v>
      </c>
      <c r="D248" s="12">
        <v>1.6199999999999999E-2</v>
      </c>
      <c r="E248" s="12">
        <v>1.2E-2</v>
      </c>
      <c r="F248" s="12">
        <v>1.12E-2</v>
      </c>
    </row>
    <row r="249" spans="1:16" ht="17" thickBot="1">
      <c r="B249" s="9">
        <v>18</v>
      </c>
      <c r="C249" s="10">
        <v>2.1000000000000001E-2</v>
      </c>
      <c r="D249" s="10">
        <v>1.9199999999999998E-2</v>
      </c>
      <c r="E249" s="10">
        <v>1.2800000000000001E-2</v>
      </c>
      <c r="F249" s="10">
        <v>1.14E-2</v>
      </c>
    </row>
    <row r="250" spans="1:16" ht="17" thickBot="1">
      <c r="B250" s="11">
        <v>24</v>
      </c>
      <c r="C250" s="12">
        <v>2.0299999999999999E-2</v>
      </c>
      <c r="D250" s="12">
        <v>2.2800000000000001E-2</v>
      </c>
      <c r="E250" s="12">
        <v>1.24E-2</v>
      </c>
      <c r="F250" s="12">
        <v>1.11E-2</v>
      </c>
    </row>
    <row r="251" spans="1:16" ht="17" thickBot="1">
      <c r="B251" s="9">
        <v>36</v>
      </c>
      <c r="C251" s="10">
        <v>1.9800000000000002E-2</v>
      </c>
      <c r="D251" s="10">
        <v>3.5799999999999998E-2</v>
      </c>
      <c r="E251" s="10">
        <v>1.6199999999999999E-2</v>
      </c>
      <c r="F251" s="10">
        <v>1.61E-2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F28" sqref="F28"/>
    </sheetView>
  </sheetViews>
  <sheetFormatPr baseColWidth="10" defaultRowHeight="15"/>
  <cols>
    <col min="2" max="2" width="24.83203125" bestFit="1" customWidth="1"/>
    <col min="3" max="3" width="10.33203125" customWidth="1"/>
    <col min="4" max="4" width="15.1640625" customWidth="1"/>
    <col min="5" max="5" width="13.83203125" bestFit="1" customWidth="1"/>
    <col min="6" max="6" width="16.6640625" bestFit="1" customWidth="1"/>
    <col min="7" max="7" width="20" bestFit="1" customWidth="1"/>
  </cols>
  <sheetData>
    <row r="1" spans="1:7" ht="48">
      <c r="A1" s="13" t="s">
        <v>0</v>
      </c>
      <c r="B1" s="13" t="s">
        <v>270</v>
      </c>
      <c r="C1" s="16" t="s">
        <v>244</v>
      </c>
      <c r="D1" s="17" t="s">
        <v>271</v>
      </c>
      <c r="E1" s="14" t="s">
        <v>247</v>
      </c>
      <c r="F1" s="14" t="s">
        <v>248</v>
      </c>
      <c r="G1" s="14" t="s">
        <v>272</v>
      </c>
    </row>
    <row r="2" spans="1:7">
      <c r="A2" s="26" t="s">
        <v>2</v>
      </c>
      <c r="B2" s="24">
        <v>41972194</v>
      </c>
      <c r="C2" s="19"/>
      <c r="D2" s="20"/>
      <c r="E2" s="23"/>
      <c r="F2" s="23"/>
      <c r="G2" s="23"/>
    </row>
    <row r="3" spans="1:7">
      <c r="A3" s="26" t="s">
        <v>3</v>
      </c>
      <c r="B3" s="24">
        <v>42054796</v>
      </c>
      <c r="C3" s="19"/>
      <c r="D3" s="19"/>
      <c r="E3" s="23"/>
      <c r="F3" s="23"/>
      <c r="G3" s="23"/>
    </row>
    <row r="4" spans="1:7">
      <c r="A4" s="26" t="s">
        <v>4</v>
      </c>
      <c r="B4" s="24">
        <v>50443045</v>
      </c>
      <c r="C4" s="19"/>
      <c r="D4" s="19"/>
      <c r="E4" s="23"/>
      <c r="F4" s="23"/>
      <c r="G4" s="23"/>
    </row>
    <row r="5" spans="1:7">
      <c r="A5" s="26" t="s">
        <v>5</v>
      </c>
      <c r="B5" s="24">
        <v>47112397</v>
      </c>
      <c r="C5" s="19"/>
      <c r="D5" s="19"/>
      <c r="E5" s="23"/>
      <c r="F5" s="23"/>
      <c r="G5" s="23"/>
    </row>
    <row r="6" spans="1:7">
      <c r="A6" s="26" t="s">
        <v>6</v>
      </c>
      <c r="B6" s="24">
        <v>49118248</v>
      </c>
      <c r="C6" s="19"/>
      <c r="D6" s="19"/>
      <c r="E6" s="23"/>
      <c r="F6" s="23"/>
      <c r="G6" s="23"/>
    </row>
    <row r="7" spans="1:7">
      <c r="A7" s="26" t="s">
        <v>7</v>
      </c>
      <c r="B7" s="25">
        <v>52880510</v>
      </c>
      <c r="C7" s="18">
        <v>48812034.333333336</v>
      </c>
      <c r="D7" s="21"/>
      <c r="E7" s="23"/>
      <c r="F7" s="23"/>
      <c r="G7" s="23"/>
    </row>
    <row r="8" spans="1:7">
      <c r="A8" s="26" t="s">
        <v>8</v>
      </c>
      <c r="B8" s="25">
        <v>55664750</v>
      </c>
      <c r="C8" s="15">
        <v>49135236.75</v>
      </c>
      <c r="D8" s="15">
        <v>48973635.541666672</v>
      </c>
      <c r="E8" s="22">
        <v>6691114.4583333284</v>
      </c>
      <c r="F8" s="22">
        <v>10086224.534313725</v>
      </c>
      <c r="G8" s="22">
        <f>B8-F8</f>
        <v>45578525.465686277</v>
      </c>
    </row>
    <row r="9" spans="1:7">
      <c r="A9" s="26" t="s">
        <v>9</v>
      </c>
      <c r="B9" s="25">
        <v>57723208</v>
      </c>
      <c r="C9" s="15">
        <v>49200582.833333336</v>
      </c>
      <c r="D9" s="15">
        <v>49167909.791666672</v>
      </c>
      <c r="E9" s="22">
        <v>8555298.2083333284</v>
      </c>
      <c r="F9" s="22">
        <v>8613219.3984374981</v>
      </c>
      <c r="G9" s="22">
        <f t="shared" ref="G9:G25" si="0">B9-F9</f>
        <v>49109988.6015625</v>
      </c>
    </row>
    <row r="10" spans="1:7">
      <c r="A10" s="26" t="s">
        <v>10</v>
      </c>
      <c r="B10" s="25">
        <v>47035464</v>
      </c>
      <c r="C10" s="15">
        <v>49465411.916666664</v>
      </c>
      <c r="D10" s="15">
        <v>49332997.375</v>
      </c>
      <c r="E10" s="22">
        <v>-2297533.375</v>
      </c>
      <c r="F10" s="22">
        <v>-4652130.583333334</v>
      </c>
      <c r="G10" s="22">
        <f t="shared" si="0"/>
        <v>51687594.583333336</v>
      </c>
    </row>
    <row r="11" spans="1:7">
      <c r="A11" s="26" t="s">
        <v>11</v>
      </c>
      <c r="B11" s="25">
        <v>49263120</v>
      </c>
      <c r="C11" s="15">
        <v>49646280.25</v>
      </c>
      <c r="D11" s="15">
        <v>49555846.083333328</v>
      </c>
      <c r="E11" s="22">
        <v>-292726.08333332837</v>
      </c>
      <c r="F11" s="22">
        <v>-1338310.1901041646</v>
      </c>
      <c r="G11" s="22">
        <f t="shared" si="0"/>
        <v>50601430.190104164</v>
      </c>
    </row>
    <row r="12" spans="1:7">
      <c r="A12" s="26" t="s">
        <v>12</v>
      </c>
      <c r="B12" s="25">
        <v>43937074</v>
      </c>
      <c r="C12" s="15">
        <v>49819079.75</v>
      </c>
      <c r="D12" s="15">
        <v>49732680</v>
      </c>
      <c r="E12" s="22">
        <v>-5795606</v>
      </c>
      <c r="F12" s="22">
        <v>-5113907.6328125019</v>
      </c>
      <c r="G12" s="22">
        <f t="shared" si="0"/>
        <v>49050981.6328125</v>
      </c>
    </row>
    <row r="13" spans="1:7">
      <c r="A13" s="26" t="s">
        <v>13</v>
      </c>
      <c r="B13" s="25">
        <v>48539606</v>
      </c>
      <c r="C13" s="15">
        <v>49971305.666666664</v>
      </c>
      <c r="D13" s="15">
        <v>49895192.708333328</v>
      </c>
      <c r="E13" s="22">
        <v>-1355586.7083333284</v>
      </c>
      <c r="F13" s="22">
        <v>-2406656.268229167</v>
      </c>
      <c r="G13" s="22">
        <f t="shared" si="0"/>
        <v>50946262.268229164</v>
      </c>
    </row>
    <row r="14" spans="1:7">
      <c r="A14" s="26" t="s">
        <v>14</v>
      </c>
      <c r="B14" s="25">
        <v>45850623</v>
      </c>
      <c r="C14" s="15">
        <v>50165495.25</v>
      </c>
      <c r="D14" s="15">
        <v>50068400.458333328</v>
      </c>
      <c r="E14" s="22">
        <v>-4217777.4583333284</v>
      </c>
      <c r="F14" s="22">
        <v>-5951588.2994791688</v>
      </c>
      <c r="G14" s="22">
        <f t="shared" si="0"/>
        <v>51802211.299479172</v>
      </c>
    </row>
    <row r="15" spans="1:7">
      <c r="A15" s="26" t="s">
        <v>15</v>
      </c>
      <c r="B15" s="25">
        <v>42838949</v>
      </c>
      <c r="C15" s="15">
        <v>50331514</v>
      </c>
      <c r="D15" s="15">
        <v>50248504.625</v>
      </c>
      <c r="E15" s="22">
        <v>-7409555.625</v>
      </c>
      <c r="F15" s="22">
        <v>-9546987.4583333321</v>
      </c>
      <c r="G15" s="22">
        <f t="shared" si="0"/>
        <v>52385936.458333328</v>
      </c>
    </row>
    <row r="16" spans="1:7">
      <c r="A16" s="26" t="s">
        <v>16</v>
      </c>
      <c r="B16" s="25">
        <v>53620994</v>
      </c>
      <c r="C16" s="15">
        <v>50530074.5</v>
      </c>
      <c r="D16" s="15">
        <v>50430794.25</v>
      </c>
      <c r="E16" s="22">
        <v>3190199.75</v>
      </c>
      <c r="F16" s="22">
        <v>2875281.3072916688</v>
      </c>
      <c r="G16" s="22">
        <f t="shared" si="0"/>
        <v>50745712.692708328</v>
      </c>
    </row>
    <row r="17" spans="1:7">
      <c r="A17" s="26" t="s">
        <v>17</v>
      </c>
      <c r="B17" s="25">
        <v>49282817</v>
      </c>
      <c r="C17" s="15">
        <v>50679721.083333336</v>
      </c>
      <c r="D17" s="15">
        <v>50604897.791666672</v>
      </c>
      <c r="E17" s="22">
        <v>-1322080.7916666716</v>
      </c>
      <c r="F17" s="22">
        <v>-364948.57812499953</v>
      </c>
      <c r="G17" s="22">
        <f t="shared" si="0"/>
        <v>49647765.578125</v>
      </c>
    </row>
    <row r="18" spans="1:7">
      <c r="A18" s="26" t="s">
        <v>18</v>
      </c>
      <c r="B18" s="25">
        <v>51191842</v>
      </c>
      <c r="C18" s="15">
        <v>50939635.583333336</v>
      </c>
      <c r="D18" s="15">
        <v>50809678.333333336</v>
      </c>
      <c r="E18" s="22">
        <v>382163.66666666418</v>
      </c>
      <c r="F18" s="22">
        <v>1680244.559895834</v>
      </c>
      <c r="G18" s="22">
        <f t="shared" si="0"/>
        <v>49511597.440104164</v>
      </c>
    </row>
    <row r="19" spans="1:7">
      <c r="A19" s="26" t="s">
        <v>19</v>
      </c>
      <c r="B19" s="25">
        <v>54707221</v>
      </c>
      <c r="C19" s="15">
        <v>51032519.166666664</v>
      </c>
      <c r="D19" s="15">
        <v>50986077.375</v>
      </c>
      <c r="E19" s="22">
        <v>3721143.625</v>
      </c>
      <c r="F19" s="22">
        <v>6277247.9635416688</v>
      </c>
      <c r="G19" s="22">
        <f t="shared" si="0"/>
        <v>48429973.036458328</v>
      </c>
    </row>
    <row r="20" spans="1:7">
      <c r="A20" s="26" t="s">
        <v>20</v>
      </c>
      <c r="B20" s="25">
        <v>57995025</v>
      </c>
      <c r="C20" s="15">
        <v>51087812.166666664</v>
      </c>
      <c r="D20" s="15">
        <v>51060165.666666664</v>
      </c>
      <c r="E20" s="22">
        <v>6934859.3333333358</v>
      </c>
      <c r="F20" s="22">
        <v>10086224.534313725</v>
      </c>
      <c r="G20" s="22">
        <f t="shared" si="0"/>
        <v>47908800.465686277</v>
      </c>
    </row>
    <row r="21" spans="1:7">
      <c r="A21" s="26" t="s">
        <v>21</v>
      </c>
      <c r="B21" s="25">
        <v>59715433</v>
      </c>
      <c r="C21" s="15">
        <v>51165339.166666664</v>
      </c>
      <c r="D21" s="15">
        <v>51126575.666666664</v>
      </c>
      <c r="E21" s="22">
        <v>8588857.3333333358</v>
      </c>
      <c r="F21" s="22">
        <v>8613219.3984374981</v>
      </c>
      <c r="G21" s="22">
        <f t="shared" si="0"/>
        <v>51102213.6015625</v>
      </c>
    </row>
    <row r="22" spans="1:7">
      <c r="A22" s="26" t="s">
        <v>22</v>
      </c>
      <c r="B22" s="25">
        <v>49418190</v>
      </c>
      <c r="C22" s="15">
        <v>51143750.166666664</v>
      </c>
      <c r="D22" s="15">
        <v>51154544.666666664</v>
      </c>
      <c r="E22" s="22">
        <v>-1736354.6666666642</v>
      </c>
      <c r="F22" s="22">
        <v>-4652130.583333334</v>
      </c>
      <c r="G22" s="22">
        <f t="shared" si="0"/>
        <v>54070320.583333336</v>
      </c>
    </row>
    <row r="23" spans="1:7">
      <c r="A23" s="26" t="s">
        <v>23</v>
      </c>
      <c r="B23" s="25">
        <v>51058879</v>
      </c>
      <c r="C23" s="15">
        <v>51367555.416666664</v>
      </c>
      <c r="D23" s="15">
        <v>51255652.791666664</v>
      </c>
      <c r="E23" s="22">
        <v>-196773.79166666418</v>
      </c>
      <c r="F23" s="22">
        <v>-1338310.1901041646</v>
      </c>
      <c r="G23" s="22">
        <f t="shared" si="0"/>
        <v>52397189.190104164</v>
      </c>
    </row>
    <row r="24" spans="1:7">
      <c r="A24" s="26" t="s">
        <v>24</v>
      </c>
      <c r="B24" s="25">
        <v>47056048</v>
      </c>
      <c r="C24" s="15">
        <v>51561218.416666664</v>
      </c>
      <c r="D24" s="15">
        <v>51464386.916666664</v>
      </c>
      <c r="E24" s="22">
        <v>-4408338.9166666642</v>
      </c>
      <c r="F24" s="22">
        <v>-5113907.6328125019</v>
      </c>
      <c r="G24" s="22">
        <f t="shared" si="0"/>
        <v>52169955.6328125</v>
      </c>
    </row>
    <row r="25" spans="1:7">
      <c r="A25" s="26" t="s">
        <v>25</v>
      </c>
      <c r="B25" s="25">
        <v>49654209</v>
      </c>
      <c r="C25" s="15">
        <v>51707318.5</v>
      </c>
      <c r="D25" s="15">
        <v>51634268.458333328</v>
      </c>
      <c r="E25" s="22">
        <v>-1980059.4583333284</v>
      </c>
      <c r="F25" s="22">
        <v>-2406656.268229167</v>
      </c>
      <c r="G25" s="22">
        <f t="shared" si="0"/>
        <v>52060865.268229164</v>
      </c>
    </row>
    <row r="27" spans="1:7">
      <c r="G27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us-air-carrier-traffic-statisti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2016-03-31T08:52:04Z</dcterms:created>
  <dcterms:modified xsi:type="dcterms:W3CDTF">2019-01-11T07:34:12Z</dcterms:modified>
</cp:coreProperties>
</file>