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MGM UDICT\CSMSS hackathon\"/>
    </mc:Choice>
  </mc:AlternateContent>
  <xr:revisionPtr revIDLastSave="0" documentId="13_ncr:1_{A87A8370-FDF8-4E1F-A5F6-A078646DBAFD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Indl-SB" sheetId="4" state="hidden" r:id="rId1"/>
    <sheet name="Indl-MC" sheetId="3" state="hidden" r:id="rId2"/>
    <sheet name="2021-2022" sheetId="1" r:id="rId3"/>
    <sheet name="2020-21" sheetId="5" r:id="rId4"/>
    <sheet name="2019-2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6" l="1"/>
  <c r="K57" i="6"/>
  <c r="X56" i="6"/>
  <c r="W56" i="6"/>
  <c r="V56" i="6"/>
  <c r="U56" i="6"/>
  <c r="T56" i="6"/>
  <c r="S56" i="6"/>
  <c r="X55" i="6"/>
  <c r="W55" i="6"/>
  <c r="V55" i="6"/>
  <c r="U55" i="6"/>
  <c r="T55" i="6"/>
  <c r="S55" i="6"/>
  <c r="U54" i="6"/>
  <c r="R54" i="6"/>
  <c r="R58" i="6" s="1"/>
  <c r="X58" i="6" s="1"/>
  <c r="Q54" i="6"/>
  <c r="Q58" i="6" s="1"/>
  <c r="W58" i="6" s="1"/>
  <c r="P54" i="6"/>
  <c r="P58" i="6" s="1"/>
  <c r="O54" i="6"/>
  <c r="O58" i="6" s="1"/>
  <c r="N54" i="6"/>
  <c r="N58" i="6" s="1"/>
  <c r="M54" i="6"/>
  <c r="L54" i="6"/>
  <c r="L58" i="6" s="1"/>
  <c r="V58" i="6" s="1"/>
  <c r="K54" i="6"/>
  <c r="K58" i="6" s="1"/>
  <c r="U58" i="6" s="1"/>
  <c r="J54" i="6"/>
  <c r="T54" i="6" s="1"/>
  <c r="I54" i="6"/>
  <c r="S54" i="6" s="1"/>
  <c r="H54" i="6"/>
  <c r="H58" i="6" s="1"/>
  <c r="G54" i="6"/>
  <c r="G58" i="6" s="1"/>
  <c r="F54" i="6"/>
  <c r="F58" i="6" s="1"/>
  <c r="E54" i="6"/>
  <c r="E58" i="6" s="1"/>
  <c r="D54" i="6"/>
  <c r="D58" i="6" s="1"/>
  <c r="C54" i="6"/>
  <c r="C58" i="6" s="1"/>
  <c r="R53" i="6"/>
  <c r="R57" i="6" s="1"/>
  <c r="X57" i="6" s="1"/>
  <c r="Q53" i="6"/>
  <c r="Q57" i="6" s="1"/>
  <c r="W57" i="6" s="1"/>
  <c r="P53" i="6"/>
  <c r="P57" i="6" s="1"/>
  <c r="O53" i="6"/>
  <c r="O57" i="6" s="1"/>
  <c r="N53" i="6"/>
  <c r="N57" i="6" s="1"/>
  <c r="M53" i="6"/>
  <c r="M57" i="6" s="1"/>
  <c r="L53" i="6"/>
  <c r="V53" i="6" s="1"/>
  <c r="K53" i="6"/>
  <c r="U53" i="6" s="1"/>
  <c r="J53" i="6"/>
  <c r="J57" i="6" s="1"/>
  <c r="I53" i="6"/>
  <c r="I57" i="6" s="1"/>
  <c r="H53" i="6"/>
  <c r="H57" i="6" s="1"/>
  <c r="G53" i="6"/>
  <c r="G57" i="6" s="1"/>
  <c r="F53" i="6"/>
  <c r="F57" i="6" s="1"/>
  <c r="E53" i="6"/>
  <c r="E57" i="6" s="1"/>
  <c r="D53" i="6"/>
  <c r="D57" i="6" s="1"/>
  <c r="C53" i="6"/>
  <c r="C57" i="6" s="1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9" i="6"/>
  <c r="W49" i="6"/>
  <c r="V49" i="6"/>
  <c r="U49" i="6"/>
  <c r="T49" i="6"/>
  <c r="S49" i="6"/>
  <c r="X48" i="6"/>
  <c r="W48" i="6"/>
  <c r="V48" i="6"/>
  <c r="U48" i="6"/>
  <c r="T48" i="6"/>
  <c r="S48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W45" i="6"/>
  <c r="V45" i="6"/>
  <c r="U45" i="6"/>
  <c r="T45" i="6"/>
  <c r="S45" i="6"/>
  <c r="X44" i="6"/>
  <c r="X42" i="6"/>
  <c r="W42" i="6"/>
  <c r="V42" i="6"/>
  <c r="U42" i="6"/>
  <c r="T42" i="6"/>
  <c r="S42" i="6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7" i="6"/>
  <c r="W37" i="6"/>
  <c r="V37" i="6"/>
  <c r="U37" i="6"/>
  <c r="T37" i="6"/>
  <c r="S37" i="6"/>
  <c r="X36" i="6"/>
  <c r="W36" i="6"/>
  <c r="V36" i="6"/>
  <c r="U36" i="6"/>
  <c r="T36" i="6"/>
  <c r="S36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3" i="6"/>
  <c r="W13" i="6"/>
  <c r="V13" i="6"/>
  <c r="U13" i="6"/>
  <c r="T13" i="6"/>
  <c r="S13" i="6"/>
  <c r="X12" i="6"/>
  <c r="W12" i="6"/>
  <c r="V12" i="6"/>
  <c r="U12" i="6"/>
  <c r="T12" i="6"/>
  <c r="S12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S57" i="6" l="1"/>
  <c r="T57" i="6"/>
  <c r="U57" i="6"/>
  <c r="T53" i="6"/>
  <c r="V54" i="6"/>
  <c r="L57" i="6"/>
  <c r="V57" i="6" s="1"/>
  <c r="W54" i="6"/>
  <c r="X54" i="6"/>
  <c r="W53" i="6"/>
  <c r="X53" i="6"/>
  <c r="S53" i="6"/>
  <c r="I58" i="6"/>
  <c r="S58" i="6" s="1"/>
  <c r="J58" i="6"/>
  <c r="T58" i="6" s="1"/>
  <c r="X59" i="5"/>
  <c r="W59" i="5"/>
  <c r="V59" i="5"/>
  <c r="U59" i="5"/>
  <c r="T59" i="5"/>
  <c r="S59" i="5"/>
  <c r="X58" i="5"/>
  <c r="W58" i="5"/>
  <c r="V58" i="5"/>
  <c r="U58" i="5"/>
  <c r="T58" i="5"/>
  <c r="S58" i="5"/>
  <c r="X57" i="5"/>
  <c r="W57" i="5"/>
  <c r="V57" i="5"/>
  <c r="U57" i="5"/>
  <c r="T57" i="5"/>
  <c r="S57" i="5"/>
  <c r="X56" i="5"/>
  <c r="W56" i="5"/>
  <c r="V56" i="5"/>
  <c r="U56" i="5"/>
  <c r="T56" i="5"/>
  <c r="S56" i="5"/>
  <c r="X55" i="5"/>
  <c r="W55" i="5"/>
  <c r="V55" i="5"/>
  <c r="U55" i="5"/>
  <c r="T55" i="5"/>
  <c r="S55" i="5"/>
  <c r="X54" i="5"/>
  <c r="W54" i="5"/>
  <c r="V54" i="5"/>
  <c r="U54" i="5"/>
  <c r="T54" i="5"/>
  <c r="S54" i="5"/>
  <c r="X53" i="5"/>
  <c r="W53" i="5"/>
  <c r="V53" i="5"/>
  <c r="U53" i="5"/>
  <c r="T53" i="5"/>
  <c r="S53" i="5"/>
  <c r="X52" i="5"/>
  <c r="W52" i="5"/>
  <c r="V52" i="5"/>
  <c r="U52" i="5"/>
  <c r="T52" i="5"/>
  <c r="S52" i="5"/>
  <c r="X51" i="5"/>
  <c r="W51" i="5"/>
  <c r="V51" i="5"/>
  <c r="U51" i="5"/>
  <c r="T51" i="5"/>
  <c r="S51" i="5"/>
  <c r="X50" i="5"/>
  <c r="W50" i="5"/>
  <c r="V50" i="5"/>
  <c r="U50" i="5"/>
  <c r="T50" i="5"/>
  <c r="S50" i="5"/>
  <c r="X49" i="5"/>
  <c r="W49" i="5"/>
  <c r="V49" i="5"/>
  <c r="U49" i="5"/>
  <c r="T49" i="5"/>
  <c r="S49" i="5"/>
  <c r="X48" i="5"/>
  <c r="W48" i="5"/>
  <c r="V48" i="5"/>
  <c r="U48" i="5"/>
  <c r="T48" i="5"/>
  <c r="S48" i="5"/>
  <c r="X47" i="5"/>
  <c r="W47" i="5"/>
  <c r="V47" i="5"/>
  <c r="U47" i="5"/>
  <c r="T47" i="5"/>
  <c r="S47" i="5"/>
  <c r="X46" i="5"/>
  <c r="W46" i="5"/>
  <c r="V46" i="5"/>
  <c r="U46" i="5"/>
  <c r="T46" i="5"/>
  <c r="S46" i="5"/>
  <c r="X45" i="5"/>
  <c r="X43" i="5"/>
  <c r="W43" i="5"/>
  <c r="V43" i="5"/>
  <c r="U43" i="5"/>
  <c r="T43" i="5"/>
  <c r="S43" i="5"/>
  <c r="X42" i="5"/>
  <c r="W42" i="5"/>
  <c r="V42" i="5"/>
  <c r="U42" i="5"/>
  <c r="T42" i="5"/>
  <c r="S42" i="5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7" i="5"/>
  <c r="W37" i="5"/>
  <c r="V37" i="5"/>
  <c r="U37" i="5"/>
  <c r="T37" i="5"/>
  <c r="S37" i="5"/>
  <c r="X36" i="5"/>
  <c r="W36" i="5"/>
  <c r="V36" i="5"/>
  <c r="U36" i="5"/>
  <c r="T36" i="5"/>
  <c r="S36" i="5"/>
  <c r="X35" i="5"/>
  <c r="W35" i="5"/>
  <c r="V35" i="5"/>
  <c r="U35" i="5"/>
  <c r="T35" i="5"/>
  <c r="S35" i="5"/>
  <c r="X34" i="5"/>
  <c r="W34" i="5"/>
  <c r="V34" i="5"/>
  <c r="U34" i="5"/>
  <c r="T34" i="5"/>
  <c r="S34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5" i="5"/>
  <c r="W25" i="5"/>
  <c r="V25" i="5"/>
  <c r="U25" i="5"/>
  <c r="T25" i="5"/>
  <c r="S25" i="5"/>
  <c r="X24" i="5"/>
  <c r="W24" i="5"/>
  <c r="V24" i="5"/>
  <c r="U24" i="5"/>
  <c r="T24" i="5"/>
  <c r="S24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3" i="5"/>
  <c r="W13" i="5"/>
  <c r="V13" i="5"/>
  <c r="U13" i="5"/>
  <c r="T13" i="5"/>
  <c r="S13" i="5"/>
  <c r="X12" i="5"/>
  <c r="W12" i="5"/>
  <c r="V12" i="5"/>
  <c r="U12" i="5"/>
  <c r="T12" i="5"/>
  <c r="S12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5" i="1"/>
  <c r="W45" i="1"/>
  <c r="V45" i="1"/>
  <c r="U45" i="1"/>
  <c r="T45" i="1"/>
  <c r="S45" i="1"/>
  <c r="X44" i="1"/>
  <c r="W44" i="1"/>
  <c r="V44" i="1"/>
  <c r="U44" i="1"/>
  <c r="T44" i="1"/>
  <c r="S44" i="1"/>
  <c r="C59" i="1" l="1"/>
  <c r="G59" i="1"/>
  <c r="K59" i="1"/>
  <c r="O59" i="1"/>
  <c r="D59" i="1"/>
  <c r="H59" i="1"/>
  <c r="L59" i="1"/>
  <c r="P59" i="1"/>
  <c r="E59" i="1"/>
  <c r="I59" i="1"/>
  <c r="M59" i="1"/>
  <c r="Q59" i="1"/>
  <c r="F59" i="1"/>
  <c r="J59" i="1"/>
  <c r="N59" i="1"/>
  <c r="R59" i="1"/>
  <c r="D54" i="1" l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4" i="1"/>
  <c r="O58" i="1" l="1"/>
  <c r="K58" i="1"/>
  <c r="R58" i="1"/>
  <c r="N58" i="1"/>
  <c r="J58" i="1"/>
  <c r="F58" i="1"/>
  <c r="C58" i="1"/>
  <c r="Q58" i="1"/>
  <c r="M58" i="1"/>
  <c r="I58" i="1"/>
  <c r="E58" i="1"/>
  <c r="P58" i="1"/>
  <c r="L58" i="1"/>
  <c r="D58" i="1"/>
  <c r="G58" i="1"/>
  <c r="H58" i="1"/>
  <c r="R59" i="4"/>
  <c r="O59" i="4"/>
  <c r="R58" i="4"/>
  <c r="Q58" i="4"/>
  <c r="P58" i="4"/>
  <c r="O58" i="4"/>
  <c r="R57" i="4"/>
  <c r="Q57" i="4"/>
  <c r="R56" i="4"/>
  <c r="Q56" i="4"/>
  <c r="P56" i="4"/>
  <c r="O56" i="4"/>
  <c r="R55" i="4"/>
  <c r="O55" i="4"/>
  <c r="R54" i="4"/>
  <c r="Q54" i="4"/>
  <c r="P54" i="4"/>
  <c r="O54" i="4"/>
  <c r="R53" i="4"/>
  <c r="Q53" i="4"/>
  <c r="R52" i="4"/>
  <c r="Q52" i="4"/>
  <c r="P52" i="4"/>
  <c r="O52" i="4"/>
  <c r="R51" i="4"/>
  <c r="O51" i="4"/>
  <c r="R50" i="4"/>
  <c r="Q50" i="4"/>
  <c r="P50" i="4"/>
  <c r="O50" i="4"/>
  <c r="R49" i="4"/>
  <c r="O49" i="4"/>
  <c r="R48" i="4"/>
  <c r="Q48" i="4"/>
  <c r="P48" i="4"/>
  <c r="O48" i="4"/>
  <c r="R47" i="4"/>
  <c r="Q47" i="4"/>
  <c r="R46" i="4"/>
  <c r="Q46" i="4"/>
  <c r="P46" i="4"/>
  <c r="O46" i="4"/>
  <c r="R45" i="4"/>
  <c r="Q43" i="4"/>
  <c r="R43" i="4"/>
  <c r="O43" i="4"/>
  <c r="R42" i="4"/>
  <c r="Q42" i="4"/>
  <c r="P42" i="4"/>
  <c r="O42" i="4"/>
  <c r="Q41" i="4"/>
  <c r="P41" i="4"/>
  <c r="O41" i="4"/>
  <c r="R40" i="4"/>
  <c r="Q40" i="4"/>
  <c r="P40" i="4"/>
  <c r="O40" i="4"/>
  <c r="Q39" i="4"/>
  <c r="R39" i="4"/>
  <c r="O39" i="4"/>
  <c r="R38" i="4"/>
  <c r="Q38" i="4"/>
  <c r="P38" i="4"/>
  <c r="O38" i="4"/>
  <c r="Q37" i="4"/>
  <c r="P37" i="4"/>
  <c r="O37" i="4"/>
  <c r="R36" i="4"/>
  <c r="Q36" i="4"/>
  <c r="P36" i="4"/>
  <c r="O36" i="4"/>
  <c r="Q35" i="4"/>
  <c r="P35" i="4"/>
  <c r="O35" i="4"/>
  <c r="R34" i="4"/>
  <c r="Q34" i="4"/>
  <c r="P34" i="4"/>
  <c r="O34" i="4"/>
  <c r="Q30" i="4"/>
  <c r="P30" i="4"/>
  <c r="O30" i="4"/>
  <c r="R29" i="4"/>
  <c r="Q29" i="4"/>
  <c r="P29" i="4"/>
  <c r="O29" i="4"/>
  <c r="Q28" i="4"/>
  <c r="R28" i="4"/>
  <c r="O28" i="4"/>
  <c r="R27" i="4"/>
  <c r="Q27" i="4"/>
  <c r="P27" i="4"/>
  <c r="O27" i="4"/>
  <c r="Q26" i="4"/>
  <c r="P26" i="4"/>
  <c r="O26" i="4"/>
  <c r="R25" i="4"/>
  <c r="Q25" i="4"/>
  <c r="P25" i="4"/>
  <c r="O25" i="4"/>
  <c r="Q24" i="4"/>
  <c r="R24" i="4"/>
  <c r="O24" i="4"/>
  <c r="R23" i="4"/>
  <c r="Q23" i="4"/>
  <c r="P23" i="4"/>
  <c r="O23" i="4"/>
  <c r="Q22" i="4"/>
  <c r="P22" i="4"/>
  <c r="O22" i="4"/>
  <c r="R21" i="4"/>
  <c r="Q21" i="4"/>
  <c r="P21" i="4"/>
  <c r="O21" i="4"/>
  <c r="Q20" i="4"/>
  <c r="R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Q16" i="4"/>
  <c r="R16" i="4"/>
  <c r="O16" i="4"/>
  <c r="R15" i="4"/>
  <c r="Q15" i="4"/>
  <c r="P15" i="4"/>
  <c r="O15" i="4"/>
  <c r="Q14" i="4"/>
  <c r="P14" i="4"/>
  <c r="O14" i="4"/>
  <c r="R13" i="4"/>
  <c r="Q13" i="4"/>
  <c r="P13" i="4"/>
  <c r="O13" i="4"/>
  <c r="Q12" i="4"/>
  <c r="R12" i="4"/>
  <c r="O12" i="4"/>
  <c r="R11" i="4"/>
  <c r="Q11" i="4"/>
  <c r="P11" i="4"/>
  <c r="O11" i="4"/>
  <c r="Q10" i="4"/>
  <c r="R10" i="4"/>
  <c r="O10" i="4"/>
  <c r="R9" i="4"/>
  <c r="Q9" i="4"/>
  <c r="P9" i="4"/>
  <c r="O9" i="4"/>
  <c r="Q8" i="4"/>
  <c r="P8" i="4"/>
  <c r="O8" i="4"/>
  <c r="R7" i="4"/>
  <c r="Q7" i="4"/>
  <c r="P7" i="4"/>
  <c r="O7" i="4"/>
  <c r="Q6" i="4"/>
  <c r="R6" i="4"/>
  <c r="O6" i="4"/>
  <c r="R5" i="4"/>
  <c r="Q5" i="4"/>
  <c r="P5" i="4"/>
  <c r="O5" i="4"/>
  <c r="M53" i="3"/>
  <c r="M8" i="3"/>
  <c r="Q8" i="3" s="1"/>
  <c r="H59" i="3"/>
  <c r="N59" i="3" s="1"/>
  <c r="G59" i="3"/>
  <c r="M59" i="3" s="1"/>
  <c r="H57" i="3"/>
  <c r="N57" i="3" s="1"/>
  <c r="R57" i="3" s="1"/>
  <c r="G57" i="3"/>
  <c r="M57" i="3" s="1"/>
  <c r="Q57" i="3" s="1"/>
  <c r="H55" i="3"/>
  <c r="N55" i="3" s="1"/>
  <c r="G55" i="3"/>
  <c r="M55" i="3" s="1"/>
  <c r="H53" i="3"/>
  <c r="N53" i="3" s="1"/>
  <c r="R53" i="3" s="1"/>
  <c r="G53" i="3"/>
  <c r="H51" i="3"/>
  <c r="N51" i="3" s="1"/>
  <c r="G51" i="3"/>
  <c r="O51" i="3" s="1"/>
  <c r="H49" i="3"/>
  <c r="N49" i="3" s="1"/>
  <c r="R49" i="3" s="1"/>
  <c r="G49" i="3"/>
  <c r="M49" i="3" s="1"/>
  <c r="H47" i="3"/>
  <c r="N47" i="3" s="1"/>
  <c r="G47" i="3"/>
  <c r="O47" i="3" s="1"/>
  <c r="H45" i="3"/>
  <c r="N45" i="3" s="1"/>
  <c r="R45" i="3" s="1"/>
  <c r="G45" i="3"/>
  <c r="M45" i="3" s="1"/>
  <c r="H43" i="3"/>
  <c r="G43" i="3"/>
  <c r="M43" i="3" s="1"/>
  <c r="H41" i="3"/>
  <c r="N41" i="3" s="1"/>
  <c r="R41" i="3" s="1"/>
  <c r="G41" i="3"/>
  <c r="M41" i="3" s="1"/>
  <c r="H39" i="3"/>
  <c r="N39" i="3" s="1"/>
  <c r="G39" i="3"/>
  <c r="O39" i="3" s="1"/>
  <c r="H37" i="3"/>
  <c r="N37" i="3" s="1"/>
  <c r="R37" i="3" s="1"/>
  <c r="G37" i="3"/>
  <c r="M37" i="3" s="1"/>
  <c r="H35" i="3"/>
  <c r="N35" i="3" s="1"/>
  <c r="R35" i="3" s="1"/>
  <c r="G35" i="3"/>
  <c r="M35" i="3" s="1"/>
  <c r="Q35" i="3" s="1"/>
  <c r="H30" i="3"/>
  <c r="N30" i="3" s="1"/>
  <c r="R30" i="3" s="1"/>
  <c r="G30" i="3"/>
  <c r="O30" i="3" s="1"/>
  <c r="H28" i="3"/>
  <c r="N28" i="3" s="1"/>
  <c r="R28" i="3" s="1"/>
  <c r="G28" i="3"/>
  <c r="H26" i="3"/>
  <c r="N26" i="3" s="1"/>
  <c r="G26" i="3"/>
  <c r="O26" i="3" s="1"/>
  <c r="H24" i="3"/>
  <c r="N24" i="3" s="1"/>
  <c r="R24" i="3" s="1"/>
  <c r="G24" i="3"/>
  <c r="M24" i="3" s="1"/>
  <c r="Q24" i="3" s="1"/>
  <c r="H22" i="3"/>
  <c r="N22" i="3" s="1"/>
  <c r="G22" i="3"/>
  <c r="O22" i="3" s="1"/>
  <c r="H20" i="3"/>
  <c r="N20" i="3" s="1"/>
  <c r="R20" i="3" s="1"/>
  <c r="G20" i="3"/>
  <c r="O20" i="3" s="1"/>
  <c r="H16" i="3"/>
  <c r="N16" i="3" s="1"/>
  <c r="G16" i="3"/>
  <c r="M16" i="3" s="1"/>
  <c r="Q16" i="3" s="1"/>
  <c r="H14" i="3"/>
  <c r="N14" i="3" s="1"/>
  <c r="G14" i="3"/>
  <c r="O14" i="3" s="1"/>
  <c r="H12" i="3"/>
  <c r="N12" i="3" s="1"/>
  <c r="R12" i="3" s="1"/>
  <c r="G12" i="3"/>
  <c r="M12" i="3" s="1"/>
  <c r="Q12" i="3" s="1"/>
  <c r="H10" i="3"/>
  <c r="N10" i="3" s="1"/>
  <c r="R10" i="3" s="1"/>
  <c r="G10" i="3"/>
  <c r="M10" i="3" s="1"/>
  <c r="H8" i="3"/>
  <c r="N8" i="3" s="1"/>
  <c r="G8" i="3"/>
  <c r="H6" i="3"/>
  <c r="N6" i="3" s="1"/>
  <c r="G6" i="3"/>
  <c r="M6" i="3" s="1"/>
  <c r="Q6" i="3" s="1"/>
  <c r="P59" i="3"/>
  <c r="R58" i="3"/>
  <c r="Q58" i="3"/>
  <c r="P58" i="3"/>
  <c r="O58" i="3"/>
  <c r="R56" i="3"/>
  <c r="Q56" i="3"/>
  <c r="P56" i="3"/>
  <c r="O56" i="3"/>
  <c r="P55" i="3"/>
  <c r="O55" i="3"/>
  <c r="R54" i="3"/>
  <c r="Q54" i="3"/>
  <c r="P54" i="3"/>
  <c r="O54" i="3"/>
  <c r="R52" i="3"/>
  <c r="Q52" i="3"/>
  <c r="P52" i="3"/>
  <c r="O52" i="3"/>
  <c r="P51" i="3"/>
  <c r="R50" i="3"/>
  <c r="Q50" i="3"/>
  <c r="P50" i="3"/>
  <c r="O50" i="3"/>
  <c r="R48" i="3"/>
  <c r="Q48" i="3"/>
  <c r="P48" i="3"/>
  <c r="O48" i="3"/>
  <c r="P47" i="3"/>
  <c r="R46" i="3"/>
  <c r="Q46" i="3"/>
  <c r="P46" i="3"/>
  <c r="O46" i="3"/>
  <c r="R42" i="3"/>
  <c r="Q42" i="3"/>
  <c r="P42" i="3"/>
  <c r="O42" i="3"/>
  <c r="P41" i="3"/>
  <c r="R40" i="3"/>
  <c r="Q40" i="3"/>
  <c r="P40" i="3"/>
  <c r="O40" i="3"/>
  <c r="R38" i="3"/>
  <c r="Q38" i="3"/>
  <c r="P38" i="3"/>
  <c r="O38" i="3"/>
  <c r="P37" i="3"/>
  <c r="O37" i="3"/>
  <c r="R36" i="3"/>
  <c r="Q36" i="3"/>
  <c r="P36" i="3"/>
  <c r="O36" i="3"/>
  <c r="R34" i="3"/>
  <c r="Q34" i="3"/>
  <c r="P34" i="3"/>
  <c r="O34" i="3"/>
  <c r="P30" i="3"/>
  <c r="R29" i="3"/>
  <c r="Q29" i="3"/>
  <c r="P29" i="3"/>
  <c r="O29" i="3"/>
  <c r="P28" i="3"/>
  <c r="R27" i="3"/>
  <c r="Q27" i="3"/>
  <c r="P27" i="3"/>
  <c r="O27" i="3"/>
  <c r="R25" i="3"/>
  <c r="Q25" i="3"/>
  <c r="P25" i="3"/>
  <c r="O25" i="3"/>
  <c r="R23" i="3"/>
  <c r="Q23" i="3"/>
  <c r="P23" i="3"/>
  <c r="O23" i="3"/>
  <c r="R21" i="3"/>
  <c r="Q21" i="3"/>
  <c r="P21" i="3"/>
  <c r="O21" i="3"/>
  <c r="P20" i="3"/>
  <c r="R19" i="3"/>
  <c r="Q19" i="3"/>
  <c r="P19" i="3"/>
  <c r="O19" i="3"/>
  <c r="R18" i="3"/>
  <c r="Q18" i="3"/>
  <c r="P18" i="3"/>
  <c r="O18" i="3"/>
  <c r="R17" i="3"/>
  <c r="Q17" i="3"/>
  <c r="P17" i="3"/>
  <c r="O17" i="3"/>
  <c r="R15" i="3"/>
  <c r="Q15" i="3"/>
  <c r="P15" i="3"/>
  <c r="O15" i="3"/>
  <c r="R13" i="3"/>
  <c r="Q13" i="3"/>
  <c r="P13" i="3"/>
  <c r="O13" i="3"/>
  <c r="P12" i="3"/>
  <c r="R11" i="3"/>
  <c r="Q11" i="3"/>
  <c r="P11" i="3"/>
  <c r="O11" i="3"/>
  <c r="O10" i="3"/>
  <c r="R9" i="3"/>
  <c r="Q9" i="3"/>
  <c r="P9" i="3"/>
  <c r="O9" i="3"/>
  <c r="R7" i="3"/>
  <c r="Q7" i="3"/>
  <c r="P7" i="3"/>
  <c r="O7" i="3"/>
  <c r="R5" i="3"/>
  <c r="Q5" i="3"/>
  <c r="P5" i="3"/>
  <c r="O5" i="3"/>
  <c r="M22" i="3" l="1"/>
  <c r="M26" i="3"/>
  <c r="M30" i="3"/>
  <c r="Q30" i="3" s="1"/>
  <c r="O6" i="3"/>
  <c r="O28" i="3"/>
  <c r="O43" i="3"/>
  <c r="O59" i="3"/>
  <c r="Q37" i="3"/>
  <c r="Q41" i="3"/>
  <c r="Q49" i="3"/>
  <c r="M14" i="3"/>
  <c r="Q14" i="3" s="1"/>
  <c r="M20" i="3"/>
  <c r="Q20" i="3" s="1"/>
  <c r="M28" i="3"/>
  <c r="Q28" i="3" s="1"/>
  <c r="M39" i="3"/>
  <c r="Q39" i="3" s="1"/>
  <c r="M47" i="3"/>
  <c r="M51" i="3"/>
  <c r="R8" i="3"/>
  <c r="R16" i="3"/>
  <c r="N43" i="3"/>
  <c r="R43" i="3" s="1"/>
  <c r="P6" i="4"/>
  <c r="P10" i="4"/>
  <c r="P12" i="4"/>
  <c r="P16" i="4"/>
  <c r="P20" i="4"/>
  <c r="P24" i="4"/>
  <c r="P28" i="4"/>
  <c r="P39" i="4"/>
  <c r="P43" i="4"/>
  <c r="O47" i="4"/>
  <c r="O53" i="4"/>
  <c r="O57" i="4"/>
  <c r="P47" i="4"/>
  <c r="P49" i="4"/>
  <c r="P51" i="4"/>
  <c r="P53" i="4"/>
  <c r="P55" i="4"/>
  <c r="P57" i="4"/>
  <c r="P59" i="4"/>
  <c r="R8" i="4"/>
  <c r="R14" i="4"/>
  <c r="R22" i="4"/>
  <c r="R26" i="4"/>
  <c r="R30" i="4"/>
  <c r="R35" i="4"/>
  <c r="R37" i="4"/>
  <c r="R41" i="4"/>
  <c r="Q49" i="4"/>
  <c r="Q51" i="4"/>
  <c r="Q55" i="4"/>
  <c r="Q59" i="4"/>
  <c r="P16" i="3"/>
  <c r="P24" i="3"/>
  <c r="P8" i="3"/>
  <c r="Q10" i="3"/>
  <c r="Q22" i="3"/>
  <c r="Q26" i="3"/>
  <c r="Q43" i="3"/>
  <c r="Q47" i="3"/>
  <c r="Q51" i="3"/>
  <c r="Q55" i="3"/>
  <c r="Q59" i="3"/>
  <c r="P35" i="3"/>
  <c r="R47" i="3"/>
  <c r="R51" i="3"/>
  <c r="R55" i="3"/>
  <c r="R59" i="3"/>
  <c r="P6" i="3"/>
  <c r="R6" i="3"/>
  <c r="P10" i="3"/>
  <c r="P14" i="3"/>
  <c r="R14" i="3"/>
  <c r="P22" i="3"/>
  <c r="R22" i="3"/>
  <c r="P26" i="3"/>
  <c r="R26" i="3"/>
  <c r="P39" i="3"/>
  <c r="R39" i="3"/>
  <c r="P43" i="3"/>
  <c r="O49" i="3"/>
  <c r="O53" i="3"/>
  <c r="Q53" i="3"/>
  <c r="O57" i="3"/>
  <c r="O8" i="3"/>
  <c r="O12" i="3"/>
  <c r="O16" i="3"/>
  <c r="O24" i="3"/>
  <c r="O35" i="3"/>
  <c r="O41" i="3"/>
  <c r="P49" i="3"/>
  <c r="P53" i="3"/>
  <c r="P57" i="3"/>
  <c r="X59" i="1" l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50" i="1"/>
  <c r="W50" i="1"/>
  <c r="V50" i="1"/>
  <c r="U50" i="1"/>
  <c r="T50" i="1"/>
  <c r="S50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</calcChain>
</file>

<file path=xl/sharedStrings.xml><?xml version="1.0" encoding="utf-8"?>
<sst xmlns="http://schemas.openxmlformats.org/spreadsheetml/2006/main" count="716" uniqueCount="76">
  <si>
    <t>Life Insurer</t>
  </si>
  <si>
    <t>Claims pending at start of the period</t>
  </si>
  <si>
    <t>Claims intimated / booked</t>
  </si>
  <si>
    <t>Total Claims</t>
  </si>
  <si>
    <t>Claims paid</t>
  </si>
  <si>
    <t xml:space="preserve">Claims Repudiated </t>
  </si>
  <si>
    <t>Claims rejected</t>
  </si>
  <si>
    <t>Claims Unclaimed</t>
  </si>
  <si>
    <t>Claims pending at end of the period</t>
  </si>
  <si>
    <t>Aegon</t>
  </si>
  <si>
    <t>Aviva</t>
  </si>
  <si>
    <t>Bajaj Allianz</t>
  </si>
  <si>
    <t xml:space="preserve">Bharti Axa </t>
  </si>
  <si>
    <t>Canara HSBC OBC</t>
  </si>
  <si>
    <t>Edelweiss Tokio</t>
  </si>
  <si>
    <t>Exide Life</t>
  </si>
  <si>
    <t>Future Generali</t>
  </si>
  <si>
    <t>ICICI Prudential</t>
  </si>
  <si>
    <t>India First</t>
  </si>
  <si>
    <t xml:space="preserve">Kotak Mahindra </t>
  </si>
  <si>
    <t>Max Life</t>
  </si>
  <si>
    <t>PNB Met Life</t>
  </si>
  <si>
    <t>Pramerica Life</t>
  </si>
  <si>
    <t>Reliance Nippon</t>
  </si>
  <si>
    <t xml:space="preserve">SBI Life </t>
  </si>
  <si>
    <t>Shriram</t>
  </si>
  <si>
    <t>Star Union</t>
  </si>
  <si>
    <t>Tata AIA</t>
  </si>
  <si>
    <t>Private Total</t>
  </si>
  <si>
    <t xml:space="preserve">LIC </t>
  </si>
  <si>
    <t>Industry Total</t>
  </si>
  <si>
    <t>Year</t>
  </si>
  <si>
    <t>2020-21</t>
  </si>
  <si>
    <t>NOP</t>
  </si>
  <si>
    <t>Amt.</t>
  </si>
  <si>
    <t xml:space="preserve"> (Amt. in Rs. Crs.)</t>
  </si>
  <si>
    <t>Ageas Federal</t>
  </si>
  <si>
    <t>Sahara Life</t>
  </si>
  <si>
    <t xml:space="preserve">HDFC Life </t>
  </si>
  <si>
    <t>No.</t>
  </si>
  <si>
    <t>Aditya Birla Life         **</t>
  </si>
  <si>
    <t>Claims Paid Ratio %</t>
  </si>
  <si>
    <t>Claims Pending Ratio %</t>
  </si>
  <si>
    <t>Claims Repudiated/ Rejected Ratio %</t>
  </si>
  <si>
    <t>2021-22</t>
  </si>
  <si>
    <t>INDIVIDUAL MATURITY CLAIMS FOR THE PERIOD ENDED JUNE 2021</t>
  </si>
  <si>
    <t>INDIVIDUAL SURVIVAL BENEFIT CLAIMS FOR THE PERIOD ENDED JUNE 2021</t>
  </si>
  <si>
    <t>1,27,035</t>
  </si>
  <si>
    <t>1,29,150</t>
  </si>
  <si>
    <t>1,26,797</t>
  </si>
  <si>
    <t>ABSL</t>
  </si>
  <si>
    <t>Baj Alz</t>
  </si>
  <si>
    <t>Can HSBC</t>
  </si>
  <si>
    <t xml:space="preserve">Edelws </t>
  </si>
  <si>
    <t xml:space="preserve">Exide </t>
  </si>
  <si>
    <t>Fut Genli</t>
  </si>
  <si>
    <t xml:space="preserve">HDFC </t>
  </si>
  <si>
    <t xml:space="preserve">ICICI </t>
  </si>
  <si>
    <t>Ageas</t>
  </si>
  <si>
    <t>Indiafirst</t>
  </si>
  <si>
    <t xml:space="preserve">Kotak </t>
  </si>
  <si>
    <t xml:space="preserve">Max </t>
  </si>
  <si>
    <t>PNB Metlife</t>
  </si>
  <si>
    <t>Pramerica</t>
  </si>
  <si>
    <t xml:space="preserve">Reliance </t>
  </si>
  <si>
    <t xml:space="preserve">Sahara </t>
  </si>
  <si>
    <t>SUD</t>
  </si>
  <si>
    <t>PVT.</t>
  </si>
  <si>
    <t>Industry</t>
  </si>
  <si>
    <t xml:space="preserve">Claims intimated </t>
  </si>
  <si>
    <t>INDIVIDUAL DEATH CLAIMS FOR THE PERIOD ENDED MARCH 2022</t>
  </si>
  <si>
    <t>INDIVIDUAL DEATH CLAIMS FOR THE PERIOD ENDED MARCH 2021</t>
  </si>
  <si>
    <t>Aditya Birla Life</t>
  </si>
  <si>
    <t>2019-20</t>
  </si>
  <si>
    <t>HDFC Life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</si>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</sst>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0.00;[Red]0.00"/>
  </numFmts>
  <fonts count="15" x14ac:knownFonts="1">
    <font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name val="Book Antiqua"/>
      <family val="1"/>
    </font>
    <font>
      <i/>
      <sz val="11"/>
      <name val="Book Antiqua"/>
      <family val="1"/>
    </font>
    <font>
      <sz val="10"/>
      <name val="Arial"/>
      <family val="2"/>
    </font>
    <font>
      <i/>
      <sz val="10"/>
      <name val="Book Antiqua"/>
      <family val="1"/>
    </font>
    <font>
      <b/>
      <sz val="11"/>
      <color theme="1"/>
      <name val="Book Antiqua"/>
      <family val="1"/>
    </font>
    <font>
      <b/>
      <i/>
      <sz val="11"/>
      <name val="Book Antiqua"/>
      <family val="1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name val="Book Antiqua"/>
      <family val="1"/>
    </font>
    <font>
      <sz val="8"/>
      <color theme="1"/>
      <name val="Calibri"/>
      <family val="2"/>
      <scheme val="minor"/>
    </font>
    <font>
      <sz val="8"/>
      <name val="Book Antiqua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23">
    <xf numFmtId="0" fontId="0" fillId="0" borderId="0" xfId="0"/>
    <xf numFmtId="165" fontId="2" fillId="2" borderId="0" xfId="0" applyNumberFormat="1" applyFont="1" applyFill="1"/>
    <xf numFmtId="2" fontId="2" fillId="2" borderId="0" xfId="0" applyNumberFormat="1" applyFont="1" applyFill="1"/>
    <xf numFmtId="0" fontId="2" fillId="2" borderId="0" xfId="0" applyFont="1" applyFill="1"/>
    <xf numFmtId="0" fontId="5" fillId="2" borderId="0" xfId="0" applyFont="1" applyFill="1"/>
    <xf numFmtId="0" fontId="1" fillId="2" borderId="0" xfId="0" applyFont="1" applyFill="1"/>
    <xf numFmtId="1" fontId="2" fillId="2" borderId="5" xfId="0" applyNumberFormat="1" applyFont="1" applyFill="1" applyBorder="1" applyProtection="1">
      <protection locked="0"/>
    </xf>
    <xf numFmtId="165" fontId="2" fillId="2" borderId="5" xfId="0" applyNumberFormat="1" applyFont="1" applyFill="1" applyBorder="1" applyProtection="1">
      <protection locked="0"/>
    </xf>
    <xf numFmtId="0" fontId="1" fillId="2" borderId="5" xfId="0" applyFont="1" applyFill="1" applyBorder="1" applyAlignment="1">
      <alignment horizontal="right" vertical="center" wrapText="1"/>
    </xf>
    <xf numFmtId="165" fontId="1" fillId="2" borderId="5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2" fontId="3" fillId="2" borderId="8" xfId="0" applyNumberFormat="1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165" fontId="7" fillId="2" borderId="8" xfId="0" applyNumberFormat="1" applyFont="1" applyFill="1" applyBorder="1" applyAlignment="1">
      <alignment horizontal="right" vertical="center" wrapText="1"/>
    </xf>
    <xf numFmtId="1" fontId="3" fillId="2" borderId="8" xfId="0" applyNumberFormat="1" applyFont="1" applyFill="1" applyBorder="1" applyProtection="1">
      <protection locked="0"/>
    </xf>
    <xf numFmtId="165" fontId="3" fillId="2" borderId="8" xfId="0" applyNumberFormat="1" applyFont="1" applyFill="1" applyBorder="1" applyProtection="1">
      <protection locked="0"/>
    </xf>
    <xf numFmtId="1" fontId="7" fillId="2" borderId="8" xfId="0" applyNumberFormat="1" applyFont="1" applyFill="1" applyBorder="1" applyAlignment="1">
      <alignment horizontal="right" vertical="center" wrapText="1"/>
    </xf>
    <xf numFmtId="165" fontId="7" fillId="2" borderId="9" xfId="0" applyNumberFormat="1" applyFont="1" applyFill="1" applyBorder="1" applyAlignment="1">
      <alignment horizontal="right" vertical="center" wrapText="1"/>
    </xf>
    <xf numFmtId="165" fontId="6" fillId="2" borderId="6" xfId="0" applyNumberFormat="1" applyFont="1" applyFill="1" applyBorder="1" applyAlignment="1">
      <alignment horizontal="right" vertical="center" wrapText="1"/>
    </xf>
    <xf numFmtId="1" fontId="1" fillId="2" borderId="5" xfId="0" applyNumberFormat="1" applyFont="1" applyFill="1" applyBorder="1"/>
    <xf numFmtId="165" fontId="1" fillId="2" borderId="5" xfId="0" applyNumberFormat="1" applyFont="1" applyFill="1" applyBorder="1"/>
    <xf numFmtId="165" fontId="1" fillId="2" borderId="6" xfId="0" applyNumberFormat="1" applyFont="1" applyFill="1" applyBorder="1"/>
    <xf numFmtId="165" fontId="7" fillId="2" borderId="14" xfId="0" applyNumberFormat="1" applyFont="1" applyFill="1" applyBorder="1" applyAlignment="1">
      <alignment horizontal="right" vertical="center" wrapText="1"/>
    </xf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9" fillId="0" borderId="7" xfId="0" applyNumberFormat="1" applyFont="1" applyBorder="1"/>
    <xf numFmtId="10" fontId="9" fillId="0" borderId="8" xfId="0" applyNumberFormat="1" applyFont="1" applyBorder="1"/>
    <xf numFmtId="10" fontId="9" fillId="0" borderId="9" xfId="0" applyNumberFormat="1" applyFont="1" applyBorder="1"/>
    <xf numFmtId="165" fontId="1" fillId="2" borderId="15" xfId="0" applyNumberFormat="1" applyFont="1" applyFill="1" applyBorder="1" applyAlignment="1">
      <alignment horizontal="right" vertical="center" wrapText="1"/>
    </xf>
    <xf numFmtId="10" fontId="8" fillId="0" borderId="4" xfId="0" applyNumberFormat="1" applyFont="1" applyBorder="1"/>
    <xf numFmtId="10" fontId="8" fillId="0" borderId="5" xfId="0" applyNumberFormat="1" applyFont="1" applyBorder="1"/>
    <xf numFmtId="10" fontId="8" fillId="0" borderId="6" xfId="0" applyNumberFormat="1" applyFont="1" applyBorder="1"/>
    <xf numFmtId="10" fontId="10" fillId="0" borderId="7" xfId="0" applyNumberFormat="1" applyFont="1" applyBorder="1"/>
    <xf numFmtId="10" fontId="10" fillId="0" borderId="8" xfId="0" applyNumberFormat="1" applyFont="1" applyBorder="1"/>
    <xf numFmtId="10" fontId="10" fillId="0" borderId="9" xfId="0" applyNumberFormat="1" applyFont="1" applyBorder="1"/>
    <xf numFmtId="2" fontId="7" fillId="2" borderId="8" xfId="0" applyNumberFormat="1" applyFont="1" applyFill="1" applyBorder="1" applyAlignment="1">
      <alignment horizontal="righ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0" fontId="0" fillId="0" borderId="21" xfId="0" applyNumberFormat="1" applyBorder="1"/>
    <xf numFmtId="10" fontId="9" fillId="0" borderId="22" xfId="0" applyNumberFormat="1" applyFont="1" applyBorder="1"/>
    <xf numFmtId="10" fontId="8" fillId="0" borderId="21" xfId="0" applyNumberFormat="1" applyFont="1" applyBorder="1"/>
    <xf numFmtId="10" fontId="10" fillId="0" borderId="22" xfId="0" applyNumberFormat="1" applyFont="1" applyBorder="1"/>
    <xf numFmtId="2" fontId="1" fillId="2" borderId="5" xfId="0" applyNumberFormat="1" applyFont="1" applyFill="1" applyBorder="1"/>
    <xf numFmtId="2" fontId="2" fillId="2" borderId="5" xfId="0" applyNumberFormat="1" applyFont="1" applyFill="1" applyBorder="1" applyProtection="1">
      <protection locked="0"/>
    </xf>
    <xf numFmtId="165" fontId="1" fillId="2" borderId="1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Alignment="1" applyProtection="1">
      <alignment horizontal="right"/>
      <protection locked="0"/>
    </xf>
    <xf numFmtId="165" fontId="2" fillId="2" borderId="1" xfId="0" applyNumberFormat="1" applyFont="1" applyFill="1" applyBorder="1" applyAlignment="1" applyProtection="1">
      <alignment horizontal="right"/>
      <protection locked="0"/>
    </xf>
    <xf numFmtId="1" fontId="1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1" fontId="3" fillId="2" borderId="1" xfId="0" applyNumberFormat="1" applyFont="1" applyFill="1" applyBorder="1" applyAlignment="1" applyProtection="1">
      <alignment horizontal="right"/>
      <protection locked="0"/>
    </xf>
    <xf numFmtId="165" fontId="3" fillId="2" borderId="1" xfId="0" applyNumberFormat="1" applyFont="1" applyFill="1" applyBorder="1" applyAlignment="1" applyProtection="1">
      <alignment horizontal="right"/>
      <protection locked="0"/>
    </xf>
    <xf numFmtId="2" fontId="1" fillId="2" borderId="18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Protection="1">
      <protection locked="0"/>
    </xf>
    <xf numFmtId="165" fontId="2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 wrapText="1"/>
    </xf>
    <xf numFmtId="2" fontId="3" fillId="2" borderId="2" xfId="0" applyNumberFormat="1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165" fontId="7" fillId="2" borderId="2" xfId="0" applyNumberFormat="1" applyFont="1" applyFill="1" applyBorder="1" applyAlignment="1">
      <alignment horizontal="right" vertical="center" wrapText="1"/>
    </xf>
    <xf numFmtId="1" fontId="3" fillId="2" borderId="2" xfId="0" applyNumberFormat="1" applyFont="1" applyFill="1" applyBorder="1" applyProtection="1">
      <protection locked="0"/>
    </xf>
    <xf numFmtId="165" fontId="3" fillId="2" borderId="2" xfId="0" applyNumberFormat="1" applyFont="1" applyFill="1" applyBorder="1" applyProtection="1">
      <protection locked="0"/>
    </xf>
    <xf numFmtId="1" fontId="7" fillId="2" borderId="2" xfId="0" applyNumberFormat="1" applyFont="1" applyFill="1" applyBorder="1" applyAlignment="1">
      <alignment horizontal="right" vertical="center" wrapText="1"/>
    </xf>
    <xf numFmtId="165" fontId="7" fillId="2" borderId="16" xfId="0" applyNumberFormat="1" applyFont="1" applyFill="1" applyBorder="1" applyAlignment="1">
      <alignment horizontal="right" vertical="center" wrapText="1"/>
    </xf>
    <xf numFmtId="10" fontId="9" fillId="0" borderId="17" xfId="0" applyNumberFormat="1" applyFont="1" applyBorder="1"/>
    <xf numFmtId="10" fontId="9" fillId="0" borderId="2" xfId="0" applyNumberFormat="1" applyFont="1" applyBorder="1"/>
    <xf numFmtId="10" fontId="9" fillId="0" borderId="16" xfId="0" applyNumberFormat="1" applyFont="1" applyBorder="1"/>
    <xf numFmtId="1" fontId="3" fillId="2" borderId="8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right" vertical="center" wrapText="1"/>
    </xf>
    <xf numFmtId="165" fontId="1" fillId="2" borderId="2" xfId="0" applyNumberFormat="1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right" vertical="center" wrapText="1"/>
    </xf>
    <xf numFmtId="0" fontId="1" fillId="2" borderId="27" xfId="0" applyFont="1" applyFill="1" applyBorder="1" applyAlignment="1">
      <alignment horizontal="left" vertical="top" wrapText="1"/>
    </xf>
    <xf numFmtId="0" fontId="0" fillId="0" borderId="27" xfId="0" applyBorder="1" applyAlignment="1">
      <alignment wrapText="1"/>
    </xf>
    <xf numFmtId="165" fontId="1" fillId="2" borderId="13" xfId="0" applyNumberFormat="1" applyFont="1" applyFill="1" applyBorder="1" applyAlignment="1">
      <alignment horizontal="right" vertical="center" wrapText="1"/>
    </xf>
    <xf numFmtId="165" fontId="1" fillId="2" borderId="9" xfId="0" applyNumberFormat="1" applyFont="1" applyFill="1" applyBorder="1" applyAlignment="1">
      <alignment horizontal="right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top" wrapText="1"/>
    </xf>
    <xf numFmtId="0" fontId="1" fillId="2" borderId="25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1" fillId="2" borderId="8" xfId="0" applyNumberFormat="1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right" vertical="center" wrapText="1"/>
    </xf>
    <xf numFmtId="0" fontId="1" fillId="2" borderId="24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165" fontId="1" fillId="2" borderId="16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4">
    <cellStyle name="Comma 16" xfId="3" xr:uid="{00000000-0005-0000-0000-000000000000}"/>
    <cellStyle name="Comma 2" xfId="2" xr:uid="{00000000-0005-0000-0000-000001000000}"/>
    <cellStyle name="Normal" xfId="0" builtinId="0"/>
    <cellStyle name="Percent 2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9"/>
  <sheetViews>
    <sheetView topLeftCell="A52" zoomScaleNormal="100" workbookViewId="0">
      <selection activeCell="C66" sqref="C66"/>
    </sheetView>
  </sheetViews>
  <sheetFormatPr defaultRowHeight="14.4" x14ac:dyDescent="0.3"/>
  <cols>
    <col min="1" max="1" width="20.5546875" bestFit="1" customWidth="1"/>
    <col min="2" max="2" width="6.6640625" bestFit="1" customWidth="1"/>
    <col min="3" max="3" width="9.88671875" bestFit="1" customWidth="1"/>
    <col min="4" max="4" width="9.33203125" bestFit="1" customWidth="1"/>
    <col min="5" max="5" width="9.88671875" bestFit="1" customWidth="1"/>
    <col min="6" max="6" width="10.44140625" bestFit="1" customWidth="1"/>
    <col min="7" max="7" width="9.5546875" bestFit="1" customWidth="1"/>
    <col min="8" max="8" width="10.109375" bestFit="1" customWidth="1"/>
    <col min="9" max="9" width="9.88671875" bestFit="1" customWidth="1"/>
    <col min="10" max="10" width="10.44140625" bestFit="1" customWidth="1"/>
    <col min="11" max="11" width="8.6640625" bestFit="1" customWidth="1"/>
    <col min="12" max="12" width="9.33203125" bestFit="1" customWidth="1"/>
    <col min="13" max="13" width="9.5546875" bestFit="1" customWidth="1"/>
    <col min="14" max="14" width="9" bestFit="1" customWidth="1"/>
    <col min="15" max="16" width="8.44140625" bestFit="1" customWidth="1"/>
    <col min="17" max="18" width="7.6640625" bestFit="1" customWidth="1"/>
  </cols>
  <sheetData>
    <row r="1" spans="1:18" x14ac:dyDescent="0.3">
      <c r="A1" s="76" t="s">
        <v>46</v>
      </c>
      <c r="B1" s="76"/>
      <c r="C1" s="76"/>
      <c r="D1" s="76"/>
      <c r="E1" s="76"/>
      <c r="F1" s="76"/>
      <c r="G1" s="76"/>
      <c r="H1" s="76"/>
      <c r="I1" s="76"/>
      <c r="J1" s="76"/>
      <c r="K1" s="3"/>
      <c r="L1" s="1"/>
      <c r="M1" s="3"/>
      <c r="N1" s="1"/>
    </row>
    <row r="2" spans="1:18" ht="59.25" customHeight="1" x14ac:dyDescent="0.3">
      <c r="A2" s="77" t="s">
        <v>0</v>
      </c>
      <c r="B2" s="79" t="s">
        <v>31</v>
      </c>
      <c r="C2" s="81" t="s">
        <v>1</v>
      </c>
      <c r="D2" s="81"/>
      <c r="E2" s="81" t="s">
        <v>2</v>
      </c>
      <c r="F2" s="81"/>
      <c r="G2" s="81" t="s">
        <v>3</v>
      </c>
      <c r="H2" s="81"/>
      <c r="I2" s="81" t="s">
        <v>4</v>
      </c>
      <c r="J2" s="81"/>
      <c r="K2" s="81" t="s">
        <v>7</v>
      </c>
      <c r="L2" s="81"/>
      <c r="M2" s="81" t="s">
        <v>8</v>
      </c>
      <c r="N2" s="81"/>
      <c r="O2" s="81" t="s">
        <v>41</v>
      </c>
      <c r="P2" s="81"/>
      <c r="Q2" s="81" t="s">
        <v>42</v>
      </c>
      <c r="R2" s="81"/>
    </row>
    <row r="3" spans="1:18" ht="15" customHeight="1" x14ac:dyDescent="0.3">
      <c r="A3" s="77"/>
      <c r="B3" s="80"/>
      <c r="C3" s="82" t="s">
        <v>39</v>
      </c>
      <c r="D3" s="84" t="s">
        <v>34</v>
      </c>
      <c r="E3" s="82" t="s">
        <v>39</v>
      </c>
      <c r="F3" s="84" t="s">
        <v>34</v>
      </c>
      <c r="G3" s="82" t="s">
        <v>39</v>
      </c>
      <c r="H3" s="84" t="s">
        <v>34</v>
      </c>
      <c r="I3" s="82" t="s">
        <v>39</v>
      </c>
      <c r="J3" s="84" t="s">
        <v>34</v>
      </c>
      <c r="K3" s="82" t="s">
        <v>39</v>
      </c>
      <c r="L3" s="84" t="s">
        <v>34</v>
      </c>
      <c r="M3" s="82" t="s">
        <v>39</v>
      </c>
      <c r="N3" s="84" t="s">
        <v>34</v>
      </c>
      <c r="O3" s="82" t="s">
        <v>39</v>
      </c>
      <c r="P3" s="84" t="s">
        <v>34</v>
      </c>
      <c r="Q3" s="82" t="s">
        <v>39</v>
      </c>
      <c r="R3" s="84" t="s">
        <v>34</v>
      </c>
    </row>
    <row r="4" spans="1:18" ht="15" thickBot="1" x14ac:dyDescent="0.35">
      <c r="A4" s="78"/>
      <c r="B4" s="80"/>
      <c r="C4" s="83"/>
      <c r="D4" s="85"/>
      <c r="E4" s="83"/>
      <c r="F4" s="85"/>
      <c r="G4" s="83"/>
      <c r="H4" s="85"/>
      <c r="I4" s="83"/>
      <c r="J4" s="85"/>
      <c r="K4" s="83"/>
      <c r="L4" s="85"/>
      <c r="M4" s="83"/>
      <c r="N4" s="85"/>
      <c r="O4" s="83"/>
      <c r="P4" s="85"/>
      <c r="Q4" s="83"/>
      <c r="R4" s="85"/>
    </row>
    <row r="5" spans="1:18" x14ac:dyDescent="0.3">
      <c r="A5" s="88" t="s">
        <v>40</v>
      </c>
      <c r="B5" s="39" t="s">
        <v>44</v>
      </c>
      <c r="C5" s="6"/>
      <c r="D5" s="7"/>
      <c r="E5" s="6"/>
      <c r="F5" s="7"/>
      <c r="G5" s="8"/>
      <c r="H5" s="9"/>
      <c r="I5" s="6"/>
      <c r="J5" s="7"/>
      <c r="K5" s="6"/>
      <c r="L5" s="7"/>
      <c r="M5" s="10"/>
      <c r="N5" s="31"/>
      <c r="O5" s="25" t="e">
        <f t="shared" ref="O5:O30" si="0">I5/G5</f>
        <v>#DIV/0!</v>
      </c>
      <c r="P5" s="26" t="e">
        <f t="shared" ref="P5:P30" si="1">J5/H5</f>
        <v>#DIV/0!</v>
      </c>
      <c r="Q5" s="26" t="e">
        <f t="shared" ref="Q5:Q30" si="2">M5/G5</f>
        <v>#DIV/0!</v>
      </c>
      <c r="R5" s="27" t="e">
        <f t="shared" ref="R5:R30" si="3">N5/H5</f>
        <v>#DIV/0!</v>
      </c>
    </row>
    <row r="6" spans="1:18" ht="15" thickBot="1" x14ac:dyDescent="0.35">
      <c r="A6" s="89"/>
      <c r="B6" s="40" t="s">
        <v>32</v>
      </c>
      <c r="C6" s="12">
        <v>726</v>
      </c>
      <c r="D6" s="13">
        <v>1.294134522</v>
      </c>
      <c r="E6" s="12">
        <v>12341</v>
      </c>
      <c r="F6" s="13">
        <v>7.4965620200000007</v>
      </c>
      <c r="G6" s="14">
        <v>13067</v>
      </c>
      <c r="H6" s="15">
        <v>8.7906965409999991</v>
      </c>
      <c r="I6" s="16">
        <v>12733</v>
      </c>
      <c r="J6" s="17">
        <v>8.5131841189999999</v>
      </c>
      <c r="K6" s="16">
        <v>0</v>
      </c>
      <c r="L6" s="17">
        <v>0</v>
      </c>
      <c r="M6" s="18">
        <v>334</v>
      </c>
      <c r="N6" s="38">
        <v>0.27751242200000004</v>
      </c>
      <c r="O6" s="28">
        <f t="shared" si="0"/>
        <v>0.9744394275656233</v>
      </c>
      <c r="P6" s="29">
        <f t="shared" si="1"/>
        <v>0.96843112252758634</v>
      </c>
      <c r="Q6" s="29">
        <f t="shared" si="2"/>
        <v>2.5560572434376674E-2</v>
      </c>
      <c r="R6" s="30">
        <f t="shared" si="3"/>
        <v>3.1568877472413714E-2</v>
      </c>
    </row>
    <row r="7" spans="1:18" x14ac:dyDescent="0.3">
      <c r="A7" s="86" t="s">
        <v>9</v>
      </c>
      <c r="B7" s="39" t="s">
        <v>44</v>
      </c>
      <c r="C7" s="6"/>
      <c r="D7" s="7"/>
      <c r="E7" s="6"/>
      <c r="F7" s="7"/>
      <c r="G7" s="8"/>
      <c r="H7" s="9"/>
      <c r="I7" s="6"/>
      <c r="J7" s="7"/>
      <c r="K7" s="6"/>
      <c r="L7" s="7"/>
      <c r="M7" s="10"/>
      <c r="N7" s="11"/>
      <c r="O7" s="25" t="e">
        <f t="shared" si="0"/>
        <v>#DIV/0!</v>
      </c>
      <c r="P7" s="26" t="e">
        <f t="shared" si="1"/>
        <v>#DIV/0!</v>
      </c>
      <c r="Q7" s="26" t="e">
        <f t="shared" si="2"/>
        <v>#DIV/0!</v>
      </c>
      <c r="R7" s="27" t="e">
        <f t="shared" si="3"/>
        <v>#DIV/0!</v>
      </c>
    </row>
    <row r="8" spans="1:18" ht="15" thickBot="1" x14ac:dyDescent="0.35">
      <c r="A8" s="87"/>
      <c r="B8" s="40" t="s">
        <v>32</v>
      </c>
      <c r="C8" s="12">
        <v>289</v>
      </c>
      <c r="D8" s="13">
        <v>1.1852143939999999</v>
      </c>
      <c r="E8" s="12">
        <v>221</v>
      </c>
      <c r="F8" s="13">
        <v>1.0347740699999999</v>
      </c>
      <c r="G8" s="14">
        <v>510</v>
      </c>
      <c r="H8" s="15">
        <v>2.2199884640000001</v>
      </c>
      <c r="I8" s="16">
        <v>263</v>
      </c>
      <c r="J8" s="17">
        <v>1.295985867</v>
      </c>
      <c r="K8" s="16">
        <v>0</v>
      </c>
      <c r="L8" s="17">
        <v>0</v>
      </c>
      <c r="M8" s="18">
        <v>247</v>
      </c>
      <c r="N8" s="38">
        <v>0.92400259700000009</v>
      </c>
      <c r="O8" s="28">
        <f t="shared" si="0"/>
        <v>0.51568627450980398</v>
      </c>
      <c r="P8" s="29">
        <f t="shared" si="1"/>
        <v>0.58378045112220001</v>
      </c>
      <c r="Q8" s="29">
        <f t="shared" si="2"/>
        <v>0.48431372549019608</v>
      </c>
      <c r="R8" s="30">
        <f t="shared" si="3"/>
        <v>0.41621954887779999</v>
      </c>
    </row>
    <row r="9" spans="1:18" x14ac:dyDescent="0.3">
      <c r="A9" s="86" t="s">
        <v>10</v>
      </c>
      <c r="B9" s="39" t="s">
        <v>44</v>
      </c>
      <c r="C9" s="6"/>
      <c r="D9" s="7"/>
      <c r="E9" s="6"/>
      <c r="F9" s="7"/>
      <c r="G9" s="8"/>
      <c r="H9" s="9"/>
      <c r="I9" s="6"/>
      <c r="J9" s="7"/>
      <c r="K9" s="6"/>
      <c r="L9" s="7"/>
      <c r="M9" s="10"/>
      <c r="N9" s="11"/>
      <c r="O9" s="25" t="e">
        <f t="shared" si="0"/>
        <v>#DIV/0!</v>
      </c>
      <c r="P9" s="26" t="e">
        <f t="shared" si="1"/>
        <v>#DIV/0!</v>
      </c>
      <c r="Q9" s="26" t="e">
        <f t="shared" si="2"/>
        <v>#DIV/0!</v>
      </c>
      <c r="R9" s="27" t="e">
        <f t="shared" si="3"/>
        <v>#DIV/0!</v>
      </c>
    </row>
    <row r="10" spans="1:18" ht="15" thickBot="1" x14ac:dyDescent="0.35">
      <c r="A10" s="87"/>
      <c r="B10" s="40" t="s">
        <v>32</v>
      </c>
      <c r="C10" s="12">
        <v>72</v>
      </c>
      <c r="D10" s="13">
        <v>0.26241569999999997</v>
      </c>
      <c r="E10" s="12">
        <v>2043</v>
      </c>
      <c r="F10" s="13">
        <v>6.3558532000000003</v>
      </c>
      <c r="G10" s="14">
        <v>2115</v>
      </c>
      <c r="H10" s="15">
        <v>6.6182689000000003</v>
      </c>
      <c r="I10" s="16">
        <v>2076</v>
      </c>
      <c r="J10" s="17">
        <v>6.4278398000000001</v>
      </c>
      <c r="K10" s="16">
        <v>0</v>
      </c>
      <c r="L10" s="17">
        <v>0</v>
      </c>
      <c r="M10" s="18">
        <v>39</v>
      </c>
      <c r="N10" s="38">
        <v>0.19042909999999999</v>
      </c>
      <c r="O10" s="28">
        <f t="shared" si="0"/>
        <v>0.98156028368794324</v>
      </c>
      <c r="P10" s="29">
        <f t="shared" si="1"/>
        <v>0.97122675085021093</v>
      </c>
      <c r="Q10" s="29">
        <f t="shared" si="2"/>
        <v>1.8439716312056736E-2</v>
      </c>
      <c r="R10" s="30">
        <f t="shared" si="3"/>
        <v>2.8773249149789001E-2</v>
      </c>
    </row>
    <row r="11" spans="1:18" x14ac:dyDescent="0.3">
      <c r="A11" s="86" t="s">
        <v>11</v>
      </c>
      <c r="B11" s="39" t="s">
        <v>44</v>
      </c>
      <c r="C11" s="6"/>
      <c r="D11" s="7"/>
      <c r="E11" s="6"/>
      <c r="F11" s="7"/>
      <c r="G11" s="8"/>
      <c r="H11" s="9"/>
      <c r="I11" s="6"/>
      <c r="J11" s="7"/>
      <c r="K11" s="6"/>
      <c r="L11" s="7"/>
      <c r="M11" s="10"/>
      <c r="N11" s="11"/>
      <c r="O11" s="25" t="e">
        <f t="shared" si="0"/>
        <v>#DIV/0!</v>
      </c>
      <c r="P11" s="26" t="e">
        <f t="shared" si="1"/>
        <v>#DIV/0!</v>
      </c>
      <c r="Q11" s="26" t="e">
        <f t="shared" si="2"/>
        <v>#DIV/0!</v>
      </c>
      <c r="R11" s="27" t="e">
        <f t="shared" si="3"/>
        <v>#DIV/0!</v>
      </c>
    </row>
    <row r="12" spans="1:18" ht="15" thickBot="1" x14ac:dyDescent="0.35">
      <c r="A12" s="87"/>
      <c r="B12" s="40" t="s">
        <v>32</v>
      </c>
      <c r="C12" s="12">
        <v>2330</v>
      </c>
      <c r="D12" s="13">
        <v>1.125349476</v>
      </c>
      <c r="E12" s="12">
        <v>25414</v>
      </c>
      <c r="F12" s="13">
        <v>61.948205416999997</v>
      </c>
      <c r="G12" s="14">
        <v>27744</v>
      </c>
      <c r="H12" s="15">
        <v>63.073554892999994</v>
      </c>
      <c r="I12" s="16">
        <v>22194</v>
      </c>
      <c r="J12" s="17">
        <v>59.737741401999997</v>
      </c>
      <c r="K12" s="16">
        <v>3492</v>
      </c>
      <c r="L12" s="17">
        <v>1.539135884</v>
      </c>
      <c r="M12" s="18">
        <v>2058</v>
      </c>
      <c r="N12" s="38">
        <v>1.7966776070000001</v>
      </c>
      <c r="O12" s="28">
        <f t="shared" si="0"/>
        <v>0.79995674740484424</v>
      </c>
      <c r="P12" s="29">
        <f t="shared" si="1"/>
        <v>0.94711232787403565</v>
      </c>
      <c r="Q12" s="29">
        <f t="shared" si="2"/>
        <v>7.4178200692041521E-2</v>
      </c>
      <c r="R12" s="30">
        <f t="shared" si="3"/>
        <v>2.8485434348007526E-2</v>
      </c>
    </row>
    <row r="13" spans="1:18" x14ac:dyDescent="0.3">
      <c r="A13" s="86" t="s">
        <v>12</v>
      </c>
      <c r="B13" s="39" t="s">
        <v>44</v>
      </c>
      <c r="C13" s="6"/>
      <c r="D13" s="7"/>
      <c r="E13" s="6"/>
      <c r="F13" s="7"/>
      <c r="G13" s="8"/>
      <c r="H13" s="9"/>
      <c r="I13" s="6"/>
      <c r="J13" s="7"/>
      <c r="K13" s="6"/>
      <c r="L13" s="7"/>
      <c r="M13" s="10"/>
      <c r="N13" s="11"/>
      <c r="O13" s="25" t="e">
        <f t="shared" si="0"/>
        <v>#DIV/0!</v>
      </c>
      <c r="P13" s="26" t="e">
        <f t="shared" si="1"/>
        <v>#DIV/0!</v>
      </c>
      <c r="Q13" s="26" t="e">
        <f t="shared" si="2"/>
        <v>#DIV/0!</v>
      </c>
      <c r="R13" s="27" t="e">
        <f t="shared" si="3"/>
        <v>#DIV/0!</v>
      </c>
    </row>
    <row r="14" spans="1:18" ht="15" thickBot="1" x14ac:dyDescent="0.35">
      <c r="A14" s="87"/>
      <c r="B14" s="40" t="s">
        <v>32</v>
      </c>
      <c r="C14" s="12">
        <v>0</v>
      </c>
      <c r="D14" s="13">
        <v>-2.9999999999999997E-8</v>
      </c>
      <c r="E14" s="12">
        <v>43856</v>
      </c>
      <c r="F14" s="13">
        <v>17.475171764999999</v>
      </c>
      <c r="G14" s="14">
        <v>43856</v>
      </c>
      <c r="H14" s="15">
        <v>17.475171735</v>
      </c>
      <c r="I14" s="16">
        <v>43856</v>
      </c>
      <c r="J14" s="17">
        <v>17.475171764999999</v>
      </c>
      <c r="K14" s="16">
        <v>0</v>
      </c>
      <c r="L14" s="17">
        <v>0</v>
      </c>
      <c r="M14" s="18">
        <v>0</v>
      </c>
      <c r="N14" s="38">
        <v>-2.9999999999999997E-8</v>
      </c>
      <c r="O14" s="28">
        <f t="shared" si="0"/>
        <v>1</v>
      </c>
      <c r="P14" s="29">
        <f t="shared" si="1"/>
        <v>1.0000000017167212</v>
      </c>
      <c r="Q14" s="29">
        <f t="shared" si="2"/>
        <v>0</v>
      </c>
      <c r="R14" s="30">
        <f t="shared" si="3"/>
        <v>-1.7167213264013166E-9</v>
      </c>
    </row>
    <row r="15" spans="1:18" x14ac:dyDescent="0.3">
      <c r="A15" s="88" t="s">
        <v>13</v>
      </c>
      <c r="B15" s="39" t="s">
        <v>44</v>
      </c>
      <c r="C15" s="6"/>
      <c r="D15" s="7"/>
      <c r="E15" s="6"/>
      <c r="F15" s="7"/>
      <c r="G15" s="8"/>
      <c r="H15" s="9"/>
      <c r="I15" s="6"/>
      <c r="J15" s="7"/>
      <c r="K15" s="6"/>
      <c r="L15" s="7"/>
      <c r="M15" s="10"/>
      <c r="N15" s="11"/>
      <c r="O15" s="25" t="e">
        <f t="shared" si="0"/>
        <v>#DIV/0!</v>
      </c>
      <c r="P15" s="26" t="e">
        <f t="shared" si="1"/>
        <v>#DIV/0!</v>
      </c>
      <c r="Q15" s="26" t="e">
        <f t="shared" si="2"/>
        <v>#DIV/0!</v>
      </c>
      <c r="R15" s="27" t="e">
        <f t="shared" si="3"/>
        <v>#DIV/0!</v>
      </c>
    </row>
    <row r="16" spans="1:18" ht="15" thickBot="1" x14ac:dyDescent="0.35">
      <c r="A16" s="89"/>
      <c r="B16" s="40" t="s">
        <v>32</v>
      </c>
      <c r="C16" s="12">
        <v>346</v>
      </c>
      <c r="D16" s="13">
        <v>1.5907341189999999</v>
      </c>
      <c r="E16" s="12">
        <v>2959</v>
      </c>
      <c r="F16" s="13">
        <v>7.4405869779999998</v>
      </c>
      <c r="G16" s="14">
        <v>3305</v>
      </c>
      <c r="H16" s="15">
        <v>9.0313210969999993</v>
      </c>
      <c r="I16" s="16">
        <v>2730</v>
      </c>
      <c r="J16" s="17">
        <v>7.2815415379999999</v>
      </c>
      <c r="K16" s="16">
        <v>0</v>
      </c>
      <c r="L16" s="17">
        <v>0</v>
      </c>
      <c r="M16" s="18">
        <v>575</v>
      </c>
      <c r="N16" s="38">
        <v>1.749779559</v>
      </c>
      <c r="O16" s="28">
        <f t="shared" si="0"/>
        <v>0.82602118003025715</v>
      </c>
      <c r="P16" s="29">
        <f t="shared" si="1"/>
        <v>0.80625430762491257</v>
      </c>
      <c r="Q16" s="29">
        <f t="shared" si="2"/>
        <v>0.17397881996974282</v>
      </c>
      <c r="R16" s="30">
        <f t="shared" si="3"/>
        <v>0.19374569237508754</v>
      </c>
    </row>
    <row r="17" spans="1:18" x14ac:dyDescent="0.3">
      <c r="A17" s="86" t="s">
        <v>14</v>
      </c>
      <c r="B17" s="39" t="s">
        <v>44</v>
      </c>
      <c r="C17" s="6"/>
      <c r="D17" s="7"/>
      <c r="E17" s="6"/>
      <c r="F17" s="7"/>
      <c r="G17" s="8"/>
      <c r="H17" s="9"/>
      <c r="I17" s="6"/>
      <c r="J17" s="7"/>
      <c r="K17" s="6"/>
      <c r="L17" s="7"/>
      <c r="M17" s="10"/>
      <c r="N17" s="20"/>
      <c r="O17" s="25" t="e">
        <f t="shared" si="0"/>
        <v>#DIV/0!</v>
      </c>
      <c r="P17" s="26" t="e">
        <f t="shared" si="1"/>
        <v>#DIV/0!</v>
      </c>
      <c r="Q17" s="26" t="e">
        <f t="shared" si="2"/>
        <v>#DIV/0!</v>
      </c>
      <c r="R17" s="27" t="e">
        <f t="shared" si="3"/>
        <v>#DIV/0!</v>
      </c>
    </row>
    <row r="18" spans="1:18" ht="15" thickBot="1" x14ac:dyDescent="0.35">
      <c r="A18" s="87"/>
      <c r="B18" s="40" t="s">
        <v>32</v>
      </c>
      <c r="C18" s="12">
        <v>745</v>
      </c>
      <c r="D18" s="13">
        <v>1.9659714010000002</v>
      </c>
      <c r="E18" s="12">
        <v>1023</v>
      </c>
      <c r="F18" s="13">
        <v>1.4202491669999999</v>
      </c>
      <c r="G18" s="14">
        <v>1768</v>
      </c>
      <c r="H18" s="15">
        <v>3.3862205670000001</v>
      </c>
      <c r="I18" s="16">
        <v>651</v>
      </c>
      <c r="J18" s="17">
        <v>1.0509302869999999</v>
      </c>
      <c r="K18" s="16">
        <v>372</v>
      </c>
      <c r="L18" s="17">
        <v>0.36931887999999996</v>
      </c>
      <c r="M18" s="18">
        <v>745</v>
      </c>
      <c r="N18" s="19">
        <v>1.9659714010000002</v>
      </c>
      <c r="O18" s="28">
        <f t="shared" si="0"/>
        <v>0.36821266968325794</v>
      </c>
      <c r="P18" s="29">
        <f t="shared" si="1"/>
        <v>0.31035494180199391</v>
      </c>
      <c r="Q18" s="29">
        <f t="shared" si="2"/>
        <v>0.42138009049773756</v>
      </c>
      <c r="R18" s="30">
        <f t="shared" si="3"/>
        <v>0.58057984177378608</v>
      </c>
    </row>
    <row r="19" spans="1:18" x14ac:dyDescent="0.3">
      <c r="A19" s="86" t="s">
        <v>15</v>
      </c>
      <c r="B19" s="39" t="s">
        <v>44</v>
      </c>
      <c r="C19" s="6"/>
      <c r="D19" s="7"/>
      <c r="E19" s="6"/>
      <c r="F19" s="7"/>
      <c r="G19" s="8"/>
      <c r="H19" s="9"/>
      <c r="I19" s="6"/>
      <c r="J19" s="7"/>
      <c r="K19" s="6"/>
      <c r="L19" s="7"/>
      <c r="M19" s="10"/>
      <c r="N19" s="11"/>
      <c r="O19" s="25" t="e">
        <f t="shared" si="0"/>
        <v>#DIV/0!</v>
      </c>
      <c r="P19" s="26" t="e">
        <f t="shared" si="1"/>
        <v>#DIV/0!</v>
      </c>
      <c r="Q19" s="26" t="e">
        <f t="shared" si="2"/>
        <v>#DIV/0!</v>
      </c>
      <c r="R19" s="27" t="e">
        <f t="shared" si="3"/>
        <v>#DIV/0!</v>
      </c>
    </row>
    <row r="20" spans="1:18" ht="15" thickBot="1" x14ac:dyDescent="0.35">
      <c r="A20" s="87"/>
      <c r="B20" s="40" t="s">
        <v>32</v>
      </c>
      <c r="C20" s="12">
        <v>419</v>
      </c>
      <c r="D20" s="13">
        <v>1.922293005</v>
      </c>
      <c r="E20" s="12">
        <v>9746</v>
      </c>
      <c r="F20" s="13">
        <v>41.442804700000003</v>
      </c>
      <c r="G20" s="14">
        <v>10165</v>
      </c>
      <c r="H20" s="15">
        <v>43.365097705000004</v>
      </c>
      <c r="I20" s="16">
        <v>9997</v>
      </c>
      <c r="J20" s="17">
        <v>43.222478199000001</v>
      </c>
      <c r="K20" s="16">
        <v>0</v>
      </c>
      <c r="L20" s="17">
        <v>0</v>
      </c>
      <c r="M20" s="18">
        <v>168</v>
      </c>
      <c r="N20" s="38">
        <v>0.14261950600000001</v>
      </c>
      <c r="O20" s="28">
        <f t="shared" si="0"/>
        <v>0.98347270044269552</v>
      </c>
      <c r="P20" s="29">
        <f t="shared" si="1"/>
        <v>0.99671119140627329</v>
      </c>
      <c r="Q20" s="29">
        <f t="shared" si="2"/>
        <v>1.6527299557304476E-2</v>
      </c>
      <c r="R20" s="30">
        <f t="shared" si="3"/>
        <v>3.288808593726654E-3</v>
      </c>
    </row>
    <row r="21" spans="1:18" x14ac:dyDescent="0.3">
      <c r="A21" s="86" t="s">
        <v>16</v>
      </c>
      <c r="B21" s="39" t="s">
        <v>44</v>
      </c>
      <c r="C21" s="6"/>
      <c r="D21" s="7"/>
      <c r="E21" s="6"/>
      <c r="F21" s="7"/>
      <c r="G21" s="8"/>
      <c r="H21" s="9"/>
      <c r="I21" s="6"/>
      <c r="J21" s="7"/>
      <c r="K21" s="6"/>
      <c r="L21" s="7"/>
      <c r="M21" s="10"/>
      <c r="N21" s="11"/>
      <c r="O21" s="25" t="e">
        <f t="shared" si="0"/>
        <v>#DIV/0!</v>
      </c>
      <c r="P21" s="26" t="e">
        <f t="shared" si="1"/>
        <v>#DIV/0!</v>
      </c>
      <c r="Q21" s="26" t="e">
        <f t="shared" si="2"/>
        <v>#DIV/0!</v>
      </c>
      <c r="R21" s="27" t="e">
        <f t="shared" si="3"/>
        <v>#DIV/0!</v>
      </c>
    </row>
    <row r="22" spans="1:18" ht="15" thickBot="1" x14ac:dyDescent="0.35">
      <c r="A22" s="87"/>
      <c r="B22" s="40" t="s">
        <v>32</v>
      </c>
      <c r="C22" s="12">
        <v>136</v>
      </c>
      <c r="D22" s="13">
        <v>0.31043567599999999</v>
      </c>
      <c r="E22" s="12">
        <v>2193</v>
      </c>
      <c r="F22" s="13">
        <v>3.3292941969999998</v>
      </c>
      <c r="G22" s="14">
        <v>2329</v>
      </c>
      <c r="H22" s="15">
        <v>3.6397298729999998</v>
      </c>
      <c r="I22" s="16">
        <v>1920</v>
      </c>
      <c r="J22" s="17">
        <v>2.8142757820000002</v>
      </c>
      <c r="K22" s="16">
        <v>0</v>
      </c>
      <c r="L22" s="17">
        <v>0</v>
      </c>
      <c r="M22" s="18">
        <v>409</v>
      </c>
      <c r="N22" s="38">
        <v>0.825454091</v>
      </c>
      <c r="O22" s="28">
        <f t="shared" si="0"/>
        <v>0.8243881494203521</v>
      </c>
      <c r="P22" s="29">
        <f t="shared" si="1"/>
        <v>0.77321006783406432</v>
      </c>
      <c r="Q22" s="29">
        <f t="shared" si="2"/>
        <v>0.17561185057964793</v>
      </c>
      <c r="R22" s="30">
        <f t="shared" si="3"/>
        <v>0.22678993216593576</v>
      </c>
    </row>
    <row r="23" spans="1:18" x14ac:dyDescent="0.3">
      <c r="A23" s="86" t="s">
        <v>38</v>
      </c>
      <c r="B23" s="39" t="s">
        <v>44</v>
      </c>
      <c r="C23" s="6"/>
      <c r="D23" s="7"/>
      <c r="E23" s="6"/>
      <c r="F23" s="7"/>
      <c r="G23" s="8"/>
      <c r="H23" s="9"/>
      <c r="I23" s="6"/>
      <c r="J23" s="7"/>
      <c r="K23" s="6"/>
      <c r="L23" s="7"/>
      <c r="M23" s="10"/>
      <c r="N23" s="11"/>
      <c r="O23" s="25" t="e">
        <f t="shared" si="0"/>
        <v>#DIV/0!</v>
      </c>
      <c r="P23" s="26" t="e">
        <f t="shared" si="1"/>
        <v>#DIV/0!</v>
      </c>
      <c r="Q23" s="26" t="e">
        <f t="shared" si="2"/>
        <v>#DIV/0!</v>
      </c>
      <c r="R23" s="27" t="e">
        <f t="shared" si="3"/>
        <v>#DIV/0!</v>
      </c>
    </row>
    <row r="24" spans="1:18" ht="15" thickBot="1" x14ac:dyDescent="0.35">
      <c r="A24" s="87"/>
      <c r="B24" s="40" t="s">
        <v>32</v>
      </c>
      <c r="C24" s="12">
        <v>2115</v>
      </c>
      <c r="D24" s="13">
        <v>1.7083434820000001</v>
      </c>
      <c r="E24" s="12" t="s">
        <v>47</v>
      </c>
      <c r="F24" s="13">
        <v>103.155159958</v>
      </c>
      <c r="G24" s="14" t="s">
        <v>48</v>
      </c>
      <c r="H24" s="15">
        <v>104.86350344</v>
      </c>
      <c r="I24" s="16" t="s">
        <v>49</v>
      </c>
      <c r="J24" s="17">
        <v>103.08406001100001</v>
      </c>
      <c r="K24" s="16">
        <v>50</v>
      </c>
      <c r="L24" s="17">
        <v>0.17640051499999998</v>
      </c>
      <c r="M24" s="18">
        <v>2303</v>
      </c>
      <c r="N24" s="38">
        <v>1.6030429150000001</v>
      </c>
      <c r="O24" s="28">
        <f t="shared" si="0"/>
        <v>0.98178087495160671</v>
      </c>
      <c r="P24" s="29">
        <f t="shared" si="1"/>
        <v>0.98303086039826859</v>
      </c>
      <c r="Q24" s="29">
        <f t="shared" si="2"/>
        <v>1.7831978319783198E-2</v>
      </c>
      <c r="R24" s="30">
        <f t="shared" si="3"/>
        <v>1.5286947912408982E-2</v>
      </c>
    </row>
    <row r="25" spans="1:18" x14ac:dyDescent="0.3">
      <c r="A25" s="86" t="s">
        <v>17</v>
      </c>
      <c r="B25" s="39" t="s">
        <v>44</v>
      </c>
      <c r="C25" s="6"/>
      <c r="D25" s="7"/>
      <c r="E25" s="6"/>
      <c r="F25" s="7"/>
      <c r="G25" s="8"/>
      <c r="H25" s="9"/>
      <c r="I25" s="6"/>
      <c r="J25" s="7"/>
      <c r="K25" s="6"/>
      <c r="L25" s="7"/>
      <c r="M25" s="10"/>
      <c r="N25" s="11"/>
      <c r="O25" s="25" t="e">
        <f t="shared" si="0"/>
        <v>#DIV/0!</v>
      </c>
      <c r="P25" s="26" t="e">
        <f t="shared" si="1"/>
        <v>#DIV/0!</v>
      </c>
      <c r="Q25" s="26" t="e">
        <f t="shared" si="2"/>
        <v>#DIV/0!</v>
      </c>
      <c r="R25" s="27" t="e">
        <f t="shared" si="3"/>
        <v>#DIV/0!</v>
      </c>
    </row>
    <row r="26" spans="1:18" ht="15" thickBot="1" x14ac:dyDescent="0.35">
      <c r="A26" s="87"/>
      <c r="B26" s="40" t="s">
        <v>32</v>
      </c>
      <c r="C26" s="12">
        <v>11674</v>
      </c>
      <c r="D26" s="13">
        <v>13.135209187000001</v>
      </c>
      <c r="E26" s="12">
        <v>61553</v>
      </c>
      <c r="F26" s="13">
        <v>122.20048455499999</v>
      </c>
      <c r="G26" s="14">
        <v>73227</v>
      </c>
      <c r="H26" s="15">
        <v>135.33569374200002</v>
      </c>
      <c r="I26" s="16">
        <v>55595</v>
      </c>
      <c r="J26" s="17">
        <v>105.42364949600001</v>
      </c>
      <c r="K26" s="16">
        <v>1553</v>
      </c>
      <c r="L26" s="17">
        <v>1.8183787550000001</v>
      </c>
      <c r="M26" s="18">
        <v>16079</v>
      </c>
      <c r="N26" s="38">
        <v>28.093665491000003</v>
      </c>
      <c r="O26" s="28">
        <f t="shared" si="0"/>
        <v>0.75921449738484437</v>
      </c>
      <c r="P26" s="29">
        <f t="shared" si="1"/>
        <v>0.77897889744428073</v>
      </c>
      <c r="Q26" s="29">
        <f t="shared" si="2"/>
        <v>0.21957747825255711</v>
      </c>
      <c r="R26" s="30">
        <f t="shared" si="3"/>
        <v>0.20758504068081951</v>
      </c>
    </row>
    <row r="27" spans="1:18" x14ac:dyDescent="0.3">
      <c r="A27" s="86" t="s">
        <v>36</v>
      </c>
      <c r="B27" s="39" t="s">
        <v>44</v>
      </c>
      <c r="C27" s="6"/>
      <c r="D27" s="7"/>
      <c r="E27" s="6"/>
      <c r="F27" s="7"/>
      <c r="G27" s="8"/>
      <c r="H27" s="9"/>
      <c r="I27" s="6"/>
      <c r="J27" s="7"/>
      <c r="K27" s="6"/>
      <c r="L27" s="7"/>
      <c r="M27" s="10"/>
      <c r="N27" s="11"/>
      <c r="O27" s="25" t="e">
        <f t="shared" si="0"/>
        <v>#DIV/0!</v>
      </c>
      <c r="P27" s="26" t="e">
        <f t="shared" si="1"/>
        <v>#DIV/0!</v>
      </c>
      <c r="Q27" s="26" t="e">
        <f t="shared" si="2"/>
        <v>#DIV/0!</v>
      </c>
      <c r="R27" s="27" t="e">
        <f t="shared" si="3"/>
        <v>#DIV/0!</v>
      </c>
    </row>
    <row r="28" spans="1:18" ht="15" thickBot="1" x14ac:dyDescent="0.35">
      <c r="A28" s="87"/>
      <c r="B28" s="40" t="s">
        <v>32</v>
      </c>
      <c r="C28" s="12">
        <v>1</v>
      </c>
      <c r="D28" s="13">
        <v>2.561064E-3</v>
      </c>
      <c r="E28" s="12">
        <v>9507</v>
      </c>
      <c r="F28" s="13">
        <v>34.808075408000001</v>
      </c>
      <c r="G28" s="14">
        <v>9508</v>
      </c>
      <c r="H28" s="15">
        <v>34.810636472000006</v>
      </c>
      <c r="I28" s="16">
        <v>9507</v>
      </c>
      <c r="J28" s="17">
        <v>34.810427872000005</v>
      </c>
      <c r="K28" s="16">
        <v>0</v>
      </c>
      <c r="L28" s="17">
        <v>0</v>
      </c>
      <c r="M28" s="18">
        <v>1</v>
      </c>
      <c r="N28" s="38">
        <v>2.086E-4</v>
      </c>
      <c r="O28" s="28">
        <f t="shared" si="0"/>
        <v>0.99989482541018093</v>
      </c>
      <c r="P28" s="29">
        <f t="shared" si="1"/>
        <v>0.99999400757868451</v>
      </c>
      <c r="Q28" s="29">
        <f t="shared" si="2"/>
        <v>1.0517458981909971E-4</v>
      </c>
      <c r="R28" s="30">
        <f t="shared" si="3"/>
        <v>5.9924213154731534E-6</v>
      </c>
    </row>
    <row r="29" spans="1:18" ht="15" customHeight="1" x14ac:dyDescent="0.3">
      <c r="A29" s="86" t="s">
        <v>18</v>
      </c>
      <c r="B29" s="39" t="s">
        <v>44</v>
      </c>
      <c r="C29" s="6"/>
      <c r="D29" s="7"/>
      <c r="E29" s="6"/>
      <c r="F29" s="7"/>
      <c r="G29" s="8"/>
      <c r="H29" s="9"/>
      <c r="I29" s="6"/>
      <c r="J29" s="7"/>
      <c r="K29" s="6"/>
      <c r="L29" s="7"/>
      <c r="M29" s="10"/>
      <c r="N29" s="11"/>
      <c r="O29" s="25" t="e">
        <f t="shared" si="0"/>
        <v>#DIV/0!</v>
      </c>
      <c r="P29" s="26" t="e">
        <f t="shared" si="1"/>
        <v>#DIV/0!</v>
      </c>
      <c r="Q29" s="26" t="e">
        <f t="shared" si="2"/>
        <v>#DIV/0!</v>
      </c>
      <c r="R29" s="27" t="e">
        <f t="shared" si="3"/>
        <v>#DIV/0!</v>
      </c>
    </row>
    <row r="30" spans="1:18" ht="15" thickBot="1" x14ac:dyDescent="0.35">
      <c r="A30" s="87"/>
      <c r="B30" s="41" t="s">
        <v>32</v>
      </c>
      <c r="C30" s="12">
        <v>1300</v>
      </c>
      <c r="D30" s="13">
        <v>3.7843398939999999</v>
      </c>
      <c r="E30" s="12">
        <v>5400</v>
      </c>
      <c r="F30" s="13">
        <v>15.27028</v>
      </c>
      <c r="G30" s="14">
        <v>6700</v>
      </c>
      <c r="H30" s="15">
        <v>19.054619893999998</v>
      </c>
      <c r="I30" s="16">
        <v>5609</v>
      </c>
      <c r="J30" s="17">
        <v>15.899362546999999</v>
      </c>
      <c r="K30" s="16">
        <v>0</v>
      </c>
      <c r="L30" s="17">
        <v>0</v>
      </c>
      <c r="M30" s="18">
        <v>1091</v>
      </c>
      <c r="N30" s="38">
        <v>3.155257347</v>
      </c>
      <c r="O30" s="28">
        <f t="shared" si="0"/>
        <v>0.8371641791044776</v>
      </c>
      <c r="P30" s="29">
        <f t="shared" si="1"/>
        <v>0.83440985102024834</v>
      </c>
      <c r="Q30" s="29">
        <f t="shared" si="2"/>
        <v>0.1628358208955224</v>
      </c>
      <c r="R30" s="30">
        <f t="shared" si="3"/>
        <v>0.16559014897975169</v>
      </c>
    </row>
    <row r="31" spans="1:18" ht="63.75" customHeight="1" x14ac:dyDescent="0.3">
      <c r="A31" s="91" t="s">
        <v>0</v>
      </c>
      <c r="B31" s="79" t="s">
        <v>31</v>
      </c>
      <c r="C31" s="90" t="s">
        <v>1</v>
      </c>
      <c r="D31" s="90"/>
      <c r="E31" s="90" t="s">
        <v>2</v>
      </c>
      <c r="F31" s="90"/>
      <c r="G31" s="90" t="s">
        <v>3</v>
      </c>
      <c r="H31" s="90"/>
      <c r="I31" s="90" t="s">
        <v>4</v>
      </c>
      <c r="J31" s="90"/>
      <c r="K31" s="90" t="s">
        <v>7</v>
      </c>
      <c r="L31" s="90"/>
      <c r="M31" s="90" t="s">
        <v>8</v>
      </c>
      <c r="N31" s="94"/>
      <c r="O31" s="81" t="s">
        <v>41</v>
      </c>
      <c r="P31" s="81"/>
      <c r="Q31" s="81" t="s">
        <v>42</v>
      </c>
      <c r="R31" s="81"/>
    </row>
    <row r="32" spans="1:18" x14ac:dyDescent="0.3">
      <c r="A32" s="92"/>
      <c r="B32" s="80"/>
      <c r="C32" s="82" t="s">
        <v>39</v>
      </c>
      <c r="D32" s="84" t="s">
        <v>34</v>
      </c>
      <c r="E32" s="82" t="s">
        <v>39</v>
      </c>
      <c r="F32" s="84" t="s">
        <v>34</v>
      </c>
      <c r="G32" s="82" t="s">
        <v>39</v>
      </c>
      <c r="H32" s="84" t="s">
        <v>34</v>
      </c>
      <c r="I32" s="82" t="s">
        <v>39</v>
      </c>
      <c r="J32" s="84" t="s">
        <v>34</v>
      </c>
      <c r="K32" s="82" t="s">
        <v>39</v>
      </c>
      <c r="L32" s="84" t="s">
        <v>34</v>
      </c>
      <c r="M32" s="82" t="s">
        <v>39</v>
      </c>
      <c r="N32" s="84" t="s">
        <v>34</v>
      </c>
      <c r="O32" s="82" t="s">
        <v>39</v>
      </c>
      <c r="P32" s="84" t="s">
        <v>34</v>
      </c>
      <c r="Q32" s="82" t="s">
        <v>39</v>
      </c>
      <c r="R32" s="84" t="s">
        <v>34</v>
      </c>
    </row>
    <row r="33" spans="1:18" ht="15" thickBot="1" x14ac:dyDescent="0.35">
      <c r="A33" s="93"/>
      <c r="B33" s="80"/>
      <c r="C33" s="83"/>
      <c r="D33" s="85"/>
      <c r="E33" s="83"/>
      <c r="F33" s="85"/>
      <c r="G33" s="83"/>
      <c r="H33" s="85"/>
      <c r="I33" s="83"/>
      <c r="J33" s="85"/>
      <c r="K33" s="83"/>
      <c r="L33" s="85"/>
      <c r="M33" s="83"/>
      <c r="N33" s="85"/>
      <c r="O33" s="83"/>
      <c r="P33" s="85"/>
      <c r="Q33" s="83"/>
      <c r="R33" s="85"/>
    </row>
    <row r="34" spans="1:18" x14ac:dyDescent="0.3">
      <c r="A34" s="86" t="s">
        <v>19</v>
      </c>
      <c r="B34" s="39" t="s">
        <v>44</v>
      </c>
      <c r="C34" s="6"/>
      <c r="D34" s="7"/>
      <c r="E34" s="6"/>
      <c r="F34" s="7"/>
      <c r="G34" s="8"/>
      <c r="H34" s="9"/>
      <c r="I34" s="6"/>
      <c r="J34" s="7"/>
      <c r="K34" s="6"/>
      <c r="L34" s="7"/>
      <c r="M34" s="10"/>
      <c r="N34" s="11"/>
      <c r="O34" s="25" t="e">
        <f t="shared" ref="O34:O43" si="4">I34/G34</f>
        <v>#DIV/0!</v>
      </c>
      <c r="P34" s="26" t="e">
        <f t="shared" ref="P34:P43" si="5">J34/H34</f>
        <v>#DIV/0!</v>
      </c>
      <c r="Q34" s="26" t="e">
        <f t="shared" ref="Q34:Q43" si="6">M34/G34</f>
        <v>#DIV/0!</v>
      </c>
      <c r="R34" s="27" t="e">
        <f t="shared" ref="R34:R43" si="7">N34/H34</f>
        <v>#DIV/0!</v>
      </c>
    </row>
    <row r="35" spans="1:18" ht="15" thickBot="1" x14ac:dyDescent="0.35">
      <c r="A35" s="87"/>
      <c r="B35" s="40" t="s">
        <v>32</v>
      </c>
      <c r="C35" s="12">
        <v>2152</v>
      </c>
      <c r="D35" s="13">
        <v>7.4217375349999992</v>
      </c>
      <c r="E35" s="12">
        <v>10154</v>
      </c>
      <c r="F35" s="13">
        <v>32.946105491000004</v>
      </c>
      <c r="G35" s="14">
        <v>12306</v>
      </c>
      <c r="H35" s="15">
        <v>40.367843025999996</v>
      </c>
      <c r="I35" s="16">
        <v>10974</v>
      </c>
      <c r="J35" s="17">
        <v>35.596707236</v>
      </c>
      <c r="K35" s="16">
        <v>0</v>
      </c>
      <c r="L35" s="17">
        <v>0</v>
      </c>
      <c r="M35" s="18">
        <v>1332</v>
      </c>
      <c r="N35" s="38">
        <v>4.7711357899999998</v>
      </c>
      <c r="O35" s="28">
        <f t="shared" si="4"/>
        <v>0.8917601170160897</v>
      </c>
      <c r="P35" s="29">
        <f t="shared" si="5"/>
        <v>0.88180850319579829</v>
      </c>
      <c r="Q35" s="29">
        <f t="shared" si="6"/>
        <v>0.10823988298391028</v>
      </c>
      <c r="R35" s="30">
        <f t="shared" si="7"/>
        <v>0.11819149680420184</v>
      </c>
    </row>
    <row r="36" spans="1:18" x14ac:dyDescent="0.3">
      <c r="A36" s="97" t="s">
        <v>20</v>
      </c>
      <c r="B36" s="39" t="s">
        <v>44</v>
      </c>
      <c r="C36" s="6"/>
      <c r="D36" s="7"/>
      <c r="E36" s="6"/>
      <c r="F36" s="7"/>
      <c r="G36" s="8"/>
      <c r="H36" s="9"/>
      <c r="I36" s="6"/>
      <c r="J36" s="7"/>
      <c r="K36" s="6"/>
      <c r="L36" s="7"/>
      <c r="M36" s="10"/>
      <c r="N36" s="11"/>
      <c r="O36" s="25" t="e">
        <f t="shared" si="4"/>
        <v>#DIV/0!</v>
      </c>
      <c r="P36" s="26" t="e">
        <f t="shared" si="5"/>
        <v>#DIV/0!</v>
      </c>
      <c r="Q36" s="26" t="e">
        <f t="shared" si="6"/>
        <v>#DIV/0!</v>
      </c>
      <c r="R36" s="27" t="e">
        <f t="shared" si="7"/>
        <v>#DIV/0!</v>
      </c>
    </row>
    <row r="37" spans="1:18" ht="15" thickBot="1" x14ac:dyDescent="0.35">
      <c r="A37" s="98"/>
      <c r="B37" s="40" t="s">
        <v>32</v>
      </c>
      <c r="C37" s="12">
        <v>0</v>
      </c>
      <c r="D37" s="13">
        <v>0</v>
      </c>
      <c r="E37" s="12">
        <v>23185</v>
      </c>
      <c r="F37" s="13">
        <v>35.398752031999997</v>
      </c>
      <c r="G37" s="14">
        <v>23185</v>
      </c>
      <c r="H37" s="15">
        <v>35.398752031999997</v>
      </c>
      <c r="I37" s="16">
        <v>23185</v>
      </c>
      <c r="J37" s="17">
        <v>35.398752031999997</v>
      </c>
      <c r="K37" s="16">
        <v>0</v>
      </c>
      <c r="L37" s="17">
        <v>0</v>
      </c>
      <c r="M37" s="18">
        <v>0</v>
      </c>
      <c r="N37" s="38">
        <v>0</v>
      </c>
      <c r="O37" s="28">
        <f t="shared" si="4"/>
        <v>1</v>
      </c>
      <c r="P37" s="29">
        <f t="shared" si="5"/>
        <v>1</v>
      </c>
      <c r="Q37" s="29">
        <f t="shared" si="6"/>
        <v>0</v>
      </c>
      <c r="R37" s="30">
        <f t="shared" si="7"/>
        <v>0</v>
      </c>
    </row>
    <row r="38" spans="1:18" x14ac:dyDescent="0.3">
      <c r="A38" s="86" t="s">
        <v>21</v>
      </c>
      <c r="B38" s="39" t="s">
        <v>44</v>
      </c>
      <c r="C38" s="6"/>
      <c r="D38" s="7"/>
      <c r="E38" s="6"/>
      <c r="F38" s="7"/>
      <c r="G38" s="8"/>
      <c r="H38" s="9"/>
      <c r="I38" s="6"/>
      <c r="J38" s="7"/>
      <c r="K38" s="6"/>
      <c r="L38" s="7"/>
      <c r="M38" s="10"/>
      <c r="N38" s="11"/>
      <c r="O38" s="25" t="e">
        <f t="shared" si="4"/>
        <v>#DIV/0!</v>
      </c>
      <c r="P38" s="26" t="e">
        <f t="shared" si="5"/>
        <v>#DIV/0!</v>
      </c>
      <c r="Q38" s="26" t="e">
        <f t="shared" si="6"/>
        <v>#DIV/0!</v>
      </c>
      <c r="R38" s="27" t="e">
        <f t="shared" si="7"/>
        <v>#DIV/0!</v>
      </c>
    </row>
    <row r="39" spans="1:18" ht="15" thickBot="1" x14ac:dyDescent="0.35">
      <c r="A39" s="87"/>
      <c r="B39" s="40" t="s">
        <v>32</v>
      </c>
      <c r="C39" s="12">
        <v>8267</v>
      </c>
      <c r="D39" s="13">
        <v>23.511166497000001</v>
      </c>
      <c r="E39" s="12">
        <v>47695</v>
      </c>
      <c r="F39" s="13">
        <v>64.222162487000006</v>
      </c>
      <c r="G39" s="14">
        <v>55962</v>
      </c>
      <c r="H39" s="15">
        <v>87.733328983999996</v>
      </c>
      <c r="I39" s="16">
        <v>52450</v>
      </c>
      <c r="J39" s="17">
        <v>75.349432765000003</v>
      </c>
      <c r="K39" s="16">
        <v>428</v>
      </c>
      <c r="L39" s="17">
        <v>1.7885871800000002</v>
      </c>
      <c r="M39" s="18">
        <v>3084</v>
      </c>
      <c r="N39" s="38">
        <v>10.595309039</v>
      </c>
      <c r="O39" s="28">
        <f t="shared" si="4"/>
        <v>0.93724312926628783</v>
      </c>
      <c r="P39" s="29">
        <f t="shared" si="5"/>
        <v>0.85884616071893893</v>
      </c>
      <c r="Q39" s="29">
        <f t="shared" si="6"/>
        <v>5.5108823844751798E-2</v>
      </c>
      <c r="R39" s="30">
        <f t="shared" si="7"/>
        <v>0.12076720627952321</v>
      </c>
    </row>
    <row r="40" spans="1:18" x14ac:dyDescent="0.3">
      <c r="A40" s="95" t="s">
        <v>22</v>
      </c>
      <c r="B40" s="39" t="s">
        <v>44</v>
      </c>
      <c r="C40" s="6"/>
      <c r="D40" s="7"/>
      <c r="E40" s="6"/>
      <c r="F40" s="7"/>
      <c r="G40" s="8"/>
      <c r="H40" s="9"/>
      <c r="I40" s="6"/>
      <c r="J40" s="7"/>
      <c r="K40" s="6"/>
      <c r="L40" s="7"/>
      <c r="M40" s="10"/>
      <c r="N40" s="11"/>
      <c r="O40" s="25" t="e">
        <f t="shared" si="4"/>
        <v>#DIV/0!</v>
      </c>
      <c r="P40" s="26" t="e">
        <f t="shared" si="5"/>
        <v>#DIV/0!</v>
      </c>
      <c r="Q40" s="26" t="e">
        <f t="shared" si="6"/>
        <v>#DIV/0!</v>
      </c>
      <c r="R40" s="27" t="e">
        <f t="shared" si="7"/>
        <v>#DIV/0!</v>
      </c>
    </row>
    <row r="41" spans="1:18" ht="15" thickBot="1" x14ac:dyDescent="0.35">
      <c r="A41" s="96"/>
      <c r="B41" s="40" t="s">
        <v>32</v>
      </c>
      <c r="C41" s="12">
        <v>179</v>
      </c>
      <c r="D41" s="13">
        <v>0.21242155899999998</v>
      </c>
      <c r="E41" s="12">
        <v>948</v>
      </c>
      <c r="F41" s="13">
        <v>0.89277765600000003</v>
      </c>
      <c r="G41" s="14">
        <v>1127</v>
      </c>
      <c r="H41" s="15">
        <v>1.1051992150000001</v>
      </c>
      <c r="I41" s="16">
        <v>1021</v>
      </c>
      <c r="J41" s="17">
        <v>0.95197492100000014</v>
      </c>
      <c r="K41" s="16">
        <v>0</v>
      </c>
      <c r="L41" s="17">
        <v>0</v>
      </c>
      <c r="M41" s="18">
        <v>106</v>
      </c>
      <c r="N41" s="38">
        <v>0.15322429399999998</v>
      </c>
      <c r="O41" s="28">
        <f t="shared" si="4"/>
        <v>0.9059449866903283</v>
      </c>
      <c r="P41" s="29">
        <f t="shared" si="5"/>
        <v>0.86136047517912873</v>
      </c>
      <c r="Q41" s="29">
        <f t="shared" si="6"/>
        <v>9.4055013309671698E-2</v>
      </c>
      <c r="R41" s="30">
        <f t="shared" si="7"/>
        <v>0.1386395248208713</v>
      </c>
    </row>
    <row r="42" spans="1:18" x14ac:dyDescent="0.3">
      <c r="A42" s="95" t="s">
        <v>23</v>
      </c>
      <c r="B42" s="39" t="s">
        <v>44</v>
      </c>
      <c r="C42" s="6"/>
      <c r="D42" s="7"/>
      <c r="E42" s="6"/>
      <c r="F42" s="7"/>
      <c r="G42" s="8"/>
      <c r="H42" s="9"/>
      <c r="I42" s="6"/>
      <c r="J42" s="7"/>
      <c r="K42" s="6"/>
      <c r="L42" s="7"/>
      <c r="M42" s="10"/>
      <c r="N42" s="11"/>
      <c r="O42" s="25" t="e">
        <f t="shared" si="4"/>
        <v>#DIV/0!</v>
      </c>
      <c r="P42" s="26" t="e">
        <f t="shared" si="5"/>
        <v>#DIV/0!</v>
      </c>
      <c r="Q42" s="26" t="e">
        <f t="shared" si="6"/>
        <v>#DIV/0!</v>
      </c>
      <c r="R42" s="27" t="e">
        <f t="shared" si="7"/>
        <v>#DIV/0!</v>
      </c>
    </row>
    <row r="43" spans="1:18" ht="15" thickBot="1" x14ac:dyDescent="0.35">
      <c r="A43" s="96"/>
      <c r="B43" s="40" t="s">
        <v>32</v>
      </c>
      <c r="C43" s="12">
        <v>2767</v>
      </c>
      <c r="D43" s="13">
        <v>11.572982452</v>
      </c>
      <c r="E43" s="12">
        <v>59086</v>
      </c>
      <c r="F43" s="13">
        <v>114.1043011</v>
      </c>
      <c r="G43" s="14">
        <v>61853</v>
      </c>
      <c r="H43" s="15">
        <v>125.67728355199999</v>
      </c>
      <c r="I43" s="16">
        <v>58029</v>
      </c>
      <c r="J43" s="17">
        <v>111.290876778</v>
      </c>
      <c r="K43" s="16">
        <v>119</v>
      </c>
      <c r="L43" s="17">
        <v>2.1148655110000001</v>
      </c>
      <c r="M43" s="18">
        <v>3705</v>
      </c>
      <c r="N43" s="38">
        <v>12.271541263</v>
      </c>
      <c r="O43" s="28">
        <f t="shared" si="4"/>
        <v>0.93817599793057738</v>
      </c>
      <c r="P43" s="29">
        <f t="shared" si="5"/>
        <v>0.88552898051740991</v>
      </c>
      <c r="Q43" s="29">
        <f t="shared" si="6"/>
        <v>5.9900085687032159E-2</v>
      </c>
      <c r="R43" s="30">
        <f t="shared" si="7"/>
        <v>9.7643272643799225E-2</v>
      </c>
    </row>
    <row r="44" spans="1:18" x14ac:dyDescent="0.3">
      <c r="A44" s="95" t="s">
        <v>37</v>
      </c>
      <c r="B44" s="39" t="s">
        <v>44</v>
      </c>
      <c r="C44" s="6"/>
      <c r="D44" s="7"/>
      <c r="E44" s="6"/>
      <c r="F44" s="7"/>
      <c r="G44" s="8"/>
      <c r="H44" s="9"/>
      <c r="I44" s="6"/>
      <c r="J44" s="7"/>
      <c r="K44" s="6"/>
      <c r="L44" s="7"/>
      <c r="M44" s="10"/>
      <c r="N44" s="11"/>
      <c r="O44" s="25">
        <v>0</v>
      </c>
      <c r="P44" s="26">
        <v>0</v>
      </c>
      <c r="Q44" s="26">
        <v>0</v>
      </c>
      <c r="R44" s="27">
        <v>0</v>
      </c>
    </row>
    <row r="45" spans="1:18" ht="15" thickBot="1" x14ac:dyDescent="0.35">
      <c r="A45" s="96"/>
      <c r="B45" s="40" t="s">
        <v>32</v>
      </c>
      <c r="C45" s="12">
        <v>3962</v>
      </c>
      <c r="D45" s="13">
        <v>5.8970564799999998</v>
      </c>
      <c r="E45" s="12">
        <v>3594</v>
      </c>
      <c r="F45" s="13">
        <v>6.0845392499999997</v>
      </c>
      <c r="G45" s="14">
        <v>7556</v>
      </c>
      <c r="H45" s="15">
        <v>11.98159573</v>
      </c>
      <c r="I45" s="16">
        <v>3598</v>
      </c>
      <c r="J45" s="17">
        <v>6.19947625</v>
      </c>
      <c r="K45" s="16">
        <v>0</v>
      </c>
      <c r="L45" s="17">
        <v>0</v>
      </c>
      <c r="M45" s="18">
        <v>3958</v>
      </c>
      <c r="N45" s="38">
        <v>5.7821194799999995</v>
      </c>
      <c r="O45" s="28">
        <v>0</v>
      </c>
      <c r="P45" s="29">
        <v>0</v>
      </c>
      <c r="Q45" s="29">
        <v>0</v>
      </c>
      <c r="R45" s="30">
        <f t="shared" ref="R45:R59" si="8">N45/H45</f>
        <v>0.48258342296781859</v>
      </c>
    </row>
    <row r="46" spans="1:18" x14ac:dyDescent="0.3">
      <c r="A46" s="95" t="s">
        <v>24</v>
      </c>
      <c r="B46" s="39" t="s">
        <v>44</v>
      </c>
      <c r="C46" s="6"/>
      <c r="D46" s="7"/>
      <c r="E46" s="6"/>
      <c r="F46" s="7"/>
      <c r="G46" s="8"/>
      <c r="H46" s="9"/>
      <c r="I46" s="6"/>
      <c r="J46" s="7"/>
      <c r="K46" s="6"/>
      <c r="L46" s="7"/>
      <c r="M46" s="10"/>
      <c r="N46" s="11"/>
      <c r="O46" s="25" t="e">
        <f t="shared" ref="O46:O59" si="9">I46/G46</f>
        <v>#DIV/0!</v>
      </c>
      <c r="P46" s="26" t="e">
        <f t="shared" ref="P46:P59" si="10">J46/H46</f>
        <v>#DIV/0!</v>
      </c>
      <c r="Q46" s="26" t="e">
        <f t="shared" ref="Q46:Q59" si="11">M46/G46</f>
        <v>#DIV/0!</v>
      </c>
      <c r="R46" s="27" t="e">
        <f t="shared" si="8"/>
        <v>#DIV/0!</v>
      </c>
    </row>
    <row r="47" spans="1:18" ht="15" thickBot="1" x14ac:dyDescent="0.35">
      <c r="A47" s="96"/>
      <c r="B47" s="40" t="s">
        <v>32</v>
      </c>
      <c r="C47" s="12">
        <v>14994</v>
      </c>
      <c r="D47" s="13">
        <v>58.016304740999999</v>
      </c>
      <c r="E47" s="12">
        <v>58068</v>
      </c>
      <c r="F47" s="13">
        <v>223.37736604</v>
      </c>
      <c r="G47" s="14">
        <v>73062</v>
      </c>
      <c r="H47" s="15">
        <v>281.39367078099997</v>
      </c>
      <c r="I47" s="16">
        <v>71358</v>
      </c>
      <c r="J47" s="17">
        <v>275.12581780900001</v>
      </c>
      <c r="K47" s="16">
        <v>165</v>
      </c>
      <c r="L47" s="17">
        <v>0.461818216</v>
      </c>
      <c r="M47" s="18">
        <v>1539</v>
      </c>
      <c r="N47" s="38">
        <v>5.8060347559999999</v>
      </c>
      <c r="O47" s="28">
        <f t="shared" si="9"/>
        <v>0.97667734253100102</v>
      </c>
      <c r="P47" s="29">
        <f t="shared" si="10"/>
        <v>0.97772567892304152</v>
      </c>
      <c r="Q47" s="29">
        <f t="shared" si="11"/>
        <v>2.1064301552106431E-2</v>
      </c>
      <c r="R47" s="30">
        <f t="shared" si="8"/>
        <v>2.0633139117470264E-2</v>
      </c>
    </row>
    <row r="48" spans="1:18" x14ac:dyDescent="0.3">
      <c r="A48" s="95" t="s">
        <v>25</v>
      </c>
      <c r="B48" s="39" t="s">
        <v>44</v>
      </c>
      <c r="C48" s="6"/>
      <c r="D48" s="7"/>
      <c r="E48" s="6"/>
      <c r="F48" s="7"/>
      <c r="G48" s="8"/>
      <c r="H48" s="9"/>
      <c r="I48" s="6"/>
      <c r="J48" s="7"/>
      <c r="K48" s="6"/>
      <c r="L48" s="7"/>
      <c r="M48" s="10"/>
      <c r="N48" s="11"/>
      <c r="O48" s="25" t="e">
        <f t="shared" si="9"/>
        <v>#DIV/0!</v>
      </c>
      <c r="P48" s="26" t="e">
        <f t="shared" si="10"/>
        <v>#DIV/0!</v>
      </c>
      <c r="Q48" s="26" t="e">
        <f t="shared" si="11"/>
        <v>#DIV/0!</v>
      </c>
      <c r="R48" s="27" t="e">
        <f t="shared" si="8"/>
        <v>#DIV/0!</v>
      </c>
    </row>
    <row r="49" spans="1:18" ht="15" thickBot="1" x14ac:dyDescent="0.35">
      <c r="A49" s="96"/>
      <c r="B49" s="40" t="s">
        <v>32</v>
      </c>
      <c r="C49" s="12">
        <v>211</v>
      </c>
      <c r="D49" s="13">
        <v>0.88568899999999995</v>
      </c>
      <c r="E49" s="12">
        <v>1871</v>
      </c>
      <c r="F49" s="13">
        <v>8.6322585000000007</v>
      </c>
      <c r="G49" s="14">
        <v>2082</v>
      </c>
      <c r="H49" s="15">
        <v>9.5179475</v>
      </c>
      <c r="I49" s="16">
        <v>1356</v>
      </c>
      <c r="J49" s="17">
        <v>6.4946940499999997</v>
      </c>
      <c r="K49" s="16">
        <v>2</v>
      </c>
      <c r="L49" s="17">
        <v>6.0000000000000001E-3</v>
      </c>
      <c r="M49" s="18">
        <v>724</v>
      </c>
      <c r="N49" s="38">
        <v>3.0172534500000001</v>
      </c>
      <c r="O49" s="28">
        <f t="shared" si="9"/>
        <v>0.65129682997118155</v>
      </c>
      <c r="P49" s="29">
        <f t="shared" si="10"/>
        <v>0.68236287813102559</v>
      </c>
      <c r="Q49" s="29">
        <f t="shared" si="11"/>
        <v>0.34774255523535064</v>
      </c>
      <c r="R49" s="30">
        <f t="shared" si="8"/>
        <v>0.31700673385727335</v>
      </c>
    </row>
    <row r="50" spans="1:18" x14ac:dyDescent="0.3">
      <c r="A50" s="95" t="s">
        <v>26</v>
      </c>
      <c r="B50" s="39" t="s">
        <v>44</v>
      </c>
      <c r="C50" s="6"/>
      <c r="D50" s="7"/>
      <c r="E50" s="6"/>
      <c r="F50" s="7"/>
      <c r="G50" s="8"/>
      <c r="H50" s="9"/>
      <c r="I50" s="6"/>
      <c r="J50" s="7"/>
      <c r="K50" s="6"/>
      <c r="L50" s="7"/>
      <c r="M50" s="10"/>
      <c r="N50" s="11"/>
      <c r="O50" s="25" t="e">
        <f t="shared" si="9"/>
        <v>#DIV/0!</v>
      </c>
      <c r="P50" s="26" t="e">
        <f t="shared" si="10"/>
        <v>#DIV/0!</v>
      </c>
      <c r="Q50" s="26" t="e">
        <f t="shared" si="11"/>
        <v>#DIV/0!</v>
      </c>
      <c r="R50" s="27" t="e">
        <f t="shared" si="8"/>
        <v>#DIV/0!</v>
      </c>
    </row>
    <row r="51" spans="1:18" ht="15" thickBot="1" x14ac:dyDescent="0.35">
      <c r="A51" s="96"/>
      <c r="B51" s="40" t="s">
        <v>32</v>
      </c>
      <c r="C51" s="12">
        <v>418</v>
      </c>
      <c r="D51" s="13">
        <v>1.0592356519999999</v>
      </c>
      <c r="E51" s="12">
        <v>3050</v>
      </c>
      <c r="F51" s="13">
        <v>11.60688994</v>
      </c>
      <c r="G51" s="14">
        <v>3468</v>
      </c>
      <c r="H51" s="15">
        <v>12.666125592</v>
      </c>
      <c r="I51" s="16">
        <v>2832</v>
      </c>
      <c r="J51" s="17">
        <v>10.815741493000001</v>
      </c>
      <c r="K51" s="16">
        <v>83</v>
      </c>
      <c r="L51" s="17">
        <v>0.107282592</v>
      </c>
      <c r="M51" s="18">
        <v>553</v>
      </c>
      <c r="N51" s="38">
        <v>1.743101507</v>
      </c>
      <c r="O51" s="28">
        <f t="shared" si="9"/>
        <v>0.81660899653979235</v>
      </c>
      <c r="P51" s="29">
        <f t="shared" si="10"/>
        <v>0.85391080440819944</v>
      </c>
      <c r="Q51" s="29">
        <f t="shared" si="11"/>
        <v>0.15945790080738179</v>
      </c>
      <c r="R51" s="30">
        <f t="shared" si="8"/>
        <v>0.13761915546621084</v>
      </c>
    </row>
    <row r="52" spans="1:18" x14ac:dyDescent="0.3">
      <c r="A52" s="95" t="s">
        <v>27</v>
      </c>
      <c r="B52" s="39" t="s">
        <v>44</v>
      </c>
      <c r="C52" s="6"/>
      <c r="D52" s="7"/>
      <c r="E52" s="6"/>
      <c r="F52" s="7"/>
      <c r="G52" s="8"/>
      <c r="H52" s="9"/>
      <c r="I52" s="6"/>
      <c r="J52" s="7"/>
      <c r="K52" s="6"/>
      <c r="L52" s="7"/>
      <c r="M52" s="10"/>
      <c r="N52" s="11"/>
      <c r="O52" s="25" t="e">
        <f t="shared" si="9"/>
        <v>#DIV/0!</v>
      </c>
      <c r="P52" s="26" t="e">
        <f t="shared" si="10"/>
        <v>#DIV/0!</v>
      </c>
      <c r="Q52" s="26" t="e">
        <f t="shared" si="11"/>
        <v>#DIV/0!</v>
      </c>
      <c r="R52" s="27" t="e">
        <f t="shared" si="8"/>
        <v>#DIV/0!</v>
      </c>
    </row>
    <row r="53" spans="1:18" ht="15" thickBot="1" x14ac:dyDescent="0.35">
      <c r="A53" s="96"/>
      <c r="B53" s="40" t="s">
        <v>32</v>
      </c>
      <c r="C53" s="12">
        <v>2386</v>
      </c>
      <c r="D53" s="13">
        <v>2.6886228089999999</v>
      </c>
      <c r="E53" s="12">
        <v>112398</v>
      </c>
      <c r="F53" s="13">
        <v>115.82121006199999</v>
      </c>
      <c r="G53" s="14">
        <v>114784</v>
      </c>
      <c r="H53" s="15">
        <v>118.509832871</v>
      </c>
      <c r="I53" s="16">
        <v>114612</v>
      </c>
      <c r="J53" s="17">
        <v>117.975939741</v>
      </c>
      <c r="K53" s="16">
        <v>2</v>
      </c>
      <c r="L53" s="17">
        <v>1.25E-3</v>
      </c>
      <c r="M53" s="18">
        <v>170</v>
      </c>
      <c r="N53" s="38">
        <v>0.53264312999999996</v>
      </c>
      <c r="O53" s="28">
        <f t="shared" si="9"/>
        <v>0.99850153331474767</v>
      </c>
      <c r="P53" s="29">
        <f t="shared" si="10"/>
        <v>0.99549494656210391</v>
      </c>
      <c r="Q53" s="29">
        <f t="shared" si="11"/>
        <v>1.4810426540284359E-3</v>
      </c>
      <c r="R53" s="30">
        <f t="shared" si="8"/>
        <v>4.4945057899102026E-3</v>
      </c>
    </row>
    <row r="54" spans="1:18" x14ac:dyDescent="0.3">
      <c r="A54" s="95" t="s">
        <v>28</v>
      </c>
      <c r="B54" s="39" t="s">
        <v>44</v>
      </c>
      <c r="C54" s="21"/>
      <c r="D54" s="22"/>
      <c r="E54" s="21"/>
      <c r="F54" s="22"/>
      <c r="G54" s="21"/>
      <c r="H54" s="22"/>
      <c r="I54" s="21"/>
      <c r="J54" s="22"/>
      <c r="K54" s="21"/>
      <c r="L54" s="22"/>
      <c r="M54" s="10"/>
      <c r="N54" s="11"/>
      <c r="O54" s="32" t="e">
        <f t="shared" si="9"/>
        <v>#DIV/0!</v>
      </c>
      <c r="P54" s="33" t="e">
        <f t="shared" si="10"/>
        <v>#DIV/0!</v>
      </c>
      <c r="Q54" s="33" t="e">
        <f t="shared" si="11"/>
        <v>#DIV/0!</v>
      </c>
      <c r="R54" s="34" t="e">
        <f t="shared" si="8"/>
        <v>#DIV/0!</v>
      </c>
    </row>
    <row r="55" spans="1:18" ht="15" thickBot="1" x14ac:dyDescent="0.35">
      <c r="A55" s="96"/>
      <c r="B55" s="40" t="s">
        <v>32</v>
      </c>
      <c r="C55" s="12">
        <v>55489</v>
      </c>
      <c r="D55" s="13">
        <v>139.55221861500002</v>
      </c>
      <c r="E55" s="12">
        <v>383907</v>
      </c>
      <c r="F55" s="13">
        <v>1036.4638639909999</v>
      </c>
      <c r="G55" s="14">
        <v>678829</v>
      </c>
      <c r="H55" s="15">
        <v>1176.0160826049998</v>
      </c>
      <c r="I55" s="16">
        <v>633343</v>
      </c>
      <c r="J55" s="17">
        <v>1082.236061757</v>
      </c>
      <c r="K55" s="16">
        <v>6266</v>
      </c>
      <c r="L55" s="17">
        <v>8.3830375329999995</v>
      </c>
      <c r="M55" s="18">
        <v>39220</v>
      </c>
      <c r="N55" s="38">
        <v>85.396983315</v>
      </c>
      <c r="O55" s="35">
        <f t="shared" si="9"/>
        <v>0.93299343428168213</v>
      </c>
      <c r="P55" s="36">
        <f t="shared" si="10"/>
        <v>0.92025617486432054</v>
      </c>
      <c r="Q55" s="36">
        <f t="shared" si="11"/>
        <v>5.7775964197168947E-2</v>
      </c>
      <c r="R55" s="37">
        <f t="shared" si="8"/>
        <v>7.2615489344190487E-2</v>
      </c>
    </row>
    <row r="56" spans="1:18" x14ac:dyDescent="0.3">
      <c r="A56" s="95" t="s">
        <v>29</v>
      </c>
      <c r="B56" s="39" t="s">
        <v>44</v>
      </c>
      <c r="C56" s="6"/>
      <c r="D56" s="7"/>
      <c r="E56" s="6"/>
      <c r="F56" s="7"/>
      <c r="G56" s="8"/>
      <c r="H56" s="9"/>
      <c r="I56" s="6"/>
      <c r="J56" s="7"/>
      <c r="K56" s="6"/>
      <c r="L56" s="7"/>
      <c r="M56" s="10"/>
      <c r="N56" s="11"/>
      <c r="O56" s="25" t="e">
        <f t="shared" si="9"/>
        <v>#DIV/0!</v>
      </c>
      <c r="P56" s="26" t="e">
        <f t="shared" si="10"/>
        <v>#DIV/0!</v>
      </c>
      <c r="Q56" s="26" t="e">
        <f t="shared" si="11"/>
        <v>#DIV/0!</v>
      </c>
      <c r="R56" s="27" t="e">
        <f t="shared" si="8"/>
        <v>#DIV/0!</v>
      </c>
    </row>
    <row r="57" spans="1:18" ht="15" thickBot="1" x14ac:dyDescent="0.35">
      <c r="A57" s="96"/>
      <c r="B57" s="40" t="s">
        <v>32</v>
      </c>
      <c r="C57" s="12">
        <v>577446</v>
      </c>
      <c r="D57" s="13">
        <v>2341.9047411799997</v>
      </c>
      <c r="E57" s="12">
        <v>2225130</v>
      </c>
      <c r="F57" s="13">
        <v>5509.74</v>
      </c>
      <c r="G57" s="14">
        <v>2802576</v>
      </c>
      <c r="H57" s="15">
        <v>7851.64474118</v>
      </c>
      <c r="I57" s="16">
        <v>2090284</v>
      </c>
      <c r="J57" s="17">
        <v>6353.26</v>
      </c>
      <c r="K57" s="16">
        <v>122274</v>
      </c>
      <c r="L57" s="17">
        <v>243.0803176</v>
      </c>
      <c r="M57" s="18">
        <v>590018</v>
      </c>
      <c r="N57" s="38">
        <v>1255.3044235799998</v>
      </c>
      <c r="O57" s="28">
        <f t="shared" si="9"/>
        <v>0.74584382368221236</v>
      </c>
      <c r="P57" s="29">
        <f t="shared" si="10"/>
        <v>0.80916294730945604</v>
      </c>
      <c r="Q57" s="29">
        <f t="shared" si="11"/>
        <v>0.21052702941864912</v>
      </c>
      <c r="R57" s="30">
        <f t="shared" si="8"/>
        <v>0.15987789373559252</v>
      </c>
    </row>
    <row r="58" spans="1:18" x14ac:dyDescent="0.3">
      <c r="A58" s="95" t="s">
        <v>30</v>
      </c>
      <c r="B58" s="39" t="s">
        <v>44</v>
      </c>
      <c r="C58" s="21"/>
      <c r="D58" s="22"/>
      <c r="E58" s="21"/>
      <c r="F58" s="22"/>
      <c r="G58" s="8"/>
      <c r="H58" s="9"/>
      <c r="I58" s="21"/>
      <c r="J58" s="22"/>
      <c r="K58" s="21"/>
      <c r="L58" s="22"/>
      <c r="M58" s="21"/>
      <c r="N58" s="23"/>
      <c r="O58" s="32" t="e">
        <f t="shared" si="9"/>
        <v>#DIV/0!</v>
      </c>
      <c r="P58" s="33" t="e">
        <f t="shared" si="10"/>
        <v>#DIV/0!</v>
      </c>
      <c r="Q58" s="33" t="e">
        <f t="shared" si="11"/>
        <v>#DIV/0!</v>
      </c>
      <c r="R58" s="34" t="e">
        <f t="shared" si="8"/>
        <v>#DIV/0!</v>
      </c>
    </row>
    <row r="59" spans="1:18" ht="15" thickBot="1" x14ac:dyDescent="0.35">
      <c r="A59" s="96"/>
      <c r="B59" s="42" t="s">
        <v>32</v>
      </c>
      <c r="C59" s="12">
        <v>632935</v>
      </c>
      <c r="D59" s="13">
        <v>2481.4499999999998</v>
      </c>
      <c r="E59" s="12">
        <v>2609037</v>
      </c>
      <c r="F59" s="13">
        <v>6546.2038639910006</v>
      </c>
      <c r="G59" s="14">
        <v>3481405</v>
      </c>
      <c r="H59" s="15">
        <v>9027.6608237850014</v>
      </c>
      <c r="I59" s="16">
        <v>2723627</v>
      </c>
      <c r="J59" s="17">
        <v>7435.4960617570005</v>
      </c>
      <c r="K59" s="16">
        <v>128540</v>
      </c>
      <c r="L59" s="17">
        <v>251.46335513299999</v>
      </c>
      <c r="M59" s="18">
        <v>629238</v>
      </c>
      <c r="N59" s="38">
        <v>1340.701406895</v>
      </c>
      <c r="O59" s="35">
        <f t="shared" si="9"/>
        <v>0.78233558003162518</v>
      </c>
      <c r="P59" s="36">
        <f t="shared" si="10"/>
        <v>0.82363484925871877</v>
      </c>
      <c r="Q59" s="36">
        <f t="shared" si="11"/>
        <v>0.18074254503569678</v>
      </c>
      <c r="R59" s="37">
        <f t="shared" si="8"/>
        <v>0.14851038747076986</v>
      </c>
    </row>
  </sheetData>
  <mergeCells count="79">
    <mergeCell ref="A56:A57"/>
    <mergeCell ref="A58:A59"/>
    <mergeCell ref="A44:A45"/>
    <mergeCell ref="A46:A47"/>
    <mergeCell ref="A48:A49"/>
    <mergeCell ref="A50:A51"/>
    <mergeCell ref="A52:A53"/>
    <mergeCell ref="A54:A55"/>
    <mergeCell ref="R32:R33"/>
    <mergeCell ref="A34:A35"/>
    <mergeCell ref="A36:A37"/>
    <mergeCell ref="A38:A39"/>
    <mergeCell ref="A40:A41"/>
    <mergeCell ref="P32:P33"/>
    <mergeCell ref="Q32:Q33"/>
    <mergeCell ref="A42:A43"/>
    <mergeCell ref="L32:L33"/>
    <mergeCell ref="M32:M33"/>
    <mergeCell ref="N32:N33"/>
    <mergeCell ref="O32:O33"/>
    <mergeCell ref="Q31:R31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E31:F31"/>
    <mergeCell ref="G31:H31"/>
    <mergeCell ref="I31:J31"/>
    <mergeCell ref="K31:L31"/>
    <mergeCell ref="M31:N31"/>
    <mergeCell ref="O31:P31"/>
    <mergeCell ref="C31:D31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3"/>
    <mergeCell ref="B31:B33"/>
    <mergeCell ref="A11:A12"/>
    <mergeCell ref="K3:K4"/>
    <mergeCell ref="L3:L4"/>
    <mergeCell ref="M3:M4"/>
    <mergeCell ref="N3:N4"/>
    <mergeCell ref="A5:A6"/>
    <mergeCell ref="A7:A8"/>
    <mergeCell ref="A9:A10"/>
    <mergeCell ref="K2:L2"/>
    <mergeCell ref="M2:N2"/>
    <mergeCell ref="O2:P2"/>
    <mergeCell ref="Q2:R2"/>
    <mergeCell ref="C3:C4"/>
    <mergeCell ref="D3:D4"/>
    <mergeCell ref="E3:E4"/>
    <mergeCell ref="F3:F4"/>
    <mergeCell ref="G3:G4"/>
    <mergeCell ref="H3:H4"/>
    <mergeCell ref="Q3:Q4"/>
    <mergeCell ref="R3:R4"/>
    <mergeCell ref="O3:O4"/>
    <mergeCell ref="P3:P4"/>
    <mergeCell ref="A1:J1"/>
    <mergeCell ref="A2:A4"/>
    <mergeCell ref="B2:B4"/>
    <mergeCell ref="C2:D2"/>
    <mergeCell ref="E2:F2"/>
    <mergeCell ref="G2:H2"/>
    <mergeCell ref="I2:J2"/>
    <mergeCell ref="I3:I4"/>
    <mergeCell ref="J3:J4"/>
  </mergeCells>
  <pageMargins left="0.25" right="0.25" top="0.75" bottom="0.75" header="0.3" footer="0.3"/>
  <pageSetup paperSize="9" scale="74" fitToHeight="0" orientation="landscape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59"/>
  <sheetViews>
    <sheetView topLeftCell="A55" zoomScaleNormal="100" workbookViewId="0">
      <selection activeCell="C13" sqref="C13"/>
    </sheetView>
  </sheetViews>
  <sheetFormatPr defaultRowHeight="14.4" x14ac:dyDescent="0.3"/>
  <cols>
    <col min="1" max="1" width="20.5546875" bestFit="1" customWidth="1"/>
    <col min="2" max="2" width="6.6640625" bestFit="1" customWidth="1"/>
    <col min="3" max="3" width="9.88671875" bestFit="1" customWidth="1"/>
    <col min="4" max="4" width="9.33203125" bestFit="1" customWidth="1"/>
    <col min="5" max="5" width="9.88671875" bestFit="1" customWidth="1"/>
    <col min="6" max="6" width="10.44140625" bestFit="1" customWidth="1"/>
    <col min="7" max="7" width="9.5546875" bestFit="1" customWidth="1"/>
    <col min="8" max="8" width="10.109375" bestFit="1" customWidth="1"/>
    <col min="9" max="9" width="9" bestFit="1" customWidth="1"/>
    <col min="10" max="10" width="10.44140625" bestFit="1" customWidth="1"/>
    <col min="11" max="11" width="8.6640625" bestFit="1" customWidth="1"/>
    <col min="12" max="12" width="9.33203125" bestFit="1" customWidth="1"/>
    <col min="13" max="13" width="9.5546875" bestFit="1" customWidth="1"/>
    <col min="14" max="14" width="9" bestFit="1" customWidth="1"/>
    <col min="15" max="16" width="8.44140625" bestFit="1" customWidth="1"/>
    <col min="17" max="18" width="7.6640625" bestFit="1" customWidth="1"/>
  </cols>
  <sheetData>
    <row r="1" spans="1:18" x14ac:dyDescent="0.3">
      <c r="A1" s="76" t="s">
        <v>45</v>
      </c>
      <c r="B1" s="76"/>
      <c r="C1" s="76"/>
      <c r="D1" s="76"/>
      <c r="E1" s="76"/>
      <c r="F1" s="76"/>
      <c r="G1" s="76"/>
      <c r="H1" s="76"/>
      <c r="I1" s="76"/>
      <c r="J1" s="76"/>
      <c r="K1" s="3"/>
      <c r="L1" s="1"/>
      <c r="M1" s="3"/>
      <c r="N1" s="1"/>
    </row>
    <row r="2" spans="1:18" ht="59.25" customHeight="1" x14ac:dyDescent="0.3">
      <c r="A2" s="77" t="s">
        <v>0</v>
      </c>
      <c r="B2" s="79" t="s">
        <v>31</v>
      </c>
      <c r="C2" s="81" t="s">
        <v>1</v>
      </c>
      <c r="D2" s="81"/>
      <c r="E2" s="81" t="s">
        <v>2</v>
      </c>
      <c r="F2" s="81"/>
      <c r="G2" s="81" t="s">
        <v>3</v>
      </c>
      <c r="H2" s="81"/>
      <c r="I2" s="81" t="s">
        <v>4</v>
      </c>
      <c r="J2" s="81"/>
      <c r="K2" s="81" t="s">
        <v>7</v>
      </c>
      <c r="L2" s="81"/>
      <c r="M2" s="81" t="s">
        <v>8</v>
      </c>
      <c r="N2" s="81"/>
      <c r="O2" s="81" t="s">
        <v>41</v>
      </c>
      <c r="P2" s="81"/>
      <c r="Q2" s="81" t="s">
        <v>42</v>
      </c>
      <c r="R2" s="81"/>
    </row>
    <row r="3" spans="1:18" ht="15" customHeight="1" x14ac:dyDescent="0.3">
      <c r="A3" s="77"/>
      <c r="B3" s="80"/>
      <c r="C3" s="82" t="s">
        <v>39</v>
      </c>
      <c r="D3" s="84" t="s">
        <v>34</v>
      </c>
      <c r="E3" s="82" t="s">
        <v>39</v>
      </c>
      <c r="F3" s="84" t="s">
        <v>34</v>
      </c>
      <c r="G3" s="82" t="s">
        <v>39</v>
      </c>
      <c r="H3" s="84" t="s">
        <v>34</v>
      </c>
      <c r="I3" s="82" t="s">
        <v>39</v>
      </c>
      <c r="J3" s="84" t="s">
        <v>34</v>
      </c>
      <c r="K3" s="82" t="s">
        <v>39</v>
      </c>
      <c r="L3" s="84" t="s">
        <v>34</v>
      </c>
      <c r="M3" s="82" t="s">
        <v>39</v>
      </c>
      <c r="N3" s="84" t="s">
        <v>34</v>
      </c>
      <c r="O3" s="82" t="s">
        <v>39</v>
      </c>
      <c r="P3" s="84" t="s">
        <v>34</v>
      </c>
      <c r="Q3" s="82" t="s">
        <v>39</v>
      </c>
      <c r="R3" s="84" t="s">
        <v>34</v>
      </c>
    </row>
    <row r="4" spans="1:18" ht="15" thickBot="1" x14ac:dyDescent="0.35">
      <c r="A4" s="78"/>
      <c r="B4" s="80"/>
      <c r="C4" s="83"/>
      <c r="D4" s="85"/>
      <c r="E4" s="83"/>
      <c r="F4" s="85"/>
      <c r="G4" s="83"/>
      <c r="H4" s="85"/>
      <c r="I4" s="83"/>
      <c r="J4" s="85"/>
      <c r="K4" s="83"/>
      <c r="L4" s="85"/>
      <c r="M4" s="83"/>
      <c r="N4" s="85"/>
      <c r="O4" s="83"/>
      <c r="P4" s="85"/>
      <c r="Q4" s="83"/>
      <c r="R4" s="85"/>
    </row>
    <row r="5" spans="1:18" x14ac:dyDescent="0.3">
      <c r="A5" s="88" t="s">
        <v>40</v>
      </c>
      <c r="B5" s="39" t="s">
        <v>44</v>
      </c>
      <c r="C5" s="6"/>
      <c r="D5" s="7"/>
      <c r="E5" s="6"/>
      <c r="F5" s="7"/>
      <c r="G5" s="8"/>
      <c r="H5" s="9"/>
      <c r="I5" s="6"/>
      <c r="J5" s="7"/>
      <c r="K5" s="6"/>
      <c r="L5" s="7"/>
      <c r="M5" s="10"/>
      <c r="N5" s="31"/>
      <c r="O5" s="25" t="e">
        <f t="shared" ref="O5:O30" si="0">I5/G5</f>
        <v>#DIV/0!</v>
      </c>
      <c r="P5" s="26" t="e">
        <f t="shared" ref="P5:P30" si="1">J5/H5</f>
        <v>#DIV/0!</v>
      </c>
      <c r="Q5" s="26" t="e">
        <f t="shared" ref="Q5:Q30" si="2">M5/G5</f>
        <v>#DIV/0!</v>
      </c>
      <c r="R5" s="27" t="e">
        <f t="shared" ref="R5:R30" si="3">N5/H5</f>
        <v>#DIV/0!</v>
      </c>
    </row>
    <row r="6" spans="1:18" ht="15" thickBot="1" x14ac:dyDescent="0.35">
      <c r="A6" s="89"/>
      <c r="B6" s="40" t="s">
        <v>32</v>
      </c>
      <c r="C6" s="12">
        <v>872</v>
      </c>
      <c r="D6" s="13">
        <v>55.5</v>
      </c>
      <c r="E6" s="12">
        <v>5507</v>
      </c>
      <c r="F6" s="13">
        <v>172.74210001599999</v>
      </c>
      <c r="G6" s="14">
        <f>C6+E6</f>
        <v>6379</v>
      </c>
      <c r="H6" s="15">
        <f>D6+F6</f>
        <v>228.24210001599999</v>
      </c>
      <c r="I6" s="16">
        <v>5634</v>
      </c>
      <c r="J6" s="17">
        <v>175.216563151</v>
      </c>
      <c r="K6" s="16">
        <v>83</v>
      </c>
      <c r="L6" s="17">
        <v>6.8506368879999995</v>
      </c>
      <c r="M6" s="18">
        <f>G6-I6-K6</f>
        <v>662</v>
      </c>
      <c r="N6" s="38">
        <f>H6-J6-L6</f>
        <v>46.174899976999995</v>
      </c>
      <c r="O6" s="28">
        <f t="shared" si="0"/>
        <v>0.88321053456654652</v>
      </c>
      <c r="P6" s="29">
        <f t="shared" si="1"/>
        <v>0.76767854457489282</v>
      </c>
      <c r="Q6" s="29">
        <f t="shared" si="2"/>
        <v>0.10377802163348487</v>
      </c>
      <c r="R6" s="30">
        <f t="shared" si="3"/>
        <v>0.20230667336903704</v>
      </c>
    </row>
    <row r="7" spans="1:18" x14ac:dyDescent="0.3">
      <c r="A7" s="86" t="s">
        <v>9</v>
      </c>
      <c r="B7" s="39" t="s">
        <v>44</v>
      </c>
      <c r="C7" s="6"/>
      <c r="D7" s="7"/>
      <c r="E7" s="6"/>
      <c r="F7" s="7"/>
      <c r="G7" s="8"/>
      <c r="H7" s="9"/>
      <c r="I7" s="6"/>
      <c r="J7" s="7"/>
      <c r="K7" s="6"/>
      <c r="L7" s="7"/>
      <c r="M7" s="10"/>
      <c r="N7" s="11"/>
      <c r="O7" s="25" t="e">
        <f t="shared" si="0"/>
        <v>#DIV/0!</v>
      </c>
      <c r="P7" s="26" t="e">
        <f t="shared" si="1"/>
        <v>#DIV/0!</v>
      </c>
      <c r="Q7" s="26" t="e">
        <f t="shared" si="2"/>
        <v>#DIV/0!</v>
      </c>
      <c r="R7" s="27" t="e">
        <f t="shared" si="3"/>
        <v>#DIV/0!</v>
      </c>
    </row>
    <row r="8" spans="1:18" ht="15" thickBot="1" x14ac:dyDescent="0.35">
      <c r="A8" s="87"/>
      <c r="B8" s="40" t="s">
        <v>32</v>
      </c>
      <c r="C8" s="12">
        <v>9</v>
      </c>
      <c r="D8" s="13">
        <v>0.71855414400000006</v>
      </c>
      <c r="E8" s="12">
        <v>192</v>
      </c>
      <c r="F8" s="13">
        <v>3.1802608019999998</v>
      </c>
      <c r="G8" s="14">
        <f>C8+E8</f>
        <v>201</v>
      </c>
      <c r="H8" s="15">
        <f>D8+F8</f>
        <v>3.8988149459999999</v>
      </c>
      <c r="I8" s="16">
        <v>78</v>
      </c>
      <c r="J8" s="17">
        <v>1.4087238960000001</v>
      </c>
      <c r="K8" s="16">
        <v>0</v>
      </c>
      <c r="L8" s="17">
        <v>0</v>
      </c>
      <c r="M8" s="18">
        <f>G8-I8-K8</f>
        <v>123</v>
      </c>
      <c r="N8" s="38">
        <f>H8-J8-L8</f>
        <v>2.4900910499999998</v>
      </c>
      <c r="O8" s="28">
        <f t="shared" si="0"/>
        <v>0.38805970149253732</v>
      </c>
      <c r="P8" s="29">
        <f t="shared" si="1"/>
        <v>0.36132104639777385</v>
      </c>
      <c r="Q8" s="29">
        <f t="shared" si="2"/>
        <v>0.61194029850746268</v>
      </c>
      <c r="R8" s="30">
        <f t="shared" si="3"/>
        <v>0.63867895360222615</v>
      </c>
    </row>
    <row r="9" spans="1:18" x14ac:dyDescent="0.3">
      <c r="A9" s="86" t="s">
        <v>10</v>
      </c>
      <c r="B9" s="39" t="s">
        <v>44</v>
      </c>
      <c r="C9" s="6"/>
      <c r="D9" s="7"/>
      <c r="E9" s="6"/>
      <c r="F9" s="7"/>
      <c r="G9" s="8"/>
      <c r="H9" s="9"/>
      <c r="I9" s="6"/>
      <c r="J9" s="7"/>
      <c r="K9" s="6"/>
      <c r="L9" s="7"/>
      <c r="M9" s="10"/>
      <c r="N9" s="11"/>
      <c r="O9" s="25" t="e">
        <f t="shared" si="0"/>
        <v>#DIV/0!</v>
      </c>
      <c r="P9" s="26" t="e">
        <f t="shared" si="1"/>
        <v>#DIV/0!</v>
      </c>
      <c r="Q9" s="26" t="e">
        <f t="shared" si="2"/>
        <v>#DIV/0!</v>
      </c>
      <c r="R9" s="27" t="e">
        <f t="shared" si="3"/>
        <v>#DIV/0!</v>
      </c>
    </row>
    <row r="10" spans="1:18" ht="15" thickBot="1" x14ac:dyDescent="0.35">
      <c r="A10" s="87"/>
      <c r="B10" s="40" t="s">
        <v>32</v>
      </c>
      <c r="C10" s="12">
        <v>2721</v>
      </c>
      <c r="D10" s="13">
        <v>48.273721500000001</v>
      </c>
      <c r="E10" s="12">
        <v>5248</v>
      </c>
      <c r="F10" s="13">
        <v>41.111264499999997</v>
      </c>
      <c r="G10" s="14">
        <f>C10+E10</f>
        <v>7969</v>
      </c>
      <c r="H10" s="15">
        <f>D10+F10</f>
        <v>89.384985999999998</v>
      </c>
      <c r="I10" s="16">
        <v>1447</v>
      </c>
      <c r="J10" s="17">
        <v>28.536005899999999</v>
      </c>
      <c r="K10" s="16">
        <v>500</v>
      </c>
      <c r="L10" s="17">
        <v>9.8298682999999993</v>
      </c>
      <c r="M10" s="18">
        <f>G10-I10-K10</f>
        <v>6022</v>
      </c>
      <c r="N10" s="38">
        <f>H10-J10-L10</f>
        <v>51.019111799999997</v>
      </c>
      <c r="O10" s="28">
        <f t="shared" si="0"/>
        <v>0.18157861714142301</v>
      </c>
      <c r="P10" s="29">
        <f t="shared" si="1"/>
        <v>0.31924831201517445</v>
      </c>
      <c r="Q10" s="29">
        <f t="shared" si="2"/>
        <v>0.75567825323127114</v>
      </c>
      <c r="R10" s="30">
        <f t="shared" si="3"/>
        <v>0.57077943492657701</v>
      </c>
    </row>
    <row r="11" spans="1:18" x14ac:dyDescent="0.3">
      <c r="A11" s="86" t="s">
        <v>11</v>
      </c>
      <c r="B11" s="39" t="s">
        <v>44</v>
      </c>
      <c r="C11" s="6"/>
      <c r="D11" s="7"/>
      <c r="E11" s="6"/>
      <c r="F11" s="7"/>
      <c r="G11" s="8"/>
      <c r="H11" s="9"/>
      <c r="I11" s="6"/>
      <c r="J11" s="7"/>
      <c r="K11" s="6"/>
      <c r="L11" s="7"/>
      <c r="M11" s="10"/>
      <c r="N11" s="11"/>
      <c r="O11" s="25" t="e">
        <f t="shared" si="0"/>
        <v>#DIV/0!</v>
      </c>
      <c r="P11" s="26" t="e">
        <f t="shared" si="1"/>
        <v>#DIV/0!</v>
      </c>
      <c r="Q11" s="26" t="e">
        <f t="shared" si="2"/>
        <v>#DIV/0!</v>
      </c>
      <c r="R11" s="27" t="e">
        <f t="shared" si="3"/>
        <v>#DIV/0!</v>
      </c>
    </row>
    <row r="12" spans="1:18" ht="15" thickBot="1" x14ac:dyDescent="0.35">
      <c r="A12" s="87"/>
      <c r="B12" s="40" t="s">
        <v>32</v>
      </c>
      <c r="C12" s="12">
        <v>749</v>
      </c>
      <c r="D12" s="13">
        <v>59.128057647000006</v>
      </c>
      <c r="E12" s="12">
        <v>22078</v>
      </c>
      <c r="F12" s="13">
        <v>202.394190589</v>
      </c>
      <c r="G12" s="14">
        <f>C12+E12</f>
        <v>22827</v>
      </c>
      <c r="H12" s="15">
        <f>D12+F12</f>
        <v>261.522248236</v>
      </c>
      <c r="I12" s="16">
        <v>22209</v>
      </c>
      <c r="J12" s="17">
        <v>228.70819943200001</v>
      </c>
      <c r="K12" s="16">
        <v>22</v>
      </c>
      <c r="L12" s="17">
        <v>1.4137307910000001</v>
      </c>
      <c r="M12" s="18">
        <f>G12-I12-K12</f>
        <v>596</v>
      </c>
      <c r="N12" s="38">
        <f>H12-J12-L12</f>
        <v>31.400318012999982</v>
      </c>
      <c r="O12" s="28">
        <f t="shared" si="0"/>
        <v>0.97292679721382569</v>
      </c>
      <c r="P12" s="29">
        <f t="shared" si="1"/>
        <v>0.87452674093567639</v>
      </c>
      <c r="Q12" s="29">
        <f t="shared" si="2"/>
        <v>2.6109431813203663E-2</v>
      </c>
      <c r="R12" s="30">
        <f t="shared" si="3"/>
        <v>0.12006748268951885</v>
      </c>
    </row>
    <row r="13" spans="1:18" x14ac:dyDescent="0.3">
      <c r="A13" s="86" t="s">
        <v>12</v>
      </c>
      <c r="B13" s="39" t="s">
        <v>44</v>
      </c>
      <c r="C13" s="6"/>
      <c r="D13" s="7"/>
      <c r="E13" s="6"/>
      <c r="F13" s="7"/>
      <c r="G13" s="8"/>
      <c r="H13" s="9"/>
      <c r="I13" s="6"/>
      <c r="J13" s="7"/>
      <c r="K13" s="6"/>
      <c r="L13" s="7"/>
      <c r="M13" s="10"/>
      <c r="N13" s="11"/>
      <c r="O13" s="25" t="e">
        <f t="shared" si="0"/>
        <v>#DIV/0!</v>
      </c>
      <c r="P13" s="26" t="e">
        <f t="shared" si="1"/>
        <v>#DIV/0!</v>
      </c>
      <c r="Q13" s="26" t="e">
        <f t="shared" si="2"/>
        <v>#DIV/0!</v>
      </c>
      <c r="R13" s="27" t="e">
        <f t="shared" si="3"/>
        <v>#DIV/0!</v>
      </c>
    </row>
    <row r="14" spans="1:18" ht="15" thickBot="1" x14ac:dyDescent="0.35">
      <c r="A14" s="87"/>
      <c r="B14" s="40" t="s">
        <v>32</v>
      </c>
      <c r="C14" s="12">
        <v>588</v>
      </c>
      <c r="D14" s="13">
        <v>17.143595472999998</v>
      </c>
      <c r="E14" s="12">
        <v>257</v>
      </c>
      <c r="F14" s="13">
        <v>10.790589678</v>
      </c>
      <c r="G14" s="14">
        <f>C14+E14</f>
        <v>845</v>
      </c>
      <c r="H14" s="15">
        <f>D14+F14</f>
        <v>27.934185150999998</v>
      </c>
      <c r="I14" s="16">
        <v>161</v>
      </c>
      <c r="J14" s="17">
        <v>6.6779899309999999</v>
      </c>
      <c r="K14" s="16">
        <v>0</v>
      </c>
      <c r="L14" s="17">
        <v>0</v>
      </c>
      <c r="M14" s="18">
        <f>G14-I14-K14</f>
        <v>684</v>
      </c>
      <c r="N14" s="38">
        <f>H14-J14-L14</f>
        <v>21.256195219999999</v>
      </c>
      <c r="O14" s="28">
        <f t="shared" si="0"/>
        <v>0.19053254437869824</v>
      </c>
      <c r="P14" s="29">
        <f t="shared" si="1"/>
        <v>0.23906156184265639</v>
      </c>
      <c r="Q14" s="29">
        <f t="shared" si="2"/>
        <v>0.80946745562130173</v>
      </c>
      <c r="R14" s="30">
        <f t="shared" si="3"/>
        <v>0.76093843815734363</v>
      </c>
    </row>
    <row r="15" spans="1:18" x14ac:dyDescent="0.3">
      <c r="A15" s="88" t="s">
        <v>13</v>
      </c>
      <c r="B15" s="39" t="s">
        <v>44</v>
      </c>
      <c r="C15" s="6"/>
      <c r="D15" s="7"/>
      <c r="E15" s="6"/>
      <c r="F15" s="7"/>
      <c r="G15" s="8"/>
      <c r="H15" s="9"/>
      <c r="I15" s="6"/>
      <c r="J15" s="7"/>
      <c r="K15" s="6"/>
      <c r="L15" s="7"/>
      <c r="M15" s="10"/>
      <c r="N15" s="11"/>
      <c r="O15" s="25" t="e">
        <f t="shared" si="0"/>
        <v>#DIV/0!</v>
      </c>
      <c r="P15" s="26" t="e">
        <f t="shared" si="1"/>
        <v>#DIV/0!</v>
      </c>
      <c r="Q15" s="26" t="e">
        <f t="shared" si="2"/>
        <v>#DIV/0!</v>
      </c>
      <c r="R15" s="27" t="e">
        <f t="shared" si="3"/>
        <v>#DIV/0!</v>
      </c>
    </row>
    <row r="16" spans="1:18" ht="15" thickBot="1" x14ac:dyDescent="0.35">
      <c r="A16" s="89"/>
      <c r="B16" s="40" t="s">
        <v>32</v>
      </c>
      <c r="C16" s="12">
        <v>233</v>
      </c>
      <c r="D16" s="13">
        <v>13.834686869</v>
      </c>
      <c r="E16" s="12">
        <v>143</v>
      </c>
      <c r="F16" s="13">
        <v>10.038546950000001</v>
      </c>
      <c r="G16" s="14">
        <f>C16+E16</f>
        <v>376</v>
      </c>
      <c r="H16" s="15">
        <f>D16+F16</f>
        <v>23.873233818999999</v>
      </c>
      <c r="I16" s="16">
        <v>160</v>
      </c>
      <c r="J16" s="17">
        <v>8.8713576609999993</v>
      </c>
      <c r="K16" s="16">
        <v>16</v>
      </c>
      <c r="L16" s="17">
        <v>0.84508987799999991</v>
      </c>
      <c r="M16" s="18">
        <f>G16-I16-K16</f>
        <v>200</v>
      </c>
      <c r="N16" s="38">
        <f>H16-J16-L16</f>
        <v>14.15678628</v>
      </c>
      <c r="O16" s="28">
        <f t="shared" si="0"/>
        <v>0.42553191489361702</v>
      </c>
      <c r="P16" s="29">
        <f t="shared" si="1"/>
        <v>0.37160267973162264</v>
      </c>
      <c r="Q16" s="29">
        <f t="shared" si="2"/>
        <v>0.53191489361702127</v>
      </c>
      <c r="R16" s="30">
        <f t="shared" si="3"/>
        <v>0.59299826690144652</v>
      </c>
    </row>
    <row r="17" spans="1:18" x14ac:dyDescent="0.3">
      <c r="A17" s="86" t="s">
        <v>14</v>
      </c>
      <c r="B17" s="39" t="s">
        <v>44</v>
      </c>
      <c r="C17" s="6"/>
      <c r="D17" s="7"/>
      <c r="E17" s="6"/>
      <c r="F17" s="7"/>
      <c r="G17" s="8"/>
      <c r="H17" s="9"/>
      <c r="I17" s="6"/>
      <c r="J17" s="7"/>
      <c r="K17" s="6"/>
      <c r="L17" s="7"/>
      <c r="M17" s="10"/>
      <c r="N17" s="20"/>
      <c r="O17" s="25" t="e">
        <f t="shared" si="0"/>
        <v>#DIV/0!</v>
      </c>
      <c r="P17" s="26" t="e">
        <f t="shared" si="1"/>
        <v>#DIV/0!</v>
      </c>
      <c r="Q17" s="26" t="e">
        <f t="shared" si="2"/>
        <v>#DIV/0!</v>
      </c>
      <c r="R17" s="27" t="e">
        <f t="shared" si="3"/>
        <v>#DIV/0!</v>
      </c>
    </row>
    <row r="18" spans="1:18" ht="15" thickBot="1" x14ac:dyDescent="0.35">
      <c r="A18" s="87"/>
      <c r="B18" s="40" t="s">
        <v>32</v>
      </c>
      <c r="C18" s="12">
        <v>0</v>
      </c>
      <c r="D18" s="13">
        <v>0</v>
      </c>
      <c r="E18" s="12">
        <v>0</v>
      </c>
      <c r="F18" s="13">
        <v>0</v>
      </c>
      <c r="G18" s="14">
        <v>0</v>
      </c>
      <c r="H18" s="15">
        <v>0</v>
      </c>
      <c r="I18" s="16">
        <v>0</v>
      </c>
      <c r="J18" s="17">
        <v>0</v>
      </c>
      <c r="K18" s="16">
        <v>0</v>
      </c>
      <c r="L18" s="17">
        <v>0</v>
      </c>
      <c r="M18" s="18">
        <v>0</v>
      </c>
      <c r="N18" s="19">
        <v>0</v>
      </c>
      <c r="O18" s="28" t="e">
        <f t="shared" si="0"/>
        <v>#DIV/0!</v>
      </c>
      <c r="P18" s="29" t="e">
        <f t="shared" si="1"/>
        <v>#DIV/0!</v>
      </c>
      <c r="Q18" s="29" t="e">
        <f t="shared" si="2"/>
        <v>#DIV/0!</v>
      </c>
      <c r="R18" s="30" t="e">
        <f t="shared" si="3"/>
        <v>#DIV/0!</v>
      </c>
    </row>
    <row r="19" spans="1:18" x14ac:dyDescent="0.3">
      <c r="A19" s="86" t="s">
        <v>15</v>
      </c>
      <c r="B19" s="39" t="s">
        <v>44</v>
      </c>
      <c r="C19" s="6"/>
      <c r="D19" s="7"/>
      <c r="E19" s="6"/>
      <c r="F19" s="7"/>
      <c r="G19" s="8"/>
      <c r="H19" s="9"/>
      <c r="I19" s="6"/>
      <c r="J19" s="7"/>
      <c r="K19" s="6"/>
      <c r="L19" s="7"/>
      <c r="M19" s="10"/>
      <c r="N19" s="11"/>
      <c r="O19" s="25" t="e">
        <f t="shared" si="0"/>
        <v>#DIV/0!</v>
      </c>
      <c r="P19" s="26" t="e">
        <f t="shared" si="1"/>
        <v>#DIV/0!</v>
      </c>
      <c r="Q19" s="26" t="e">
        <f t="shared" si="2"/>
        <v>#DIV/0!</v>
      </c>
      <c r="R19" s="27" t="e">
        <f t="shared" si="3"/>
        <v>#DIV/0!</v>
      </c>
    </row>
    <row r="20" spans="1:18" ht="15" thickBot="1" x14ac:dyDescent="0.35">
      <c r="A20" s="87"/>
      <c r="B20" s="40" t="s">
        <v>32</v>
      </c>
      <c r="C20" s="12">
        <v>5723</v>
      </c>
      <c r="D20" s="13">
        <v>72.649622547000007</v>
      </c>
      <c r="E20" s="12">
        <v>7901</v>
      </c>
      <c r="F20" s="13">
        <v>98.222627685000006</v>
      </c>
      <c r="G20" s="14">
        <f>C20+E20</f>
        <v>13624</v>
      </c>
      <c r="H20" s="15">
        <f>D20+F20</f>
        <v>170.872250232</v>
      </c>
      <c r="I20" s="16">
        <v>13069</v>
      </c>
      <c r="J20" s="17">
        <v>164.72358927499999</v>
      </c>
      <c r="K20" s="16">
        <v>1</v>
      </c>
      <c r="L20" s="17">
        <v>1.4669099E-2</v>
      </c>
      <c r="M20" s="18">
        <f>G20-I20-K20</f>
        <v>554</v>
      </c>
      <c r="N20" s="38">
        <f>H20-J20-L20</f>
        <v>6.1339918580000043</v>
      </c>
      <c r="O20" s="28">
        <f t="shared" si="0"/>
        <v>0.95926306517909576</v>
      </c>
      <c r="P20" s="29">
        <f t="shared" si="1"/>
        <v>0.96401603567196126</v>
      </c>
      <c r="Q20" s="29">
        <f t="shared" si="2"/>
        <v>4.0663534938344098E-2</v>
      </c>
      <c r="R20" s="30">
        <f t="shared" si="3"/>
        <v>3.5898115988240581E-2</v>
      </c>
    </row>
    <row r="21" spans="1:18" x14ac:dyDescent="0.3">
      <c r="A21" s="86" t="s">
        <v>16</v>
      </c>
      <c r="B21" s="39" t="s">
        <v>44</v>
      </c>
      <c r="C21" s="6"/>
      <c r="D21" s="7"/>
      <c r="E21" s="6"/>
      <c r="F21" s="7"/>
      <c r="G21" s="8"/>
      <c r="H21" s="9"/>
      <c r="I21" s="6"/>
      <c r="J21" s="7"/>
      <c r="K21" s="6"/>
      <c r="L21" s="7"/>
      <c r="M21" s="10"/>
      <c r="N21" s="11"/>
      <c r="O21" s="25" t="e">
        <f t="shared" si="0"/>
        <v>#DIV/0!</v>
      </c>
      <c r="P21" s="26" t="e">
        <f t="shared" si="1"/>
        <v>#DIV/0!</v>
      </c>
      <c r="Q21" s="26" t="e">
        <f t="shared" si="2"/>
        <v>#DIV/0!</v>
      </c>
      <c r="R21" s="27" t="e">
        <f t="shared" si="3"/>
        <v>#DIV/0!</v>
      </c>
    </row>
    <row r="22" spans="1:18" ht="15" thickBot="1" x14ac:dyDescent="0.35">
      <c r="A22" s="87"/>
      <c r="B22" s="40" t="s">
        <v>32</v>
      </c>
      <c r="C22" s="12">
        <v>133</v>
      </c>
      <c r="D22" s="13">
        <v>1.7188035050000001</v>
      </c>
      <c r="E22" s="12">
        <v>663</v>
      </c>
      <c r="F22" s="13">
        <v>7.5933946219999999</v>
      </c>
      <c r="G22" s="14">
        <f>C22+E22</f>
        <v>796</v>
      </c>
      <c r="H22" s="15">
        <f>D22+F22</f>
        <v>9.3121981270000003</v>
      </c>
      <c r="I22" s="16">
        <v>642</v>
      </c>
      <c r="J22" s="17">
        <v>7.7427362370000008</v>
      </c>
      <c r="K22" s="16">
        <v>0</v>
      </c>
      <c r="L22" s="17">
        <v>0</v>
      </c>
      <c r="M22" s="18">
        <f>G22-I22-K22</f>
        <v>154</v>
      </c>
      <c r="N22" s="38">
        <f>H22-J22-L22</f>
        <v>1.5694618899999995</v>
      </c>
      <c r="O22" s="28">
        <f t="shared" si="0"/>
        <v>0.80653266331658291</v>
      </c>
      <c r="P22" s="29">
        <f t="shared" si="1"/>
        <v>0.83146171627840848</v>
      </c>
      <c r="Q22" s="29">
        <f t="shared" si="2"/>
        <v>0.19346733668341709</v>
      </c>
      <c r="R22" s="30">
        <f t="shared" si="3"/>
        <v>0.16853828372159155</v>
      </c>
    </row>
    <row r="23" spans="1:18" x14ac:dyDescent="0.3">
      <c r="A23" s="86" t="s">
        <v>38</v>
      </c>
      <c r="B23" s="39" t="s">
        <v>44</v>
      </c>
      <c r="C23" s="6"/>
      <c r="D23" s="7"/>
      <c r="E23" s="6"/>
      <c r="F23" s="7"/>
      <c r="G23" s="8"/>
      <c r="H23" s="9"/>
      <c r="I23" s="6"/>
      <c r="J23" s="7"/>
      <c r="K23" s="6"/>
      <c r="L23" s="7"/>
      <c r="M23" s="10"/>
      <c r="N23" s="11"/>
      <c r="O23" s="25" t="e">
        <f t="shared" si="0"/>
        <v>#DIV/0!</v>
      </c>
      <c r="P23" s="26" t="e">
        <f t="shared" si="1"/>
        <v>#DIV/0!</v>
      </c>
      <c r="Q23" s="26" t="e">
        <f t="shared" si="2"/>
        <v>#DIV/0!</v>
      </c>
      <c r="R23" s="27" t="e">
        <f t="shared" si="3"/>
        <v>#DIV/0!</v>
      </c>
    </row>
    <row r="24" spans="1:18" ht="15" thickBot="1" x14ac:dyDescent="0.35">
      <c r="A24" s="87"/>
      <c r="B24" s="40" t="s">
        <v>32</v>
      </c>
      <c r="C24" s="12">
        <v>13409</v>
      </c>
      <c r="D24" s="13">
        <v>307.318655799</v>
      </c>
      <c r="E24" s="12">
        <v>68726</v>
      </c>
      <c r="F24" s="13">
        <v>911.13387854899997</v>
      </c>
      <c r="G24" s="14">
        <f>C24+E24</f>
        <v>82135</v>
      </c>
      <c r="H24" s="15">
        <f>D24+F24</f>
        <v>1218.452534348</v>
      </c>
      <c r="I24" s="16">
        <v>64022</v>
      </c>
      <c r="J24" s="17">
        <v>794.24878003800006</v>
      </c>
      <c r="K24" s="16">
        <v>1865</v>
      </c>
      <c r="L24" s="17">
        <v>48.844570580999999</v>
      </c>
      <c r="M24" s="18">
        <f>G24-I24-K24</f>
        <v>16248</v>
      </c>
      <c r="N24" s="38">
        <f>H24-J24-L24</f>
        <v>375.35918372899994</v>
      </c>
      <c r="O24" s="28">
        <f t="shared" si="0"/>
        <v>0.77947281913922206</v>
      </c>
      <c r="P24" s="29">
        <f t="shared" si="1"/>
        <v>0.65185040668244543</v>
      </c>
      <c r="Q24" s="29">
        <f t="shared" si="2"/>
        <v>0.19782066110671456</v>
      </c>
      <c r="R24" s="30">
        <f t="shared" si="3"/>
        <v>0.30806221264077105</v>
      </c>
    </row>
    <row r="25" spans="1:18" x14ac:dyDescent="0.3">
      <c r="A25" s="86" t="s">
        <v>17</v>
      </c>
      <c r="B25" s="39" t="s">
        <v>44</v>
      </c>
      <c r="C25" s="6"/>
      <c r="D25" s="7"/>
      <c r="E25" s="6"/>
      <c r="F25" s="7"/>
      <c r="G25" s="8"/>
      <c r="H25" s="9"/>
      <c r="I25" s="6"/>
      <c r="J25" s="7"/>
      <c r="K25" s="6"/>
      <c r="L25" s="7"/>
      <c r="M25" s="10"/>
      <c r="N25" s="11"/>
      <c r="O25" s="25" t="e">
        <f t="shared" si="0"/>
        <v>#DIV/0!</v>
      </c>
      <c r="P25" s="26" t="e">
        <f t="shared" si="1"/>
        <v>#DIV/0!</v>
      </c>
      <c r="Q25" s="26" t="e">
        <f t="shared" si="2"/>
        <v>#DIV/0!</v>
      </c>
      <c r="R25" s="27" t="e">
        <f t="shared" si="3"/>
        <v>#DIV/0!</v>
      </c>
    </row>
    <row r="26" spans="1:18" ht="15" thickBot="1" x14ac:dyDescent="0.35">
      <c r="A26" s="87"/>
      <c r="B26" s="40" t="s">
        <v>32</v>
      </c>
      <c r="C26" s="12">
        <v>14108</v>
      </c>
      <c r="D26" s="13">
        <v>378.851330749</v>
      </c>
      <c r="E26" s="12">
        <v>17846</v>
      </c>
      <c r="F26" s="13">
        <v>426.87868406399997</v>
      </c>
      <c r="G26" s="14">
        <f>C26+E26</f>
        <v>31954</v>
      </c>
      <c r="H26" s="15">
        <f>D26+F26</f>
        <v>805.73001481300003</v>
      </c>
      <c r="I26" s="16">
        <v>12892</v>
      </c>
      <c r="J26" s="17">
        <v>319.85162914099999</v>
      </c>
      <c r="K26" s="16">
        <v>950</v>
      </c>
      <c r="L26" s="17">
        <v>58.530257023000004</v>
      </c>
      <c r="M26" s="18">
        <f>G26-I26-K26</f>
        <v>18112</v>
      </c>
      <c r="N26" s="38">
        <f>H26-J26-L26</f>
        <v>427.34812864900005</v>
      </c>
      <c r="O26" s="28">
        <f t="shared" si="0"/>
        <v>0.40345496651436441</v>
      </c>
      <c r="P26" s="29">
        <f t="shared" si="1"/>
        <v>0.39697122269329088</v>
      </c>
      <c r="Q26" s="29">
        <f t="shared" si="2"/>
        <v>0.5668147962696376</v>
      </c>
      <c r="R26" s="30">
        <f t="shared" si="3"/>
        <v>0.53038625940747941</v>
      </c>
    </row>
    <row r="27" spans="1:18" x14ac:dyDescent="0.3">
      <c r="A27" s="86" t="s">
        <v>36</v>
      </c>
      <c r="B27" s="39" t="s">
        <v>44</v>
      </c>
      <c r="C27" s="6"/>
      <c r="D27" s="7"/>
      <c r="E27" s="6"/>
      <c r="F27" s="7"/>
      <c r="G27" s="8"/>
      <c r="H27" s="9"/>
      <c r="I27" s="6"/>
      <c r="J27" s="7"/>
      <c r="K27" s="6"/>
      <c r="L27" s="7"/>
      <c r="M27" s="10"/>
      <c r="N27" s="11"/>
      <c r="O27" s="25" t="e">
        <f t="shared" si="0"/>
        <v>#DIV/0!</v>
      </c>
      <c r="P27" s="26" t="e">
        <f t="shared" si="1"/>
        <v>#DIV/0!</v>
      </c>
      <c r="Q27" s="26" t="e">
        <f t="shared" si="2"/>
        <v>#DIV/0!</v>
      </c>
      <c r="R27" s="27" t="e">
        <f t="shared" si="3"/>
        <v>#DIV/0!</v>
      </c>
    </row>
    <row r="28" spans="1:18" ht="15" thickBot="1" x14ac:dyDescent="0.35">
      <c r="A28" s="87"/>
      <c r="B28" s="40" t="s">
        <v>32</v>
      </c>
      <c r="C28" s="12">
        <v>187</v>
      </c>
      <c r="D28" s="13">
        <v>5.6565812299999996</v>
      </c>
      <c r="E28" s="12">
        <v>2863</v>
      </c>
      <c r="F28" s="13">
        <v>47.459149017999998</v>
      </c>
      <c r="G28" s="14">
        <f>C28+E28</f>
        <v>3050</v>
      </c>
      <c r="H28" s="15">
        <f>D28+F28</f>
        <v>53.115730247999998</v>
      </c>
      <c r="I28" s="16">
        <v>3044</v>
      </c>
      <c r="J28" s="17">
        <v>52.839384744</v>
      </c>
      <c r="K28" s="16">
        <v>0</v>
      </c>
      <c r="L28" s="17">
        <v>0</v>
      </c>
      <c r="M28" s="18">
        <f>G28-I28-K28</f>
        <v>6</v>
      </c>
      <c r="N28" s="38">
        <f>H28-J28-L28</f>
        <v>0.27634550399999824</v>
      </c>
      <c r="O28" s="28">
        <f t="shared" si="0"/>
        <v>0.99803278688524588</v>
      </c>
      <c r="P28" s="29">
        <f t="shared" si="1"/>
        <v>0.99479729446042209</v>
      </c>
      <c r="Q28" s="29">
        <f t="shared" si="2"/>
        <v>1.9672131147540984E-3</v>
      </c>
      <c r="R28" s="30">
        <f t="shared" si="3"/>
        <v>5.2027055395779606E-3</v>
      </c>
    </row>
    <row r="29" spans="1:18" ht="15" customHeight="1" x14ac:dyDescent="0.3">
      <c r="A29" s="86" t="s">
        <v>18</v>
      </c>
      <c r="B29" s="39" t="s">
        <v>44</v>
      </c>
      <c r="C29" s="6"/>
      <c r="D29" s="7"/>
      <c r="E29" s="6"/>
      <c r="F29" s="7"/>
      <c r="G29" s="8"/>
      <c r="H29" s="9"/>
      <c r="I29" s="6"/>
      <c r="J29" s="7"/>
      <c r="K29" s="6"/>
      <c r="L29" s="7"/>
      <c r="M29" s="10"/>
      <c r="N29" s="11"/>
      <c r="O29" s="25" t="e">
        <f t="shared" si="0"/>
        <v>#DIV/0!</v>
      </c>
      <c r="P29" s="26" t="e">
        <f t="shared" si="1"/>
        <v>#DIV/0!</v>
      </c>
      <c r="Q29" s="26" t="e">
        <f t="shared" si="2"/>
        <v>#DIV/0!</v>
      </c>
      <c r="R29" s="27" t="e">
        <f t="shared" si="3"/>
        <v>#DIV/0!</v>
      </c>
    </row>
    <row r="30" spans="1:18" ht="15" thickBot="1" x14ac:dyDescent="0.35">
      <c r="A30" s="87"/>
      <c r="B30" s="41" t="s">
        <v>32</v>
      </c>
      <c r="C30" s="12">
        <v>151</v>
      </c>
      <c r="D30" s="13">
        <v>4.0396719719999998</v>
      </c>
      <c r="E30" s="12">
        <v>1129</v>
      </c>
      <c r="F30" s="13">
        <v>26.090585487000002</v>
      </c>
      <c r="G30" s="14">
        <f>C30+E30</f>
        <v>1280</v>
      </c>
      <c r="H30" s="15">
        <f>D30+F30</f>
        <v>30.130257459000003</v>
      </c>
      <c r="I30" s="16">
        <v>1122</v>
      </c>
      <c r="J30" s="17">
        <v>24.185356588000001</v>
      </c>
      <c r="K30" s="16">
        <v>0</v>
      </c>
      <c r="L30" s="17">
        <v>0</v>
      </c>
      <c r="M30" s="18">
        <f>G30-I30-K30</f>
        <v>158</v>
      </c>
      <c r="N30" s="38">
        <f>H30-J30-L30</f>
        <v>5.9449008710000015</v>
      </c>
      <c r="O30" s="28">
        <f t="shared" si="0"/>
        <v>0.87656250000000002</v>
      </c>
      <c r="P30" s="29">
        <f t="shared" si="1"/>
        <v>0.80269332649780456</v>
      </c>
      <c r="Q30" s="29">
        <f t="shared" si="2"/>
        <v>0.12343750000000001</v>
      </c>
      <c r="R30" s="30">
        <f t="shared" si="3"/>
        <v>0.19730667350219541</v>
      </c>
    </row>
    <row r="31" spans="1:18" ht="63.75" customHeight="1" x14ac:dyDescent="0.3">
      <c r="A31" s="91" t="s">
        <v>0</v>
      </c>
      <c r="B31" s="79" t="s">
        <v>31</v>
      </c>
      <c r="C31" s="90" t="s">
        <v>1</v>
      </c>
      <c r="D31" s="90"/>
      <c r="E31" s="90" t="s">
        <v>2</v>
      </c>
      <c r="F31" s="90"/>
      <c r="G31" s="90" t="s">
        <v>3</v>
      </c>
      <c r="H31" s="90"/>
      <c r="I31" s="90" t="s">
        <v>4</v>
      </c>
      <c r="J31" s="90"/>
      <c r="K31" s="90" t="s">
        <v>7</v>
      </c>
      <c r="L31" s="90"/>
      <c r="M31" s="90" t="s">
        <v>8</v>
      </c>
      <c r="N31" s="94"/>
      <c r="O31" s="81" t="s">
        <v>41</v>
      </c>
      <c r="P31" s="81"/>
      <c r="Q31" s="81" t="s">
        <v>42</v>
      </c>
      <c r="R31" s="81"/>
    </row>
    <row r="32" spans="1:18" x14ac:dyDescent="0.3">
      <c r="A32" s="92"/>
      <c r="B32" s="80"/>
      <c r="C32" s="82" t="s">
        <v>39</v>
      </c>
      <c r="D32" s="84" t="s">
        <v>34</v>
      </c>
      <c r="E32" s="82" t="s">
        <v>39</v>
      </c>
      <c r="F32" s="84" t="s">
        <v>34</v>
      </c>
      <c r="G32" s="82" t="s">
        <v>39</v>
      </c>
      <c r="H32" s="84" t="s">
        <v>34</v>
      </c>
      <c r="I32" s="82" t="s">
        <v>39</v>
      </c>
      <c r="J32" s="84" t="s">
        <v>34</v>
      </c>
      <c r="K32" s="82" t="s">
        <v>39</v>
      </c>
      <c r="L32" s="84" t="s">
        <v>34</v>
      </c>
      <c r="M32" s="82" t="s">
        <v>39</v>
      </c>
      <c r="N32" s="84" t="s">
        <v>34</v>
      </c>
      <c r="O32" s="82" t="s">
        <v>39</v>
      </c>
      <c r="P32" s="84" t="s">
        <v>34</v>
      </c>
      <c r="Q32" s="82" t="s">
        <v>39</v>
      </c>
      <c r="R32" s="84" t="s">
        <v>34</v>
      </c>
    </row>
    <row r="33" spans="1:18" ht="15" thickBot="1" x14ac:dyDescent="0.35">
      <c r="A33" s="93"/>
      <c r="B33" s="80"/>
      <c r="C33" s="83"/>
      <c r="D33" s="85"/>
      <c r="E33" s="83"/>
      <c r="F33" s="85"/>
      <c r="G33" s="83"/>
      <c r="H33" s="85"/>
      <c r="I33" s="83"/>
      <c r="J33" s="85"/>
      <c r="K33" s="83"/>
      <c r="L33" s="85"/>
      <c r="M33" s="83"/>
      <c r="N33" s="85"/>
      <c r="O33" s="83"/>
      <c r="P33" s="85"/>
      <c r="Q33" s="83"/>
      <c r="R33" s="85"/>
    </row>
    <row r="34" spans="1:18" x14ac:dyDescent="0.3">
      <c r="A34" s="86" t="s">
        <v>19</v>
      </c>
      <c r="B34" s="39" t="s">
        <v>44</v>
      </c>
      <c r="C34" s="6"/>
      <c r="D34" s="7"/>
      <c r="E34" s="6"/>
      <c r="F34" s="7"/>
      <c r="G34" s="8"/>
      <c r="H34" s="9"/>
      <c r="I34" s="6"/>
      <c r="J34" s="7"/>
      <c r="K34" s="6"/>
      <c r="L34" s="7"/>
      <c r="M34" s="10"/>
      <c r="N34" s="11"/>
      <c r="O34" s="25" t="e">
        <f t="shared" ref="O34:O43" si="4">I34/G34</f>
        <v>#DIV/0!</v>
      </c>
      <c r="P34" s="26" t="e">
        <f t="shared" ref="P34:P43" si="5">J34/H34</f>
        <v>#DIV/0!</v>
      </c>
      <c r="Q34" s="26" t="e">
        <f t="shared" ref="Q34:Q43" si="6">M34/G34</f>
        <v>#DIV/0!</v>
      </c>
      <c r="R34" s="27" t="e">
        <f t="shared" ref="R34:R43" si="7">N34/H34</f>
        <v>#DIV/0!</v>
      </c>
    </row>
    <row r="35" spans="1:18" ht="15" thickBot="1" x14ac:dyDescent="0.35">
      <c r="A35" s="87"/>
      <c r="B35" s="40" t="s">
        <v>32</v>
      </c>
      <c r="C35" s="12">
        <v>3660</v>
      </c>
      <c r="D35" s="13">
        <v>110.47698314200001</v>
      </c>
      <c r="E35" s="12">
        <v>6581</v>
      </c>
      <c r="F35" s="13">
        <v>133.24949774200002</v>
      </c>
      <c r="G35" s="14">
        <f>C35+E35</f>
        <v>10241</v>
      </c>
      <c r="H35" s="15">
        <f>D35+F35</f>
        <v>243.72648088400001</v>
      </c>
      <c r="I35" s="16">
        <v>5423</v>
      </c>
      <c r="J35" s="17">
        <v>156.320362999</v>
      </c>
      <c r="K35" s="16">
        <v>0</v>
      </c>
      <c r="L35" s="17">
        <v>0</v>
      </c>
      <c r="M35" s="18">
        <f>G35-I35-K35</f>
        <v>4818</v>
      </c>
      <c r="N35" s="38">
        <f>H35-J35-L35</f>
        <v>87.406117885000015</v>
      </c>
      <c r="O35" s="28">
        <f t="shared" si="4"/>
        <v>0.5295381310418904</v>
      </c>
      <c r="P35" s="29">
        <f t="shared" si="5"/>
        <v>0.64137619528261125</v>
      </c>
      <c r="Q35" s="29">
        <f t="shared" si="6"/>
        <v>0.47046186895810954</v>
      </c>
      <c r="R35" s="30">
        <f t="shared" si="7"/>
        <v>0.35862380471738881</v>
      </c>
    </row>
    <row r="36" spans="1:18" x14ac:dyDescent="0.3">
      <c r="A36" s="97" t="s">
        <v>20</v>
      </c>
      <c r="B36" s="39" t="s">
        <v>44</v>
      </c>
      <c r="C36" s="6"/>
      <c r="D36" s="7"/>
      <c r="E36" s="6"/>
      <c r="F36" s="7"/>
      <c r="G36" s="8"/>
      <c r="H36" s="9"/>
      <c r="I36" s="6"/>
      <c r="J36" s="7"/>
      <c r="K36" s="6"/>
      <c r="L36" s="7"/>
      <c r="M36" s="10"/>
      <c r="N36" s="11"/>
      <c r="O36" s="25" t="e">
        <f t="shared" si="4"/>
        <v>#DIV/0!</v>
      </c>
      <c r="P36" s="26" t="e">
        <f t="shared" si="5"/>
        <v>#DIV/0!</v>
      </c>
      <c r="Q36" s="26" t="e">
        <f t="shared" si="6"/>
        <v>#DIV/0!</v>
      </c>
      <c r="R36" s="27" t="e">
        <f t="shared" si="7"/>
        <v>#DIV/0!</v>
      </c>
    </row>
    <row r="37" spans="1:18" ht="15" thickBot="1" x14ac:dyDescent="0.35">
      <c r="A37" s="98"/>
      <c r="B37" s="40" t="s">
        <v>32</v>
      </c>
      <c r="C37" s="12">
        <v>158</v>
      </c>
      <c r="D37" s="13">
        <v>7.2054624290000007</v>
      </c>
      <c r="E37" s="12">
        <v>9734</v>
      </c>
      <c r="F37" s="13">
        <v>188.399997762</v>
      </c>
      <c r="G37" s="14">
        <f>C37+E37</f>
        <v>9892</v>
      </c>
      <c r="H37" s="15">
        <f>D37+F37</f>
        <v>195.60546019099999</v>
      </c>
      <c r="I37" s="16">
        <v>9420</v>
      </c>
      <c r="J37" s="17">
        <v>172.41146501900002</v>
      </c>
      <c r="K37" s="16">
        <v>38</v>
      </c>
      <c r="L37" s="17">
        <v>1.8362602859999999</v>
      </c>
      <c r="M37" s="18">
        <f>G37-I37-K37</f>
        <v>434</v>
      </c>
      <c r="N37" s="38">
        <f>H37-J37-L37</f>
        <v>21.357734885999974</v>
      </c>
      <c r="O37" s="28">
        <f t="shared" si="4"/>
        <v>0.95228467448443188</v>
      </c>
      <c r="P37" s="29">
        <f t="shared" si="5"/>
        <v>0.88142460261921074</v>
      </c>
      <c r="Q37" s="29">
        <f t="shared" si="6"/>
        <v>4.3873837444399516E-2</v>
      </c>
      <c r="R37" s="30">
        <f t="shared" si="7"/>
        <v>0.10918782566266351</v>
      </c>
    </row>
    <row r="38" spans="1:18" x14ac:dyDescent="0.3">
      <c r="A38" s="86" t="s">
        <v>21</v>
      </c>
      <c r="B38" s="39" t="s">
        <v>44</v>
      </c>
      <c r="C38" s="6"/>
      <c r="D38" s="7"/>
      <c r="E38" s="6"/>
      <c r="F38" s="7"/>
      <c r="G38" s="8"/>
      <c r="H38" s="9"/>
      <c r="I38" s="6"/>
      <c r="J38" s="7"/>
      <c r="K38" s="6"/>
      <c r="L38" s="7"/>
      <c r="M38" s="10"/>
      <c r="N38" s="11"/>
      <c r="O38" s="25" t="e">
        <f t="shared" si="4"/>
        <v>#DIV/0!</v>
      </c>
      <c r="P38" s="26" t="e">
        <f t="shared" si="5"/>
        <v>#DIV/0!</v>
      </c>
      <c r="Q38" s="26" t="e">
        <f t="shared" si="6"/>
        <v>#DIV/0!</v>
      </c>
      <c r="R38" s="27" t="e">
        <f t="shared" si="7"/>
        <v>#DIV/0!</v>
      </c>
    </row>
    <row r="39" spans="1:18" ht="15" thickBot="1" x14ac:dyDescent="0.35">
      <c r="A39" s="87"/>
      <c r="B39" s="40" t="s">
        <v>32</v>
      </c>
      <c r="C39" s="12">
        <v>1701</v>
      </c>
      <c r="D39" s="13">
        <v>44.426104584000001</v>
      </c>
      <c r="E39" s="12">
        <v>1175</v>
      </c>
      <c r="F39" s="13">
        <v>31.061603079000001</v>
      </c>
      <c r="G39" s="14">
        <f>C39+E39</f>
        <v>2876</v>
      </c>
      <c r="H39" s="15">
        <f>D39+F39</f>
        <v>75.487707663000009</v>
      </c>
      <c r="I39" s="16">
        <v>907</v>
      </c>
      <c r="J39" s="17">
        <v>27.774409987999999</v>
      </c>
      <c r="K39" s="16">
        <v>530</v>
      </c>
      <c r="L39" s="17">
        <v>10.190484079999999</v>
      </c>
      <c r="M39" s="18">
        <f>G39-I39-K39</f>
        <v>1439</v>
      </c>
      <c r="N39" s="38">
        <f>H39-J39-L39</f>
        <v>37.522813595000009</v>
      </c>
      <c r="O39" s="28">
        <f t="shared" si="4"/>
        <v>0.31536856745479835</v>
      </c>
      <c r="P39" s="29">
        <f t="shared" si="5"/>
        <v>0.3679328840132936</v>
      </c>
      <c r="Q39" s="29">
        <f t="shared" si="6"/>
        <v>0.50034770514603621</v>
      </c>
      <c r="R39" s="30">
        <f t="shared" si="7"/>
        <v>0.49707183800723176</v>
      </c>
    </row>
    <row r="40" spans="1:18" x14ac:dyDescent="0.3">
      <c r="A40" s="95" t="s">
        <v>22</v>
      </c>
      <c r="B40" s="39" t="s">
        <v>44</v>
      </c>
      <c r="C40" s="6"/>
      <c r="D40" s="7"/>
      <c r="E40" s="6"/>
      <c r="F40" s="7"/>
      <c r="G40" s="8"/>
      <c r="H40" s="9"/>
      <c r="I40" s="6"/>
      <c r="J40" s="7"/>
      <c r="K40" s="6"/>
      <c r="L40" s="7"/>
      <c r="M40" s="10"/>
      <c r="N40" s="11"/>
      <c r="O40" s="25" t="e">
        <f t="shared" si="4"/>
        <v>#DIV/0!</v>
      </c>
      <c r="P40" s="26" t="e">
        <f t="shared" si="5"/>
        <v>#DIV/0!</v>
      </c>
      <c r="Q40" s="26" t="e">
        <f t="shared" si="6"/>
        <v>#DIV/0!</v>
      </c>
      <c r="R40" s="27" t="e">
        <f t="shared" si="7"/>
        <v>#DIV/0!</v>
      </c>
    </row>
    <row r="41" spans="1:18" ht="15" thickBot="1" x14ac:dyDescent="0.35">
      <c r="A41" s="96"/>
      <c r="B41" s="40" t="s">
        <v>32</v>
      </c>
      <c r="C41" s="12">
        <v>27</v>
      </c>
      <c r="D41" s="13">
        <v>0.73760004199999996</v>
      </c>
      <c r="E41" s="12">
        <v>34</v>
      </c>
      <c r="F41" s="13">
        <v>0.69779502699999996</v>
      </c>
      <c r="G41" s="14">
        <f>C41+E41</f>
        <v>61</v>
      </c>
      <c r="H41" s="15">
        <f>D41+F41</f>
        <v>1.4353950689999999</v>
      </c>
      <c r="I41" s="16">
        <v>33</v>
      </c>
      <c r="J41" s="17">
        <v>0.49523635899999996</v>
      </c>
      <c r="K41" s="16">
        <v>3</v>
      </c>
      <c r="L41" s="17">
        <v>0.14157077600000001</v>
      </c>
      <c r="M41" s="18">
        <f>G41-I41-K41</f>
        <v>25</v>
      </c>
      <c r="N41" s="38">
        <f>H41-J41-L41</f>
        <v>0.79858793399999994</v>
      </c>
      <c r="O41" s="28">
        <f t="shared" si="4"/>
        <v>0.54098360655737709</v>
      </c>
      <c r="P41" s="29">
        <f t="shared" si="5"/>
        <v>0.34501745874396617</v>
      </c>
      <c r="Q41" s="29">
        <f t="shared" si="6"/>
        <v>0.4098360655737705</v>
      </c>
      <c r="R41" s="30">
        <f t="shared" si="7"/>
        <v>0.55635410156198606</v>
      </c>
    </row>
    <row r="42" spans="1:18" x14ac:dyDescent="0.3">
      <c r="A42" s="95" t="s">
        <v>23</v>
      </c>
      <c r="B42" s="39" t="s">
        <v>44</v>
      </c>
      <c r="C42" s="6"/>
      <c r="D42" s="7"/>
      <c r="E42" s="6"/>
      <c r="F42" s="7"/>
      <c r="G42" s="8"/>
      <c r="H42" s="9"/>
      <c r="I42" s="6"/>
      <c r="J42" s="7"/>
      <c r="K42" s="6"/>
      <c r="L42" s="7"/>
      <c r="M42" s="10"/>
      <c r="N42" s="11"/>
      <c r="O42" s="25" t="e">
        <f t="shared" si="4"/>
        <v>#DIV/0!</v>
      </c>
      <c r="P42" s="26" t="e">
        <f t="shared" si="5"/>
        <v>#DIV/0!</v>
      </c>
      <c r="Q42" s="26" t="e">
        <f t="shared" si="6"/>
        <v>#DIV/0!</v>
      </c>
      <c r="R42" s="27" t="e">
        <f t="shared" si="7"/>
        <v>#DIV/0!</v>
      </c>
    </row>
    <row r="43" spans="1:18" ht="15" thickBot="1" x14ac:dyDescent="0.35">
      <c r="A43" s="96"/>
      <c r="B43" s="40" t="s">
        <v>32</v>
      </c>
      <c r="C43" s="12">
        <v>6152</v>
      </c>
      <c r="D43" s="13">
        <v>139.02216849200002</v>
      </c>
      <c r="E43" s="12">
        <v>12504</v>
      </c>
      <c r="F43" s="13">
        <v>142.81759387100001</v>
      </c>
      <c r="G43" s="14">
        <f>C43+E43</f>
        <v>18656</v>
      </c>
      <c r="H43" s="15">
        <f>D43+F43</f>
        <v>281.83976236300003</v>
      </c>
      <c r="I43" s="16">
        <v>16613</v>
      </c>
      <c r="J43" s="17">
        <v>271.25228747099999</v>
      </c>
      <c r="K43" s="16">
        <v>155</v>
      </c>
      <c r="L43" s="17">
        <v>1.0875921230000001</v>
      </c>
      <c r="M43" s="18">
        <f>G43-I43-K43</f>
        <v>1888</v>
      </c>
      <c r="N43" s="38">
        <f>H43-J43-L43</f>
        <v>9.4998827690000454</v>
      </c>
      <c r="O43" s="28">
        <f t="shared" si="4"/>
        <v>0.89049099485420236</v>
      </c>
      <c r="P43" s="29">
        <f t="shared" si="5"/>
        <v>0.96243441733262702</v>
      </c>
      <c r="Q43" s="29">
        <f t="shared" si="6"/>
        <v>0.10120068610634649</v>
      </c>
      <c r="R43" s="30">
        <f t="shared" si="7"/>
        <v>3.3706680311362591E-2</v>
      </c>
    </row>
    <row r="44" spans="1:18" x14ac:dyDescent="0.3">
      <c r="A44" s="95" t="s">
        <v>37</v>
      </c>
      <c r="B44" s="39" t="s">
        <v>44</v>
      </c>
      <c r="C44" s="6"/>
      <c r="D44" s="7"/>
      <c r="E44" s="6"/>
      <c r="F44" s="7"/>
      <c r="G44" s="8"/>
      <c r="H44" s="9"/>
      <c r="I44" s="6"/>
      <c r="J44" s="7"/>
      <c r="K44" s="6"/>
      <c r="L44" s="7"/>
      <c r="M44" s="10"/>
      <c r="N44" s="11"/>
      <c r="O44" s="25">
        <v>0</v>
      </c>
      <c r="P44" s="26">
        <v>0</v>
      </c>
      <c r="Q44" s="26">
        <v>0</v>
      </c>
      <c r="R44" s="27">
        <v>0</v>
      </c>
    </row>
    <row r="45" spans="1:18" ht="15" thickBot="1" x14ac:dyDescent="0.35">
      <c r="A45" s="96"/>
      <c r="B45" s="40" t="s">
        <v>32</v>
      </c>
      <c r="C45" s="12">
        <v>3465</v>
      </c>
      <c r="D45" s="13">
        <v>19.706125981</v>
      </c>
      <c r="E45" s="12">
        <v>1281</v>
      </c>
      <c r="F45" s="13">
        <v>6.9998318239999993</v>
      </c>
      <c r="G45" s="14">
        <f>C45+E45</f>
        <v>4746</v>
      </c>
      <c r="H45" s="15">
        <f>D45+F45</f>
        <v>26.705957804999997</v>
      </c>
      <c r="I45" s="16">
        <v>937</v>
      </c>
      <c r="J45" s="17">
        <v>6.7893264739999992</v>
      </c>
      <c r="K45" s="16">
        <v>0</v>
      </c>
      <c r="L45" s="17">
        <v>0</v>
      </c>
      <c r="M45" s="18">
        <f>G45-I45-K45</f>
        <v>3809</v>
      </c>
      <c r="N45" s="38">
        <f>H45-J45-L45</f>
        <v>19.916631330999998</v>
      </c>
      <c r="O45" s="28">
        <v>0</v>
      </c>
      <c r="P45" s="29">
        <v>0</v>
      </c>
      <c r="Q45" s="29">
        <v>0</v>
      </c>
      <c r="R45" s="30">
        <f t="shared" ref="R45:R59" si="8">N45/H45</f>
        <v>0.74577483707665881</v>
      </c>
    </row>
    <row r="46" spans="1:18" x14ac:dyDescent="0.3">
      <c r="A46" s="95" t="s">
        <v>24</v>
      </c>
      <c r="B46" s="39" t="s">
        <v>44</v>
      </c>
      <c r="C46" s="6"/>
      <c r="D46" s="7"/>
      <c r="E46" s="6"/>
      <c r="F46" s="7"/>
      <c r="G46" s="8"/>
      <c r="H46" s="9"/>
      <c r="I46" s="6"/>
      <c r="J46" s="7"/>
      <c r="K46" s="6"/>
      <c r="L46" s="7"/>
      <c r="M46" s="10"/>
      <c r="N46" s="11"/>
      <c r="O46" s="25" t="e">
        <f t="shared" ref="O46:O59" si="9">I46/G46</f>
        <v>#DIV/0!</v>
      </c>
      <c r="P46" s="26" t="e">
        <f t="shared" ref="P46:P59" si="10">J46/H46</f>
        <v>#DIV/0!</v>
      </c>
      <c r="Q46" s="26" t="e">
        <f t="shared" ref="Q46:Q59" si="11">M46/G46</f>
        <v>#DIV/0!</v>
      </c>
      <c r="R46" s="27" t="e">
        <f t="shared" si="8"/>
        <v>#DIV/0!</v>
      </c>
    </row>
    <row r="47" spans="1:18" ht="15" thickBot="1" x14ac:dyDescent="0.35">
      <c r="A47" s="96"/>
      <c r="B47" s="40" t="s">
        <v>32</v>
      </c>
      <c r="C47" s="12">
        <v>4272</v>
      </c>
      <c r="D47" s="13">
        <v>126.64688308900001</v>
      </c>
      <c r="E47" s="12">
        <v>86494</v>
      </c>
      <c r="F47" s="13">
        <v>306.846733003</v>
      </c>
      <c r="G47" s="14">
        <f>C47+E47</f>
        <v>90766</v>
      </c>
      <c r="H47" s="15">
        <f>D47+F47</f>
        <v>433.49361609200002</v>
      </c>
      <c r="I47" s="16">
        <v>88520</v>
      </c>
      <c r="J47" s="17">
        <v>388.504031145</v>
      </c>
      <c r="K47" s="16">
        <v>268</v>
      </c>
      <c r="L47" s="17">
        <v>5.6071471219999998</v>
      </c>
      <c r="M47" s="18">
        <f>G47-I47-K47</f>
        <v>1978</v>
      </c>
      <c r="N47" s="38">
        <f>H47-J47-L47</f>
        <v>39.382437825000025</v>
      </c>
      <c r="O47" s="28">
        <f t="shared" si="9"/>
        <v>0.9752550514509839</v>
      </c>
      <c r="P47" s="29">
        <f t="shared" si="10"/>
        <v>0.89621626875941829</v>
      </c>
      <c r="Q47" s="29">
        <f t="shared" si="11"/>
        <v>2.1792301081902915E-2</v>
      </c>
      <c r="R47" s="30">
        <f t="shared" si="8"/>
        <v>9.0848945320204946E-2</v>
      </c>
    </row>
    <row r="48" spans="1:18" x14ac:dyDescent="0.3">
      <c r="A48" s="95" t="s">
        <v>25</v>
      </c>
      <c r="B48" s="39" t="s">
        <v>44</v>
      </c>
      <c r="C48" s="6"/>
      <c r="D48" s="7"/>
      <c r="E48" s="6"/>
      <c r="F48" s="7"/>
      <c r="G48" s="8"/>
      <c r="H48" s="9"/>
      <c r="I48" s="6"/>
      <c r="J48" s="7"/>
      <c r="K48" s="6"/>
      <c r="L48" s="7"/>
      <c r="M48" s="10"/>
      <c r="N48" s="11"/>
      <c r="O48" s="25" t="e">
        <f t="shared" si="9"/>
        <v>#DIV/0!</v>
      </c>
      <c r="P48" s="26" t="e">
        <f t="shared" si="10"/>
        <v>#DIV/0!</v>
      </c>
      <c r="Q48" s="26" t="e">
        <f t="shared" si="11"/>
        <v>#DIV/0!</v>
      </c>
      <c r="R48" s="27" t="e">
        <f t="shared" si="8"/>
        <v>#DIV/0!</v>
      </c>
    </row>
    <row r="49" spans="1:18" ht="15" thickBot="1" x14ac:dyDescent="0.35">
      <c r="A49" s="96"/>
      <c r="B49" s="40" t="s">
        <v>32</v>
      </c>
      <c r="C49" s="12">
        <v>1290</v>
      </c>
      <c r="D49" s="13">
        <v>15.531859180000001</v>
      </c>
      <c r="E49" s="12">
        <v>1298</v>
      </c>
      <c r="F49" s="13">
        <v>16.587985869000001</v>
      </c>
      <c r="G49" s="14">
        <f>C49+E49</f>
        <v>2588</v>
      </c>
      <c r="H49" s="15">
        <f>D49+F49</f>
        <v>32.119845049000006</v>
      </c>
      <c r="I49" s="16">
        <v>898</v>
      </c>
      <c r="J49" s="17">
        <v>13.138663104999999</v>
      </c>
      <c r="K49" s="16">
        <v>138</v>
      </c>
      <c r="L49" s="17">
        <v>1.361583598</v>
      </c>
      <c r="M49" s="18">
        <f>G49-I49-K49</f>
        <v>1552</v>
      </c>
      <c r="N49" s="38">
        <f>H49-J49-L49</f>
        <v>17.619598346000007</v>
      </c>
      <c r="O49" s="28">
        <f t="shared" si="9"/>
        <v>0.34698608964451316</v>
      </c>
      <c r="P49" s="29">
        <f t="shared" si="10"/>
        <v>0.40905126051998336</v>
      </c>
      <c r="Q49" s="29">
        <f t="shared" si="11"/>
        <v>0.59969088098918089</v>
      </c>
      <c r="R49" s="30">
        <f t="shared" si="8"/>
        <v>0.54855801200537113</v>
      </c>
    </row>
    <row r="50" spans="1:18" x14ac:dyDescent="0.3">
      <c r="A50" s="95" t="s">
        <v>26</v>
      </c>
      <c r="B50" s="39" t="s">
        <v>44</v>
      </c>
      <c r="C50" s="6"/>
      <c r="D50" s="7"/>
      <c r="E50" s="6"/>
      <c r="F50" s="7"/>
      <c r="G50" s="8"/>
      <c r="H50" s="9"/>
      <c r="I50" s="6"/>
      <c r="J50" s="7"/>
      <c r="K50" s="6"/>
      <c r="L50" s="7"/>
      <c r="M50" s="10"/>
      <c r="N50" s="11"/>
      <c r="O50" s="25" t="e">
        <f t="shared" si="9"/>
        <v>#DIV/0!</v>
      </c>
      <c r="P50" s="26" t="e">
        <f t="shared" si="10"/>
        <v>#DIV/0!</v>
      </c>
      <c r="Q50" s="26" t="e">
        <f t="shared" si="11"/>
        <v>#DIV/0!</v>
      </c>
      <c r="R50" s="27" t="e">
        <f t="shared" si="8"/>
        <v>#DIV/0!</v>
      </c>
    </row>
    <row r="51" spans="1:18" ht="15" thickBot="1" x14ac:dyDescent="0.35">
      <c r="A51" s="96"/>
      <c r="B51" s="40" t="s">
        <v>32</v>
      </c>
      <c r="C51" s="12">
        <v>891</v>
      </c>
      <c r="D51" s="13">
        <v>13.07</v>
      </c>
      <c r="E51" s="12">
        <v>1439</v>
      </c>
      <c r="F51" s="13">
        <v>24.823988091</v>
      </c>
      <c r="G51" s="14">
        <f>C51+E51</f>
        <v>2330</v>
      </c>
      <c r="H51" s="15">
        <f>D51+F51</f>
        <v>37.893988090999997</v>
      </c>
      <c r="I51" s="16">
        <v>1577</v>
      </c>
      <c r="J51" s="17">
        <v>22.188790308000002</v>
      </c>
      <c r="K51" s="16">
        <v>144</v>
      </c>
      <c r="L51" s="17">
        <v>2.3034168399999997</v>
      </c>
      <c r="M51" s="18">
        <f>G51-I51-K51</f>
        <v>609</v>
      </c>
      <c r="N51" s="38">
        <f>H51-J51-L51</f>
        <v>13.401780942999995</v>
      </c>
      <c r="O51" s="28">
        <f t="shared" si="9"/>
        <v>0.6768240343347639</v>
      </c>
      <c r="P51" s="29">
        <f t="shared" si="10"/>
        <v>0.58554909171119796</v>
      </c>
      <c r="Q51" s="29">
        <f t="shared" si="11"/>
        <v>0.2613733905579399</v>
      </c>
      <c r="R51" s="30">
        <f t="shared" si="8"/>
        <v>0.35366509618402986</v>
      </c>
    </row>
    <row r="52" spans="1:18" x14ac:dyDescent="0.3">
      <c r="A52" s="95" t="s">
        <v>27</v>
      </c>
      <c r="B52" s="39" t="s">
        <v>44</v>
      </c>
      <c r="C52" s="6"/>
      <c r="D52" s="7"/>
      <c r="E52" s="6"/>
      <c r="F52" s="7"/>
      <c r="G52" s="8"/>
      <c r="H52" s="9"/>
      <c r="I52" s="6"/>
      <c r="J52" s="7"/>
      <c r="K52" s="6"/>
      <c r="L52" s="7"/>
      <c r="M52" s="10"/>
      <c r="N52" s="11"/>
      <c r="O52" s="25" t="e">
        <f t="shared" si="9"/>
        <v>#DIV/0!</v>
      </c>
      <c r="P52" s="26" t="e">
        <f t="shared" si="10"/>
        <v>#DIV/0!</v>
      </c>
      <c r="Q52" s="26" t="e">
        <f t="shared" si="11"/>
        <v>#DIV/0!</v>
      </c>
      <c r="R52" s="27" t="e">
        <f t="shared" si="8"/>
        <v>#DIV/0!</v>
      </c>
    </row>
    <row r="53" spans="1:18" ht="15" thickBot="1" x14ac:dyDescent="0.35">
      <c r="A53" s="96"/>
      <c r="B53" s="40" t="s">
        <v>32</v>
      </c>
      <c r="C53" s="12">
        <v>1984</v>
      </c>
      <c r="D53" s="13">
        <v>60.348885142999997</v>
      </c>
      <c r="E53" s="12">
        <v>4897</v>
      </c>
      <c r="F53" s="13">
        <v>104.432219988</v>
      </c>
      <c r="G53" s="14">
        <f>C53+E53</f>
        <v>6881</v>
      </c>
      <c r="H53" s="15">
        <f>D53+F53</f>
        <v>164.781105131</v>
      </c>
      <c r="I53" s="16">
        <v>5549</v>
      </c>
      <c r="J53" s="17">
        <v>127.89260752</v>
      </c>
      <c r="K53" s="16">
        <v>83</v>
      </c>
      <c r="L53" s="17">
        <v>1.8489410039999998</v>
      </c>
      <c r="M53" s="18">
        <f>G53-I53-K53</f>
        <v>1249</v>
      </c>
      <c r="N53" s="38">
        <f>H53-J53-L53</f>
        <v>35.039556607000009</v>
      </c>
      <c r="O53" s="28">
        <f t="shared" si="9"/>
        <v>0.80642348495858163</v>
      </c>
      <c r="P53" s="29">
        <f t="shared" si="10"/>
        <v>0.77613636234764982</v>
      </c>
      <c r="Q53" s="29">
        <f t="shared" si="11"/>
        <v>0.18151431477982852</v>
      </c>
      <c r="R53" s="30">
        <f t="shared" si="8"/>
        <v>0.21264304896574016</v>
      </c>
    </row>
    <row r="54" spans="1:18" x14ac:dyDescent="0.3">
      <c r="A54" s="95" t="s">
        <v>28</v>
      </c>
      <c r="B54" s="39" t="s">
        <v>44</v>
      </c>
      <c r="C54" s="21"/>
      <c r="D54" s="22"/>
      <c r="E54" s="21"/>
      <c r="F54" s="22"/>
      <c r="G54" s="21"/>
      <c r="H54" s="22"/>
      <c r="I54" s="21"/>
      <c r="J54" s="22"/>
      <c r="K54" s="21"/>
      <c r="L54" s="22"/>
      <c r="M54" s="10"/>
      <c r="N54" s="11"/>
      <c r="O54" s="32" t="e">
        <f t="shared" si="9"/>
        <v>#DIV/0!</v>
      </c>
      <c r="P54" s="33" t="e">
        <f t="shared" si="10"/>
        <v>#DIV/0!</v>
      </c>
      <c r="Q54" s="33" t="e">
        <f t="shared" si="11"/>
        <v>#DIV/0!</v>
      </c>
      <c r="R54" s="34" t="e">
        <f t="shared" si="8"/>
        <v>#DIV/0!</v>
      </c>
    </row>
    <row r="55" spans="1:18" ht="15" thickBot="1" x14ac:dyDescent="0.35">
      <c r="A55" s="96"/>
      <c r="B55" s="40" t="s">
        <v>32</v>
      </c>
      <c r="C55" s="12">
        <v>62483</v>
      </c>
      <c r="D55" s="13">
        <v>1502.01</v>
      </c>
      <c r="E55" s="12">
        <v>257990</v>
      </c>
      <c r="F55" s="13">
        <v>2913.5525182169999</v>
      </c>
      <c r="G55" s="14">
        <f>C55+E55</f>
        <v>320473</v>
      </c>
      <c r="H55" s="15">
        <f>D55+F55</f>
        <v>4415.5625182169997</v>
      </c>
      <c r="I55" s="16">
        <v>254357</v>
      </c>
      <c r="J55" s="17">
        <v>2999.7774963819998</v>
      </c>
      <c r="K55" s="16">
        <v>4796</v>
      </c>
      <c r="L55" s="17">
        <v>150.705818389</v>
      </c>
      <c r="M55" s="18">
        <f>G55-I55-K55</f>
        <v>61320</v>
      </c>
      <c r="N55" s="38">
        <f>H55-J55-L55</f>
        <v>1265.0792034460001</v>
      </c>
      <c r="O55" s="35">
        <f t="shared" si="9"/>
        <v>0.79369244834978303</v>
      </c>
      <c r="P55" s="36">
        <f t="shared" si="10"/>
        <v>0.67936474322490337</v>
      </c>
      <c r="Q55" s="36">
        <f t="shared" si="11"/>
        <v>0.19134217235149295</v>
      </c>
      <c r="R55" s="37">
        <f t="shared" si="8"/>
        <v>0.28650465217664678</v>
      </c>
    </row>
    <row r="56" spans="1:18" x14ac:dyDescent="0.3">
      <c r="A56" s="95" t="s">
        <v>29</v>
      </c>
      <c r="B56" s="39" t="s">
        <v>44</v>
      </c>
      <c r="C56" s="6"/>
      <c r="D56" s="7"/>
      <c r="E56" s="6"/>
      <c r="F56" s="7"/>
      <c r="G56" s="8"/>
      <c r="H56" s="9"/>
      <c r="I56" s="6"/>
      <c r="J56" s="7"/>
      <c r="K56" s="6"/>
      <c r="L56" s="7"/>
      <c r="M56" s="10"/>
      <c r="N56" s="11"/>
      <c r="O56" s="25" t="e">
        <f t="shared" si="9"/>
        <v>#DIV/0!</v>
      </c>
      <c r="P56" s="26" t="e">
        <f t="shared" si="10"/>
        <v>#DIV/0!</v>
      </c>
      <c r="Q56" s="26" t="e">
        <f t="shared" si="11"/>
        <v>#DIV/0!</v>
      </c>
      <c r="R56" s="27" t="e">
        <f t="shared" si="8"/>
        <v>#DIV/0!</v>
      </c>
    </row>
    <row r="57" spans="1:18" ht="15" thickBot="1" x14ac:dyDescent="0.35">
      <c r="A57" s="96"/>
      <c r="B57" s="40" t="s">
        <v>32</v>
      </c>
      <c r="C57" s="12">
        <v>1359098</v>
      </c>
      <c r="D57" s="13">
        <v>7313.3503763999997</v>
      </c>
      <c r="E57" s="12">
        <v>1692495</v>
      </c>
      <c r="F57" s="13">
        <v>16371.16</v>
      </c>
      <c r="G57" s="14">
        <f>C57+E57</f>
        <v>3051593</v>
      </c>
      <c r="H57" s="15">
        <f>D57+F57</f>
        <v>23684.510376400001</v>
      </c>
      <c r="I57" s="16">
        <v>1450826</v>
      </c>
      <c r="J57" s="17">
        <v>14598.76</v>
      </c>
      <c r="K57" s="16">
        <v>218403</v>
      </c>
      <c r="L57" s="17">
        <v>1102.6300000000001</v>
      </c>
      <c r="M57" s="18">
        <f>G57-I57-K57</f>
        <v>1382364</v>
      </c>
      <c r="N57" s="38">
        <f>H57-J57-L57</f>
        <v>7983.1203764000011</v>
      </c>
      <c r="O57" s="28">
        <f t="shared" si="9"/>
        <v>0.47543233976483756</v>
      </c>
      <c r="P57" s="29">
        <f t="shared" si="10"/>
        <v>0.61638428525618449</v>
      </c>
      <c r="Q57" s="29">
        <f t="shared" si="11"/>
        <v>0.45299749999426531</v>
      </c>
      <c r="R57" s="30">
        <f t="shared" si="8"/>
        <v>0.33706081525563797</v>
      </c>
    </row>
    <row r="58" spans="1:18" x14ac:dyDescent="0.3">
      <c r="A58" s="95" t="s">
        <v>30</v>
      </c>
      <c r="B58" s="39" t="s">
        <v>44</v>
      </c>
      <c r="C58" s="21"/>
      <c r="D58" s="22"/>
      <c r="E58" s="21"/>
      <c r="F58" s="22"/>
      <c r="G58" s="8"/>
      <c r="H58" s="9"/>
      <c r="I58" s="21"/>
      <c r="J58" s="22"/>
      <c r="K58" s="21"/>
      <c r="L58" s="22"/>
      <c r="M58" s="21"/>
      <c r="N58" s="23"/>
      <c r="O58" s="32" t="e">
        <f t="shared" si="9"/>
        <v>#DIV/0!</v>
      </c>
      <c r="P58" s="33" t="e">
        <f t="shared" si="10"/>
        <v>#DIV/0!</v>
      </c>
      <c r="Q58" s="33" t="e">
        <f t="shared" si="11"/>
        <v>#DIV/0!</v>
      </c>
      <c r="R58" s="34" t="e">
        <f t="shared" si="8"/>
        <v>#DIV/0!</v>
      </c>
    </row>
    <row r="59" spans="1:18" ht="15" thickBot="1" x14ac:dyDescent="0.35">
      <c r="A59" s="96"/>
      <c r="B59" s="42" t="s">
        <v>32</v>
      </c>
      <c r="C59" s="12">
        <v>1421581</v>
      </c>
      <c r="D59" s="13">
        <v>8815.36</v>
      </c>
      <c r="E59" s="12">
        <v>1950485</v>
      </c>
      <c r="F59" s="13">
        <v>19284.71</v>
      </c>
      <c r="G59" s="14">
        <f>C59+E59</f>
        <v>3372066</v>
      </c>
      <c r="H59" s="15">
        <f>D59+F59</f>
        <v>28100.07</v>
      </c>
      <c r="I59" s="16">
        <v>1705183</v>
      </c>
      <c r="J59" s="17">
        <v>17598.537496382</v>
      </c>
      <c r="K59" s="16">
        <v>223199</v>
      </c>
      <c r="L59" s="17">
        <v>1253.335818389</v>
      </c>
      <c r="M59" s="18">
        <f>G59-I59-K59</f>
        <v>1443684</v>
      </c>
      <c r="N59" s="38">
        <f>H59-J59-L59</f>
        <v>9248.1966852290006</v>
      </c>
      <c r="O59" s="35">
        <f t="shared" si="9"/>
        <v>0.50567901102766077</v>
      </c>
      <c r="P59" s="36">
        <f t="shared" si="10"/>
        <v>0.62628091305046574</v>
      </c>
      <c r="Q59" s="36">
        <f t="shared" si="11"/>
        <v>0.42813041025887394</v>
      </c>
      <c r="R59" s="37">
        <f t="shared" si="8"/>
        <v>0.32911649989587216</v>
      </c>
    </row>
  </sheetData>
  <mergeCells count="79"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50:A51"/>
    <mergeCell ref="A38:A39"/>
    <mergeCell ref="L32:L33"/>
    <mergeCell ref="M32:M33"/>
    <mergeCell ref="N32:N33"/>
    <mergeCell ref="O32:O33"/>
    <mergeCell ref="J32:J33"/>
    <mergeCell ref="K32:K33"/>
    <mergeCell ref="H32:H33"/>
    <mergeCell ref="I32:I33"/>
    <mergeCell ref="Q32:Q33"/>
    <mergeCell ref="R32:R33"/>
    <mergeCell ref="A34:A35"/>
    <mergeCell ref="A36:A37"/>
    <mergeCell ref="P32:P33"/>
    <mergeCell ref="A31:A33"/>
    <mergeCell ref="B31:B33"/>
    <mergeCell ref="C31:D31"/>
    <mergeCell ref="O31:P31"/>
    <mergeCell ref="Q31:R31"/>
    <mergeCell ref="C32:C33"/>
    <mergeCell ref="D32:D33"/>
    <mergeCell ref="E32:E33"/>
    <mergeCell ref="F32:F33"/>
    <mergeCell ref="G32:G33"/>
    <mergeCell ref="G31:H31"/>
    <mergeCell ref="I31:J31"/>
    <mergeCell ref="K31:L31"/>
    <mergeCell ref="M31:N31"/>
    <mergeCell ref="A19:A20"/>
    <mergeCell ref="A21:A22"/>
    <mergeCell ref="A23:A24"/>
    <mergeCell ref="A27:A28"/>
    <mergeCell ref="A29:A30"/>
    <mergeCell ref="A25:A26"/>
    <mergeCell ref="E31:F31"/>
    <mergeCell ref="R3:R4"/>
    <mergeCell ref="A5:A6"/>
    <mergeCell ref="A7:A8"/>
    <mergeCell ref="A9:A10"/>
    <mergeCell ref="A11:A12"/>
    <mergeCell ref="O3:O4"/>
    <mergeCell ref="P3:P4"/>
    <mergeCell ref="Q3:Q4"/>
    <mergeCell ref="K3:K4"/>
    <mergeCell ref="L3:L4"/>
    <mergeCell ref="M3:M4"/>
    <mergeCell ref="A15:A16"/>
    <mergeCell ref="A17:A18"/>
    <mergeCell ref="Q2:R2"/>
    <mergeCell ref="C3:C4"/>
    <mergeCell ref="D3:D4"/>
    <mergeCell ref="E3:E4"/>
    <mergeCell ref="F3:F4"/>
    <mergeCell ref="G3:G4"/>
    <mergeCell ref="H3:H4"/>
    <mergeCell ref="I3:I4"/>
    <mergeCell ref="J3:J4"/>
    <mergeCell ref="K2:L2"/>
    <mergeCell ref="M2:N2"/>
    <mergeCell ref="O2:P2"/>
    <mergeCell ref="A13:A14"/>
    <mergeCell ref="N3:N4"/>
    <mergeCell ref="A1:J1"/>
    <mergeCell ref="A2:A4"/>
    <mergeCell ref="B2:B4"/>
    <mergeCell ref="C2:D2"/>
    <mergeCell ref="E2:F2"/>
    <mergeCell ref="G2:H2"/>
    <mergeCell ref="I2:J2"/>
  </mergeCells>
  <pageMargins left="0.25" right="0.25" top="0.75" bottom="0.75" header="0.3" footer="0.3"/>
  <pageSetup paperSize="9" scale="74" fitToHeight="0" orientation="landscape" r:id="rId1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60"/>
  <sheetViews>
    <sheetView zoomScaleNormal="100" workbookViewId="0">
      <selection activeCell="Y1" sqref="Y1"/>
    </sheetView>
  </sheetViews>
  <sheetFormatPr defaultColWidth="9.44140625" defaultRowHeight="14.4" x14ac:dyDescent="0.3"/>
  <cols>
    <col min="1" max="1" width="13.6640625" style="3" bestFit="1" customWidth="1"/>
    <col min="2" max="2" width="6.6640625" style="3" customWidth="1"/>
    <col min="3" max="3" width="6.44140625" style="3" customWidth="1"/>
    <col min="4" max="4" width="8.109375" style="2" customWidth="1"/>
    <col min="5" max="5" width="9.88671875" style="3" customWidth="1"/>
    <col min="6" max="6" width="10.5546875" style="2" customWidth="1"/>
    <col min="7" max="7" width="10.44140625" style="3" bestFit="1" customWidth="1"/>
    <col min="8" max="8" width="10.6640625" style="1" bestFit="1" customWidth="1"/>
    <col min="9" max="9" width="10.33203125" style="3" customWidth="1"/>
    <col min="10" max="10" width="10.44140625" style="2" customWidth="1"/>
    <col min="11" max="11" width="9" style="3" customWidth="1"/>
    <col min="12" max="12" width="13.33203125" style="2" customWidth="1"/>
    <col min="13" max="13" width="6" style="2" customWidth="1"/>
    <col min="14" max="14" width="13.33203125" style="2" customWidth="1"/>
    <col min="15" max="15" width="6" style="3" customWidth="1"/>
    <col min="16" max="16" width="14.44140625" style="2" customWidth="1"/>
    <col min="17" max="17" width="7.33203125" style="3" customWidth="1"/>
    <col min="18" max="18" width="11.5546875" style="1" customWidth="1"/>
    <col min="19" max="19" width="7.6640625" style="3" customWidth="1"/>
    <col min="20" max="22" width="7.33203125" style="3" customWidth="1"/>
    <col min="23" max="23" width="8.88671875" style="3" customWidth="1"/>
    <col min="24" max="24" width="7.88671875" style="3" customWidth="1"/>
    <col min="25" max="236" width="9.44140625" style="3"/>
    <col min="237" max="237" width="23.44140625" style="3" customWidth="1"/>
    <col min="238" max="248" width="9.44140625" style="3" customWidth="1"/>
    <col min="249" max="249" width="11.33203125" style="3" customWidth="1"/>
    <col min="250" max="253" width="9.44140625" style="3" customWidth="1"/>
    <col min="254" max="492" width="9.44140625" style="3"/>
    <col min="493" max="493" width="23.44140625" style="3" customWidth="1"/>
    <col min="494" max="504" width="9.44140625" style="3" customWidth="1"/>
    <col min="505" max="505" width="11.33203125" style="3" customWidth="1"/>
    <col min="506" max="509" width="9.44140625" style="3" customWidth="1"/>
    <col min="510" max="748" width="9.44140625" style="3"/>
    <col min="749" max="749" width="23.44140625" style="3" customWidth="1"/>
    <col min="750" max="760" width="9.44140625" style="3" customWidth="1"/>
    <col min="761" max="761" width="11.33203125" style="3" customWidth="1"/>
    <col min="762" max="765" width="9.44140625" style="3" customWidth="1"/>
    <col min="766" max="1004" width="9.44140625" style="3"/>
    <col min="1005" max="1005" width="23.44140625" style="3" customWidth="1"/>
    <col min="1006" max="1016" width="9.44140625" style="3" customWidth="1"/>
    <col min="1017" max="1017" width="11.33203125" style="3" customWidth="1"/>
    <col min="1018" max="1021" width="9.44140625" style="3" customWidth="1"/>
    <col min="1022" max="1260" width="9.44140625" style="3"/>
    <col min="1261" max="1261" width="23.44140625" style="3" customWidth="1"/>
    <col min="1262" max="1272" width="9.44140625" style="3" customWidth="1"/>
    <col min="1273" max="1273" width="11.33203125" style="3" customWidth="1"/>
    <col min="1274" max="1277" width="9.44140625" style="3" customWidth="1"/>
    <col min="1278" max="1516" width="9.44140625" style="3"/>
    <col min="1517" max="1517" width="23.44140625" style="3" customWidth="1"/>
    <col min="1518" max="1528" width="9.44140625" style="3" customWidth="1"/>
    <col min="1529" max="1529" width="11.33203125" style="3" customWidth="1"/>
    <col min="1530" max="1533" width="9.44140625" style="3" customWidth="1"/>
    <col min="1534" max="1772" width="9.44140625" style="3"/>
    <col min="1773" max="1773" width="23.44140625" style="3" customWidth="1"/>
    <col min="1774" max="1784" width="9.44140625" style="3" customWidth="1"/>
    <col min="1785" max="1785" width="11.33203125" style="3" customWidth="1"/>
    <col min="1786" max="1789" width="9.44140625" style="3" customWidth="1"/>
    <col min="1790" max="2028" width="9.44140625" style="3"/>
    <col min="2029" max="2029" width="23.44140625" style="3" customWidth="1"/>
    <col min="2030" max="2040" width="9.44140625" style="3" customWidth="1"/>
    <col min="2041" max="2041" width="11.33203125" style="3" customWidth="1"/>
    <col min="2042" max="2045" width="9.44140625" style="3" customWidth="1"/>
    <col min="2046" max="2284" width="9.44140625" style="3"/>
    <col min="2285" max="2285" width="23.44140625" style="3" customWidth="1"/>
    <col min="2286" max="2296" width="9.44140625" style="3" customWidth="1"/>
    <col min="2297" max="2297" width="11.33203125" style="3" customWidth="1"/>
    <col min="2298" max="2301" width="9.44140625" style="3" customWidth="1"/>
    <col min="2302" max="2540" width="9.44140625" style="3"/>
    <col min="2541" max="2541" width="23.44140625" style="3" customWidth="1"/>
    <col min="2542" max="2552" width="9.44140625" style="3" customWidth="1"/>
    <col min="2553" max="2553" width="11.33203125" style="3" customWidth="1"/>
    <col min="2554" max="2557" width="9.44140625" style="3" customWidth="1"/>
    <col min="2558" max="2796" width="9.44140625" style="3"/>
    <col min="2797" max="2797" width="23.44140625" style="3" customWidth="1"/>
    <col min="2798" max="2808" width="9.44140625" style="3" customWidth="1"/>
    <col min="2809" max="2809" width="11.33203125" style="3" customWidth="1"/>
    <col min="2810" max="2813" width="9.44140625" style="3" customWidth="1"/>
    <col min="2814" max="3052" width="9.44140625" style="3"/>
    <col min="3053" max="3053" width="23.44140625" style="3" customWidth="1"/>
    <col min="3054" max="3064" width="9.44140625" style="3" customWidth="1"/>
    <col min="3065" max="3065" width="11.33203125" style="3" customWidth="1"/>
    <col min="3066" max="3069" width="9.44140625" style="3" customWidth="1"/>
    <col min="3070" max="3308" width="9.44140625" style="3"/>
    <col min="3309" max="3309" width="23.44140625" style="3" customWidth="1"/>
    <col min="3310" max="3320" width="9.44140625" style="3" customWidth="1"/>
    <col min="3321" max="3321" width="11.33203125" style="3" customWidth="1"/>
    <col min="3322" max="3325" width="9.44140625" style="3" customWidth="1"/>
    <col min="3326" max="3564" width="9.44140625" style="3"/>
    <col min="3565" max="3565" width="23.44140625" style="3" customWidth="1"/>
    <col min="3566" max="3576" width="9.44140625" style="3" customWidth="1"/>
    <col min="3577" max="3577" width="11.33203125" style="3" customWidth="1"/>
    <col min="3578" max="3581" width="9.44140625" style="3" customWidth="1"/>
    <col min="3582" max="3820" width="9.44140625" style="3"/>
    <col min="3821" max="3821" width="23.44140625" style="3" customWidth="1"/>
    <col min="3822" max="3832" width="9.44140625" style="3" customWidth="1"/>
    <col min="3833" max="3833" width="11.33203125" style="3" customWidth="1"/>
    <col min="3834" max="3837" width="9.44140625" style="3" customWidth="1"/>
    <col min="3838" max="4076" width="9.44140625" style="3"/>
    <col min="4077" max="4077" width="23.44140625" style="3" customWidth="1"/>
    <col min="4078" max="4088" width="9.44140625" style="3" customWidth="1"/>
    <col min="4089" max="4089" width="11.33203125" style="3" customWidth="1"/>
    <col min="4090" max="4093" width="9.44140625" style="3" customWidth="1"/>
    <col min="4094" max="4332" width="9.44140625" style="3"/>
    <col min="4333" max="4333" width="23.44140625" style="3" customWidth="1"/>
    <col min="4334" max="4344" width="9.44140625" style="3" customWidth="1"/>
    <col min="4345" max="4345" width="11.33203125" style="3" customWidth="1"/>
    <col min="4346" max="4349" width="9.44140625" style="3" customWidth="1"/>
    <col min="4350" max="4588" width="9.44140625" style="3"/>
    <col min="4589" max="4589" width="23.44140625" style="3" customWidth="1"/>
    <col min="4590" max="4600" width="9.44140625" style="3" customWidth="1"/>
    <col min="4601" max="4601" width="11.33203125" style="3" customWidth="1"/>
    <col min="4602" max="4605" width="9.44140625" style="3" customWidth="1"/>
    <col min="4606" max="4844" width="9.44140625" style="3"/>
    <col min="4845" max="4845" width="23.44140625" style="3" customWidth="1"/>
    <col min="4846" max="4856" width="9.44140625" style="3" customWidth="1"/>
    <col min="4857" max="4857" width="11.33203125" style="3" customWidth="1"/>
    <col min="4858" max="4861" width="9.44140625" style="3" customWidth="1"/>
    <col min="4862" max="5100" width="9.44140625" style="3"/>
    <col min="5101" max="5101" width="23.44140625" style="3" customWidth="1"/>
    <col min="5102" max="5112" width="9.44140625" style="3" customWidth="1"/>
    <col min="5113" max="5113" width="11.33203125" style="3" customWidth="1"/>
    <col min="5114" max="5117" width="9.44140625" style="3" customWidth="1"/>
    <col min="5118" max="5356" width="9.44140625" style="3"/>
    <col min="5357" max="5357" width="23.44140625" style="3" customWidth="1"/>
    <col min="5358" max="5368" width="9.44140625" style="3" customWidth="1"/>
    <col min="5369" max="5369" width="11.33203125" style="3" customWidth="1"/>
    <col min="5370" max="5373" width="9.44140625" style="3" customWidth="1"/>
    <col min="5374" max="5612" width="9.44140625" style="3"/>
    <col min="5613" max="5613" width="23.44140625" style="3" customWidth="1"/>
    <col min="5614" max="5624" width="9.44140625" style="3" customWidth="1"/>
    <col min="5625" max="5625" width="11.33203125" style="3" customWidth="1"/>
    <col min="5626" max="5629" width="9.44140625" style="3" customWidth="1"/>
    <col min="5630" max="5868" width="9.44140625" style="3"/>
    <col min="5869" max="5869" width="23.44140625" style="3" customWidth="1"/>
    <col min="5870" max="5880" width="9.44140625" style="3" customWidth="1"/>
    <col min="5881" max="5881" width="11.33203125" style="3" customWidth="1"/>
    <col min="5882" max="5885" width="9.44140625" style="3" customWidth="1"/>
    <col min="5886" max="6124" width="9.44140625" style="3"/>
    <col min="6125" max="6125" width="23.44140625" style="3" customWidth="1"/>
    <col min="6126" max="6136" width="9.44140625" style="3" customWidth="1"/>
    <col min="6137" max="6137" width="11.33203125" style="3" customWidth="1"/>
    <col min="6138" max="6141" width="9.44140625" style="3" customWidth="1"/>
    <col min="6142" max="6380" width="9.44140625" style="3"/>
    <col min="6381" max="6381" width="23.44140625" style="3" customWidth="1"/>
    <col min="6382" max="6392" width="9.44140625" style="3" customWidth="1"/>
    <col min="6393" max="6393" width="11.33203125" style="3" customWidth="1"/>
    <col min="6394" max="6397" width="9.44140625" style="3" customWidth="1"/>
    <col min="6398" max="6636" width="9.44140625" style="3"/>
    <col min="6637" max="6637" width="23.44140625" style="3" customWidth="1"/>
    <col min="6638" max="6648" width="9.44140625" style="3" customWidth="1"/>
    <col min="6649" max="6649" width="11.33203125" style="3" customWidth="1"/>
    <col min="6650" max="6653" width="9.44140625" style="3" customWidth="1"/>
    <col min="6654" max="6892" width="9.44140625" style="3"/>
    <col min="6893" max="6893" width="23.44140625" style="3" customWidth="1"/>
    <col min="6894" max="6904" width="9.44140625" style="3" customWidth="1"/>
    <col min="6905" max="6905" width="11.33203125" style="3" customWidth="1"/>
    <col min="6906" max="6909" width="9.44140625" style="3" customWidth="1"/>
    <col min="6910" max="7148" width="9.44140625" style="3"/>
    <col min="7149" max="7149" width="23.44140625" style="3" customWidth="1"/>
    <col min="7150" max="7160" width="9.44140625" style="3" customWidth="1"/>
    <col min="7161" max="7161" width="11.33203125" style="3" customWidth="1"/>
    <col min="7162" max="7165" width="9.44140625" style="3" customWidth="1"/>
    <col min="7166" max="7404" width="9.44140625" style="3"/>
    <col min="7405" max="7405" width="23.44140625" style="3" customWidth="1"/>
    <col min="7406" max="7416" width="9.44140625" style="3" customWidth="1"/>
    <col min="7417" max="7417" width="11.33203125" style="3" customWidth="1"/>
    <col min="7418" max="7421" width="9.44140625" style="3" customWidth="1"/>
    <col min="7422" max="7660" width="9.44140625" style="3"/>
    <col min="7661" max="7661" width="23.44140625" style="3" customWidth="1"/>
    <col min="7662" max="7672" width="9.44140625" style="3" customWidth="1"/>
    <col min="7673" max="7673" width="11.33203125" style="3" customWidth="1"/>
    <col min="7674" max="7677" width="9.44140625" style="3" customWidth="1"/>
    <col min="7678" max="7916" width="9.44140625" style="3"/>
    <col min="7917" max="7917" width="23.44140625" style="3" customWidth="1"/>
    <col min="7918" max="7928" width="9.44140625" style="3" customWidth="1"/>
    <col min="7929" max="7929" width="11.33203125" style="3" customWidth="1"/>
    <col min="7930" max="7933" width="9.44140625" style="3" customWidth="1"/>
    <col min="7934" max="8172" width="9.44140625" style="3"/>
    <col min="8173" max="8173" width="23.44140625" style="3" customWidth="1"/>
    <col min="8174" max="8184" width="9.44140625" style="3" customWidth="1"/>
    <col min="8185" max="8185" width="11.33203125" style="3" customWidth="1"/>
    <col min="8186" max="8189" width="9.44140625" style="3" customWidth="1"/>
    <col min="8190" max="8428" width="9.44140625" style="3"/>
    <col min="8429" max="8429" width="23.44140625" style="3" customWidth="1"/>
    <col min="8430" max="8440" width="9.44140625" style="3" customWidth="1"/>
    <col min="8441" max="8441" width="11.33203125" style="3" customWidth="1"/>
    <col min="8442" max="8445" width="9.44140625" style="3" customWidth="1"/>
    <col min="8446" max="8684" width="9.44140625" style="3"/>
    <col min="8685" max="8685" width="23.44140625" style="3" customWidth="1"/>
    <col min="8686" max="8696" width="9.44140625" style="3" customWidth="1"/>
    <col min="8697" max="8697" width="11.33203125" style="3" customWidth="1"/>
    <col min="8698" max="8701" width="9.44140625" style="3" customWidth="1"/>
    <col min="8702" max="8940" width="9.44140625" style="3"/>
    <col min="8941" max="8941" width="23.44140625" style="3" customWidth="1"/>
    <col min="8942" max="8952" width="9.44140625" style="3" customWidth="1"/>
    <col min="8953" max="8953" width="11.33203125" style="3" customWidth="1"/>
    <col min="8954" max="8957" width="9.44140625" style="3" customWidth="1"/>
    <col min="8958" max="9196" width="9.44140625" style="3"/>
    <col min="9197" max="9197" width="23.44140625" style="3" customWidth="1"/>
    <col min="9198" max="9208" width="9.44140625" style="3" customWidth="1"/>
    <col min="9209" max="9209" width="11.33203125" style="3" customWidth="1"/>
    <col min="9210" max="9213" width="9.44140625" style="3" customWidth="1"/>
    <col min="9214" max="9452" width="9.44140625" style="3"/>
    <col min="9453" max="9453" width="23.44140625" style="3" customWidth="1"/>
    <col min="9454" max="9464" width="9.44140625" style="3" customWidth="1"/>
    <col min="9465" max="9465" width="11.33203125" style="3" customWidth="1"/>
    <col min="9466" max="9469" width="9.44140625" style="3" customWidth="1"/>
    <col min="9470" max="9708" width="9.44140625" style="3"/>
    <col min="9709" max="9709" width="23.44140625" style="3" customWidth="1"/>
    <col min="9710" max="9720" width="9.44140625" style="3" customWidth="1"/>
    <col min="9721" max="9721" width="11.33203125" style="3" customWidth="1"/>
    <col min="9722" max="9725" width="9.44140625" style="3" customWidth="1"/>
    <col min="9726" max="9964" width="9.44140625" style="3"/>
    <col min="9965" max="9965" width="23.44140625" style="3" customWidth="1"/>
    <col min="9966" max="9976" width="9.44140625" style="3" customWidth="1"/>
    <col min="9977" max="9977" width="11.33203125" style="3" customWidth="1"/>
    <col min="9978" max="9981" width="9.44140625" style="3" customWidth="1"/>
    <col min="9982" max="10220" width="9.44140625" style="3"/>
    <col min="10221" max="10221" width="23.44140625" style="3" customWidth="1"/>
    <col min="10222" max="10232" width="9.44140625" style="3" customWidth="1"/>
    <col min="10233" max="10233" width="11.33203125" style="3" customWidth="1"/>
    <col min="10234" max="10237" width="9.44140625" style="3" customWidth="1"/>
    <col min="10238" max="10476" width="9.44140625" style="3"/>
    <col min="10477" max="10477" width="23.44140625" style="3" customWidth="1"/>
    <col min="10478" max="10488" width="9.44140625" style="3" customWidth="1"/>
    <col min="10489" max="10489" width="11.33203125" style="3" customWidth="1"/>
    <col min="10490" max="10493" width="9.44140625" style="3" customWidth="1"/>
    <col min="10494" max="10732" width="9.44140625" style="3"/>
    <col min="10733" max="10733" width="23.44140625" style="3" customWidth="1"/>
    <col min="10734" max="10744" width="9.44140625" style="3" customWidth="1"/>
    <col min="10745" max="10745" width="11.33203125" style="3" customWidth="1"/>
    <col min="10746" max="10749" width="9.44140625" style="3" customWidth="1"/>
    <col min="10750" max="10988" width="9.44140625" style="3"/>
    <col min="10989" max="10989" width="23.44140625" style="3" customWidth="1"/>
    <col min="10990" max="11000" width="9.44140625" style="3" customWidth="1"/>
    <col min="11001" max="11001" width="11.33203125" style="3" customWidth="1"/>
    <col min="11002" max="11005" width="9.44140625" style="3" customWidth="1"/>
    <col min="11006" max="11244" width="9.44140625" style="3"/>
    <col min="11245" max="11245" width="23.44140625" style="3" customWidth="1"/>
    <col min="11246" max="11256" width="9.44140625" style="3" customWidth="1"/>
    <col min="11257" max="11257" width="11.33203125" style="3" customWidth="1"/>
    <col min="11258" max="11261" width="9.44140625" style="3" customWidth="1"/>
    <col min="11262" max="11500" width="9.44140625" style="3"/>
    <col min="11501" max="11501" width="23.44140625" style="3" customWidth="1"/>
    <col min="11502" max="11512" width="9.44140625" style="3" customWidth="1"/>
    <col min="11513" max="11513" width="11.33203125" style="3" customWidth="1"/>
    <col min="11514" max="11517" width="9.44140625" style="3" customWidth="1"/>
    <col min="11518" max="11756" width="9.44140625" style="3"/>
    <col min="11757" max="11757" width="23.44140625" style="3" customWidth="1"/>
    <col min="11758" max="11768" width="9.44140625" style="3" customWidth="1"/>
    <col min="11769" max="11769" width="11.33203125" style="3" customWidth="1"/>
    <col min="11770" max="11773" width="9.44140625" style="3" customWidth="1"/>
    <col min="11774" max="12012" width="9.44140625" style="3"/>
    <col min="12013" max="12013" width="23.44140625" style="3" customWidth="1"/>
    <col min="12014" max="12024" width="9.44140625" style="3" customWidth="1"/>
    <col min="12025" max="12025" width="11.33203125" style="3" customWidth="1"/>
    <col min="12026" max="12029" width="9.44140625" style="3" customWidth="1"/>
    <col min="12030" max="12268" width="9.44140625" style="3"/>
    <col min="12269" max="12269" width="23.44140625" style="3" customWidth="1"/>
    <col min="12270" max="12280" width="9.44140625" style="3" customWidth="1"/>
    <col min="12281" max="12281" width="11.33203125" style="3" customWidth="1"/>
    <col min="12282" max="12285" width="9.44140625" style="3" customWidth="1"/>
    <col min="12286" max="12524" width="9.44140625" style="3"/>
    <col min="12525" max="12525" width="23.44140625" style="3" customWidth="1"/>
    <col min="12526" max="12536" width="9.44140625" style="3" customWidth="1"/>
    <col min="12537" max="12537" width="11.33203125" style="3" customWidth="1"/>
    <col min="12538" max="12541" width="9.44140625" style="3" customWidth="1"/>
    <col min="12542" max="12780" width="9.44140625" style="3"/>
    <col min="12781" max="12781" width="23.44140625" style="3" customWidth="1"/>
    <col min="12782" max="12792" width="9.44140625" style="3" customWidth="1"/>
    <col min="12793" max="12793" width="11.33203125" style="3" customWidth="1"/>
    <col min="12794" max="12797" width="9.44140625" style="3" customWidth="1"/>
    <col min="12798" max="13036" width="9.44140625" style="3"/>
    <col min="13037" max="13037" width="23.44140625" style="3" customWidth="1"/>
    <col min="13038" max="13048" width="9.44140625" style="3" customWidth="1"/>
    <col min="13049" max="13049" width="11.33203125" style="3" customWidth="1"/>
    <col min="13050" max="13053" width="9.44140625" style="3" customWidth="1"/>
    <col min="13054" max="13292" width="9.44140625" style="3"/>
    <col min="13293" max="13293" width="23.44140625" style="3" customWidth="1"/>
    <col min="13294" max="13304" width="9.44140625" style="3" customWidth="1"/>
    <col min="13305" max="13305" width="11.33203125" style="3" customWidth="1"/>
    <col min="13306" max="13309" width="9.44140625" style="3" customWidth="1"/>
    <col min="13310" max="13548" width="9.44140625" style="3"/>
    <col min="13549" max="13549" width="23.44140625" style="3" customWidth="1"/>
    <col min="13550" max="13560" width="9.44140625" style="3" customWidth="1"/>
    <col min="13561" max="13561" width="11.33203125" style="3" customWidth="1"/>
    <col min="13562" max="13565" width="9.44140625" style="3" customWidth="1"/>
    <col min="13566" max="13804" width="9.44140625" style="3"/>
    <col min="13805" max="13805" width="23.44140625" style="3" customWidth="1"/>
    <col min="13806" max="13816" width="9.44140625" style="3" customWidth="1"/>
    <col min="13817" max="13817" width="11.33203125" style="3" customWidth="1"/>
    <col min="13818" max="13821" width="9.44140625" style="3" customWidth="1"/>
    <col min="13822" max="14060" width="9.44140625" style="3"/>
    <col min="14061" max="14061" width="23.44140625" style="3" customWidth="1"/>
    <col min="14062" max="14072" width="9.44140625" style="3" customWidth="1"/>
    <col min="14073" max="14073" width="11.33203125" style="3" customWidth="1"/>
    <col min="14074" max="14077" width="9.44140625" style="3" customWidth="1"/>
    <col min="14078" max="14316" width="9.44140625" style="3"/>
    <col min="14317" max="14317" width="23.44140625" style="3" customWidth="1"/>
    <col min="14318" max="14328" width="9.44140625" style="3" customWidth="1"/>
    <col min="14329" max="14329" width="11.33203125" style="3" customWidth="1"/>
    <col min="14330" max="14333" width="9.44140625" style="3" customWidth="1"/>
    <col min="14334" max="14572" width="9.44140625" style="3"/>
    <col min="14573" max="14573" width="23.44140625" style="3" customWidth="1"/>
    <col min="14574" max="14584" width="9.44140625" style="3" customWidth="1"/>
    <col min="14585" max="14585" width="11.33203125" style="3" customWidth="1"/>
    <col min="14586" max="14589" width="9.44140625" style="3" customWidth="1"/>
    <col min="14590" max="14828" width="9.44140625" style="3"/>
    <col min="14829" max="14829" width="23.44140625" style="3" customWidth="1"/>
    <col min="14830" max="14840" width="9.44140625" style="3" customWidth="1"/>
    <col min="14841" max="14841" width="11.33203125" style="3" customWidth="1"/>
    <col min="14842" max="14845" width="9.44140625" style="3" customWidth="1"/>
    <col min="14846" max="15084" width="9.44140625" style="3"/>
    <col min="15085" max="15085" width="23.44140625" style="3" customWidth="1"/>
    <col min="15086" max="15096" width="9.44140625" style="3" customWidth="1"/>
    <col min="15097" max="15097" width="11.33203125" style="3" customWidth="1"/>
    <col min="15098" max="15101" width="9.44140625" style="3" customWidth="1"/>
    <col min="15102" max="15340" width="9.44140625" style="3"/>
    <col min="15341" max="15341" width="23.44140625" style="3" customWidth="1"/>
    <col min="15342" max="15352" width="9.44140625" style="3" customWidth="1"/>
    <col min="15353" max="15353" width="11.33203125" style="3" customWidth="1"/>
    <col min="15354" max="15357" width="9.44140625" style="3" customWidth="1"/>
    <col min="15358" max="15596" width="9.44140625" style="3"/>
    <col min="15597" max="15597" width="23.44140625" style="3" customWidth="1"/>
    <col min="15598" max="15608" width="9.44140625" style="3" customWidth="1"/>
    <col min="15609" max="15609" width="11.33203125" style="3" customWidth="1"/>
    <col min="15610" max="15613" width="9.44140625" style="3" customWidth="1"/>
    <col min="15614" max="15852" width="9.44140625" style="3"/>
    <col min="15853" max="15853" width="23.44140625" style="3" customWidth="1"/>
    <col min="15854" max="15864" width="9.44140625" style="3" customWidth="1"/>
    <col min="15865" max="15865" width="11.33203125" style="3" customWidth="1"/>
    <col min="15866" max="15869" width="9.44140625" style="3" customWidth="1"/>
    <col min="15870" max="16108" width="9.44140625" style="3"/>
    <col min="16109" max="16109" width="23.44140625" style="3" customWidth="1"/>
    <col min="16110" max="16120" width="9.44140625" style="3" customWidth="1"/>
    <col min="16121" max="16121" width="11.33203125" style="3" customWidth="1"/>
    <col min="16122" max="16125" width="9.44140625" style="3" customWidth="1"/>
    <col min="16126" max="16384" width="9.44140625" style="3"/>
  </cols>
  <sheetData>
    <row r="1" spans="1:24" ht="15" thickBot="1" x14ac:dyDescent="0.3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  <c r="L1" s="101"/>
      <c r="M1" s="101"/>
      <c r="N1" s="1" t="s">
        <v>35</v>
      </c>
      <c r="P1" s="1"/>
    </row>
    <row r="2" spans="1:24" ht="65.25" customHeight="1" x14ac:dyDescent="0.3">
      <c r="A2" s="91" t="s">
        <v>0</v>
      </c>
      <c r="B2" s="104" t="s">
        <v>31</v>
      </c>
      <c r="C2" s="90" t="s">
        <v>1</v>
      </c>
      <c r="D2" s="90"/>
      <c r="E2" s="90" t="s">
        <v>69</v>
      </c>
      <c r="F2" s="90"/>
      <c r="G2" s="90" t="s">
        <v>3</v>
      </c>
      <c r="H2" s="90"/>
      <c r="I2" s="90" t="s">
        <v>4</v>
      </c>
      <c r="J2" s="90"/>
      <c r="K2" s="90" t="s">
        <v>5</v>
      </c>
      <c r="L2" s="90"/>
      <c r="M2" s="90" t="s">
        <v>6</v>
      </c>
      <c r="N2" s="90"/>
      <c r="O2" s="90" t="s">
        <v>7</v>
      </c>
      <c r="P2" s="90"/>
      <c r="Q2" s="90" t="s">
        <v>8</v>
      </c>
      <c r="R2" s="90"/>
      <c r="S2" s="114" t="s">
        <v>41</v>
      </c>
      <c r="T2" s="90"/>
      <c r="U2" s="90" t="s">
        <v>43</v>
      </c>
      <c r="V2" s="90"/>
      <c r="W2" s="90" t="s">
        <v>42</v>
      </c>
      <c r="X2" s="94"/>
    </row>
    <row r="3" spans="1:24" ht="21.75" customHeight="1" x14ac:dyDescent="0.3">
      <c r="A3" s="92"/>
      <c r="B3" s="80"/>
      <c r="C3" s="82" t="s">
        <v>33</v>
      </c>
      <c r="D3" s="109" t="s">
        <v>34</v>
      </c>
      <c r="E3" s="82" t="s">
        <v>33</v>
      </c>
      <c r="F3" s="84" t="s">
        <v>34</v>
      </c>
      <c r="G3" s="82" t="s">
        <v>33</v>
      </c>
      <c r="H3" s="84" t="s">
        <v>34</v>
      </c>
      <c r="I3" s="82" t="s">
        <v>33</v>
      </c>
      <c r="J3" s="84" t="s">
        <v>34</v>
      </c>
      <c r="K3" s="82" t="s">
        <v>33</v>
      </c>
      <c r="L3" s="84" t="s">
        <v>34</v>
      </c>
      <c r="M3" s="82" t="s">
        <v>33</v>
      </c>
      <c r="N3" s="84" t="s">
        <v>34</v>
      </c>
      <c r="O3" s="82" t="s">
        <v>33</v>
      </c>
      <c r="P3" s="84" t="s">
        <v>34</v>
      </c>
      <c r="Q3" s="82" t="s">
        <v>33</v>
      </c>
      <c r="R3" s="84" t="s">
        <v>34</v>
      </c>
      <c r="S3" s="115" t="s">
        <v>39</v>
      </c>
      <c r="T3" s="84" t="s">
        <v>34</v>
      </c>
      <c r="U3" s="82" t="s">
        <v>39</v>
      </c>
      <c r="V3" s="84" t="s">
        <v>34</v>
      </c>
      <c r="W3" s="82" t="s">
        <v>39</v>
      </c>
      <c r="X3" s="102" t="s">
        <v>34</v>
      </c>
    </row>
    <row r="4" spans="1:24" ht="18" customHeight="1" thickBot="1" x14ac:dyDescent="0.35">
      <c r="A4" s="111"/>
      <c r="B4" s="80"/>
      <c r="C4" s="83"/>
      <c r="D4" s="112"/>
      <c r="E4" s="83"/>
      <c r="F4" s="85"/>
      <c r="G4" s="83"/>
      <c r="H4" s="85"/>
      <c r="I4" s="83"/>
      <c r="J4" s="85"/>
      <c r="K4" s="83"/>
      <c r="L4" s="85"/>
      <c r="M4" s="83"/>
      <c r="N4" s="85"/>
      <c r="O4" s="83"/>
      <c r="P4" s="85"/>
      <c r="Q4" s="83"/>
      <c r="R4" s="85"/>
      <c r="S4" s="116"/>
      <c r="T4" s="85"/>
      <c r="U4" s="83"/>
      <c r="V4" s="85"/>
      <c r="W4" s="83"/>
      <c r="X4" s="117"/>
    </row>
    <row r="5" spans="1:24" ht="15" thickBot="1" x14ac:dyDescent="0.35">
      <c r="A5" s="88" t="s">
        <v>50</v>
      </c>
      <c r="B5" s="39" t="s">
        <v>44</v>
      </c>
      <c r="C5" s="6">
        <v>11</v>
      </c>
      <c r="D5" s="48">
        <v>3.6379075244400205</v>
      </c>
      <c r="E5" s="6">
        <v>9997</v>
      </c>
      <c r="F5" s="7">
        <v>876.68504492259012</v>
      </c>
      <c r="G5" s="8">
        <v>10008</v>
      </c>
      <c r="H5" s="9">
        <v>880.32295244703016</v>
      </c>
      <c r="I5" s="6">
        <v>9815</v>
      </c>
      <c r="J5" s="7">
        <v>846.43431385759004</v>
      </c>
      <c r="K5" s="6">
        <v>186</v>
      </c>
      <c r="L5" s="7">
        <v>32.980993275080003</v>
      </c>
      <c r="M5" s="6">
        <v>0</v>
      </c>
      <c r="N5" s="7">
        <v>0</v>
      </c>
      <c r="O5" s="6">
        <v>0</v>
      </c>
      <c r="P5" s="7">
        <v>0</v>
      </c>
      <c r="Q5" s="10">
        <v>7</v>
      </c>
      <c r="R5" s="11">
        <v>0.90764531436011708</v>
      </c>
      <c r="S5" s="43">
        <f t="shared" ref="S5:S30" si="0">I5/G5</f>
        <v>0.98071542765787367</v>
      </c>
      <c r="T5" s="26">
        <f t="shared" ref="T5:T30" si="1">J5/H5</f>
        <v>0.96150431100854516</v>
      </c>
      <c r="U5" s="26">
        <f t="shared" ref="U5:U30" si="2">(K5+M5)/G5</f>
        <v>1.8585131894484411E-2</v>
      </c>
      <c r="V5" s="26">
        <f t="shared" ref="V5:V30" si="3">(L5+N5)/H5</f>
        <v>3.7464652243137442E-2</v>
      </c>
      <c r="W5" s="26">
        <f t="shared" ref="W5:W30" si="4">Q5/G5</f>
        <v>6.9944044764188652E-4</v>
      </c>
      <c r="X5" s="26">
        <f t="shared" ref="X5:X30" si="5">R5/H5</f>
        <v>1.0310367483173522E-3</v>
      </c>
    </row>
    <row r="6" spans="1:24" s="4" customFormat="1" ht="15" thickBot="1" x14ac:dyDescent="0.35">
      <c r="A6" s="89"/>
      <c r="B6" s="40" t="s">
        <v>32</v>
      </c>
      <c r="C6" s="12">
        <v>19</v>
      </c>
      <c r="D6" s="13">
        <v>3.8028826960000002</v>
      </c>
      <c r="E6" s="6">
        <v>6455</v>
      </c>
      <c r="F6" s="7">
        <v>468.84635742596356</v>
      </c>
      <c r="G6" s="14">
        <v>6474</v>
      </c>
      <c r="H6" s="15">
        <v>472.64924012196354</v>
      </c>
      <c r="I6" s="16">
        <v>6347</v>
      </c>
      <c r="J6" s="17">
        <v>440.26428788438358</v>
      </c>
      <c r="K6" s="16">
        <v>116</v>
      </c>
      <c r="L6" s="17">
        <v>28.747044714000001</v>
      </c>
      <c r="M6" s="16">
        <v>0</v>
      </c>
      <c r="N6" s="17">
        <v>0</v>
      </c>
      <c r="O6" s="16">
        <v>0</v>
      </c>
      <c r="P6" s="17">
        <v>0</v>
      </c>
      <c r="Q6" s="18">
        <v>11</v>
      </c>
      <c r="R6" s="19">
        <v>3.6379075235799654</v>
      </c>
      <c r="S6" s="44">
        <f t="shared" si="0"/>
        <v>0.98038307074451658</v>
      </c>
      <c r="T6" s="29">
        <f t="shared" si="1"/>
        <v>0.931482060080699</v>
      </c>
      <c r="U6" s="29">
        <f t="shared" si="2"/>
        <v>1.7917825146740809E-2</v>
      </c>
      <c r="V6" s="29">
        <f t="shared" si="3"/>
        <v>6.0821095801575908E-2</v>
      </c>
      <c r="W6" s="29">
        <f t="shared" si="4"/>
        <v>1.699104108742663E-3</v>
      </c>
      <c r="X6" s="29">
        <f t="shared" si="5"/>
        <v>7.6968441177250827E-3</v>
      </c>
    </row>
    <row r="7" spans="1:24" x14ac:dyDescent="0.3">
      <c r="A7" s="86" t="s">
        <v>9</v>
      </c>
      <c r="B7" s="39" t="s">
        <v>44</v>
      </c>
      <c r="C7" s="6">
        <v>0</v>
      </c>
      <c r="D7" s="48">
        <v>0</v>
      </c>
      <c r="E7" s="6">
        <v>720</v>
      </c>
      <c r="F7" s="7">
        <v>276.48</v>
      </c>
      <c r="G7" s="8">
        <v>720</v>
      </c>
      <c r="H7" s="9">
        <v>276.48</v>
      </c>
      <c r="I7" s="6">
        <v>713</v>
      </c>
      <c r="J7" s="7">
        <v>273.04000000000002</v>
      </c>
      <c r="K7" s="6">
        <v>6</v>
      </c>
      <c r="L7" s="7">
        <v>3.42</v>
      </c>
      <c r="M7" s="6">
        <v>0</v>
      </c>
      <c r="N7" s="7">
        <v>0</v>
      </c>
      <c r="O7" s="6">
        <v>0</v>
      </c>
      <c r="P7" s="7">
        <v>0</v>
      </c>
      <c r="Q7" s="10">
        <v>1</v>
      </c>
      <c r="R7" s="11">
        <v>1.9999999999997797E-2</v>
      </c>
      <c r="S7" s="43">
        <f t="shared" si="0"/>
        <v>0.99027777777777781</v>
      </c>
      <c r="T7" s="26">
        <f t="shared" si="1"/>
        <v>0.98755787037037035</v>
      </c>
      <c r="U7" s="26">
        <f t="shared" si="2"/>
        <v>8.3333333333333332E-3</v>
      </c>
      <c r="V7" s="26">
        <f t="shared" si="3"/>
        <v>1.2369791666666666E-2</v>
      </c>
      <c r="W7" s="26">
        <f t="shared" si="4"/>
        <v>1.3888888888888889E-3</v>
      </c>
      <c r="X7" s="26">
        <f t="shared" si="5"/>
        <v>7.233796296295499E-5</v>
      </c>
    </row>
    <row r="8" spans="1:24" ht="15" thickBot="1" x14ac:dyDescent="0.35">
      <c r="A8" s="87"/>
      <c r="B8" s="40" t="s">
        <v>32</v>
      </c>
      <c r="C8" s="12">
        <v>0</v>
      </c>
      <c r="D8" s="13">
        <v>0</v>
      </c>
      <c r="E8" s="12">
        <v>401</v>
      </c>
      <c r="F8" s="13">
        <v>107.44</v>
      </c>
      <c r="G8" s="14">
        <v>401</v>
      </c>
      <c r="H8" s="15">
        <v>107.44</v>
      </c>
      <c r="I8" s="16">
        <v>398</v>
      </c>
      <c r="J8" s="17">
        <v>105.98</v>
      </c>
      <c r="K8" s="16">
        <v>3</v>
      </c>
      <c r="L8" s="17">
        <v>1.46</v>
      </c>
      <c r="M8" s="16">
        <v>0</v>
      </c>
      <c r="N8" s="17">
        <v>0</v>
      </c>
      <c r="O8" s="16">
        <v>0</v>
      </c>
      <c r="P8" s="17">
        <v>0</v>
      </c>
      <c r="Q8" s="18">
        <v>0</v>
      </c>
      <c r="R8" s="19">
        <v>-6.2172489379008766E-15</v>
      </c>
      <c r="S8" s="44">
        <f t="shared" si="0"/>
        <v>0.99251870324189528</v>
      </c>
      <c r="T8" s="29">
        <f t="shared" si="1"/>
        <v>0.98641102010424431</v>
      </c>
      <c r="U8" s="29">
        <f t="shared" si="2"/>
        <v>7.481296758104738E-3</v>
      </c>
      <c r="V8" s="29">
        <f t="shared" si="3"/>
        <v>1.3588979895755771E-2</v>
      </c>
      <c r="W8" s="29">
        <f t="shared" si="4"/>
        <v>0</v>
      </c>
      <c r="X8" s="29">
        <f t="shared" si="5"/>
        <v>-5.7867171797290368E-17</v>
      </c>
    </row>
    <row r="9" spans="1:24" x14ac:dyDescent="0.3">
      <c r="A9" s="86" t="s">
        <v>10</v>
      </c>
      <c r="B9" s="39" t="s">
        <v>44</v>
      </c>
      <c r="C9" s="6">
        <v>0</v>
      </c>
      <c r="D9" s="48">
        <v>1.0658141036401503E-14</v>
      </c>
      <c r="E9" s="6">
        <v>1672</v>
      </c>
      <c r="F9" s="7">
        <v>270.94913530000002</v>
      </c>
      <c r="G9" s="8">
        <v>1672</v>
      </c>
      <c r="H9" s="9">
        <v>270.94913530000002</v>
      </c>
      <c r="I9" s="6">
        <v>1645</v>
      </c>
      <c r="J9" s="7">
        <v>266.69920050000002</v>
      </c>
      <c r="K9" s="6">
        <v>27</v>
      </c>
      <c r="L9" s="7">
        <v>4.2499348000000001</v>
      </c>
      <c r="M9" s="6">
        <v>0</v>
      </c>
      <c r="N9" s="7">
        <v>0</v>
      </c>
      <c r="O9" s="6">
        <v>0</v>
      </c>
      <c r="P9" s="7">
        <v>0</v>
      </c>
      <c r="Q9" s="10">
        <v>0</v>
      </c>
      <c r="R9" s="11">
        <v>5.3290705182007514E-15</v>
      </c>
      <c r="S9" s="43">
        <f t="shared" si="0"/>
        <v>0.98385167464114831</v>
      </c>
      <c r="T9" s="26">
        <f t="shared" si="1"/>
        <v>0.98431463973747546</v>
      </c>
      <c r="U9" s="26">
        <f t="shared" si="2"/>
        <v>1.6148325358851676E-2</v>
      </c>
      <c r="V9" s="26">
        <f t="shared" si="3"/>
        <v>1.5685360262524522E-2</v>
      </c>
      <c r="W9" s="26">
        <f t="shared" si="4"/>
        <v>0</v>
      </c>
      <c r="X9" s="26">
        <f t="shared" si="5"/>
        <v>1.9668158425013253E-17</v>
      </c>
    </row>
    <row r="10" spans="1:24" ht="15" thickBot="1" x14ac:dyDescent="0.35">
      <c r="A10" s="87"/>
      <c r="B10" s="40" t="s">
        <v>32</v>
      </c>
      <c r="C10" s="12">
        <v>5</v>
      </c>
      <c r="D10" s="13">
        <v>0.77835920000000003</v>
      </c>
      <c r="E10" s="12">
        <v>1050</v>
      </c>
      <c r="F10" s="13">
        <v>116.37125080000001</v>
      </c>
      <c r="G10" s="14">
        <v>1055</v>
      </c>
      <c r="H10" s="15">
        <v>117.14961000000001</v>
      </c>
      <c r="I10" s="16">
        <v>1034</v>
      </c>
      <c r="J10" s="17">
        <v>111.5721176</v>
      </c>
      <c r="K10" s="16">
        <v>21</v>
      </c>
      <c r="L10" s="17">
        <v>5.5774924000000006</v>
      </c>
      <c r="M10" s="16">
        <v>0</v>
      </c>
      <c r="N10" s="17">
        <v>0</v>
      </c>
      <c r="O10" s="16">
        <v>0</v>
      </c>
      <c r="P10" s="17">
        <v>0</v>
      </c>
      <c r="Q10" s="18">
        <v>0</v>
      </c>
      <c r="R10" s="19">
        <v>1.0658141036401503E-14</v>
      </c>
      <c r="S10" s="44">
        <f t="shared" si="0"/>
        <v>0.98009478672985784</v>
      </c>
      <c r="T10" s="29">
        <f t="shared" si="1"/>
        <v>0.95239000454205514</v>
      </c>
      <c r="U10" s="29">
        <f t="shared" si="2"/>
        <v>1.9905213270142181E-2</v>
      </c>
      <c r="V10" s="29">
        <f t="shared" si="3"/>
        <v>4.7609995457944761E-2</v>
      </c>
      <c r="W10" s="29">
        <f t="shared" si="4"/>
        <v>0</v>
      </c>
      <c r="X10" s="29">
        <f t="shared" si="5"/>
        <v>9.0978886198609636E-17</v>
      </c>
    </row>
    <row r="11" spans="1:24" x14ac:dyDescent="0.3">
      <c r="A11" s="86" t="s">
        <v>51</v>
      </c>
      <c r="B11" s="39" t="s">
        <v>44</v>
      </c>
      <c r="C11" s="6">
        <v>5</v>
      </c>
      <c r="D11" s="48">
        <v>3.7</v>
      </c>
      <c r="E11" s="6">
        <v>21045</v>
      </c>
      <c r="F11" s="7">
        <v>822.27377549141079</v>
      </c>
      <c r="G11" s="8">
        <v>21050</v>
      </c>
      <c r="H11" s="9">
        <v>825.97377549141083</v>
      </c>
      <c r="I11" s="6">
        <v>20844</v>
      </c>
      <c r="J11" s="7">
        <v>771.87803588840927</v>
      </c>
      <c r="K11" s="6">
        <v>195</v>
      </c>
      <c r="L11" s="7">
        <v>44.725080377000005</v>
      </c>
      <c r="M11" s="6">
        <v>0</v>
      </c>
      <c r="N11" s="7">
        <v>0</v>
      </c>
      <c r="O11" s="6">
        <v>0</v>
      </c>
      <c r="P11" s="7">
        <v>0</v>
      </c>
      <c r="Q11" s="10">
        <v>11</v>
      </c>
      <c r="R11" s="11">
        <v>9.3706592260015569</v>
      </c>
      <c r="S11" s="43">
        <f t="shared" si="0"/>
        <v>0.99021377672209021</v>
      </c>
      <c r="T11" s="26">
        <f t="shared" si="1"/>
        <v>0.9345067104935415</v>
      </c>
      <c r="U11" s="26">
        <f t="shared" si="2"/>
        <v>9.2636579572446549E-3</v>
      </c>
      <c r="V11" s="26">
        <f t="shared" si="3"/>
        <v>5.414830555654257E-2</v>
      </c>
      <c r="W11" s="26">
        <f t="shared" si="4"/>
        <v>5.2256532066508315E-4</v>
      </c>
      <c r="X11" s="26">
        <f t="shared" si="5"/>
        <v>1.1344983949915975E-2</v>
      </c>
    </row>
    <row r="12" spans="1:24" ht="17.25" customHeight="1" thickBot="1" x14ac:dyDescent="0.35">
      <c r="A12" s="87"/>
      <c r="B12" s="40" t="s">
        <v>32</v>
      </c>
      <c r="C12" s="12">
        <v>2</v>
      </c>
      <c r="D12" s="13">
        <v>0.65000003499998704</v>
      </c>
      <c r="E12" s="12">
        <v>14331</v>
      </c>
      <c r="F12" s="13">
        <v>445.88634941785006</v>
      </c>
      <c r="G12" s="14">
        <v>14333</v>
      </c>
      <c r="H12" s="15">
        <v>446.53634945285006</v>
      </c>
      <c r="I12" s="16">
        <v>14115</v>
      </c>
      <c r="J12" s="17">
        <v>410.67680544220002</v>
      </c>
      <c r="K12" s="16">
        <v>213</v>
      </c>
      <c r="L12" s="17">
        <v>32.159544002999993</v>
      </c>
      <c r="M12" s="16">
        <v>0</v>
      </c>
      <c r="N12" s="17">
        <v>0</v>
      </c>
      <c r="O12" s="16">
        <v>0</v>
      </c>
      <c r="P12" s="17">
        <v>0</v>
      </c>
      <c r="Q12" s="18">
        <v>5</v>
      </c>
      <c r="R12" s="19">
        <v>3.700000007650047</v>
      </c>
      <c r="S12" s="44">
        <f t="shared" si="0"/>
        <v>0.98479034396148746</v>
      </c>
      <c r="T12" s="29">
        <f t="shared" si="1"/>
        <v>0.91969400911126398</v>
      </c>
      <c r="U12" s="29">
        <f t="shared" si="2"/>
        <v>1.4860810716528292E-2</v>
      </c>
      <c r="V12" s="29">
        <f t="shared" si="3"/>
        <v>7.2019991300609071E-2</v>
      </c>
      <c r="W12" s="29">
        <f t="shared" si="4"/>
        <v>3.4884532198423222E-4</v>
      </c>
      <c r="X12" s="29">
        <f t="shared" si="5"/>
        <v>8.2859995881269938E-3</v>
      </c>
    </row>
    <row r="13" spans="1:24" x14ac:dyDescent="0.3">
      <c r="A13" s="86" t="s">
        <v>12</v>
      </c>
      <c r="B13" s="39" t="s">
        <v>44</v>
      </c>
      <c r="C13" s="6">
        <v>0</v>
      </c>
      <c r="D13" s="48">
        <v>0</v>
      </c>
      <c r="E13" s="6">
        <v>3203</v>
      </c>
      <c r="F13" s="7">
        <v>243.5880589976307</v>
      </c>
      <c r="G13" s="8">
        <v>3203</v>
      </c>
      <c r="H13" s="9">
        <v>243.5880589976307</v>
      </c>
      <c r="I13" s="6">
        <v>3174</v>
      </c>
      <c r="J13" s="7">
        <v>234.71989489263078</v>
      </c>
      <c r="K13" s="6">
        <v>27</v>
      </c>
      <c r="L13" s="7">
        <v>2.0446541050000002</v>
      </c>
      <c r="M13" s="6">
        <v>0</v>
      </c>
      <c r="N13" s="7">
        <v>0</v>
      </c>
      <c r="O13" s="6">
        <v>0</v>
      </c>
      <c r="P13" s="7">
        <v>0</v>
      </c>
      <c r="Q13" s="10">
        <v>2</v>
      </c>
      <c r="R13" s="11">
        <v>6.8235099999999198</v>
      </c>
      <c r="S13" s="43">
        <f t="shared" si="0"/>
        <v>0.99094598813612234</v>
      </c>
      <c r="T13" s="26">
        <f t="shared" si="1"/>
        <v>0.96359360084606538</v>
      </c>
      <c r="U13" s="26">
        <f t="shared" si="2"/>
        <v>8.4295972525757108E-3</v>
      </c>
      <c r="V13" s="26">
        <f t="shared" si="3"/>
        <v>8.3939012175464969E-3</v>
      </c>
      <c r="W13" s="26">
        <f t="shared" si="4"/>
        <v>6.244146113019045E-4</v>
      </c>
      <c r="X13" s="26">
        <f t="shared" si="5"/>
        <v>2.8012497936388131E-2</v>
      </c>
    </row>
    <row r="14" spans="1:24" ht="15" thickBot="1" x14ac:dyDescent="0.35">
      <c r="A14" s="87"/>
      <c r="B14" s="40" t="s">
        <v>32</v>
      </c>
      <c r="C14" s="12">
        <v>2</v>
      </c>
      <c r="D14" s="13">
        <v>1.1533918000000001</v>
      </c>
      <c r="E14" s="12">
        <v>1891</v>
      </c>
      <c r="F14" s="13">
        <v>106.44493664749488</v>
      </c>
      <c r="G14" s="14">
        <v>1893</v>
      </c>
      <c r="H14" s="15">
        <v>107.59832844749488</v>
      </c>
      <c r="I14" s="16">
        <v>1875</v>
      </c>
      <c r="J14" s="17">
        <v>106.03520461049494</v>
      </c>
      <c r="K14" s="16">
        <v>18</v>
      </c>
      <c r="L14" s="17">
        <v>1.563123837</v>
      </c>
      <c r="M14" s="16">
        <v>0</v>
      </c>
      <c r="N14" s="17">
        <v>0</v>
      </c>
      <c r="O14" s="16">
        <v>0</v>
      </c>
      <c r="P14" s="17">
        <v>0</v>
      </c>
      <c r="Q14" s="18">
        <v>0</v>
      </c>
      <c r="R14" s="19">
        <v>-6.4837024638109142E-14</v>
      </c>
      <c r="S14" s="44">
        <f t="shared" si="0"/>
        <v>0.99049128367670369</v>
      </c>
      <c r="T14" s="29">
        <f t="shared" si="1"/>
        <v>0.98547260111236112</v>
      </c>
      <c r="U14" s="29">
        <f t="shared" si="2"/>
        <v>9.5087163232963554E-3</v>
      </c>
      <c r="V14" s="29">
        <f t="shared" si="3"/>
        <v>1.4527398887639438E-2</v>
      </c>
      <c r="W14" s="29">
        <f t="shared" si="4"/>
        <v>0</v>
      </c>
      <c r="X14" s="29">
        <f t="shared" si="5"/>
        <v>-6.0258393948701431E-16</v>
      </c>
    </row>
    <row r="15" spans="1:24" ht="16.5" customHeight="1" x14ac:dyDescent="0.3">
      <c r="A15" s="88" t="s">
        <v>52</v>
      </c>
      <c r="B15" s="39" t="s">
        <v>44</v>
      </c>
      <c r="C15" s="6">
        <v>25</v>
      </c>
      <c r="D15" s="48">
        <v>5.8679743000000011</v>
      </c>
      <c r="E15" s="6">
        <v>2788</v>
      </c>
      <c r="F15" s="7">
        <v>282.23341791599995</v>
      </c>
      <c r="G15" s="8">
        <v>2813</v>
      </c>
      <c r="H15" s="9">
        <v>288.10139221599997</v>
      </c>
      <c r="I15" s="6">
        <v>2769</v>
      </c>
      <c r="J15" s="7">
        <v>277.79491039800052</v>
      </c>
      <c r="K15" s="6">
        <v>41</v>
      </c>
      <c r="L15" s="7">
        <v>7.8064818179999991</v>
      </c>
      <c r="M15" s="6">
        <v>0</v>
      </c>
      <c r="N15" s="7">
        <v>0</v>
      </c>
      <c r="O15" s="6">
        <v>0</v>
      </c>
      <c r="P15" s="7">
        <v>0</v>
      </c>
      <c r="Q15" s="10">
        <v>3</v>
      </c>
      <c r="R15" s="11">
        <v>2.4999999999994413</v>
      </c>
      <c r="S15" s="43">
        <f t="shared" si="0"/>
        <v>0.98435833629576963</v>
      </c>
      <c r="T15" s="26">
        <f t="shared" si="1"/>
        <v>0.96422619919076158</v>
      </c>
      <c r="U15" s="26">
        <f t="shared" si="2"/>
        <v>1.4575186633487379E-2</v>
      </c>
      <c r="V15" s="26">
        <f t="shared" si="3"/>
        <v>2.7096300222482782E-2</v>
      </c>
      <c r="W15" s="26">
        <f t="shared" si="4"/>
        <v>1.0664770707429791E-3</v>
      </c>
      <c r="X15" s="26">
        <f t="shared" si="5"/>
        <v>8.677500586755588E-3</v>
      </c>
    </row>
    <row r="16" spans="1:24" ht="15" thickBot="1" x14ac:dyDescent="0.35">
      <c r="A16" s="89"/>
      <c r="B16" s="40" t="s">
        <v>32</v>
      </c>
      <c r="C16" s="12">
        <v>2</v>
      </c>
      <c r="D16" s="13">
        <v>2</v>
      </c>
      <c r="E16" s="12">
        <v>1897</v>
      </c>
      <c r="F16" s="13">
        <v>166.53792392081817</v>
      </c>
      <c r="G16" s="14">
        <v>1899</v>
      </c>
      <c r="H16" s="15">
        <v>168.53792392081817</v>
      </c>
      <c r="I16" s="16">
        <v>1844</v>
      </c>
      <c r="J16" s="17">
        <v>156.07572638381868</v>
      </c>
      <c r="K16" s="16">
        <v>30</v>
      </c>
      <c r="L16" s="17">
        <v>6.5942232370000005</v>
      </c>
      <c r="M16" s="16">
        <v>0</v>
      </c>
      <c r="N16" s="17">
        <v>0</v>
      </c>
      <c r="O16" s="16">
        <v>0</v>
      </c>
      <c r="P16" s="17">
        <v>0</v>
      </c>
      <c r="Q16" s="18">
        <v>25</v>
      </c>
      <c r="R16" s="19">
        <v>5.8679742999994966</v>
      </c>
      <c r="S16" s="44">
        <f t="shared" si="0"/>
        <v>0.97103738809899942</v>
      </c>
      <c r="T16" s="29">
        <f t="shared" si="1"/>
        <v>0.92605701288420739</v>
      </c>
      <c r="U16" s="29">
        <f t="shared" si="2"/>
        <v>1.579778830963665E-2</v>
      </c>
      <c r="V16" s="29">
        <f t="shared" si="3"/>
        <v>3.912604999274865E-2</v>
      </c>
      <c r="W16" s="29">
        <f t="shared" si="4"/>
        <v>1.3164823591363875E-2</v>
      </c>
      <c r="X16" s="29">
        <f t="shared" si="5"/>
        <v>3.4816937123043984E-2</v>
      </c>
    </row>
    <row r="17" spans="1:24" x14ac:dyDescent="0.3">
      <c r="A17" s="86" t="s">
        <v>53</v>
      </c>
      <c r="B17" s="39" t="s">
        <v>44</v>
      </c>
      <c r="C17" s="58">
        <v>2</v>
      </c>
      <c r="D17" s="59">
        <v>3</v>
      </c>
      <c r="E17" s="58">
        <v>993</v>
      </c>
      <c r="F17" s="59">
        <v>156.86310377299998</v>
      </c>
      <c r="G17" s="52">
        <v>995</v>
      </c>
      <c r="H17" s="49">
        <v>159.86310377299998</v>
      </c>
      <c r="I17" s="58">
        <v>976</v>
      </c>
      <c r="J17" s="59">
        <v>152.06258786500001</v>
      </c>
      <c r="K17" s="58">
        <v>19</v>
      </c>
      <c r="L17" s="59">
        <v>7.8005159079999995</v>
      </c>
      <c r="M17" s="58">
        <v>0</v>
      </c>
      <c r="N17" s="59">
        <v>0</v>
      </c>
      <c r="O17" s="58">
        <v>0</v>
      </c>
      <c r="P17" s="59">
        <v>0</v>
      </c>
      <c r="Q17" s="52">
        <v>0</v>
      </c>
      <c r="R17" s="60">
        <v>-3.3750779948604759E-14</v>
      </c>
      <c r="S17" s="43">
        <f t="shared" si="0"/>
        <v>0.98090452261306538</v>
      </c>
      <c r="T17" s="26">
        <f t="shared" si="1"/>
        <v>0.95120502652646843</v>
      </c>
      <c r="U17" s="26">
        <f t="shared" si="2"/>
        <v>1.9095477386934675E-2</v>
      </c>
      <c r="V17" s="26">
        <f t="shared" si="3"/>
        <v>4.8794973473531823E-2</v>
      </c>
      <c r="W17" s="26">
        <f t="shared" si="4"/>
        <v>0</v>
      </c>
      <c r="X17" s="26">
        <f t="shared" si="5"/>
        <v>-2.1112301182722993E-16</v>
      </c>
    </row>
    <row r="18" spans="1:24" ht="15" thickBot="1" x14ac:dyDescent="0.35">
      <c r="A18" s="87"/>
      <c r="B18" s="40" t="s">
        <v>32</v>
      </c>
      <c r="C18" s="53">
        <v>0</v>
      </c>
      <c r="D18" s="54">
        <v>0</v>
      </c>
      <c r="E18" s="53">
        <v>502</v>
      </c>
      <c r="F18" s="54">
        <v>52.089138012000006</v>
      </c>
      <c r="G18" s="52">
        <v>502</v>
      </c>
      <c r="H18" s="49">
        <v>52.089138012000006</v>
      </c>
      <c r="I18" s="53">
        <v>487</v>
      </c>
      <c r="J18" s="54">
        <v>45.828279694809503</v>
      </c>
      <c r="K18" s="53">
        <v>13</v>
      </c>
      <c r="L18" s="54">
        <v>3.2608583170000003</v>
      </c>
      <c r="M18" s="53">
        <v>0</v>
      </c>
      <c r="N18" s="54">
        <v>0</v>
      </c>
      <c r="O18" s="53">
        <v>0</v>
      </c>
      <c r="P18" s="54">
        <v>0</v>
      </c>
      <c r="Q18" s="52">
        <v>2</v>
      </c>
      <c r="R18" s="60">
        <v>3.0000000001905036</v>
      </c>
      <c r="S18" s="44">
        <f t="shared" si="0"/>
        <v>0.97011952191235062</v>
      </c>
      <c r="T18" s="29">
        <f t="shared" si="1"/>
        <v>0.87980491603166555</v>
      </c>
      <c r="U18" s="29">
        <f t="shared" si="2"/>
        <v>2.5896414342629483E-2</v>
      </c>
      <c r="V18" s="29">
        <f t="shared" si="3"/>
        <v>6.2601502759534661E-2</v>
      </c>
      <c r="W18" s="29">
        <f t="shared" si="4"/>
        <v>3.9840637450199202E-3</v>
      </c>
      <c r="X18" s="29">
        <f t="shared" si="5"/>
        <v>5.7593581208799816E-2</v>
      </c>
    </row>
    <row r="19" spans="1:24" x14ac:dyDescent="0.3">
      <c r="A19" s="86" t="s">
        <v>54</v>
      </c>
      <c r="B19" s="39" t="s">
        <v>44</v>
      </c>
      <c r="C19" s="6">
        <v>63</v>
      </c>
      <c r="D19" s="48">
        <v>8.7842174000000242</v>
      </c>
      <c r="E19" s="6">
        <v>7216</v>
      </c>
      <c r="F19" s="7">
        <v>309.83329421800016</v>
      </c>
      <c r="G19" s="8">
        <v>7279</v>
      </c>
      <c r="H19" s="9">
        <v>318.61751161800021</v>
      </c>
      <c r="I19" s="6">
        <v>7213</v>
      </c>
      <c r="J19" s="7">
        <v>306.8087789380001</v>
      </c>
      <c r="K19" s="6">
        <v>7</v>
      </c>
      <c r="L19" s="7">
        <v>0.32089760000000001</v>
      </c>
      <c r="M19" s="6">
        <v>0</v>
      </c>
      <c r="N19" s="7">
        <v>0</v>
      </c>
      <c r="O19" s="6">
        <v>0</v>
      </c>
      <c r="P19" s="7">
        <v>0</v>
      </c>
      <c r="Q19" s="10">
        <v>59</v>
      </c>
      <c r="R19" s="11">
        <v>11.487835080000105</v>
      </c>
      <c r="S19" s="43">
        <f t="shared" si="0"/>
        <v>0.99093282044236841</v>
      </c>
      <c r="T19" s="26">
        <f t="shared" si="1"/>
        <v>0.96293759052968209</v>
      </c>
      <c r="U19" s="26">
        <f t="shared" si="2"/>
        <v>9.6167055914273935E-4</v>
      </c>
      <c r="V19" s="26">
        <f t="shared" si="3"/>
        <v>1.0071561929236755E-3</v>
      </c>
      <c r="W19" s="26">
        <f t="shared" si="4"/>
        <v>8.1055089984888029E-3</v>
      </c>
      <c r="X19" s="26">
        <f t="shared" si="5"/>
        <v>3.6055253277394256E-2</v>
      </c>
    </row>
    <row r="20" spans="1:24" ht="15" thickBot="1" x14ac:dyDescent="0.35">
      <c r="A20" s="87"/>
      <c r="B20" s="40" t="s">
        <v>32</v>
      </c>
      <c r="C20" s="12">
        <v>38</v>
      </c>
      <c r="D20" s="13">
        <v>9.0485780000000062</v>
      </c>
      <c r="E20" s="12">
        <v>5014</v>
      </c>
      <c r="F20" s="13">
        <v>173.65543904124996</v>
      </c>
      <c r="G20" s="14">
        <v>5052</v>
      </c>
      <c r="H20" s="15">
        <v>182.70401704124998</v>
      </c>
      <c r="I20" s="16">
        <v>4978</v>
      </c>
      <c r="J20" s="17">
        <v>170.43014094124996</v>
      </c>
      <c r="K20" s="16">
        <v>11</v>
      </c>
      <c r="L20" s="17">
        <v>3.4896586999999997</v>
      </c>
      <c r="M20" s="16">
        <v>0</v>
      </c>
      <c r="N20" s="17">
        <v>0</v>
      </c>
      <c r="O20" s="16">
        <v>0</v>
      </c>
      <c r="P20" s="17">
        <v>0</v>
      </c>
      <c r="Q20" s="18">
        <v>63</v>
      </c>
      <c r="R20" s="19">
        <v>8.7842174000000242</v>
      </c>
      <c r="S20" s="44">
        <f t="shared" si="0"/>
        <v>0.98535233570863023</v>
      </c>
      <c r="T20" s="29">
        <f t="shared" si="1"/>
        <v>0.93282098391285573</v>
      </c>
      <c r="U20" s="29">
        <f t="shared" si="2"/>
        <v>2.1773555027711799E-3</v>
      </c>
      <c r="V20" s="29">
        <f t="shared" si="3"/>
        <v>1.9100065540497244E-2</v>
      </c>
      <c r="W20" s="29">
        <f t="shared" si="4"/>
        <v>1.2470308788598575E-2</v>
      </c>
      <c r="X20" s="29">
        <f t="shared" si="5"/>
        <v>4.8078950546647084E-2</v>
      </c>
    </row>
    <row r="21" spans="1:24" x14ac:dyDescent="0.3">
      <c r="A21" s="86" t="s">
        <v>55</v>
      </c>
      <c r="B21" s="39" t="s">
        <v>44</v>
      </c>
      <c r="C21" s="6">
        <v>8</v>
      </c>
      <c r="D21" s="48">
        <v>2.711306</v>
      </c>
      <c r="E21" s="6">
        <v>1656</v>
      </c>
      <c r="F21" s="7">
        <v>83.98179060241003</v>
      </c>
      <c r="G21" s="8">
        <v>1664</v>
      </c>
      <c r="H21" s="9">
        <v>86.693096602410023</v>
      </c>
      <c r="I21" s="6">
        <v>1600</v>
      </c>
      <c r="J21" s="7">
        <v>77.673195430409962</v>
      </c>
      <c r="K21" s="6">
        <v>64</v>
      </c>
      <c r="L21" s="7">
        <v>9.0199011720000009</v>
      </c>
      <c r="M21" s="6">
        <v>0</v>
      </c>
      <c r="N21" s="7">
        <v>0</v>
      </c>
      <c r="O21" s="6">
        <v>0</v>
      </c>
      <c r="P21" s="7">
        <v>0</v>
      </c>
      <c r="Q21" s="10">
        <v>0</v>
      </c>
      <c r="R21" s="11">
        <v>6.0396132539608516E-14</v>
      </c>
      <c r="S21" s="43">
        <f t="shared" si="0"/>
        <v>0.96153846153846156</v>
      </c>
      <c r="T21" s="26">
        <f t="shared" si="1"/>
        <v>0.895955946603604</v>
      </c>
      <c r="U21" s="26">
        <f t="shared" si="2"/>
        <v>3.8461538461538464E-2</v>
      </c>
      <c r="V21" s="26">
        <f t="shared" si="3"/>
        <v>0.10404405339639526</v>
      </c>
      <c r="W21" s="26">
        <f t="shared" si="4"/>
        <v>0</v>
      </c>
      <c r="X21" s="26">
        <f t="shared" si="5"/>
        <v>6.9666599656251678E-16</v>
      </c>
    </row>
    <row r="22" spans="1:24" ht="15" thickBot="1" x14ac:dyDescent="0.35">
      <c r="A22" s="87"/>
      <c r="B22" s="40" t="s">
        <v>32</v>
      </c>
      <c r="C22" s="12">
        <v>3</v>
      </c>
      <c r="D22" s="13">
        <v>0.31135000000000002</v>
      </c>
      <c r="E22" s="12">
        <v>1223</v>
      </c>
      <c r="F22" s="13">
        <v>55.473135144000025</v>
      </c>
      <c r="G22" s="14">
        <v>1226</v>
      </c>
      <c r="H22" s="15">
        <v>55.784485144000023</v>
      </c>
      <c r="I22" s="16">
        <v>1163</v>
      </c>
      <c r="J22" s="17">
        <v>48.110547029000067</v>
      </c>
      <c r="K22" s="16">
        <v>55</v>
      </c>
      <c r="L22" s="17">
        <v>4.9596866940000002</v>
      </c>
      <c r="M22" s="16">
        <v>0</v>
      </c>
      <c r="N22" s="17">
        <v>0</v>
      </c>
      <c r="O22" s="16">
        <v>0</v>
      </c>
      <c r="P22" s="17">
        <v>2.9454209999999997E-3</v>
      </c>
      <c r="Q22" s="18">
        <v>8</v>
      </c>
      <c r="R22" s="19">
        <v>2.7113059999999556</v>
      </c>
      <c r="S22" s="44">
        <f t="shared" si="0"/>
        <v>0.9486133768352365</v>
      </c>
      <c r="T22" s="29">
        <f t="shared" si="1"/>
        <v>0.86243597847697739</v>
      </c>
      <c r="U22" s="29">
        <f t="shared" si="2"/>
        <v>4.4861337683523655E-2</v>
      </c>
      <c r="V22" s="29">
        <f t="shared" si="3"/>
        <v>8.8907994421697126E-2</v>
      </c>
      <c r="W22" s="29">
        <f t="shared" si="4"/>
        <v>6.5252854812398045E-3</v>
      </c>
      <c r="X22" s="29">
        <f t="shared" si="5"/>
        <v>4.8603227098019994E-2</v>
      </c>
    </row>
    <row r="23" spans="1:24" x14ac:dyDescent="0.3">
      <c r="A23" s="86" t="s">
        <v>56</v>
      </c>
      <c r="B23" s="39" t="s">
        <v>44</v>
      </c>
      <c r="C23" s="6">
        <v>178</v>
      </c>
      <c r="D23" s="48">
        <v>167.23848835000001</v>
      </c>
      <c r="E23" s="6">
        <v>26944</v>
      </c>
      <c r="F23" s="7">
        <v>2751.0057832019957</v>
      </c>
      <c r="G23" s="8">
        <v>27122</v>
      </c>
      <c r="H23" s="9">
        <v>2918.2442715519956</v>
      </c>
      <c r="I23" s="6">
        <v>26758</v>
      </c>
      <c r="J23" s="7">
        <v>2608.2215866560014</v>
      </c>
      <c r="K23" s="6">
        <v>136</v>
      </c>
      <c r="L23" s="7">
        <v>107.3566806</v>
      </c>
      <c r="M23" s="6">
        <v>188</v>
      </c>
      <c r="N23" s="7">
        <v>171.828822256</v>
      </c>
      <c r="O23" s="6">
        <v>17</v>
      </c>
      <c r="P23" s="7">
        <v>5.6563364399999996</v>
      </c>
      <c r="Q23" s="10">
        <v>23</v>
      </c>
      <c r="R23" s="11">
        <v>25.180845599994189</v>
      </c>
      <c r="S23" s="43">
        <f t="shared" si="0"/>
        <v>0.98657916082884745</v>
      </c>
      <c r="T23" s="26">
        <f t="shared" si="1"/>
        <v>0.89376397037143285</v>
      </c>
      <c r="U23" s="26">
        <f t="shared" si="2"/>
        <v>1.1946021679817122E-2</v>
      </c>
      <c r="V23" s="26">
        <f t="shared" si="3"/>
        <v>9.5668997135569506E-2</v>
      </c>
      <c r="W23" s="26">
        <f t="shared" si="4"/>
        <v>8.4802005751788217E-4</v>
      </c>
      <c r="X23" s="26">
        <f t="shared" si="5"/>
        <v>8.6287655373696263E-3</v>
      </c>
    </row>
    <row r="24" spans="1:24" ht="15" thickBot="1" x14ac:dyDescent="0.35">
      <c r="A24" s="87"/>
      <c r="B24" s="40" t="s">
        <v>32</v>
      </c>
      <c r="C24" s="12">
        <v>35</v>
      </c>
      <c r="D24" s="13">
        <v>17.578717205</v>
      </c>
      <c r="E24" s="12">
        <v>16941</v>
      </c>
      <c r="F24" s="13">
        <v>1277.962531953428</v>
      </c>
      <c r="G24" s="14">
        <v>16976</v>
      </c>
      <c r="H24" s="15">
        <v>1295.5412491584279</v>
      </c>
      <c r="I24" s="16">
        <v>16639</v>
      </c>
      <c r="J24" s="17">
        <v>1037.2329536604309</v>
      </c>
      <c r="K24" s="16">
        <v>84</v>
      </c>
      <c r="L24" s="17">
        <v>39.981818516000004</v>
      </c>
      <c r="M24" s="16">
        <v>58</v>
      </c>
      <c r="N24" s="17">
        <v>47.954496996000003</v>
      </c>
      <c r="O24" s="16">
        <v>17</v>
      </c>
      <c r="P24" s="17">
        <v>3.1334916360000005</v>
      </c>
      <c r="Q24" s="18">
        <v>178</v>
      </c>
      <c r="R24" s="19">
        <v>167.23848834999703</v>
      </c>
      <c r="S24" s="44">
        <f t="shared" si="0"/>
        <v>0.98014844486333652</v>
      </c>
      <c r="T24" s="29">
        <f t="shared" si="1"/>
        <v>0.80061746728188565</v>
      </c>
      <c r="U24" s="29">
        <f t="shared" si="2"/>
        <v>8.364750235626767E-3</v>
      </c>
      <c r="V24" s="29">
        <f t="shared" si="3"/>
        <v>6.7876121712930906E-2</v>
      </c>
      <c r="W24" s="29">
        <f t="shared" si="4"/>
        <v>1.0485391140433554E-2</v>
      </c>
      <c r="X24" s="29">
        <f t="shared" si="5"/>
        <v>0.12908773723618114</v>
      </c>
    </row>
    <row r="25" spans="1:24" x14ac:dyDescent="0.3">
      <c r="A25" s="86" t="s">
        <v>57</v>
      </c>
      <c r="B25" s="39" t="s">
        <v>44</v>
      </c>
      <c r="C25" s="6">
        <v>16</v>
      </c>
      <c r="D25" s="48">
        <v>7.8232123439759969</v>
      </c>
      <c r="E25" s="6">
        <v>22265</v>
      </c>
      <c r="F25" s="7">
        <v>3110.2158715408195</v>
      </c>
      <c r="G25" s="8">
        <v>22281</v>
      </c>
      <c r="H25" s="9">
        <v>3118.0390838847957</v>
      </c>
      <c r="I25" s="6">
        <v>21795</v>
      </c>
      <c r="J25" s="7">
        <v>2977.4956521920471</v>
      </c>
      <c r="K25" s="6">
        <v>398</v>
      </c>
      <c r="L25" s="7">
        <v>112.25363792100001</v>
      </c>
      <c r="M25" s="6">
        <v>0</v>
      </c>
      <c r="N25" s="7">
        <v>0</v>
      </c>
      <c r="O25" s="6">
        <v>8</v>
      </c>
      <c r="P25" s="7">
        <v>0.77448562042400004</v>
      </c>
      <c r="Q25" s="10">
        <v>80</v>
      </c>
      <c r="R25" s="11">
        <v>27.515308151324522</v>
      </c>
      <c r="S25" s="43">
        <f t="shared" si="0"/>
        <v>0.97818769355055879</v>
      </c>
      <c r="T25" s="26">
        <f t="shared" si="1"/>
        <v>0.9549256991616526</v>
      </c>
      <c r="U25" s="26">
        <f t="shared" si="2"/>
        <v>1.7862753018266685E-2</v>
      </c>
      <c r="V25" s="26">
        <f t="shared" si="3"/>
        <v>3.6001356910876851E-2</v>
      </c>
      <c r="W25" s="26">
        <f t="shared" si="4"/>
        <v>3.5905031192495847E-3</v>
      </c>
      <c r="X25" s="26">
        <f t="shared" si="5"/>
        <v>8.8245552448441185E-3</v>
      </c>
    </row>
    <row r="26" spans="1:24" ht="15" thickBot="1" x14ac:dyDescent="0.35">
      <c r="A26" s="87"/>
      <c r="B26" s="40" t="s">
        <v>32</v>
      </c>
      <c r="C26" s="12">
        <v>95</v>
      </c>
      <c r="D26" s="13">
        <v>43.701626861457008</v>
      </c>
      <c r="E26" s="12">
        <v>14734</v>
      </c>
      <c r="F26" s="13">
        <v>1643.0487730524314</v>
      </c>
      <c r="G26" s="14">
        <v>14829</v>
      </c>
      <c r="H26" s="15">
        <v>1686.7503999138885</v>
      </c>
      <c r="I26" s="16">
        <v>14518</v>
      </c>
      <c r="J26" s="17">
        <v>1504.6436179844766</v>
      </c>
      <c r="K26" s="16">
        <v>289</v>
      </c>
      <c r="L26" s="17">
        <v>174.13591671199998</v>
      </c>
      <c r="M26" s="16">
        <v>0</v>
      </c>
      <c r="N26" s="17">
        <v>0</v>
      </c>
      <c r="O26" s="16">
        <v>6</v>
      </c>
      <c r="P26" s="17">
        <v>0.1476528215914</v>
      </c>
      <c r="Q26" s="18">
        <v>16</v>
      </c>
      <c r="R26" s="19">
        <v>7.8232123958205264</v>
      </c>
      <c r="S26" s="44">
        <f t="shared" si="0"/>
        <v>0.97902758109110521</v>
      </c>
      <c r="T26" s="29">
        <f t="shared" si="1"/>
        <v>0.89203691195881218</v>
      </c>
      <c r="U26" s="29">
        <f t="shared" si="2"/>
        <v>1.9488839436239802E-2</v>
      </c>
      <c r="V26" s="29">
        <f t="shared" si="3"/>
        <v>0.10323751322121513</v>
      </c>
      <c r="W26" s="29">
        <f t="shared" si="4"/>
        <v>1.0789668892035875E-3</v>
      </c>
      <c r="X26" s="29">
        <f t="shared" si="5"/>
        <v>4.6380379670992906E-3</v>
      </c>
    </row>
    <row r="27" spans="1:24" x14ac:dyDescent="0.3">
      <c r="A27" s="86" t="s">
        <v>58</v>
      </c>
      <c r="B27" s="39" t="s">
        <v>44</v>
      </c>
      <c r="C27" s="6">
        <v>50</v>
      </c>
      <c r="D27" s="48">
        <v>6.6985015429999999</v>
      </c>
      <c r="E27" s="6">
        <v>2644</v>
      </c>
      <c r="F27" s="7">
        <v>128.03275791719989</v>
      </c>
      <c r="G27" s="8">
        <v>2694</v>
      </c>
      <c r="H27" s="9">
        <v>134.73125946019988</v>
      </c>
      <c r="I27" s="6">
        <v>2614</v>
      </c>
      <c r="J27" s="7">
        <v>122.6292489601999</v>
      </c>
      <c r="K27" s="6">
        <v>57</v>
      </c>
      <c r="L27" s="7">
        <v>8.6695373999999994</v>
      </c>
      <c r="M27" s="6">
        <v>0</v>
      </c>
      <c r="N27" s="7">
        <v>0</v>
      </c>
      <c r="O27" s="6">
        <v>0</v>
      </c>
      <c r="P27" s="7">
        <v>0</v>
      </c>
      <c r="Q27" s="10">
        <v>23</v>
      </c>
      <c r="R27" s="11">
        <v>3.432473099999978</v>
      </c>
      <c r="S27" s="43">
        <f t="shared" si="0"/>
        <v>0.97030438010393472</v>
      </c>
      <c r="T27" s="26">
        <f t="shared" si="1"/>
        <v>0.91017666910792183</v>
      </c>
      <c r="U27" s="26">
        <f t="shared" si="2"/>
        <v>2.1158129175946547E-2</v>
      </c>
      <c r="V27" s="26">
        <f t="shared" si="3"/>
        <v>6.4346889019923498E-2</v>
      </c>
      <c r="W27" s="26">
        <f t="shared" si="4"/>
        <v>8.5374907201187823E-3</v>
      </c>
      <c r="X27" s="26">
        <f t="shared" si="5"/>
        <v>2.5476441872154719E-2</v>
      </c>
    </row>
    <row r="28" spans="1:24" ht="15" thickBot="1" x14ac:dyDescent="0.35">
      <c r="A28" s="87"/>
      <c r="B28" s="40" t="s">
        <v>32</v>
      </c>
      <c r="C28" s="12">
        <v>5</v>
      </c>
      <c r="D28" s="13">
        <v>1.4532903373999997</v>
      </c>
      <c r="E28" s="12">
        <v>1800</v>
      </c>
      <c r="F28" s="13">
        <v>87.127365699999999</v>
      </c>
      <c r="G28" s="14">
        <v>1805</v>
      </c>
      <c r="H28" s="15">
        <v>88.580656037400004</v>
      </c>
      <c r="I28" s="16">
        <v>1716</v>
      </c>
      <c r="J28" s="17">
        <v>73.908647011000014</v>
      </c>
      <c r="K28" s="16">
        <v>38</v>
      </c>
      <c r="L28" s="17">
        <v>7.7110335000000001</v>
      </c>
      <c r="M28" s="16">
        <v>1</v>
      </c>
      <c r="N28" s="17">
        <v>4.8500500000000002E-2</v>
      </c>
      <c r="O28" s="16">
        <v>0</v>
      </c>
      <c r="P28" s="17">
        <v>0</v>
      </c>
      <c r="Q28" s="18">
        <v>50</v>
      </c>
      <c r="R28" s="19">
        <v>6.9124754700999977</v>
      </c>
      <c r="S28" s="44">
        <f t="shared" si="0"/>
        <v>0.95069252077562327</v>
      </c>
      <c r="T28" s="29">
        <f t="shared" si="1"/>
        <v>0.83436554116052986</v>
      </c>
      <c r="U28" s="29">
        <f t="shared" si="2"/>
        <v>2.1606648199445983E-2</v>
      </c>
      <c r="V28" s="29">
        <f t="shared" si="3"/>
        <v>8.7598515828600496E-2</v>
      </c>
      <c r="W28" s="29">
        <f t="shared" si="4"/>
        <v>2.7700831024930747E-2</v>
      </c>
      <c r="X28" s="29">
        <f t="shared" si="5"/>
        <v>7.8035948019863993E-2</v>
      </c>
    </row>
    <row r="29" spans="1:24" x14ac:dyDescent="0.3">
      <c r="A29" s="86" t="s">
        <v>59</v>
      </c>
      <c r="B29" s="39" t="s">
        <v>44</v>
      </c>
      <c r="C29" s="6">
        <v>15</v>
      </c>
      <c r="D29" s="48">
        <v>3.95</v>
      </c>
      <c r="E29" s="6">
        <v>4922</v>
      </c>
      <c r="F29" s="7">
        <v>245.57627010699997</v>
      </c>
      <c r="G29" s="8">
        <v>4937</v>
      </c>
      <c r="H29" s="9">
        <v>249.52627010699996</v>
      </c>
      <c r="I29" s="6">
        <v>4785</v>
      </c>
      <c r="J29" s="7">
        <v>227.30879027800003</v>
      </c>
      <c r="K29" s="6">
        <v>143</v>
      </c>
      <c r="L29" s="7">
        <v>18.181769209999999</v>
      </c>
      <c r="M29" s="6">
        <v>0</v>
      </c>
      <c r="N29" s="7">
        <v>0</v>
      </c>
      <c r="O29" s="6">
        <v>0</v>
      </c>
      <c r="P29" s="7">
        <v>0</v>
      </c>
      <c r="Q29" s="10">
        <v>9</v>
      </c>
      <c r="R29" s="11">
        <v>4.0357106189999286</v>
      </c>
      <c r="S29" s="43">
        <f t="shared" si="0"/>
        <v>0.96921207210856797</v>
      </c>
      <c r="T29" s="26">
        <f t="shared" si="1"/>
        <v>0.91096135962168312</v>
      </c>
      <c r="U29" s="26">
        <f t="shared" si="2"/>
        <v>2.8964958476807776E-2</v>
      </c>
      <c r="V29" s="26">
        <f t="shared" si="3"/>
        <v>7.2865150439684889E-2</v>
      </c>
      <c r="W29" s="26">
        <f t="shared" si="4"/>
        <v>1.8229694146242657E-3</v>
      </c>
      <c r="X29" s="26">
        <f t="shared" si="5"/>
        <v>1.6173489938631977E-2</v>
      </c>
    </row>
    <row r="30" spans="1:24" ht="15" thickBot="1" x14ac:dyDescent="0.35">
      <c r="A30" s="87"/>
      <c r="B30" s="40" t="s">
        <v>32</v>
      </c>
      <c r="C30" s="12">
        <v>9</v>
      </c>
      <c r="D30" s="13">
        <v>2.5313585989999998</v>
      </c>
      <c r="E30" s="12">
        <v>2972</v>
      </c>
      <c r="F30" s="13">
        <v>117.73680233200001</v>
      </c>
      <c r="G30" s="14">
        <v>2981</v>
      </c>
      <c r="H30" s="15">
        <v>120.26816093100001</v>
      </c>
      <c r="I30" s="16">
        <v>2886</v>
      </c>
      <c r="J30" s="17">
        <v>109.64075612399998</v>
      </c>
      <c r="K30" s="16">
        <v>80</v>
      </c>
      <c r="L30" s="17">
        <v>6.6747964830000006</v>
      </c>
      <c r="M30" s="16">
        <v>0</v>
      </c>
      <c r="N30" s="17">
        <v>0</v>
      </c>
      <c r="O30" s="16">
        <v>0</v>
      </c>
      <c r="P30" s="17">
        <v>0</v>
      </c>
      <c r="Q30" s="18">
        <v>15</v>
      </c>
      <c r="R30" s="19">
        <v>3.9486069197000004</v>
      </c>
      <c r="S30" s="44">
        <f t="shared" si="0"/>
        <v>0.9681314994968131</v>
      </c>
      <c r="T30" s="29">
        <f t="shared" si="1"/>
        <v>0.91163575858537349</v>
      </c>
      <c r="U30" s="29">
        <f t="shared" si="2"/>
        <v>2.6836632002683661E-2</v>
      </c>
      <c r="V30" s="29">
        <f t="shared" si="3"/>
        <v>5.5499281200694923E-2</v>
      </c>
      <c r="W30" s="29">
        <f t="shared" si="4"/>
        <v>5.0318685005031867E-3</v>
      </c>
      <c r="X30" s="29">
        <f t="shared" si="5"/>
        <v>3.2831689527250581E-2</v>
      </c>
    </row>
    <row r="31" spans="1:24" ht="63" customHeight="1" x14ac:dyDescent="0.3">
      <c r="A31" s="113" t="s">
        <v>0</v>
      </c>
      <c r="B31" s="105" t="s">
        <v>31</v>
      </c>
      <c r="C31" s="106" t="s">
        <v>1</v>
      </c>
      <c r="D31" s="106"/>
      <c r="E31" s="106" t="s">
        <v>2</v>
      </c>
      <c r="F31" s="106"/>
      <c r="G31" s="106" t="s">
        <v>3</v>
      </c>
      <c r="H31" s="106"/>
      <c r="I31" s="106" t="s">
        <v>4</v>
      </c>
      <c r="J31" s="106"/>
      <c r="K31" s="106" t="s">
        <v>5</v>
      </c>
      <c r="L31" s="106"/>
      <c r="M31" s="106" t="s">
        <v>6</v>
      </c>
      <c r="N31" s="106"/>
      <c r="O31" s="106" t="s">
        <v>7</v>
      </c>
      <c r="P31" s="106"/>
      <c r="Q31" s="106" t="s">
        <v>8</v>
      </c>
      <c r="R31" s="107"/>
      <c r="S31" s="106" t="s">
        <v>41</v>
      </c>
      <c r="T31" s="106"/>
      <c r="U31" s="106" t="s">
        <v>43</v>
      </c>
      <c r="V31" s="106"/>
      <c r="W31" s="106" t="s">
        <v>42</v>
      </c>
      <c r="X31" s="107"/>
    </row>
    <row r="32" spans="1:24" x14ac:dyDescent="0.3">
      <c r="A32" s="92"/>
      <c r="B32" s="80" t="s">
        <v>31</v>
      </c>
      <c r="C32" s="82" t="s">
        <v>33</v>
      </c>
      <c r="D32" s="109" t="s">
        <v>34</v>
      </c>
      <c r="E32" s="82" t="s">
        <v>33</v>
      </c>
      <c r="F32" s="84" t="s">
        <v>34</v>
      </c>
      <c r="G32" s="82" t="s">
        <v>33</v>
      </c>
      <c r="H32" s="84" t="s">
        <v>34</v>
      </c>
      <c r="I32" s="82" t="s">
        <v>33</v>
      </c>
      <c r="J32" s="84" t="s">
        <v>34</v>
      </c>
      <c r="K32" s="82" t="s">
        <v>33</v>
      </c>
      <c r="L32" s="84" t="s">
        <v>34</v>
      </c>
      <c r="M32" s="82" t="s">
        <v>33</v>
      </c>
      <c r="N32" s="84" t="s">
        <v>34</v>
      </c>
      <c r="O32" s="82" t="s">
        <v>33</v>
      </c>
      <c r="P32" s="84" t="s">
        <v>34</v>
      </c>
      <c r="Q32" s="82" t="s">
        <v>33</v>
      </c>
      <c r="R32" s="102" t="s">
        <v>34</v>
      </c>
      <c r="S32" s="82" t="s">
        <v>39</v>
      </c>
      <c r="T32" s="84" t="s">
        <v>34</v>
      </c>
      <c r="U32" s="82" t="s">
        <v>39</v>
      </c>
      <c r="V32" s="84" t="s">
        <v>34</v>
      </c>
      <c r="W32" s="82" t="s">
        <v>39</v>
      </c>
      <c r="X32" s="102" t="s">
        <v>34</v>
      </c>
    </row>
    <row r="33" spans="1:24" ht="15" thickBot="1" x14ac:dyDescent="0.35">
      <c r="A33" s="93"/>
      <c r="B33" s="80"/>
      <c r="C33" s="108"/>
      <c r="D33" s="110"/>
      <c r="E33" s="108"/>
      <c r="F33" s="99"/>
      <c r="G33" s="108"/>
      <c r="H33" s="99"/>
      <c r="I33" s="108"/>
      <c r="J33" s="99"/>
      <c r="K33" s="108"/>
      <c r="L33" s="99"/>
      <c r="M33" s="108"/>
      <c r="N33" s="99"/>
      <c r="O33" s="108"/>
      <c r="P33" s="99"/>
      <c r="Q33" s="108"/>
      <c r="R33" s="103"/>
      <c r="S33" s="108"/>
      <c r="T33" s="99"/>
      <c r="U33" s="108"/>
      <c r="V33" s="99"/>
      <c r="W33" s="108"/>
      <c r="X33" s="103"/>
    </row>
    <row r="34" spans="1:24" x14ac:dyDescent="0.3">
      <c r="A34" s="86" t="s">
        <v>60</v>
      </c>
      <c r="B34" s="39" t="s">
        <v>44</v>
      </c>
      <c r="C34" s="6">
        <v>16</v>
      </c>
      <c r="D34" s="48">
        <v>7.2769976860000005</v>
      </c>
      <c r="E34" s="6">
        <v>7117</v>
      </c>
      <c r="F34" s="7">
        <v>606.31030755899928</v>
      </c>
      <c r="G34" s="8">
        <v>7133</v>
      </c>
      <c r="H34" s="9">
        <v>613.58730524499924</v>
      </c>
      <c r="I34" s="6">
        <v>7049</v>
      </c>
      <c r="J34" s="7">
        <v>586.1454367059971</v>
      </c>
      <c r="K34" s="6">
        <v>60</v>
      </c>
      <c r="L34" s="7">
        <v>19.126574967</v>
      </c>
      <c r="M34" s="6">
        <v>0</v>
      </c>
      <c r="N34" s="7">
        <v>0</v>
      </c>
      <c r="O34" s="6">
        <v>0</v>
      </c>
      <c r="P34" s="7">
        <v>0</v>
      </c>
      <c r="Q34" s="10">
        <v>24</v>
      </c>
      <c r="R34" s="11">
        <v>8.3152935720021439</v>
      </c>
      <c r="S34" s="43">
        <f t="shared" ref="S34:S59" si="6">I34/G34</f>
        <v>0.98822374877330721</v>
      </c>
      <c r="T34" s="26">
        <f t="shared" ref="T34:T59" si="7">J34/H34</f>
        <v>0.95527634241382342</v>
      </c>
      <c r="U34" s="26">
        <f t="shared" ref="U34:U59" si="8">(K34+M34)/G34</f>
        <v>8.411608019066312E-3</v>
      </c>
      <c r="V34" s="26">
        <f t="shared" ref="V34:V59" si="9">(L34+N34)/H34</f>
        <v>3.11717253657374E-2</v>
      </c>
      <c r="W34" s="26">
        <f t="shared" ref="W34:W59" si="10">Q34/G34</f>
        <v>3.3646432076265245E-3</v>
      </c>
      <c r="X34" s="26">
        <f t="shared" ref="X34:X59" si="11">R34/H34</f>
        <v>1.3551932220439161E-2</v>
      </c>
    </row>
    <row r="35" spans="1:24" ht="15" thickBot="1" x14ac:dyDescent="0.35">
      <c r="A35" s="87"/>
      <c r="B35" s="40" t="s">
        <v>32</v>
      </c>
      <c r="C35" s="12">
        <v>9</v>
      </c>
      <c r="D35" s="13">
        <v>12.142200569</v>
      </c>
      <c r="E35" s="12">
        <v>4393</v>
      </c>
      <c r="F35" s="13">
        <v>301.99957921299983</v>
      </c>
      <c r="G35" s="14">
        <v>4402</v>
      </c>
      <c r="H35" s="15">
        <v>314.14177978199984</v>
      </c>
      <c r="I35" s="16">
        <v>4336</v>
      </c>
      <c r="J35" s="17">
        <v>299.91504010799883</v>
      </c>
      <c r="K35" s="16">
        <v>50</v>
      </c>
      <c r="L35" s="17">
        <v>6.9497419880000013</v>
      </c>
      <c r="M35" s="16">
        <v>0</v>
      </c>
      <c r="N35" s="17">
        <v>0</v>
      </c>
      <c r="O35" s="16">
        <v>0</v>
      </c>
      <c r="P35" s="17">
        <v>0</v>
      </c>
      <c r="Q35" s="18">
        <v>16</v>
      </c>
      <c r="R35" s="19">
        <v>7.2769976863000005</v>
      </c>
      <c r="S35" s="44">
        <f t="shared" si="6"/>
        <v>0.98500681508405274</v>
      </c>
      <c r="T35" s="29">
        <f t="shared" si="7"/>
        <v>0.95471236050208375</v>
      </c>
      <c r="U35" s="29">
        <f t="shared" si="8"/>
        <v>1.1358473421172195E-2</v>
      </c>
      <c r="V35" s="29">
        <f t="shared" si="9"/>
        <v>2.21229471381451E-2</v>
      </c>
      <c r="W35" s="29">
        <f t="shared" si="10"/>
        <v>3.6347114947751021E-3</v>
      </c>
      <c r="X35" s="29">
        <f t="shared" si="11"/>
        <v>2.3164692360722942E-2</v>
      </c>
    </row>
    <row r="36" spans="1:24" x14ac:dyDescent="0.3">
      <c r="A36" s="97" t="s">
        <v>61</v>
      </c>
      <c r="B36" s="39" t="s">
        <v>44</v>
      </c>
      <c r="C36" s="6">
        <v>1</v>
      </c>
      <c r="D36" s="48">
        <v>0.5</v>
      </c>
      <c r="E36" s="6">
        <v>31034</v>
      </c>
      <c r="F36" s="7">
        <v>2076.8133686019992</v>
      </c>
      <c r="G36" s="8">
        <v>31035</v>
      </c>
      <c r="H36" s="9">
        <v>2077.3133686019992</v>
      </c>
      <c r="I36" s="6">
        <v>30830</v>
      </c>
      <c r="J36" s="7">
        <v>2008.9432215419972</v>
      </c>
      <c r="K36" s="6">
        <v>205</v>
      </c>
      <c r="L36" s="7">
        <v>68.370146991999988</v>
      </c>
      <c r="M36" s="6">
        <v>0</v>
      </c>
      <c r="N36" s="7">
        <v>0</v>
      </c>
      <c r="O36" s="6">
        <v>0</v>
      </c>
      <c r="P36" s="7">
        <v>0</v>
      </c>
      <c r="Q36" s="10">
        <v>0</v>
      </c>
      <c r="R36" s="11">
        <v>6.8001966724295926E-8</v>
      </c>
      <c r="S36" s="43">
        <f t="shared" si="6"/>
        <v>0.9933945545352022</v>
      </c>
      <c r="T36" s="26">
        <f t="shared" si="7"/>
        <v>0.96708722521435753</v>
      </c>
      <c r="U36" s="26">
        <f t="shared" si="8"/>
        <v>6.6054454647978093E-3</v>
      </c>
      <c r="V36" s="26">
        <f t="shared" si="9"/>
        <v>3.2912774752906958E-2</v>
      </c>
      <c r="W36" s="26">
        <f t="shared" si="10"/>
        <v>0</v>
      </c>
      <c r="X36" s="26">
        <f t="shared" si="11"/>
        <v>3.2735536078536014E-11</v>
      </c>
    </row>
    <row r="37" spans="1:24" ht="15" thickBot="1" x14ac:dyDescent="0.35">
      <c r="A37" s="98"/>
      <c r="B37" s="40" t="s">
        <v>32</v>
      </c>
      <c r="C37" s="12">
        <v>1</v>
      </c>
      <c r="D37" s="13">
        <v>1.500105E-2</v>
      </c>
      <c r="E37" s="12">
        <v>20051</v>
      </c>
      <c r="F37" s="13">
        <v>928.07208007000077</v>
      </c>
      <c r="G37" s="14">
        <v>20052</v>
      </c>
      <c r="H37" s="15">
        <v>928.08708112000079</v>
      </c>
      <c r="I37" s="16">
        <v>19922</v>
      </c>
      <c r="J37" s="17">
        <v>885.57227377200093</v>
      </c>
      <c r="K37" s="16">
        <v>129</v>
      </c>
      <c r="L37" s="17">
        <v>42.014807347999998</v>
      </c>
      <c r="M37" s="16">
        <v>0</v>
      </c>
      <c r="N37" s="17">
        <v>0</v>
      </c>
      <c r="O37" s="16">
        <v>0</v>
      </c>
      <c r="P37" s="17">
        <v>0</v>
      </c>
      <c r="Q37" s="18">
        <v>1</v>
      </c>
      <c r="R37" s="19">
        <v>0.499999999999865</v>
      </c>
      <c r="S37" s="44">
        <f t="shared" si="6"/>
        <v>0.99351685617394769</v>
      </c>
      <c r="T37" s="29">
        <f t="shared" si="7"/>
        <v>0.95419092861771804</v>
      </c>
      <c r="U37" s="29">
        <f t="shared" si="8"/>
        <v>6.4332734889287852E-3</v>
      </c>
      <c r="V37" s="29">
        <f t="shared" si="9"/>
        <v>4.5270328833041391E-2</v>
      </c>
      <c r="W37" s="29">
        <f t="shared" si="10"/>
        <v>4.9870337123478956E-5</v>
      </c>
      <c r="X37" s="29">
        <f t="shared" si="11"/>
        <v>5.3874254924060887E-4</v>
      </c>
    </row>
    <row r="38" spans="1:24" x14ac:dyDescent="0.3">
      <c r="A38" s="86" t="s">
        <v>62</v>
      </c>
      <c r="B38" s="39" t="s">
        <v>44</v>
      </c>
      <c r="C38" s="6">
        <v>0</v>
      </c>
      <c r="D38" s="48">
        <v>0</v>
      </c>
      <c r="E38" s="6">
        <v>8586</v>
      </c>
      <c r="F38" s="7">
        <v>717.42685247800034</v>
      </c>
      <c r="G38" s="8">
        <v>8586</v>
      </c>
      <c r="H38" s="9">
        <v>717.42685247800034</v>
      </c>
      <c r="I38" s="6">
        <v>8357</v>
      </c>
      <c r="J38" s="7">
        <v>669.69050825800059</v>
      </c>
      <c r="K38" s="6">
        <v>224</v>
      </c>
      <c r="L38" s="7">
        <v>43.207858619999996</v>
      </c>
      <c r="M38" s="6">
        <v>0</v>
      </c>
      <c r="N38" s="7">
        <v>0</v>
      </c>
      <c r="O38" s="6">
        <v>3</v>
      </c>
      <c r="P38" s="7">
        <v>2.0284856000000002</v>
      </c>
      <c r="Q38" s="10">
        <v>2</v>
      </c>
      <c r="R38" s="11">
        <v>2.4999999999997544</v>
      </c>
      <c r="S38" s="43">
        <f t="shared" si="6"/>
        <v>0.97332867458653627</v>
      </c>
      <c r="T38" s="26">
        <f t="shared" si="7"/>
        <v>0.93346172636956937</v>
      </c>
      <c r="U38" s="26">
        <f t="shared" si="8"/>
        <v>2.6088982063824831E-2</v>
      </c>
      <c r="V38" s="26">
        <f t="shared" si="9"/>
        <v>6.0226151935573041E-2</v>
      </c>
      <c r="W38" s="26">
        <f t="shared" si="10"/>
        <v>2.3293733985557886E-4</v>
      </c>
      <c r="X38" s="26">
        <f t="shared" si="11"/>
        <v>3.4846758124047442E-3</v>
      </c>
    </row>
    <row r="39" spans="1:24" ht="15" thickBot="1" x14ac:dyDescent="0.35">
      <c r="A39" s="87"/>
      <c r="B39" s="40" t="s">
        <v>32</v>
      </c>
      <c r="C39" s="12">
        <v>0</v>
      </c>
      <c r="D39" s="13">
        <v>0</v>
      </c>
      <c r="E39" s="12">
        <v>5315</v>
      </c>
      <c r="F39" s="13">
        <v>353.15800182900011</v>
      </c>
      <c r="G39" s="14">
        <v>5315</v>
      </c>
      <c r="H39" s="15">
        <v>353.15800182900011</v>
      </c>
      <c r="I39" s="16">
        <v>5218</v>
      </c>
      <c r="J39" s="17">
        <v>331.70322335599963</v>
      </c>
      <c r="K39" s="16">
        <v>97</v>
      </c>
      <c r="L39" s="17">
        <v>21.454778472999998</v>
      </c>
      <c r="M39" s="16">
        <v>0</v>
      </c>
      <c r="N39" s="17">
        <v>0</v>
      </c>
      <c r="O39" s="16">
        <v>0</v>
      </c>
      <c r="P39" s="17">
        <v>0</v>
      </c>
      <c r="Q39" s="18">
        <v>0</v>
      </c>
      <c r="R39" s="19">
        <v>4.9027448767446913E-13</v>
      </c>
      <c r="S39" s="44">
        <f t="shared" si="6"/>
        <v>0.98174976481655696</v>
      </c>
      <c r="T39" s="29">
        <f t="shared" si="7"/>
        <v>0.93924878280575119</v>
      </c>
      <c r="U39" s="29">
        <f t="shared" si="8"/>
        <v>1.8250235183443087E-2</v>
      </c>
      <c r="V39" s="29">
        <f t="shared" si="9"/>
        <v>6.0751217194247371E-2</v>
      </c>
      <c r="W39" s="29">
        <f t="shared" si="10"/>
        <v>0</v>
      </c>
      <c r="X39" s="29">
        <f t="shared" si="11"/>
        <v>1.3882581879366877E-15</v>
      </c>
    </row>
    <row r="40" spans="1:24" x14ac:dyDescent="0.3">
      <c r="A40" s="95" t="s">
        <v>63</v>
      </c>
      <c r="B40" s="39" t="s">
        <v>44</v>
      </c>
      <c r="C40" s="6">
        <v>1</v>
      </c>
      <c r="D40" s="48">
        <v>0.21</v>
      </c>
      <c r="E40" s="6">
        <v>1060</v>
      </c>
      <c r="F40" s="7">
        <v>52.828706370524046</v>
      </c>
      <c r="G40" s="8">
        <v>1061</v>
      </c>
      <c r="H40" s="9">
        <v>53.038706370524046</v>
      </c>
      <c r="I40" s="6">
        <v>1043</v>
      </c>
      <c r="J40" s="7">
        <v>51.34</v>
      </c>
      <c r="K40" s="6">
        <v>16</v>
      </c>
      <c r="L40" s="7">
        <v>1.5</v>
      </c>
      <c r="M40" s="6">
        <v>0</v>
      </c>
      <c r="N40" s="7">
        <v>0</v>
      </c>
      <c r="O40" s="6">
        <v>0</v>
      </c>
      <c r="P40" s="7">
        <v>0</v>
      </c>
      <c r="Q40" s="10">
        <v>2</v>
      </c>
      <c r="R40" s="11">
        <v>0.19870637052404305</v>
      </c>
      <c r="S40" s="43">
        <f t="shared" si="6"/>
        <v>0.98303487276154566</v>
      </c>
      <c r="T40" s="26">
        <f t="shared" si="7"/>
        <v>0.96797232649949982</v>
      </c>
      <c r="U40" s="26">
        <f t="shared" si="8"/>
        <v>1.5080113100848256E-2</v>
      </c>
      <c r="V40" s="26">
        <f t="shared" si="9"/>
        <v>2.8281232757094852E-2</v>
      </c>
      <c r="W40" s="26">
        <f t="shared" si="10"/>
        <v>1.885014137606032E-3</v>
      </c>
      <c r="X40" s="26">
        <f t="shared" si="11"/>
        <v>3.7464407434053288E-3</v>
      </c>
    </row>
    <row r="41" spans="1:24" ht="15" thickBot="1" x14ac:dyDescent="0.35">
      <c r="A41" s="96"/>
      <c r="B41" s="40" t="s">
        <v>32</v>
      </c>
      <c r="C41" s="12">
        <v>2</v>
      </c>
      <c r="D41" s="13">
        <v>0.22150799230000107</v>
      </c>
      <c r="E41" s="12">
        <v>645</v>
      </c>
      <c r="F41" s="13">
        <v>29.286068448746875</v>
      </c>
      <c r="G41" s="14">
        <v>647</v>
      </c>
      <c r="H41" s="15">
        <v>29.507576441046876</v>
      </c>
      <c r="I41" s="16">
        <v>638</v>
      </c>
      <c r="J41" s="17">
        <v>28.625236416000003</v>
      </c>
      <c r="K41" s="16">
        <v>8</v>
      </c>
      <c r="L41" s="17">
        <v>0.67379055899999996</v>
      </c>
      <c r="M41" s="16">
        <v>0</v>
      </c>
      <c r="N41" s="17">
        <v>0</v>
      </c>
      <c r="O41" s="16">
        <v>0</v>
      </c>
      <c r="P41" s="17">
        <v>0</v>
      </c>
      <c r="Q41" s="18">
        <v>1</v>
      </c>
      <c r="R41" s="19">
        <v>0.2085494660468723</v>
      </c>
      <c r="S41" s="44">
        <f t="shared" si="6"/>
        <v>0.98608964451313752</v>
      </c>
      <c r="T41" s="29">
        <f t="shared" si="7"/>
        <v>0.97009784836753032</v>
      </c>
      <c r="U41" s="29">
        <f t="shared" si="8"/>
        <v>1.2364760432766615E-2</v>
      </c>
      <c r="V41" s="29">
        <f t="shared" si="9"/>
        <v>2.2834493383289703E-2</v>
      </c>
      <c r="W41" s="29">
        <f t="shared" si="10"/>
        <v>1.5455950540958269E-3</v>
      </c>
      <c r="X41" s="29">
        <f t="shared" si="11"/>
        <v>7.0676582491799294E-3</v>
      </c>
    </row>
    <row r="42" spans="1:24" x14ac:dyDescent="0.3">
      <c r="A42" s="95" t="s">
        <v>64</v>
      </c>
      <c r="B42" s="39" t="s">
        <v>44</v>
      </c>
      <c r="C42" s="6">
        <v>4</v>
      </c>
      <c r="D42" s="48">
        <v>1.4819051239999992</v>
      </c>
      <c r="E42" s="6">
        <v>13726</v>
      </c>
      <c r="F42" s="7">
        <v>359.28114944699951</v>
      </c>
      <c r="G42" s="8">
        <v>13730</v>
      </c>
      <c r="H42" s="9">
        <v>360.76305457099949</v>
      </c>
      <c r="I42" s="6">
        <v>13548</v>
      </c>
      <c r="J42" s="7">
        <v>344.14290301299951</v>
      </c>
      <c r="K42" s="6">
        <v>174</v>
      </c>
      <c r="L42" s="7">
        <v>14.482292556999997</v>
      </c>
      <c r="M42" s="6">
        <v>0</v>
      </c>
      <c r="N42" s="7">
        <v>0</v>
      </c>
      <c r="O42" s="6">
        <v>5</v>
      </c>
      <c r="P42" s="7">
        <v>1.5963797379999993</v>
      </c>
      <c r="Q42" s="10">
        <v>3</v>
      </c>
      <c r="R42" s="11">
        <v>0.54147926299997828</v>
      </c>
      <c r="S42" s="43">
        <f t="shared" si="6"/>
        <v>0.9867443554260743</v>
      </c>
      <c r="T42" s="26">
        <f t="shared" si="7"/>
        <v>0.95393056093905237</v>
      </c>
      <c r="U42" s="26">
        <f t="shared" si="8"/>
        <v>1.2672978878368536E-2</v>
      </c>
      <c r="V42" s="26">
        <f t="shared" si="9"/>
        <v>4.0143502427712786E-2</v>
      </c>
      <c r="W42" s="26">
        <f t="shared" si="10"/>
        <v>2.1849963583394028E-4</v>
      </c>
      <c r="X42" s="26">
        <f t="shared" si="11"/>
        <v>1.5009277034863701E-3</v>
      </c>
    </row>
    <row r="43" spans="1:24" ht="15" thickBot="1" x14ac:dyDescent="0.35">
      <c r="A43" s="96"/>
      <c r="B43" s="40" t="s">
        <v>32</v>
      </c>
      <c r="C43" s="12">
        <v>2</v>
      </c>
      <c r="D43" s="13">
        <v>0.57195938809999791</v>
      </c>
      <c r="E43" s="12">
        <v>9414</v>
      </c>
      <c r="F43" s="13">
        <v>215.42158328099998</v>
      </c>
      <c r="G43" s="14">
        <v>9416</v>
      </c>
      <c r="H43" s="15">
        <v>215.99354266909998</v>
      </c>
      <c r="I43" s="16">
        <v>9274</v>
      </c>
      <c r="J43" s="17">
        <v>205.261737213</v>
      </c>
      <c r="K43" s="16">
        <v>138</v>
      </c>
      <c r="L43" s="17">
        <v>9.2484032239999987</v>
      </c>
      <c r="M43" s="16">
        <v>0</v>
      </c>
      <c r="N43" s="17">
        <v>0</v>
      </c>
      <c r="O43" s="16">
        <v>0</v>
      </c>
      <c r="P43" s="17">
        <v>0</v>
      </c>
      <c r="Q43" s="18">
        <v>4</v>
      </c>
      <c r="R43" s="19">
        <v>1.4834022320999782</v>
      </c>
      <c r="S43" s="44">
        <f t="shared" si="6"/>
        <v>0.98491928632115544</v>
      </c>
      <c r="T43" s="29">
        <f t="shared" si="7"/>
        <v>0.95031423012242089</v>
      </c>
      <c r="U43" s="29">
        <f t="shared" si="8"/>
        <v>1.4655904842820731E-2</v>
      </c>
      <c r="V43" s="29">
        <f t="shared" si="9"/>
        <v>4.2817961637716472E-2</v>
      </c>
      <c r="W43" s="29">
        <f t="shared" si="10"/>
        <v>4.248088360237893E-4</v>
      </c>
      <c r="X43" s="29">
        <f t="shared" si="11"/>
        <v>6.8678082398626892E-3</v>
      </c>
    </row>
    <row r="44" spans="1:24" x14ac:dyDescent="0.3">
      <c r="A44" s="95" t="s">
        <v>65</v>
      </c>
      <c r="B44" s="39" t="s">
        <v>44</v>
      </c>
      <c r="C44" s="50">
        <v>2</v>
      </c>
      <c r="D44" s="51">
        <v>2.3699999999999999E-2</v>
      </c>
      <c r="E44" s="50">
        <v>1164</v>
      </c>
      <c r="F44" s="51">
        <v>12.823381951000002</v>
      </c>
      <c r="G44" s="52">
        <v>1166</v>
      </c>
      <c r="H44" s="49">
        <v>12.847081951000002</v>
      </c>
      <c r="I44" s="50">
        <v>1132</v>
      </c>
      <c r="J44" s="51">
        <v>12.472925940000001</v>
      </c>
      <c r="K44" s="50">
        <v>16</v>
      </c>
      <c r="L44" s="51">
        <v>0.31377851899999998</v>
      </c>
      <c r="M44" s="50">
        <v>15</v>
      </c>
      <c r="N44" s="51">
        <v>5.0000000000000001E-4</v>
      </c>
      <c r="O44" s="50">
        <v>0</v>
      </c>
      <c r="P44" s="51">
        <v>0</v>
      </c>
      <c r="Q44" s="52">
        <v>3</v>
      </c>
      <c r="R44" s="57">
        <v>5.9877492000000199E-2</v>
      </c>
      <c r="S44" s="43">
        <f t="shared" si="6"/>
        <v>0.97084048027444259</v>
      </c>
      <c r="T44" s="26">
        <f t="shared" si="7"/>
        <v>0.97087618710403911</v>
      </c>
      <c r="U44" s="26">
        <f t="shared" si="8"/>
        <v>2.6586620926243566E-2</v>
      </c>
      <c r="V44" s="26">
        <f t="shared" si="9"/>
        <v>2.4463027495168807E-2</v>
      </c>
      <c r="W44" s="26">
        <f t="shared" si="10"/>
        <v>2.5728987993138938E-3</v>
      </c>
      <c r="X44" s="26">
        <f t="shared" si="11"/>
        <v>4.6607854007920772E-3</v>
      </c>
    </row>
    <row r="45" spans="1:24" ht="15" thickBot="1" x14ac:dyDescent="0.35">
      <c r="A45" s="96"/>
      <c r="B45" s="40" t="s">
        <v>32</v>
      </c>
      <c r="C45" s="53">
        <v>46</v>
      </c>
      <c r="D45" s="54">
        <v>0.579634133</v>
      </c>
      <c r="E45" s="53">
        <v>839</v>
      </c>
      <c r="F45" s="54">
        <v>8.6770964409999998</v>
      </c>
      <c r="G45" s="52">
        <v>885</v>
      </c>
      <c r="H45" s="49">
        <v>9.2567305740000005</v>
      </c>
      <c r="I45" s="55">
        <v>860</v>
      </c>
      <c r="J45" s="56">
        <v>9.0228122410000005</v>
      </c>
      <c r="K45" s="55">
        <v>16</v>
      </c>
      <c r="L45" s="56">
        <v>0.21021833300000001</v>
      </c>
      <c r="M45" s="55">
        <v>7</v>
      </c>
      <c r="N45" s="56">
        <v>0</v>
      </c>
      <c r="O45" s="55">
        <v>0</v>
      </c>
      <c r="P45" s="56">
        <v>0</v>
      </c>
      <c r="Q45" s="52">
        <v>2</v>
      </c>
      <c r="R45" s="57">
        <v>2.3700000000000082E-2</v>
      </c>
      <c r="S45" s="44">
        <f t="shared" si="6"/>
        <v>0.97175141242937857</v>
      </c>
      <c r="T45" s="29">
        <f t="shared" si="7"/>
        <v>0.97472991882716964</v>
      </c>
      <c r="U45" s="29">
        <f t="shared" si="8"/>
        <v>2.598870056497175E-2</v>
      </c>
      <c r="V45" s="29">
        <f t="shared" si="9"/>
        <v>2.2709781960215447E-2</v>
      </c>
      <c r="W45" s="29">
        <f t="shared" si="10"/>
        <v>2.2598870056497176E-3</v>
      </c>
      <c r="X45" s="29">
        <f t="shared" si="11"/>
        <v>2.5602992126148578E-3</v>
      </c>
    </row>
    <row r="46" spans="1:24" x14ac:dyDescent="0.3">
      <c r="A46" s="95" t="s">
        <v>24</v>
      </c>
      <c r="B46" s="39" t="s">
        <v>44</v>
      </c>
      <c r="C46" s="6">
        <v>912</v>
      </c>
      <c r="D46" s="48">
        <v>101.5405695</v>
      </c>
      <c r="E46" s="6">
        <v>54874</v>
      </c>
      <c r="F46" s="7">
        <v>2808.6041708837402</v>
      </c>
      <c r="G46" s="8">
        <v>55786</v>
      </c>
      <c r="H46" s="9">
        <v>2910.1447403837401</v>
      </c>
      <c r="I46" s="6">
        <v>54140</v>
      </c>
      <c r="J46" s="7">
        <v>2751.5275383125127</v>
      </c>
      <c r="K46" s="6">
        <v>1541</v>
      </c>
      <c r="L46" s="7">
        <v>127.57561624500001</v>
      </c>
      <c r="M46" s="6">
        <v>0</v>
      </c>
      <c r="N46" s="7">
        <v>0</v>
      </c>
      <c r="O46" s="6">
        <v>69</v>
      </c>
      <c r="P46" s="7">
        <v>10.643347468730017</v>
      </c>
      <c r="Q46" s="10">
        <v>7</v>
      </c>
      <c r="R46" s="11">
        <v>0.90764531436011708</v>
      </c>
      <c r="S46" s="43">
        <f t="shared" si="6"/>
        <v>0.97049438927329434</v>
      </c>
      <c r="T46" s="26">
        <f t="shared" si="7"/>
        <v>0.94549508144041261</v>
      </c>
      <c r="U46" s="26">
        <f t="shared" si="8"/>
        <v>2.7623418061879325E-2</v>
      </c>
      <c r="V46" s="26">
        <f t="shared" si="9"/>
        <v>4.3838237485114749E-2</v>
      </c>
      <c r="W46" s="26">
        <f t="shared" si="10"/>
        <v>1.2547951098842004E-4</v>
      </c>
      <c r="X46" s="26">
        <f t="shared" si="11"/>
        <v>3.1189009321936072E-4</v>
      </c>
    </row>
    <row r="47" spans="1:24" ht="15" thickBot="1" x14ac:dyDescent="0.35">
      <c r="A47" s="96"/>
      <c r="B47" s="40" t="s">
        <v>32</v>
      </c>
      <c r="C47" s="12">
        <v>36</v>
      </c>
      <c r="D47" s="13">
        <v>7.7760731420001212</v>
      </c>
      <c r="E47" s="12">
        <v>34183</v>
      </c>
      <c r="F47" s="13">
        <v>1614.5511568355773</v>
      </c>
      <c r="G47" s="14">
        <v>34219</v>
      </c>
      <c r="H47" s="15">
        <v>1622.3272299775774</v>
      </c>
      <c r="I47" s="16">
        <v>31855</v>
      </c>
      <c r="J47" s="17">
        <v>1398.7752488049996</v>
      </c>
      <c r="K47" s="16">
        <v>1302</v>
      </c>
      <c r="L47" s="17">
        <v>103.960217938</v>
      </c>
      <c r="M47" s="16">
        <v>0</v>
      </c>
      <c r="N47" s="17">
        <v>0</v>
      </c>
      <c r="O47" s="16">
        <v>150</v>
      </c>
      <c r="P47" s="17">
        <v>18.051193688577982</v>
      </c>
      <c r="Q47" s="18">
        <v>912</v>
      </c>
      <c r="R47" s="19">
        <v>101.54056954599984</v>
      </c>
      <c r="S47" s="44">
        <f t="shared" si="6"/>
        <v>0.93091557321955642</v>
      </c>
      <c r="T47" s="29">
        <f t="shared" si="7"/>
        <v>0.86220290392606702</v>
      </c>
      <c r="U47" s="29">
        <f t="shared" si="8"/>
        <v>3.8049037084660571E-2</v>
      </c>
      <c r="V47" s="29">
        <f t="shared" si="9"/>
        <v>6.4080917842596313E-2</v>
      </c>
      <c r="W47" s="29">
        <f t="shared" si="10"/>
        <v>2.6651860077734593E-2</v>
      </c>
      <c r="X47" s="29">
        <f t="shared" si="11"/>
        <v>6.2589450309234629E-2</v>
      </c>
    </row>
    <row r="48" spans="1:24" x14ac:dyDescent="0.3">
      <c r="A48" s="95" t="s">
        <v>25</v>
      </c>
      <c r="B48" s="39" t="s">
        <v>44</v>
      </c>
      <c r="C48" s="6">
        <v>11</v>
      </c>
      <c r="D48" s="48">
        <v>0.98160654000000003</v>
      </c>
      <c r="E48" s="6">
        <v>5854</v>
      </c>
      <c r="F48" s="7">
        <v>202.180575944</v>
      </c>
      <c r="G48" s="8">
        <v>5865</v>
      </c>
      <c r="H48" s="9">
        <v>203.162182484</v>
      </c>
      <c r="I48" s="6">
        <v>5620</v>
      </c>
      <c r="J48" s="7">
        <v>167.39339271600002</v>
      </c>
      <c r="K48" s="6">
        <v>163</v>
      </c>
      <c r="L48" s="7">
        <v>23.578231328000001</v>
      </c>
      <c r="M48" s="6">
        <v>78</v>
      </c>
      <c r="N48" s="7">
        <v>12.125510440000001</v>
      </c>
      <c r="O48" s="6">
        <v>0</v>
      </c>
      <c r="P48" s="7">
        <v>0</v>
      </c>
      <c r="Q48" s="10">
        <v>4</v>
      </c>
      <c r="R48" s="11">
        <v>6.5047999999974238E-2</v>
      </c>
      <c r="S48" s="43">
        <f t="shared" si="6"/>
        <v>0.95822676896845693</v>
      </c>
      <c r="T48" s="26">
        <f t="shared" si="7"/>
        <v>0.82393972475257815</v>
      </c>
      <c r="U48" s="26">
        <f t="shared" si="8"/>
        <v>4.1091219096334189E-2</v>
      </c>
      <c r="V48" s="26">
        <f t="shared" si="9"/>
        <v>0.17574009754897096</v>
      </c>
      <c r="W48" s="26">
        <f t="shared" si="10"/>
        <v>6.8201193520886613E-4</v>
      </c>
      <c r="X48" s="26">
        <f t="shared" si="11"/>
        <v>3.2017769845082798E-4</v>
      </c>
    </row>
    <row r="49" spans="1:24" ht="15" thickBot="1" x14ac:dyDescent="0.35">
      <c r="A49" s="96"/>
      <c r="B49" s="40" t="s">
        <v>32</v>
      </c>
      <c r="C49" s="12">
        <v>5</v>
      </c>
      <c r="D49" s="13">
        <v>0.1194441</v>
      </c>
      <c r="E49" s="12">
        <v>3681</v>
      </c>
      <c r="F49" s="13">
        <v>123.54560931899999</v>
      </c>
      <c r="G49" s="14">
        <v>3686</v>
      </c>
      <c r="H49" s="15">
        <v>123.66505341899999</v>
      </c>
      <c r="I49" s="16">
        <v>3506</v>
      </c>
      <c r="J49" s="17">
        <v>95.810657864999996</v>
      </c>
      <c r="K49" s="16">
        <v>137</v>
      </c>
      <c r="L49" s="17">
        <v>18.721729115999999</v>
      </c>
      <c r="M49" s="16">
        <v>32</v>
      </c>
      <c r="N49" s="17">
        <v>8.1510598979999997</v>
      </c>
      <c r="O49" s="16">
        <v>0</v>
      </c>
      <c r="P49" s="17">
        <v>0</v>
      </c>
      <c r="Q49" s="18">
        <v>11</v>
      </c>
      <c r="R49" s="19">
        <v>0.98160653999999425</v>
      </c>
      <c r="S49" s="44">
        <f t="shared" si="6"/>
        <v>0.95116657623440048</v>
      </c>
      <c r="T49" s="29">
        <f t="shared" si="7"/>
        <v>0.77475936180915905</v>
      </c>
      <c r="U49" s="29">
        <f t="shared" si="8"/>
        <v>4.5849158979924039E-2</v>
      </c>
      <c r="V49" s="29">
        <f t="shared" si="9"/>
        <v>0.21730301545215072</v>
      </c>
      <c r="W49" s="29">
        <f t="shared" si="10"/>
        <v>2.9842647856755289E-3</v>
      </c>
      <c r="X49" s="29">
        <f t="shared" si="11"/>
        <v>7.9376227386902132E-3</v>
      </c>
    </row>
    <row r="50" spans="1:24" x14ac:dyDescent="0.3">
      <c r="A50" s="95" t="s">
        <v>66</v>
      </c>
      <c r="B50" s="39" t="s">
        <v>44</v>
      </c>
      <c r="C50" s="6">
        <v>8</v>
      </c>
      <c r="D50" s="48">
        <v>1.0184120000000001</v>
      </c>
      <c r="E50" s="6">
        <v>2943</v>
      </c>
      <c r="F50" s="7">
        <v>170.29835069000001</v>
      </c>
      <c r="G50" s="8">
        <v>2951</v>
      </c>
      <c r="H50" s="9">
        <v>171.31676269000002</v>
      </c>
      <c r="I50" s="6">
        <v>2875</v>
      </c>
      <c r="J50" s="7">
        <v>156.60075225500003</v>
      </c>
      <c r="K50" s="6">
        <v>74</v>
      </c>
      <c r="L50" s="7">
        <v>14.316010434999999</v>
      </c>
      <c r="M50" s="6">
        <v>0</v>
      </c>
      <c r="N50" s="7">
        <v>0</v>
      </c>
      <c r="O50" s="6">
        <v>0</v>
      </c>
      <c r="P50" s="7">
        <v>0</v>
      </c>
      <c r="Q50" s="10">
        <v>2</v>
      </c>
      <c r="R50" s="11">
        <v>0.39999999999998792</v>
      </c>
      <c r="S50" s="43">
        <f t="shared" si="6"/>
        <v>0.97424601829888169</v>
      </c>
      <c r="T50" s="26">
        <f t="shared" si="7"/>
        <v>0.91410058067914346</v>
      </c>
      <c r="U50" s="26">
        <f t="shared" si="8"/>
        <v>2.507624534056252E-2</v>
      </c>
      <c r="V50" s="26">
        <f t="shared" si="9"/>
        <v>8.3564563153139967E-2</v>
      </c>
      <c r="W50" s="26">
        <f t="shared" si="10"/>
        <v>6.7773636055574386E-4</v>
      </c>
      <c r="X50" s="26">
        <f t="shared" si="11"/>
        <v>2.3348561677166016E-3</v>
      </c>
    </row>
    <row r="51" spans="1:24" s="5" customFormat="1" ht="15" thickBot="1" x14ac:dyDescent="0.35">
      <c r="A51" s="96"/>
      <c r="B51" s="40" t="s">
        <v>32</v>
      </c>
      <c r="C51" s="12">
        <v>3</v>
      </c>
      <c r="D51" s="13">
        <v>0.72106499999999996</v>
      </c>
      <c r="E51" s="12">
        <v>1632</v>
      </c>
      <c r="F51" s="13">
        <v>77.404958717000113</v>
      </c>
      <c r="G51" s="14">
        <v>1635</v>
      </c>
      <c r="H51" s="15">
        <v>78.126023717000109</v>
      </c>
      <c r="I51" s="16">
        <v>1569</v>
      </c>
      <c r="J51" s="17">
        <v>72.494127605000003</v>
      </c>
      <c r="K51" s="16">
        <v>58</v>
      </c>
      <c r="L51" s="17">
        <v>4.6134841120000001</v>
      </c>
      <c r="M51" s="16">
        <v>0</v>
      </c>
      <c r="N51" s="17">
        <v>0</v>
      </c>
      <c r="O51" s="16">
        <v>0</v>
      </c>
      <c r="P51" s="17">
        <v>0</v>
      </c>
      <c r="Q51" s="18">
        <v>8</v>
      </c>
      <c r="R51" s="19">
        <v>1.0184120000001062</v>
      </c>
      <c r="S51" s="44">
        <f t="shared" si="6"/>
        <v>0.95963302752293578</v>
      </c>
      <c r="T51" s="29">
        <f t="shared" si="7"/>
        <v>0.92791267436826408</v>
      </c>
      <c r="U51" s="29">
        <f t="shared" si="8"/>
        <v>3.5474006116207948E-2</v>
      </c>
      <c r="V51" s="29">
        <f t="shared" si="9"/>
        <v>5.9051822843456871E-2</v>
      </c>
      <c r="W51" s="29">
        <f t="shared" si="10"/>
        <v>4.8929663608562688E-3</v>
      </c>
      <c r="X51" s="29">
        <f t="shared" si="11"/>
        <v>1.3035502788279E-2</v>
      </c>
    </row>
    <row r="52" spans="1:24" x14ac:dyDescent="0.3">
      <c r="A52" s="95" t="s">
        <v>27</v>
      </c>
      <c r="B52" s="39" t="s">
        <v>44</v>
      </c>
      <c r="C52" s="6">
        <v>2</v>
      </c>
      <c r="D52" s="48">
        <v>4.4000000000000004</v>
      </c>
      <c r="E52" s="6">
        <v>8067</v>
      </c>
      <c r="F52" s="7">
        <v>1599.5271973669992</v>
      </c>
      <c r="G52" s="8">
        <v>8069</v>
      </c>
      <c r="H52" s="9">
        <v>1603.9271973669993</v>
      </c>
      <c r="I52" s="6">
        <v>7950</v>
      </c>
      <c r="J52" s="7">
        <v>1518.17</v>
      </c>
      <c r="K52" s="6">
        <v>117</v>
      </c>
      <c r="L52" s="7">
        <v>80.629797404000001</v>
      </c>
      <c r="M52" s="6">
        <v>0</v>
      </c>
      <c r="N52" s="7">
        <v>0</v>
      </c>
      <c r="O52" s="6">
        <v>0</v>
      </c>
      <c r="P52" s="7">
        <v>0</v>
      </c>
      <c r="Q52" s="10">
        <v>2</v>
      </c>
      <c r="R52" s="11">
        <v>5.1273999629992062</v>
      </c>
      <c r="S52" s="43">
        <f t="shared" si="6"/>
        <v>0.98525219977692402</v>
      </c>
      <c r="T52" s="26">
        <f t="shared" si="7"/>
        <v>0.94653298634266081</v>
      </c>
      <c r="U52" s="26">
        <f t="shared" si="8"/>
        <v>1.4499938034452844E-2</v>
      </c>
      <c r="V52" s="26">
        <f t="shared" si="9"/>
        <v>5.0270235168006105E-2</v>
      </c>
      <c r="W52" s="26">
        <f t="shared" si="10"/>
        <v>2.4786218862312553E-4</v>
      </c>
      <c r="X52" s="26">
        <f t="shared" si="11"/>
        <v>3.1967784893331356E-3</v>
      </c>
    </row>
    <row r="53" spans="1:24" s="5" customFormat="1" ht="15" thickBot="1" x14ac:dyDescent="0.35">
      <c r="A53" s="96"/>
      <c r="B53" s="40" t="s">
        <v>32</v>
      </c>
      <c r="C53" s="12">
        <v>0</v>
      </c>
      <c r="D53" s="13">
        <v>0</v>
      </c>
      <c r="E53" s="12">
        <v>4648</v>
      </c>
      <c r="F53" s="13">
        <v>546.32999999999993</v>
      </c>
      <c r="G53" s="14">
        <v>4648</v>
      </c>
      <c r="H53" s="15">
        <v>546.32999999999993</v>
      </c>
      <c r="I53" s="16">
        <v>4556</v>
      </c>
      <c r="J53" s="17">
        <v>478.4</v>
      </c>
      <c r="K53" s="16">
        <v>90</v>
      </c>
      <c r="L53" s="17">
        <v>63.53</v>
      </c>
      <c r="M53" s="16">
        <v>0</v>
      </c>
      <c r="N53" s="17">
        <v>0</v>
      </c>
      <c r="O53" s="16">
        <v>0</v>
      </c>
      <c r="P53" s="17">
        <v>0</v>
      </c>
      <c r="Q53" s="18">
        <v>2</v>
      </c>
      <c r="R53" s="19">
        <v>4.3999999999999488</v>
      </c>
      <c r="S53" s="44">
        <f t="shared" si="6"/>
        <v>0.98020654044750433</v>
      </c>
      <c r="T53" s="29">
        <f t="shared" si="7"/>
        <v>0.87566123039188781</v>
      </c>
      <c r="U53" s="29">
        <f t="shared" si="8"/>
        <v>1.93631669535284E-2</v>
      </c>
      <c r="V53" s="29">
        <f t="shared" si="9"/>
        <v>0.11628502919480901</v>
      </c>
      <c r="W53" s="29">
        <f t="shared" si="10"/>
        <v>4.3029259896729778E-4</v>
      </c>
      <c r="X53" s="29">
        <f t="shared" si="11"/>
        <v>8.0537404133032217E-3</v>
      </c>
    </row>
    <row r="54" spans="1:24" x14ac:dyDescent="0.3">
      <c r="A54" s="95" t="s">
        <v>67</v>
      </c>
      <c r="B54" s="39" t="s">
        <v>44</v>
      </c>
      <c r="C54" s="21">
        <f>SUM(C5,C7,C9,C11,C13,C15,C17,C19,C21,C23,C25,C27,C29,C34,C36,C38,C40,C42,C44,C46,C48,C50,C52)</f>
        <v>1330</v>
      </c>
      <c r="D54" s="47">
        <f t="shared" ref="D54:R54" si="12">SUM(D5,D7,D9,D11,D13,D15,D17,D19,D21,D23,D25,D27,D29,D34,D36,D38,D40,D42,D44,D46,D48,D50,D52)</f>
        <v>330.84479831141601</v>
      </c>
      <c r="E54" s="21">
        <f t="shared" si="12"/>
        <v>240490</v>
      </c>
      <c r="F54" s="47">
        <f t="shared" si="12"/>
        <v>18163.812365280315</v>
      </c>
      <c r="G54" s="21">
        <f t="shared" si="12"/>
        <v>241820</v>
      </c>
      <c r="H54" s="47">
        <f t="shared" si="12"/>
        <v>18494.657163591735</v>
      </c>
      <c r="I54" s="21">
        <f t="shared" si="12"/>
        <v>237245</v>
      </c>
      <c r="J54" s="47">
        <f t="shared" si="12"/>
        <v>17409.192874598797</v>
      </c>
      <c r="K54" s="21">
        <f t="shared" si="12"/>
        <v>3896</v>
      </c>
      <c r="L54" s="47">
        <f t="shared" si="12"/>
        <v>751.93039125307996</v>
      </c>
      <c r="M54" s="21">
        <f t="shared" si="12"/>
        <v>281</v>
      </c>
      <c r="N54" s="47">
        <f t="shared" si="12"/>
        <v>183.95483269599998</v>
      </c>
      <c r="O54" s="21">
        <f t="shared" si="12"/>
        <v>102</v>
      </c>
      <c r="P54" s="47">
        <f t="shared" si="12"/>
        <v>20.699034867154015</v>
      </c>
      <c r="Q54" s="21">
        <f t="shared" si="12"/>
        <v>267</v>
      </c>
      <c r="R54" s="47">
        <f t="shared" si="12"/>
        <v>109.38943713356697</v>
      </c>
      <c r="S54" s="45">
        <f t="shared" si="6"/>
        <v>0.98108096931602018</v>
      </c>
      <c r="T54" s="33">
        <f t="shared" si="7"/>
        <v>0.94130930466071228</v>
      </c>
      <c r="U54" s="33">
        <f t="shared" si="8"/>
        <v>1.727317839715491E-2</v>
      </c>
      <c r="V54" s="33">
        <f t="shared" si="9"/>
        <v>5.0603004731087829E-2</v>
      </c>
      <c r="W54" s="26">
        <f t="shared" si="10"/>
        <v>1.1041270366388223E-3</v>
      </c>
      <c r="X54" s="26">
        <f t="shared" si="11"/>
        <v>5.9146507105256943E-3</v>
      </c>
    </row>
    <row r="55" spans="1:24" s="5" customFormat="1" ht="15" thickBot="1" x14ac:dyDescent="0.35">
      <c r="A55" s="96"/>
      <c r="B55" s="40" t="s">
        <v>32</v>
      </c>
      <c r="C55" s="12">
        <v>319</v>
      </c>
      <c r="D55" s="13">
        <v>104.9581497708571</v>
      </c>
      <c r="E55" s="12">
        <v>154012</v>
      </c>
      <c r="F55" s="13">
        <v>9016.9904544556593</v>
      </c>
      <c r="G55" s="14">
        <v>154331</v>
      </c>
      <c r="H55" s="15">
        <v>9121.948604226518</v>
      </c>
      <c r="I55" s="16">
        <v>149734</v>
      </c>
      <c r="J55" s="17">
        <v>8125.9194417469635</v>
      </c>
      <c r="K55" s="16">
        <v>2996</v>
      </c>
      <c r="L55" s="17">
        <v>587.69236820399999</v>
      </c>
      <c r="M55" s="16">
        <v>98</v>
      </c>
      <c r="N55" s="17">
        <v>56.154057394000006</v>
      </c>
      <c r="O55" s="16">
        <v>173</v>
      </c>
      <c r="P55" s="17">
        <v>21.335283567169384</v>
      </c>
      <c r="Q55" s="18">
        <v>1330</v>
      </c>
      <c r="R55" s="24">
        <v>330.84745331438518</v>
      </c>
      <c r="S55" s="46">
        <f t="shared" si="6"/>
        <v>0.97021337255638851</v>
      </c>
      <c r="T55" s="36">
        <f t="shared" si="7"/>
        <v>0.89080960596313163</v>
      </c>
      <c r="U55" s="36">
        <f t="shared" si="8"/>
        <v>2.004781929748398E-2</v>
      </c>
      <c r="V55" s="36">
        <f t="shared" si="9"/>
        <v>7.0582115020872124E-2</v>
      </c>
      <c r="W55" s="29">
        <f t="shared" si="10"/>
        <v>8.6178408744840632E-3</v>
      </c>
      <c r="X55" s="29">
        <f t="shared" si="11"/>
        <v>3.6269383622825058E-2</v>
      </c>
    </row>
    <row r="56" spans="1:24" x14ac:dyDescent="0.3">
      <c r="A56" s="95" t="s">
        <v>29</v>
      </c>
      <c r="B56" s="39" t="s">
        <v>44</v>
      </c>
      <c r="C56" s="6">
        <v>1725</v>
      </c>
      <c r="D56" s="48">
        <v>292.42</v>
      </c>
      <c r="E56" s="6">
        <v>1365379</v>
      </c>
      <c r="F56" s="48">
        <v>29293.46</v>
      </c>
      <c r="G56" s="8">
        <v>1367104</v>
      </c>
      <c r="H56" s="48">
        <v>29585.879999999997</v>
      </c>
      <c r="I56" s="6">
        <v>1349865</v>
      </c>
      <c r="J56" s="48">
        <v>28408.38</v>
      </c>
      <c r="K56" s="6">
        <v>8713</v>
      </c>
      <c r="L56" s="48">
        <v>347.18999999999994</v>
      </c>
      <c r="M56" s="6">
        <v>3619</v>
      </c>
      <c r="N56" s="48">
        <v>8.5</v>
      </c>
      <c r="O56" s="6">
        <v>2625</v>
      </c>
      <c r="P56" s="48">
        <v>461.66</v>
      </c>
      <c r="Q56" s="10">
        <v>2282</v>
      </c>
      <c r="R56" s="48">
        <v>360.1499999999964</v>
      </c>
      <c r="S56" s="43">
        <f t="shared" si="6"/>
        <v>0.98739013271850573</v>
      </c>
      <c r="T56" s="26">
        <f t="shared" si="7"/>
        <v>0.96020060920952843</v>
      </c>
      <c r="U56" s="26">
        <f t="shared" si="8"/>
        <v>9.0205280651654892E-3</v>
      </c>
      <c r="V56" s="26">
        <f t="shared" si="9"/>
        <v>1.2022289010838953E-2</v>
      </c>
      <c r="W56" s="26">
        <f t="shared" si="10"/>
        <v>1.6692219465380834E-3</v>
      </c>
      <c r="X56" s="26">
        <f t="shared" si="11"/>
        <v>1.2173036597187457E-2</v>
      </c>
    </row>
    <row r="57" spans="1:24" ht="15" thickBot="1" x14ac:dyDescent="0.35">
      <c r="A57" s="96"/>
      <c r="B57" s="40" t="s">
        <v>32</v>
      </c>
      <c r="C57" s="12">
        <v>5875</v>
      </c>
      <c r="D57" s="13">
        <v>349.68999999999977</v>
      </c>
      <c r="E57" s="12">
        <v>941101</v>
      </c>
      <c r="F57" s="13">
        <v>18755.650000000001</v>
      </c>
      <c r="G57" s="14">
        <v>946976</v>
      </c>
      <c r="H57" s="13">
        <v>19105.34</v>
      </c>
      <c r="I57" s="16">
        <v>933889</v>
      </c>
      <c r="J57" s="13">
        <v>18295.580000000002</v>
      </c>
      <c r="K57" s="16">
        <v>6531</v>
      </c>
      <c r="L57" s="13">
        <v>276.93</v>
      </c>
      <c r="M57" s="16">
        <v>2934</v>
      </c>
      <c r="N57" s="13">
        <v>3.92</v>
      </c>
      <c r="O57" s="16">
        <v>1897</v>
      </c>
      <c r="P57" s="13">
        <v>236.49</v>
      </c>
      <c r="Q57" s="18">
        <v>1725</v>
      </c>
      <c r="R57" s="13">
        <v>292.41999999999837</v>
      </c>
      <c r="S57" s="44">
        <f t="shared" si="6"/>
        <v>0.98618021998445582</v>
      </c>
      <c r="T57" s="29">
        <f t="shared" si="7"/>
        <v>0.95761603823852393</v>
      </c>
      <c r="U57" s="29">
        <f t="shared" si="8"/>
        <v>9.9949734734565612E-3</v>
      </c>
      <c r="V57" s="29">
        <f t="shared" si="9"/>
        <v>1.4700078616763691E-2</v>
      </c>
      <c r="W57" s="29">
        <f t="shared" si="10"/>
        <v>1.8215878755111006E-3</v>
      </c>
      <c r="X57" s="29">
        <f t="shared" si="11"/>
        <v>1.5305668467559246E-2</v>
      </c>
    </row>
    <row r="58" spans="1:24" x14ac:dyDescent="0.3">
      <c r="A58" s="95" t="s">
        <v>68</v>
      </c>
      <c r="B58" s="39" t="s">
        <v>44</v>
      </c>
      <c r="C58" s="21">
        <f>C54+C56</f>
        <v>3055</v>
      </c>
      <c r="D58" s="47">
        <f t="shared" ref="D58:R59" si="13">D54+D56</f>
        <v>623.26479831141603</v>
      </c>
      <c r="E58" s="21">
        <f t="shared" si="13"/>
        <v>1605869</v>
      </c>
      <c r="F58" s="47">
        <f t="shared" si="13"/>
        <v>47457.272365280311</v>
      </c>
      <c r="G58" s="21">
        <f t="shared" si="13"/>
        <v>1608924</v>
      </c>
      <c r="H58" s="47">
        <f t="shared" si="13"/>
        <v>48080.537163591733</v>
      </c>
      <c r="I58" s="21">
        <f t="shared" si="13"/>
        <v>1587110</v>
      </c>
      <c r="J58" s="47">
        <f t="shared" si="13"/>
        <v>45817.572874598802</v>
      </c>
      <c r="K58" s="21">
        <f t="shared" si="13"/>
        <v>12609</v>
      </c>
      <c r="L58" s="47">
        <f t="shared" si="13"/>
        <v>1099.12039125308</v>
      </c>
      <c r="M58" s="21">
        <f t="shared" si="13"/>
        <v>3900</v>
      </c>
      <c r="N58" s="47">
        <f t="shared" si="13"/>
        <v>192.45483269599998</v>
      </c>
      <c r="O58" s="21">
        <f t="shared" si="13"/>
        <v>2727</v>
      </c>
      <c r="P58" s="47">
        <f t="shared" si="13"/>
        <v>482.35903486715404</v>
      </c>
      <c r="Q58" s="21">
        <f t="shared" si="13"/>
        <v>2549</v>
      </c>
      <c r="R58" s="47">
        <f t="shared" si="13"/>
        <v>469.53943713356335</v>
      </c>
      <c r="S58" s="45">
        <f t="shared" si="6"/>
        <v>0.98644187046746767</v>
      </c>
      <c r="T58" s="33">
        <f t="shared" si="7"/>
        <v>0.95293388089044628</v>
      </c>
      <c r="U58" s="33">
        <f t="shared" si="8"/>
        <v>1.026089485892435E-2</v>
      </c>
      <c r="V58" s="33">
        <f t="shared" si="9"/>
        <v>2.6862745304915312E-2</v>
      </c>
      <c r="W58" s="26">
        <f t="shared" si="10"/>
        <v>1.5842886301652532E-3</v>
      </c>
      <c r="X58" s="26">
        <f t="shared" si="11"/>
        <v>9.7656861764247316E-3</v>
      </c>
    </row>
    <row r="59" spans="1:24" ht="15" thickBot="1" x14ac:dyDescent="0.35">
      <c r="A59" s="96"/>
      <c r="B59" s="42" t="s">
        <v>32</v>
      </c>
      <c r="C59" s="12">
        <f>C55+C57</f>
        <v>6194</v>
      </c>
      <c r="D59" s="13">
        <f t="shared" si="13"/>
        <v>454.64814977085689</v>
      </c>
      <c r="E59" s="12">
        <f t="shared" si="13"/>
        <v>1095113</v>
      </c>
      <c r="F59" s="13">
        <f t="shared" si="13"/>
        <v>27772.640454455661</v>
      </c>
      <c r="G59" s="14">
        <f t="shared" si="13"/>
        <v>1101307</v>
      </c>
      <c r="H59" s="15">
        <f t="shared" si="13"/>
        <v>28227.288604226516</v>
      </c>
      <c r="I59" s="16">
        <f t="shared" si="13"/>
        <v>1083623</v>
      </c>
      <c r="J59" s="17">
        <f t="shared" si="13"/>
        <v>26421.499441746964</v>
      </c>
      <c r="K59" s="16">
        <f t="shared" si="13"/>
        <v>9527</v>
      </c>
      <c r="L59" s="17">
        <f t="shared" si="13"/>
        <v>864.62236820399994</v>
      </c>
      <c r="M59" s="16">
        <f t="shared" si="13"/>
        <v>3032</v>
      </c>
      <c r="N59" s="17">
        <f t="shared" si="13"/>
        <v>60.074057394000008</v>
      </c>
      <c r="O59" s="16">
        <f t="shared" si="13"/>
        <v>2070</v>
      </c>
      <c r="P59" s="17">
        <f t="shared" si="13"/>
        <v>257.82528356716938</v>
      </c>
      <c r="Q59" s="18">
        <f t="shared" si="13"/>
        <v>3055</v>
      </c>
      <c r="R59" s="24">
        <f t="shared" si="13"/>
        <v>623.2674533143836</v>
      </c>
      <c r="S59" s="46">
        <f t="shared" si="6"/>
        <v>0.98394271533732192</v>
      </c>
      <c r="T59" s="36">
        <f t="shared" si="7"/>
        <v>0.93602682893853406</v>
      </c>
      <c r="U59" s="36">
        <f t="shared" si="8"/>
        <v>1.1403723030907821E-2</v>
      </c>
      <c r="V59" s="36">
        <f t="shared" si="9"/>
        <v>3.2758953173403403E-2</v>
      </c>
      <c r="W59" s="29">
        <f t="shared" si="10"/>
        <v>2.7739767385479251E-3</v>
      </c>
      <c r="X59" s="29">
        <f t="shared" si="11"/>
        <v>2.2080316039318801E-2</v>
      </c>
    </row>
    <row r="60" spans="1:24" x14ac:dyDescent="0.3">
      <c r="O60" s="2"/>
    </row>
  </sheetData>
  <mergeCells count="97">
    <mergeCell ref="S2:T2"/>
    <mergeCell ref="U2:V2"/>
    <mergeCell ref="W2:X2"/>
    <mergeCell ref="S3:S4"/>
    <mergeCell ref="T3:T4"/>
    <mergeCell ref="U3:U4"/>
    <mergeCell ref="V3:V4"/>
    <mergeCell ref="W3:W4"/>
    <mergeCell ref="X3:X4"/>
    <mergeCell ref="S31:T31"/>
    <mergeCell ref="U31:V31"/>
    <mergeCell ref="W31:X31"/>
    <mergeCell ref="S32:S33"/>
    <mergeCell ref="T32:T33"/>
    <mergeCell ref="U32:U33"/>
    <mergeCell ref="V32:V33"/>
    <mergeCell ref="W32:W33"/>
    <mergeCell ref="X32:X33"/>
    <mergeCell ref="A54:A55"/>
    <mergeCell ref="A56:A57"/>
    <mergeCell ref="A58:A59"/>
    <mergeCell ref="A42:A43"/>
    <mergeCell ref="A44:A45"/>
    <mergeCell ref="A46:A47"/>
    <mergeCell ref="A48:A49"/>
    <mergeCell ref="A50:A51"/>
    <mergeCell ref="A52:A53"/>
    <mergeCell ref="M32:M33"/>
    <mergeCell ref="A40:A41"/>
    <mergeCell ref="A15:A16"/>
    <mergeCell ref="A17:A18"/>
    <mergeCell ref="A19:A20"/>
    <mergeCell ref="A21:A22"/>
    <mergeCell ref="A23:A24"/>
    <mergeCell ref="A25:A26"/>
    <mergeCell ref="A31:A33"/>
    <mergeCell ref="A27:A28"/>
    <mergeCell ref="A29:A30"/>
    <mergeCell ref="A34:A35"/>
    <mergeCell ref="A36:A37"/>
    <mergeCell ref="A38:A39"/>
    <mergeCell ref="K32:K33"/>
    <mergeCell ref="L32:L33"/>
    <mergeCell ref="K2:L2"/>
    <mergeCell ref="N32:N33"/>
    <mergeCell ref="O32:O33"/>
    <mergeCell ref="P32:P33"/>
    <mergeCell ref="Q32:Q33"/>
    <mergeCell ref="M3:M4"/>
    <mergeCell ref="N3:N4"/>
    <mergeCell ref="O3:O4"/>
    <mergeCell ref="P3:P4"/>
    <mergeCell ref="Q2:R2"/>
    <mergeCell ref="M2:N2"/>
    <mergeCell ref="O2:P2"/>
    <mergeCell ref="Q3:Q4"/>
    <mergeCell ref="R3:R4"/>
    <mergeCell ref="K3:K4"/>
    <mergeCell ref="L3:L4"/>
    <mergeCell ref="C2:D2"/>
    <mergeCell ref="E2:F2"/>
    <mergeCell ref="G2:H2"/>
    <mergeCell ref="I2:J2"/>
    <mergeCell ref="H3:H4"/>
    <mergeCell ref="I3:I4"/>
    <mergeCell ref="J3:J4"/>
    <mergeCell ref="C3:C4"/>
    <mergeCell ref="D3:D4"/>
    <mergeCell ref="E3:E4"/>
    <mergeCell ref="F3:F4"/>
    <mergeCell ref="G3:G4"/>
    <mergeCell ref="A7:A8"/>
    <mergeCell ref="A9:A10"/>
    <mergeCell ref="A11:A12"/>
    <mergeCell ref="A13:A14"/>
    <mergeCell ref="A2:A4"/>
    <mergeCell ref="K31:L31"/>
    <mergeCell ref="C31:D31"/>
    <mergeCell ref="E31:F31"/>
    <mergeCell ref="G31:H31"/>
    <mergeCell ref="I31:J31"/>
    <mergeCell ref="J32:J33"/>
    <mergeCell ref="A5:A6"/>
    <mergeCell ref="A1:M1"/>
    <mergeCell ref="R32:R33"/>
    <mergeCell ref="B2:B4"/>
    <mergeCell ref="B31:B33"/>
    <mergeCell ref="M31:N31"/>
    <mergeCell ref="O31:P31"/>
    <mergeCell ref="Q31:R31"/>
    <mergeCell ref="C32:C33"/>
    <mergeCell ref="D32:D33"/>
    <mergeCell ref="E32:E33"/>
    <mergeCell ref="F32:F33"/>
    <mergeCell ref="G32:G33"/>
    <mergeCell ref="H32:H33"/>
    <mergeCell ref="I32:I33"/>
  </mergeCells>
  <conditionalFormatting sqref="W5:X30">
    <cfRule type="cellIs" dxfId="1" priority="8" operator="greaterThan">
      <formula>0.5</formula>
    </cfRule>
  </conditionalFormatting>
  <conditionalFormatting sqref="W34:X59">
    <cfRule type="cellIs" dxfId="0" priority="6" operator="greaterThan">
      <formula>0.5</formula>
    </cfRule>
  </conditionalFormatting>
  <pageMargins left="0.25" right="0.25" top="0.75" bottom="0.75" header="0.3" footer="0.3"/>
  <pageSetup paperSize="9" scale="86" fitToHeight="0" orientation="landscape" r:id="rId1"/>
  <rowBreaks count="1" manualBreakCount="1">
    <brk id="30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9E29-9E84-4561-A541-23D59765B15A}">
  <dimension ref="A1:X59"/>
  <sheetViews>
    <sheetView tabSelected="1" workbookViewId="0">
      <selection activeCell="G24" sqref="G24"/>
    </sheetView>
  </sheetViews>
  <sheetFormatPr defaultRowHeight="14.4" x14ac:dyDescent="0.3"/>
  <sheetData>
    <row r="1" spans="1:24" x14ac:dyDescent="0.3">
      <c r="A1" s="76" t="s">
        <v>71</v>
      </c>
      <c r="B1" s="76"/>
      <c r="C1" s="76"/>
      <c r="D1" s="76"/>
      <c r="E1" s="76"/>
      <c r="F1" s="76"/>
      <c r="G1" s="76"/>
      <c r="H1" s="76"/>
      <c r="I1" s="76"/>
      <c r="J1" s="76"/>
      <c r="K1" s="3"/>
      <c r="L1" s="1"/>
      <c r="M1" s="2"/>
      <c r="N1" s="1" t="s">
        <v>35</v>
      </c>
      <c r="O1" s="3"/>
      <c r="P1" s="1"/>
      <c r="Q1" s="3"/>
      <c r="R1" s="1"/>
      <c r="S1" s="3"/>
      <c r="T1" s="3"/>
      <c r="U1" s="3"/>
      <c r="V1" s="3"/>
      <c r="W1" s="3"/>
      <c r="X1" s="3"/>
    </row>
    <row r="2" spans="1:24" x14ac:dyDescent="0.3">
      <c r="A2" s="77" t="s">
        <v>0</v>
      </c>
      <c r="B2" s="118" t="s">
        <v>31</v>
      </c>
      <c r="C2" s="81" t="s">
        <v>1</v>
      </c>
      <c r="D2" s="81"/>
      <c r="E2" s="81" t="s">
        <v>2</v>
      </c>
      <c r="F2" s="81"/>
      <c r="G2" s="81" t="s">
        <v>3</v>
      </c>
      <c r="H2" s="81"/>
      <c r="I2" s="81" t="s">
        <v>4</v>
      </c>
      <c r="J2" s="81"/>
      <c r="K2" s="81" t="s">
        <v>5</v>
      </c>
      <c r="L2" s="81"/>
      <c r="M2" s="81" t="s">
        <v>6</v>
      </c>
      <c r="N2" s="81"/>
      <c r="O2" s="81" t="s">
        <v>7</v>
      </c>
      <c r="P2" s="81"/>
      <c r="Q2" s="81" t="s">
        <v>8</v>
      </c>
      <c r="R2" s="81"/>
      <c r="S2" s="81" t="s">
        <v>41</v>
      </c>
      <c r="T2" s="81"/>
      <c r="U2" s="81" t="s">
        <v>43</v>
      </c>
      <c r="V2" s="81"/>
      <c r="W2" s="81" t="s">
        <v>42</v>
      </c>
      <c r="X2" s="81"/>
    </row>
    <row r="3" spans="1:24" x14ac:dyDescent="0.3">
      <c r="A3" s="77"/>
      <c r="B3" s="119"/>
      <c r="C3" s="82" t="s">
        <v>33</v>
      </c>
      <c r="D3" s="84" t="s">
        <v>34</v>
      </c>
      <c r="E3" s="82" t="s">
        <v>33</v>
      </c>
      <c r="F3" s="84" t="s">
        <v>34</v>
      </c>
      <c r="G3" s="82" t="s">
        <v>33</v>
      </c>
      <c r="H3" s="84" t="s">
        <v>34</v>
      </c>
      <c r="I3" s="82" t="s">
        <v>33</v>
      </c>
      <c r="J3" s="84" t="s">
        <v>34</v>
      </c>
      <c r="K3" s="82" t="s">
        <v>33</v>
      </c>
      <c r="L3" s="84" t="s">
        <v>34</v>
      </c>
      <c r="M3" s="82" t="s">
        <v>33</v>
      </c>
      <c r="N3" s="84" t="s">
        <v>34</v>
      </c>
      <c r="O3" s="82" t="s">
        <v>33</v>
      </c>
      <c r="P3" s="84" t="s">
        <v>34</v>
      </c>
      <c r="Q3" s="82" t="s">
        <v>33</v>
      </c>
      <c r="R3" s="84" t="s">
        <v>34</v>
      </c>
      <c r="S3" s="82" t="s">
        <v>39</v>
      </c>
      <c r="T3" s="84" t="s">
        <v>34</v>
      </c>
      <c r="U3" s="82" t="s">
        <v>39</v>
      </c>
      <c r="V3" s="84" t="s">
        <v>34</v>
      </c>
      <c r="W3" s="82" t="s">
        <v>39</v>
      </c>
      <c r="X3" s="84" t="s">
        <v>34</v>
      </c>
    </row>
    <row r="4" spans="1:24" ht="15" thickBot="1" x14ac:dyDescent="0.35">
      <c r="A4" s="78"/>
      <c r="B4" s="119"/>
      <c r="C4" s="83"/>
      <c r="D4" s="85"/>
      <c r="E4" s="83"/>
      <c r="F4" s="85"/>
      <c r="G4" s="83"/>
      <c r="H4" s="85"/>
      <c r="I4" s="83"/>
      <c r="J4" s="85"/>
      <c r="K4" s="83"/>
      <c r="L4" s="85"/>
      <c r="M4" s="83"/>
      <c r="N4" s="85"/>
      <c r="O4" s="83"/>
      <c r="P4" s="85"/>
      <c r="Q4" s="83"/>
      <c r="R4" s="85"/>
      <c r="S4" s="83"/>
      <c r="T4" s="85"/>
      <c r="U4" s="83"/>
      <c r="V4" s="85"/>
      <c r="W4" s="83"/>
      <c r="X4" s="85"/>
    </row>
    <row r="5" spans="1:24" x14ac:dyDescent="0.3">
      <c r="A5" s="95" t="s">
        <v>72</v>
      </c>
      <c r="B5" s="61" t="s">
        <v>32</v>
      </c>
      <c r="C5" s="6">
        <v>19</v>
      </c>
      <c r="D5" s="7">
        <v>3.8028826960000002</v>
      </c>
      <c r="E5" s="6">
        <v>6455</v>
      </c>
      <c r="F5" s="7">
        <v>468.84635742596356</v>
      </c>
      <c r="G5" s="8">
        <v>6474</v>
      </c>
      <c r="H5" s="9">
        <v>472.64924012196354</v>
      </c>
      <c r="I5" s="6">
        <v>6347</v>
      </c>
      <c r="J5" s="7">
        <v>440.26428788438358</v>
      </c>
      <c r="K5" s="6">
        <v>116</v>
      </c>
      <c r="L5" s="7">
        <v>28.747044714000001</v>
      </c>
      <c r="M5" s="6">
        <v>0</v>
      </c>
      <c r="N5" s="7">
        <v>0</v>
      </c>
      <c r="O5" s="6">
        <v>0</v>
      </c>
      <c r="P5" s="7">
        <v>0</v>
      </c>
      <c r="Q5" s="10">
        <v>11</v>
      </c>
      <c r="R5" s="11">
        <v>3.6379075235799654</v>
      </c>
      <c r="S5" s="25">
        <f t="shared" ref="S5:T30" si="0">I5/G5</f>
        <v>0.98038307074451658</v>
      </c>
      <c r="T5" s="26">
        <f t="shared" si="0"/>
        <v>0.931482060080699</v>
      </c>
      <c r="U5" s="26">
        <f t="shared" ref="U5:V30" si="1">(K5+M5)/G5</f>
        <v>1.7917825146740809E-2</v>
      </c>
      <c r="V5" s="26">
        <f t="shared" si="1"/>
        <v>6.0821095801575908E-2</v>
      </c>
      <c r="W5" s="26">
        <f t="shared" ref="W5:X30" si="2">Q5/G5</f>
        <v>1.699104108742663E-3</v>
      </c>
      <c r="X5" s="27">
        <f t="shared" si="2"/>
        <v>7.6968441177250827E-3</v>
      </c>
    </row>
    <row r="6" spans="1:24" ht="15" thickBot="1" x14ac:dyDescent="0.35">
      <c r="A6" s="96"/>
      <c r="B6" s="62" t="s">
        <v>73</v>
      </c>
      <c r="C6" s="58">
        <v>24</v>
      </c>
      <c r="D6" s="59">
        <v>9.7944925177800499</v>
      </c>
      <c r="E6" s="12">
        <v>5138</v>
      </c>
      <c r="F6" s="13">
        <v>361.26</v>
      </c>
      <c r="G6" s="14">
        <v>5162</v>
      </c>
      <c r="H6" s="15">
        <v>371.05311276570018</v>
      </c>
      <c r="I6" s="16">
        <v>5035</v>
      </c>
      <c r="J6" s="17">
        <v>342.89380492599992</v>
      </c>
      <c r="K6" s="16">
        <v>108</v>
      </c>
      <c r="L6" s="17">
        <v>24.356425143399996</v>
      </c>
      <c r="M6" s="16">
        <v>0</v>
      </c>
      <c r="N6" s="17">
        <v>0</v>
      </c>
      <c r="O6" s="16">
        <v>0</v>
      </c>
      <c r="P6" s="17">
        <v>0</v>
      </c>
      <c r="Q6" s="18">
        <v>19</v>
      </c>
      <c r="R6" s="19">
        <v>3.8028826963002658</v>
      </c>
      <c r="S6" s="28">
        <f t="shared" si="0"/>
        <v>0.97539713289422703</v>
      </c>
      <c r="T6" s="29">
        <f t="shared" si="0"/>
        <v>0.9241097652306145</v>
      </c>
      <c r="U6" s="29">
        <f t="shared" si="1"/>
        <v>2.092212320805889E-2</v>
      </c>
      <c r="V6" s="29">
        <f t="shared" si="1"/>
        <v>6.5641344339778529E-2</v>
      </c>
      <c r="W6" s="29">
        <f t="shared" si="2"/>
        <v>3.6807438977140643E-3</v>
      </c>
      <c r="X6" s="30">
        <f t="shared" si="2"/>
        <v>1.0248890429606984E-2</v>
      </c>
    </row>
    <row r="7" spans="1:24" x14ac:dyDescent="0.3">
      <c r="A7" s="86" t="s">
        <v>9</v>
      </c>
      <c r="B7" s="61" t="s">
        <v>32</v>
      </c>
      <c r="C7" s="6">
        <v>0</v>
      </c>
      <c r="D7" s="7">
        <v>0</v>
      </c>
      <c r="E7" s="6">
        <v>401</v>
      </c>
      <c r="F7" s="7">
        <v>107.44</v>
      </c>
      <c r="G7" s="8">
        <v>401</v>
      </c>
      <c r="H7" s="9">
        <v>107.44</v>
      </c>
      <c r="I7" s="6">
        <v>398</v>
      </c>
      <c r="J7" s="7">
        <v>105.98</v>
      </c>
      <c r="K7" s="6">
        <v>3</v>
      </c>
      <c r="L7" s="7">
        <v>1.46</v>
      </c>
      <c r="M7" s="6">
        <v>0</v>
      </c>
      <c r="N7" s="7">
        <v>0</v>
      </c>
      <c r="O7" s="6">
        <v>0</v>
      </c>
      <c r="P7" s="7">
        <v>0</v>
      </c>
      <c r="Q7" s="10">
        <v>0</v>
      </c>
      <c r="R7" s="11">
        <v>-6.2172489379008766E-15</v>
      </c>
      <c r="S7" s="25">
        <f t="shared" si="0"/>
        <v>0.99251870324189528</v>
      </c>
      <c r="T7" s="26">
        <f t="shared" si="0"/>
        <v>0.98641102010424431</v>
      </c>
      <c r="U7" s="26">
        <f t="shared" si="1"/>
        <v>7.481296758104738E-3</v>
      </c>
      <c r="V7" s="26">
        <f t="shared" si="1"/>
        <v>1.3588979895755771E-2</v>
      </c>
      <c r="W7" s="26">
        <f t="shared" si="2"/>
        <v>0</v>
      </c>
      <c r="X7" s="27">
        <f t="shared" si="2"/>
        <v>-5.7867171797290368E-17</v>
      </c>
    </row>
    <row r="8" spans="1:24" ht="15" thickBot="1" x14ac:dyDescent="0.35">
      <c r="A8" s="87"/>
      <c r="B8" s="62" t="s">
        <v>73</v>
      </c>
      <c r="C8" s="12">
        <v>0</v>
      </c>
      <c r="D8" s="13">
        <v>0</v>
      </c>
      <c r="E8" s="12">
        <v>351</v>
      </c>
      <c r="F8" s="13">
        <v>69</v>
      </c>
      <c r="G8" s="14">
        <v>351</v>
      </c>
      <c r="H8" s="15">
        <v>68.999316934000007</v>
      </c>
      <c r="I8" s="16">
        <v>344</v>
      </c>
      <c r="J8" s="17">
        <v>64.601459922000004</v>
      </c>
      <c r="K8" s="16">
        <v>7</v>
      </c>
      <c r="L8" s="17">
        <v>4.3978570119999993</v>
      </c>
      <c r="M8" s="16">
        <v>0</v>
      </c>
      <c r="N8" s="17">
        <v>0</v>
      </c>
      <c r="O8" s="16">
        <v>0</v>
      </c>
      <c r="P8" s="17">
        <v>0</v>
      </c>
      <c r="Q8" s="18">
        <v>0</v>
      </c>
      <c r="R8" s="19">
        <v>3.5527136788005009E-15</v>
      </c>
      <c r="S8" s="28">
        <f t="shared" si="0"/>
        <v>0.98005698005698005</v>
      </c>
      <c r="T8" s="29">
        <f t="shared" si="0"/>
        <v>0.9362623108833571</v>
      </c>
      <c r="U8" s="29">
        <f t="shared" si="1"/>
        <v>1.9943019943019943E-2</v>
      </c>
      <c r="V8" s="29">
        <f t="shared" si="1"/>
        <v>6.3737689116642793E-2</v>
      </c>
      <c r="W8" s="29">
        <f t="shared" si="2"/>
        <v>0</v>
      </c>
      <c r="X8" s="30">
        <f t="shared" si="2"/>
        <v>5.1489113757441718E-17</v>
      </c>
    </row>
    <row r="9" spans="1:24" x14ac:dyDescent="0.3">
      <c r="A9" s="86" t="s">
        <v>10</v>
      </c>
      <c r="B9" s="61" t="s">
        <v>32</v>
      </c>
      <c r="C9" s="6">
        <v>5</v>
      </c>
      <c r="D9" s="7">
        <v>0.77835920000000003</v>
      </c>
      <c r="E9" s="6">
        <v>1050</v>
      </c>
      <c r="F9" s="7">
        <v>116.37125080000001</v>
      </c>
      <c r="G9" s="8">
        <v>1055</v>
      </c>
      <c r="H9" s="9">
        <v>117.14961000000001</v>
      </c>
      <c r="I9" s="6">
        <v>1034</v>
      </c>
      <c r="J9" s="7">
        <v>111.5721176</v>
      </c>
      <c r="K9" s="6">
        <v>21</v>
      </c>
      <c r="L9" s="7">
        <v>5.5774924000000006</v>
      </c>
      <c r="M9" s="6">
        <v>0</v>
      </c>
      <c r="N9" s="7">
        <v>0</v>
      </c>
      <c r="O9" s="6">
        <v>0</v>
      </c>
      <c r="P9" s="7">
        <v>0</v>
      </c>
      <c r="Q9" s="10">
        <v>0</v>
      </c>
      <c r="R9" s="11">
        <v>1.0658141036401503E-14</v>
      </c>
      <c r="S9" s="25">
        <f t="shared" si="0"/>
        <v>0.98009478672985784</v>
      </c>
      <c r="T9" s="26">
        <f t="shared" si="0"/>
        <v>0.95239000454205514</v>
      </c>
      <c r="U9" s="26">
        <f t="shared" si="1"/>
        <v>1.9905213270142181E-2</v>
      </c>
      <c r="V9" s="26">
        <f t="shared" si="1"/>
        <v>4.7609995457944761E-2</v>
      </c>
      <c r="W9" s="26">
        <f t="shared" si="2"/>
        <v>0</v>
      </c>
      <c r="X9" s="27">
        <f t="shared" si="2"/>
        <v>9.0978886198609636E-17</v>
      </c>
    </row>
    <row r="10" spans="1:24" ht="15" thickBot="1" x14ac:dyDescent="0.35">
      <c r="A10" s="87"/>
      <c r="B10" s="62" t="s">
        <v>73</v>
      </c>
      <c r="C10" s="12">
        <v>2</v>
      </c>
      <c r="D10" s="13">
        <v>0.3</v>
      </c>
      <c r="E10" s="12">
        <v>808</v>
      </c>
      <c r="F10" s="13">
        <v>83.03</v>
      </c>
      <c r="G10" s="14">
        <v>810</v>
      </c>
      <c r="H10" s="15">
        <v>83.331957500000001</v>
      </c>
      <c r="I10" s="16">
        <v>790</v>
      </c>
      <c r="J10" s="17">
        <v>80.779161299999998</v>
      </c>
      <c r="K10" s="16">
        <v>11</v>
      </c>
      <c r="L10" s="17">
        <v>0.96820700000000004</v>
      </c>
      <c r="M10" s="16">
        <v>4</v>
      </c>
      <c r="N10" s="17">
        <v>0.80623</v>
      </c>
      <c r="O10" s="16">
        <v>0</v>
      </c>
      <c r="P10" s="17">
        <v>0</v>
      </c>
      <c r="Q10" s="18">
        <v>5</v>
      </c>
      <c r="R10" s="19">
        <v>0.77835920000000303</v>
      </c>
      <c r="S10" s="28">
        <f t="shared" si="0"/>
        <v>0.97530864197530864</v>
      </c>
      <c r="T10" s="29">
        <f t="shared" si="0"/>
        <v>0.96936593983166663</v>
      </c>
      <c r="U10" s="29">
        <f t="shared" si="1"/>
        <v>1.8518518518518517E-2</v>
      </c>
      <c r="V10" s="29">
        <f t="shared" si="1"/>
        <v>2.1293595557262651E-2</v>
      </c>
      <c r="W10" s="29">
        <f t="shared" si="2"/>
        <v>6.1728395061728392E-3</v>
      </c>
      <c r="X10" s="30">
        <f t="shared" si="2"/>
        <v>9.3404646110707649E-3</v>
      </c>
    </row>
    <row r="11" spans="1:24" x14ac:dyDescent="0.3">
      <c r="A11" s="86" t="s">
        <v>11</v>
      </c>
      <c r="B11" s="61" t="s">
        <v>32</v>
      </c>
      <c r="C11" s="6">
        <v>2</v>
      </c>
      <c r="D11" s="7">
        <v>0.65000003499998704</v>
      </c>
      <c r="E11" s="6">
        <v>14331</v>
      </c>
      <c r="F11" s="7">
        <v>445.88634941785006</v>
      </c>
      <c r="G11" s="8">
        <v>14333</v>
      </c>
      <c r="H11" s="9">
        <v>446.53634945285006</v>
      </c>
      <c r="I11" s="6">
        <v>14115</v>
      </c>
      <c r="J11" s="7">
        <v>410.67680544220002</v>
      </c>
      <c r="K11" s="6">
        <v>213</v>
      </c>
      <c r="L11" s="7">
        <v>32.159544002999993</v>
      </c>
      <c r="M11" s="6">
        <v>0</v>
      </c>
      <c r="N11" s="7">
        <v>0</v>
      </c>
      <c r="O11" s="6">
        <v>0</v>
      </c>
      <c r="P11" s="7">
        <v>0</v>
      </c>
      <c r="Q11" s="10">
        <v>5</v>
      </c>
      <c r="R11" s="11">
        <v>3.700000007650047</v>
      </c>
      <c r="S11" s="25">
        <f t="shared" si="0"/>
        <v>0.98479034396148746</v>
      </c>
      <c r="T11" s="26">
        <f t="shared" si="0"/>
        <v>0.91969400911126398</v>
      </c>
      <c r="U11" s="26">
        <f t="shared" si="1"/>
        <v>1.4860810716528292E-2</v>
      </c>
      <c r="V11" s="26">
        <f t="shared" si="1"/>
        <v>7.2019991300609071E-2</v>
      </c>
      <c r="W11" s="26">
        <f t="shared" si="2"/>
        <v>3.4884532198423222E-4</v>
      </c>
      <c r="X11" s="27">
        <f t="shared" si="2"/>
        <v>8.2859995881269938E-3</v>
      </c>
    </row>
    <row r="12" spans="1:24" ht="15" thickBot="1" x14ac:dyDescent="0.35">
      <c r="A12" s="87"/>
      <c r="B12" s="62" t="s">
        <v>73</v>
      </c>
      <c r="C12" s="12">
        <v>3</v>
      </c>
      <c r="D12" s="13">
        <v>0.33</v>
      </c>
      <c r="E12" s="12">
        <v>12124</v>
      </c>
      <c r="F12" s="13">
        <v>331.82</v>
      </c>
      <c r="G12" s="14">
        <v>12127</v>
      </c>
      <c r="H12" s="15">
        <v>332.1501742164499</v>
      </c>
      <c r="I12" s="16">
        <v>11887</v>
      </c>
      <c r="J12" s="17">
        <v>310.71446755499983</v>
      </c>
      <c r="K12" s="16">
        <v>237</v>
      </c>
      <c r="L12" s="17">
        <v>20.780706627000001</v>
      </c>
      <c r="M12" s="16">
        <v>0</v>
      </c>
      <c r="N12" s="17">
        <v>0</v>
      </c>
      <c r="O12" s="16">
        <v>1</v>
      </c>
      <c r="P12" s="17">
        <v>5.0000000000000001E-3</v>
      </c>
      <c r="Q12" s="18">
        <v>2</v>
      </c>
      <c r="R12" s="19">
        <v>0.65000003445006882</v>
      </c>
      <c r="S12" s="28">
        <f t="shared" si="0"/>
        <v>0.98020944998763093</v>
      </c>
      <c r="T12" s="29">
        <f t="shared" si="0"/>
        <v>0.93546381027191272</v>
      </c>
      <c r="U12" s="29">
        <f t="shared" si="1"/>
        <v>1.9543168137214479E-2</v>
      </c>
      <c r="V12" s="29">
        <f t="shared" si="1"/>
        <v>6.2564190056567576E-2</v>
      </c>
      <c r="W12" s="29">
        <f t="shared" si="2"/>
        <v>1.6492125010307578E-4</v>
      </c>
      <c r="X12" s="30">
        <f t="shared" si="2"/>
        <v>1.9569462397044778E-3</v>
      </c>
    </row>
    <row r="13" spans="1:24" x14ac:dyDescent="0.3">
      <c r="A13" s="86" t="s">
        <v>12</v>
      </c>
      <c r="B13" s="61" t="s">
        <v>32</v>
      </c>
      <c r="C13" s="6">
        <v>2</v>
      </c>
      <c r="D13" s="7">
        <v>1.1533918000000001</v>
      </c>
      <c r="E13" s="6">
        <v>1891</v>
      </c>
      <c r="F13" s="7">
        <v>106.44493664749488</v>
      </c>
      <c r="G13" s="8">
        <v>1893</v>
      </c>
      <c r="H13" s="9">
        <v>107.59832844749488</v>
      </c>
      <c r="I13" s="6">
        <v>1875</v>
      </c>
      <c r="J13" s="7">
        <v>106.03520461049494</v>
      </c>
      <c r="K13" s="6">
        <v>18</v>
      </c>
      <c r="L13" s="7">
        <v>1.563123837</v>
      </c>
      <c r="M13" s="6">
        <v>0</v>
      </c>
      <c r="N13" s="7">
        <v>0</v>
      </c>
      <c r="O13" s="6">
        <v>0</v>
      </c>
      <c r="P13" s="7">
        <v>0</v>
      </c>
      <c r="Q13" s="10">
        <v>0</v>
      </c>
      <c r="R13" s="11">
        <v>-6.4837024638109142E-14</v>
      </c>
      <c r="S13" s="25">
        <f t="shared" si="0"/>
        <v>0.99049128367670369</v>
      </c>
      <c r="T13" s="26">
        <f t="shared" si="0"/>
        <v>0.98547260111236112</v>
      </c>
      <c r="U13" s="26">
        <f t="shared" si="1"/>
        <v>9.5087163232963554E-3</v>
      </c>
      <c r="V13" s="26">
        <f t="shared" si="1"/>
        <v>1.4527398887639438E-2</v>
      </c>
      <c r="W13" s="26">
        <f t="shared" si="2"/>
        <v>0</v>
      </c>
      <c r="X13" s="27">
        <f t="shared" si="2"/>
        <v>-6.0258393948701431E-16</v>
      </c>
    </row>
    <row r="14" spans="1:24" ht="15" thickBot="1" x14ac:dyDescent="0.35">
      <c r="A14" s="87"/>
      <c r="B14" s="62" t="s">
        <v>73</v>
      </c>
      <c r="C14" s="12">
        <v>7</v>
      </c>
      <c r="D14" s="13">
        <v>1.02</v>
      </c>
      <c r="E14" s="12">
        <v>1313</v>
      </c>
      <c r="F14" s="13">
        <v>63.27</v>
      </c>
      <c r="G14" s="14">
        <v>1320</v>
      </c>
      <c r="H14" s="15">
        <v>64.289888193999957</v>
      </c>
      <c r="I14" s="16">
        <v>1285</v>
      </c>
      <c r="J14" s="17">
        <v>61.558879945000015</v>
      </c>
      <c r="K14" s="16">
        <v>33</v>
      </c>
      <c r="L14" s="17">
        <v>1.5776164479999999</v>
      </c>
      <c r="M14" s="16">
        <v>0</v>
      </c>
      <c r="N14" s="17">
        <v>0</v>
      </c>
      <c r="O14" s="16">
        <v>0</v>
      </c>
      <c r="P14" s="17">
        <v>0</v>
      </c>
      <c r="Q14" s="18">
        <v>2</v>
      </c>
      <c r="R14" s="19">
        <v>1.1533918009999418</v>
      </c>
      <c r="S14" s="28">
        <f t="shared" si="0"/>
        <v>0.97348484848484851</v>
      </c>
      <c r="T14" s="29">
        <f t="shared" si="0"/>
        <v>0.95752040755213474</v>
      </c>
      <c r="U14" s="29">
        <f t="shared" si="1"/>
        <v>2.5000000000000001E-2</v>
      </c>
      <c r="V14" s="29">
        <f t="shared" si="1"/>
        <v>2.4539107040276911E-2</v>
      </c>
      <c r="W14" s="29">
        <f t="shared" si="2"/>
        <v>1.5151515151515152E-3</v>
      </c>
      <c r="X14" s="30">
        <f t="shared" si="2"/>
        <v>1.7940485407588334E-2</v>
      </c>
    </row>
    <row r="15" spans="1:24" x14ac:dyDescent="0.3">
      <c r="A15" s="88" t="s">
        <v>13</v>
      </c>
      <c r="B15" s="61" t="s">
        <v>32</v>
      </c>
      <c r="C15" s="6">
        <v>2</v>
      </c>
      <c r="D15" s="7">
        <v>2</v>
      </c>
      <c r="E15" s="6">
        <v>1897</v>
      </c>
      <c r="F15" s="7">
        <v>166.53792392081817</v>
      </c>
      <c r="G15" s="8">
        <v>1899</v>
      </c>
      <c r="H15" s="9">
        <v>168.53792392081817</v>
      </c>
      <c r="I15" s="6">
        <v>1844</v>
      </c>
      <c r="J15" s="7">
        <v>156.07572638381868</v>
      </c>
      <c r="K15" s="6">
        <v>30</v>
      </c>
      <c r="L15" s="7">
        <v>6.5942232370000005</v>
      </c>
      <c r="M15" s="6">
        <v>0</v>
      </c>
      <c r="N15" s="7">
        <v>0</v>
      </c>
      <c r="O15" s="6">
        <v>0</v>
      </c>
      <c r="P15" s="7">
        <v>0</v>
      </c>
      <c r="Q15" s="10">
        <v>25</v>
      </c>
      <c r="R15" s="11">
        <v>5.8679742999994966</v>
      </c>
      <c r="S15" s="25">
        <f t="shared" si="0"/>
        <v>0.97103738809899942</v>
      </c>
      <c r="T15" s="26">
        <f t="shared" si="0"/>
        <v>0.92605701288420739</v>
      </c>
      <c r="U15" s="26">
        <f t="shared" si="1"/>
        <v>1.579778830963665E-2</v>
      </c>
      <c r="V15" s="26">
        <f t="shared" si="1"/>
        <v>3.912604999274865E-2</v>
      </c>
      <c r="W15" s="26">
        <f t="shared" si="2"/>
        <v>1.3164823591363875E-2</v>
      </c>
      <c r="X15" s="27">
        <f t="shared" si="2"/>
        <v>3.4816937123043984E-2</v>
      </c>
    </row>
    <row r="16" spans="1:24" ht="15" thickBot="1" x14ac:dyDescent="0.35">
      <c r="A16" s="89"/>
      <c r="B16" s="62" t="s">
        <v>73</v>
      </c>
      <c r="C16" s="12">
        <v>1</v>
      </c>
      <c r="D16" s="13">
        <v>0.75</v>
      </c>
      <c r="E16" s="12">
        <v>1275</v>
      </c>
      <c r="F16" s="13">
        <v>114.52</v>
      </c>
      <c r="G16" s="14">
        <v>1276</v>
      </c>
      <c r="H16" s="15">
        <v>115.2718824223091</v>
      </c>
      <c r="I16" s="16">
        <v>1252</v>
      </c>
      <c r="J16" s="17">
        <v>106.52974869830909</v>
      </c>
      <c r="K16" s="16">
        <v>22</v>
      </c>
      <c r="L16" s="17">
        <v>3.7052519020000005</v>
      </c>
      <c r="M16" s="16">
        <v>0</v>
      </c>
      <c r="N16" s="17">
        <v>3.0368818220000002</v>
      </c>
      <c r="O16" s="16">
        <v>0</v>
      </c>
      <c r="P16" s="17">
        <v>0</v>
      </c>
      <c r="Q16" s="18">
        <v>2</v>
      </c>
      <c r="R16" s="19">
        <v>2.000000000000012</v>
      </c>
      <c r="S16" s="28">
        <f t="shared" si="0"/>
        <v>0.98119122257053293</v>
      </c>
      <c r="T16" s="29">
        <f t="shared" si="0"/>
        <v>0.92416074466475351</v>
      </c>
      <c r="U16" s="29">
        <f t="shared" si="1"/>
        <v>1.7241379310344827E-2</v>
      </c>
      <c r="V16" s="29">
        <f t="shared" si="1"/>
        <v>5.8488970443803245E-2</v>
      </c>
      <c r="W16" s="29">
        <f t="shared" si="2"/>
        <v>1.567398119122257E-3</v>
      </c>
      <c r="X16" s="30">
        <f t="shared" si="2"/>
        <v>1.7350284891443246E-2</v>
      </c>
    </row>
    <row r="17" spans="1:24" x14ac:dyDescent="0.3">
      <c r="A17" s="86" t="s">
        <v>14</v>
      </c>
      <c r="B17" s="61" t="s">
        <v>32</v>
      </c>
      <c r="C17" s="6">
        <v>0</v>
      </c>
      <c r="D17" s="7">
        <v>0</v>
      </c>
      <c r="E17" s="6">
        <v>502</v>
      </c>
      <c r="F17" s="7">
        <v>52.089138012000006</v>
      </c>
      <c r="G17" s="8">
        <v>502</v>
      </c>
      <c r="H17" s="9">
        <v>52.089138012000006</v>
      </c>
      <c r="I17" s="6">
        <v>487</v>
      </c>
      <c r="J17" s="7">
        <v>45.828279694809503</v>
      </c>
      <c r="K17" s="6">
        <v>13</v>
      </c>
      <c r="L17" s="7">
        <v>3.2608583170000003</v>
      </c>
      <c r="M17" s="6">
        <v>0</v>
      </c>
      <c r="N17" s="7">
        <v>0</v>
      </c>
      <c r="O17" s="6">
        <v>0</v>
      </c>
      <c r="P17" s="7">
        <v>0</v>
      </c>
      <c r="Q17" s="10">
        <v>2</v>
      </c>
      <c r="R17" s="20">
        <v>3.0000000001905036</v>
      </c>
      <c r="S17" s="25">
        <f t="shared" si="0"/>
        <v>0.97011952191235062</v>
      </c>
      <c r="T17" s="26">
        <f t="shared" si="0"/>
        <v>0.87980491603166555</v>
      </c>
      <c r="U17" s="26">
        <f t="shared" si="1"/>
        <v>2.5896414342629483E-2</v>
      </c>
      <c r="V17" s="26">
        <f t="shared" si="1"/>
        <v>6.2601502759534661E-2</v>
      </c>
      <c r="W17" s="26">
        <f t="shared" si="2"/>
        <v>3.9840637450199202E-3</v>
      </c>
      <c r="X17" s="27">
        <f t="shared" si="2"/>
        <v>5.7593581208799816E-2</v>
      </c>
    </row>
    <row r="18" spans="1:24" ht="15" thickBot="1" x14ac:dyDescent="0.35">
      <c r="A18" s="87"/>
      <c r="B18" s="62" t="s">
        <v>73</v>
      </c>
      <c r="C18" s="12">
        <v>0</v>
      </c>
      <c r="D18" s="13">
        <v>0</v>
      </c>
      <c r="E18" s="12">
        <v>326</v>
      </c>
      <c r="F18" s="13">
        <v>32.86</v>
      </c>
      <c r="G18" s="14">
        <v>326</v>
      </c>
      <c r="H18" s="15">
        <v>32.856029845833994</v>
      </c>
      <c r="I18" s="16">
        <v>272</v>
      </c>
      <c r="J18" s="17">
        <v>21.798861520121001</v>
      </c>
      <c r="K18" s="16">
        <v>54</v>
      </c>
      <c r="L18" s="17">
        <v>11.057168325713</v>
      </c>
      <c r="M18" s="16">
        <v>0</v>
      </c>
      <c r="N18" s="17">
        <v>0</v>
      </c>
      <c r="O18" s="16">
        <v>0</v>
      </c>
      <c r="P18" s="17">
        <v>0</v>
      </c>
      <c r="Q18" s="18">
        <v>0</v>
      </c>
      <c r="R18" s="19">
        <v>-7.1054273576010019E-15</v>
      </c>
      <c r="S18" s="28">
        <f t="shared" si="0"/>
        <v>0.83435582822085885</v>
      </c>
      <c r="T18" s="29">
        <f t="shared" si="0"/>
        <v>0.66346608590279832</v>
      </c>
      <c r="U18" s="29">
        <f t="shared" si="1"/>
        <v>0.16564417177914109</v>
      </c>
      <c r="V18" s="29">
        <f t="shared" si="1"/>
        <v>0.33653391409720196</v>
      </c>
      <c r="W18" s="29">
        <f t="shared" si="2"/>
        <v>0</v>
      </c>
      <c r="X18" s="30">
        <f t="shared" si="2"/>
        <v>-2.1625946259912896E-16</v>
      </c>
    </row>
    <row r="19" spans="1:24" x14ac:dyDescent="0.3">
      <c r="A19" s="86" t="s">
        <v>15</v>
      </c>
      <c r="B19" s="61" t="s">
        <v>32</v>
      </c>
      <c r="C19" s="6">
        <v>38</v>
      </c>
      <c r="D19" s="7">
        <v>9.0485780000000062</v>
      </c>
      <c r="E19" s="6">
        <v>5014</v>
      </c>
      <c r="F19" s="7">
        <v>173.65543904124996</v>
      </c>
      <c r="G19" s="8">
        <v>5052</v>
      </c>
      <c r="H19" s="9">
        <v>182.70401704124998</v>
      </c>
      <c r="I19" s="6">
        <v>4978</v>
      </c>
      <c r="J19" s="7">
        <v>170.43014094124996</v>
      </c>
      <c r="K19" s="6">
        <v>11</v>
      </c>
      <c r="L19" s="7">
        <v>3.4896586999999997</v>
      </c>
      <c r="M19" s="6">
        <v>0</v>
      </c>
      <c r="N19" s="7">
        <v>0</v>
      </c>
      <c r="O19" s="6">
        <v>0</v>
      </c>
      <c r="P19" s="7">
        <v>0</v>
      </c>
      <c r="Q19" s="10">
        <v>63</v>
      </c>
      <c r="R19" s="11">
        <v>8.7842174000000242</v>
      </c>
      <c r="S19" s="25">
        <f t="shared" si="0"/>
        <v>0.98535233570863023</v>
      </c>
      <c r="T19" s="26">
        <f t="shared" si="0"/>
        <v>0.93282098391285573</v>
      </c>
      <c r="U19" s="26">
        <f t="shared" si="1"/>
        <v>2.1773555027711799E-3</v>
      </c>
      <c r="V19" s="26">
        <f t="shared" si="1"/>
        <v>1.9100065540497244E-2</v>
      </c>
      <c r="W19" s="26">
        <f t="shared" si="2"/>
        <v>1.2470308788598575E-2</v>
      </c>
      <c r="X19" s="27">
        <f t="shared" si="2"/>
        <v>4.8078950546647084E-2</v>
      </c>
    </row>
    <row r="20" spans="1:24" ht="15" thickBot="1" x14ac:dyDescent="0.35">
      <c r="A20" s="87"/>
      <c r="B20" s="62" t="s">
        <v>73</v>
      </c>
      <c r="C20" s="12">
        <v>0</v>
      </c>
      <c r="D20" s="13">
        <v>0</v>
      </c>
      <c r="E20" s="12">
        <v>3468</v>
      </c>
      <c r="F20" s="13">
        <v>101.16</v>
      </c>
      <c r="G20" s="14">
        <v>3468</v>
      </c>
      <c r="H20" s="15">
        <v>101.15787989000002</v>
      </c>
      <c r="I20" s="16">
        <v>3404</v>
      </c>
      <c r="J20" s="17">
        <v>88.954136089999992</v>
      </c>
      <c r="K20" s="16">
        <v>26</v>
      </c>
      <c r="L20" s="17">
        <v>3.1551658000000002</v>
      </c>
      <c r="M20" s="16">
        <v>0</v>
      </c>
      <c r="N20" s="17">
        <v>0</v>
      </c>
      <c r="O20" s="16">
        <v>0</v>
      </c>
      <c r="P20" s="17">
        <v>0</v>
      </c>
      <c r="Q20" s="18">
        <v>38</v>
      </c>
      <c r="R20" s="19">
        <v>9.0485780000000258</v>
      </c>
      <c r="S20" s="28">
        <f t="shared" si="0"/>
        <v>0.98154555940023069</v>
      </c>
      <c r="T20" s="29">
        <f t="shared" si="0"/>
        <v>0.8793594348431335</v>
      </c>
      <c r="U20" s="29">
        <f t="shared" si="1"/>
        <v>7.4971164936562858E-3</v>
      </c>
      <c r="V20" s="29">
        <f t="shared" si="1"/>
        <v>3.1190509364480114E-2</v>
      </c>
      <c r="W20" s="29">
        <f t="shared" si="2"/>
        <v>1.0957324106113034E-2</v>
      </c>
      <c r="X20" s="30">
        <f t="shared" si="2"/>
        <v>8.9450055792386421E-2</v>
      </c>
    </row>
    <row r="21" spans="1:24" x14ac:dyDescent="0.3">
      <c r="A21" s="86" t="s">
        <v>16</v>
      </c>
      <c r="B21" s="61" t="s">
        <v>32</v>
      </c>
      <c r="C21" s="6">
        <v>3</v>
      </c>
      <c r="D21" s="7">
        <v>0.31135000000000002</v>
      </c>
      <c r="E21" s="6">
        <v>1223</v>
      </c>
      <c r="F21" s="7">
        <v>55.473135144000025</v>
      </c>
      <c r="G21" s="8">
        <v>1226</v>
      </c>
      <c r="H21" s="9">
        <v>55.784485144000023</v>
      </c>
      <c r="I21" s="6">
        <v>1163</v>
      </c>
      <c r="J21" s="7">
        <v>48.110547029000067</v>
      </c>
      <c r="K21" s="6">
        <v>55</v>
      </c>
      <c r="L21" s="7">
        <v>4.9596866940000002</v>
      </c>
      <c r="M21" s="6">
        <v>0</v>
      </c>
      <c r="N21" s="7">
        <v>0</v>
      </c>
      <c r="O21" s="6">
        <v>0</v>
      </c>
      <c r="P21" s="7">
        <v>2.9454209999999997E-3</v>
      </c>
      <c r="Q21" s="10">
        <v>8</v>
      </c>
      <c r="R21" s="11">
        <v>2.7113059999999556</v>
      </c>
      <c r="S21" s="25">
        <f t="shared" si="0"/>
        <v>0.9486133768352365</v>
      </c>
      <c r="T21" s="26">
        <f t="shared" si="0"/>
        <v>0.86243597847697739</v>
      </c>
      <c r="U21" s="26">
        <f t="shared" si="1"/>
        <v>4.4861337683523655E-2</v>
      </c>
      <c r="V21" s="26">
        <f t="shared" si="1"/>
        <v>8.8907994421697126E-2</v>
      </c>
      <c r="W21" s="26">
        <f t="shared" si="2"/>
        <v>6.5252854812398045E-3</v>
      </c>
      <c r="X21" s="27">
        <f t="shared" si="2"/>
        <v>4.8603227098019994E-2</v>
      </c>
    </row>
    <row r="22" spans="1:24" ht="15" thickBot="1" x14ac:dyDescent="0.35">
      <c r="A22" s="87"/>
      <c r="B22" s="62" t="s">
        <v>73</v>
      </c>
      <c r="C22" s="12">
        <v>8</v>
      </c>
      <c r="D22" s="13">
        <v>0.91</v>
      </c>
      <c r="E22" s="12">
        <v>1135</v>
      </c>
      <c r="F22" s="13">
        <v>48.92</v>
      </c>
      <c r="G22" s="14">
        <v>1143</v>
      </c>
      <c r="H22" s="15">
        <v>49.827602653999996</v>
      </c>
      <c r="I22" s="16">
        <v>1089</v>
      </c>
      <c r="J22" s="17">
        <v>44.896857036000078</v>
      </c>
      <c r="K22" s="16">
        <v>51</v>
      </c>
      <c r="L22" s="17">
        <v>4.6193956179999995</v>
      </c>
      <c r="M22" s="16">
        <v>0</v>
      </c>
      <c r="N22" s="17">
        <v>0</v>
      </c>
      <c r="O22" s="16">
        <v>0</v>
      </c>
      <c r="P22" s="17">
        <v>0</v>
      </c>
      <c r="Q22" s="18">
        <v>3</v>
      </c>
      <c r="R22" s="19">
        <v>0.3113499999999183</v>
      </c>
      <c r="S22" s="28">
        <f t="shared" si="0"/>
        <v>0.952755905511811</v>
      </c>
      <c r="T22" s="29">
        <f t="shared" si="0"/>
        <v>0.90104389223301129</v>
      </c>
      <c r="U22" s="29">
        <f t="shared" si="1"/>
        <v>4.4619422572178477E-2</v>
      </c>
      <c r="V22" s="29">
        <f t="shared" si="1"/>
        <v>9.2707563116708955E-2</v>
      </c>
      <c r="W22" s="29">
        <f t="shared" si="2"/>
        <v>2.6246719160104987E-3</v>
      </c>
      <c r="X22" s="30">
        <f t="shared" si="2"/>
        <v>6.2485446502797814E-3</v>
      </c>
    </row>
    <row r="23" spans="1:24" x14ac:dyDescent="0.3">
      <c r="A23" s="86" t="s">
        <v>74</v>
      </c>
      <c r="B23" s="61" t="s">
        <v>32</v>
      </c>
      <c r="C23" s="6">
        <v>35</v>
      </c>
      <c r="D23" s="7">
        <v>17.578717205</v>
      </c>
      <c r="E23" s="6">
        <v>16941</v>
      </c>
      <c r="F23" s="7">
        <v>1277.962531953428</v>
      </c>
      <c r="G23" s="8">
        <v>16976</v>
      </c>
      <c r="H23" s="9">
        <v>1295.5412491584279</v>
      </c>
      <c r="I23" s="6">
        <v>16639</v>
      </c>
      <c r="J23" s="7">
        <v>1037.2329536604309</v>
      </c>
      <c r="K23" s="6">
        <v>84</v>
      </c>
      <c r="L23" s="7">
        <v>39.981818516000004</v>
      </c>
      <c r="M23" s="6">
        <v>58</v>
      </c>
      <c r="N23" s="7">
        <v>47.954496996000003</v>
      </c>
      <c r="O23" s="6">
        <v>17</v>
      </c>
      <c r="P23" s="7">
        <v>3.1334916360000005</v>
      </c>
      <c r="Q23" s="10">
        <v>178</v>
      </c>
      <c r="R23" s="11">
        <v>167.23848834999703</v>
      </c>
      <c r="S23" s="25">
        <f t="shared" si="0"/>
        <v>0.98014844486333652</v>
      </c>
      <c r="T23" s="26">
        <f t="shared" si="0"/>
        <v>0.80061746728188565</v>
      </c>
      <c r="U23" s="26">
        <f t="shared" si="1"/>
        <v>8.364750235626767E-3</v>
      </c>
      <c r="V23" s="26">
        <f t="shared" si="1"/>
        <v>6.7876121712930906E-2</v>
      </c>
      <c r="W23" s="26">
        <f t="shared" si="2"/>
        <v>1.0485391140433554E-2</v>
      </c>
      <c r="X23" s="27">
        <f t="shared" si="2"/>
        <v>0.12908773723618114</v>
      </c>
    </row>
    <row r="24" spans="1:24" ht="15" thickBot="1" x14ac:dyDescent="0.35">
      <c r="A24" s="87"/>
      <c r="B24" s="62" t="s">
        <v>73</v>
      </c>
      <c r="C24" s="12">
        <v>34</v>
      </c>
      <c r="D24" s="13">
        <v>10.19</v>
      </c>
      <c r="E24" s="12">
        <v>12592</v>
      </c>
      <c r="F24" s="13">
        <v>692.26</v>
      </c>
      <c r="G24" s="14">
        <v>12626</v>
      </c>
      <c r="H24" s="15">
        <v>702.45120812600055</v>
      </c>
      <c r="I24" s="16">
        <v>12509</v>
      </c>
      <c r="J24" s="17">
        <v>650.32885647400087</v>
      </c>
      <c r="K24" s="16">
        <v>54</v>
      </c>
      <c r="L24" s="17">
        <v>25.464491354</v>
      </c>
      <c r="M24" s="16">
        <v>15</v>
      </c>
      <c r="N24" s="17">
        <v>7.1578742999999996</v>
      </c>
      <c r="O24" s="16">
        <v>13</v>
      </c>
      <c r="P24" s="17">
        <v>1.9212687929999999</v>
      </c>
      <c r="Q24" s="18">
        <v>35</v>
      </c>
      <c r="R24" s="19">
        <v>17.57871720499968</v>
      </c>
      <c r="S24" s="28">
        <f t="shared" si="0"/>
        <v>0.99073340725487091</v>
      </c>
      <c r="T24" s="29">
        <f t="shared" si="0"/>
        <v>0.92579932805432608</v>
      </c>
      <c r="U24" s="29">
        <f t="shared" si="1"/>
        <v>5.46491367020434E-3</v>
      </c>
      <c r="V24" s="29">
        <f t="shared" si="1"/>
        <v>4.6440756705408696E-2</v>
      </c>
      <c r="W24" s="29">
        <f t="shared" si="2"/>
        <v>2.772057658799303E-3</v>
      </c>
      <c r="X24" s="30">
        <f t="shared" si="2"/>
        <v>2.5024823079023789E-2</v>
      </c>
    </row>
    <row r="25" spans="1:24" x14ac:dyDescent="0.3">
      <c r="A25" s="86" t="s">
        <v>17</v>
      </c>
      <c r="B25" s="61" t="s">
        <v>32</v>
      </c>
      <c r="C25" s="6">
        <v>95</v>
      </c>
      <c r="D25" s="7">
        <v>43.701626861457008</v>
      </c>
      <c r="E25" s="6">
        <v>14734</v>
      </c>
      <c r="F25" s="7">
        <v>1643.0487730524314</v>
      </c>
      <c r="G25" s="8">
        <v>14829</v>
      </c>
      <c r="H25" s="9">
        <v>1686.7503999138885</v>
      </c>
      <c r="I25" s="6">
        <v>14518</v>
      </c>
      <c r="J25" s="7">
        <v>1504.6436179844766</v>
      </c>
      <c r="K25" s="6">
        <v>289</v>
      </c>
      <c r="L25" s="7">
        <v>174.13591671199998</v>
      </c>
      <c r="M25" s="6">
        <v>0</v>
      </c>
      <c r="N25" s="7">
        <v>0</v>
      </c>
      <c r="O25" s="6">
        <v>6</v>
      </c>
      <c r="P25" s="7">
        <v>0.1476528215914</v>
      </c>
      <c r="Q25" s="10">
        <v>16</v>
      </c>
      <c r="R25" s="11">
        <v>7.8232123958205264</v>
      </c>
      <c r="S25" s="25">
        <f t="shared" si="0"/>
        <v>0.97902758109110521</v>
      </c>
      <c r="T25" s="26">
        <f t="shared" si="0"/>
        <v>0.89203691195881218</v>
      </c>
      <c r="U25" s="26">
        <f t="shared" si="1"/>
        <v>1.9488839436239802E-2</v>
      </c>
      <c r="V25" s="26">
        <f t="shared" si="1"/>
        <v>0.10323751322121513</v>
      </c>
      <c r="W25" s="26">
        <f t="shared" si="2"/>
        <v>1.0789668892035875E-3</v>
      </c>
      <c r="X25" s="27">
        <f t="shared" si="2"/>
        <v>4.6380379670992906E-3</v>
      </c>
    </row>
    <row r="26" spans="1:24" ht="15" thickBot="1" x14ac:dyDescent="0.35">
      <c r="A26" s="87"/>
      <c r="B26" s="62" t="s">
        <v>73</v>
      </c>
      <c r="C26" s="12">
        <v>21</v>
      </c>
      <c r="D26" s="13">
        <v>15.37</v>
      </c>
      <c r="E26" s="12">
        <v>11439</v>
      </c>
      <c r="F26" s="13">
        <v>1101.6400000000001</v>
      </c>
      <c r="G26" s="14">
        <v>11460</v>
      </c>
      <c r="H26" s="15">
        <v>1117.0115655146005</v>
      </c>
      <c r="I26" s="16">
        <v>11212</v>
      </c>
      <c r="J26" s="17">
        <v>1023.6359879076292</v>
      </c>
      <c r="K26" s="16">
        <v>153</v>
      </c>
      <c r="L26" s="17">
        <v>49.492066611000006</v>
      </c>
      <c r="M26" s="16">
        <v>0</v>
      </c>
      <c r="N26" s="17">
        <v>0</v>
      </c>
      <c r="O26" s="16">
        <v>0</v>
      </c>
      <c r="P26" s="17">
        <v>0.18188413644529999</v>
      </c>
      <c r="Q26" s="18">
        <v>95</v>
      </c>
      <c r="R26" s="19">
        <v>43.701626859526016</v>
      </c>
      <c r="S26" s="28">
        <f t="shared" si="0"/>
        <v>0.9783595113438045</v>
      </c>
      <c r="T26" s="29">
        <f t="shared" si="0"/>
        <v>0.91640589901685243</v>
      </c>
      <c r="U26" s="29">
        <f t="shared" si="1"/>
        <v>1.3350785340314137E-2</v>
      </c>
      <c r="V26" s="29">
        <f t="shared" si="1"/>
        <v>4.4307568640257818E-2</v>
      </c>
      <c r="W26" s="29">
        <f t="shared" si="2"/>
        <v>8.289703315881327E-3</v>
      </c>
      <c r="X26" s="30">
        <f t="shared" si="2"/>
        <v>3.912370131941556E-2</v>
      </c>
    </row>
    <row r="27" spans="1:24" x14ac:dyDescent="0.3">
      <c r="A27" s="86" t="s">
        <v>36</v>
      </c>
      <c r="B27" s="61" t="s">
        <v>32</v>
      </c>
      <c r="C27" s="6">
        <v>5</v>
      </c>
      <c r="D27" s="7">
        <v>1.4532903373999997</v>
      </c>
      <c r="E27" s="6">
        <v>1800</v>
      </c>
      <c r="F27" s="7">
        <v>87.127365699999999</v>
      </c>
      <c r="G27" s="8">
        <v>1805</v>
      </c>
      <c r="H27" s="9">
        <v>88.580656037400004</v>
      </c>
      <c r="I27" s="6">
        <v>1716</v>
      </c>
      <c r="J27" s="7">
        <v>73.908647011000014</v>
      </c>
      <c r="K27" s="6">
        <v>38</v>
      </c>
      <c r="L27" s="7">
        <v>7.7110335000000001</v>
      </c>
      <c r="M27" s="6">
        <v>1</v>
      </c>
      <c r="N27" s="7">
        <v>4.8500500000000002E-2</v>
      </c>
      <c r="O27" s="6">
        <v>0</v>
      </c>
      <c r="P27" s="7">
        <v>0</v>
      </c>
      <c r="Q27" s="10">
        <v>50</v>
      </c>
      <c r="R27" s="11">
        <v>6.9124754700999977</v>
      </c>
      <c r="S27" s="25">
        <f t="shared" si="0"/>
        <v>0.95069252077562327</v>
      </c>
      <c r="T27" s="26">
        <f t="shared" si="0"/>
        <v>0.83436554116052986</v>
      </c>
      <c r="U27" s="26">
        <f t="shared" si="1"/>
        <v>2.1606648199445983E-2</v>
      </c>
      <c r="V27" s="26">
        <f t="shared" si="1"/>
        <v>8.7598515828600496E-2</v>
      </c>
      <c r="W27" s="26">
        <f t="shared" si="2"/>
        <v>2.7700831024930747E-2</v>
      </c>
      <c r="X27" s="27">
        <f t="shared" si="2"/>
        <v>7.8035948019863993E-2</v>
      </c>
    </row>
    <row r="28" spans="1:24" ht="15" thickBot="1" x14ac:dyDescent="0.35">
      <c r="A28" s="87"/>
      <c r="B28" s="62" t="s">
        <v>73</v>
      </c>
      <c r="C28" s="12">
        <v>8</v>
      </c>
      <c r="D28" s="13">
        <v>1.53</v>
      </c>
      <c r="E28" s="12">
        <v>1408</v>
      </c>
      <c r="F28" s="13">
        <v>69.349999999999994</v>
      </c>
      <c r="G28" s="14">
        <v>1416</v>
      </c>
      <c r="H28" s="15">
        <v>70.87623765699999</v>
      </c>
      <c r="I28" s="16">
        <v>1366</v>
      </c>
      <c r="J28" s="17">
        <v>63.273849656799996</v>
      </c>
      <c r="K28" s="16">
        <v>45</v>
      </c>
      <c r="L28" s="17">
        <v>6.3473880000000005</v>
      </c>
      <c r="M28" s="16">
        <v>0</v>
      </c>
      <c r="N28" s="17">
        <v>0</v>
      </c>
      <c r="O28" s="16">
        <v>0</v>
      </c>
      <c r="P28" s="17">
        <v>0</v>
      </c>
      <c r="Q28" s="18">
        <v>5</v>
      </c>
      <c r="R28" s="19">
        <v>1.2550000001999937</v>
      </c>
      <c r="S28" s="28">
        <f t="shared" si="0"/>
        <v>0.96468926553672318</v>
      </c>
      <c r="T28" s="29">
        <f t="shared" si="0"/>
        <v>0.89273713939231425</v>
      </c>
      <c r="U28" s="29">
        <f t="shared" si="1"/>
        <v>3.1779661016949151E-2</v>
      </c>
      <c r="V28" s="29">
        <f t="shared" si="1"/>
        <v>8.9555938771999841E-2</v>
      </c>
      <c r="W28" s="29">
        <f t="shared" si="2"/>
        <v>3.5310734463276836E-3</v>
      </c>
      <c r="X28" s="30">
        <f t="shared" si="2"/>
        <v>1.7706921835685861E-2</v>
      </c>
    </row>
    <row r="29" spans="1:24" x14ac:dyDescent="0.3">
      <c r="A29" s="86" t="s">
        <v>18</v>
      </c>
      <c r="B29" s="61" t="s">
        <v>32</v>
      </c>
      <c r="C29" s="6">
        <v>9</v>
      </c>
      <c r="D29" s="7">
        <v>2.5313585989999998</v>
      </c>
      <c r="E29" s="6">
        <v>2972</v>
      </c>
      <c r="F29" s="7">
        <v>117.73680233200001</v>
      </c>
      <c r="G29" s="8">
        <v>2981</v>
      </c>
      <c r="H29" s="9">
        <v>120.26816093100001</v>
      </c>
      <c r="I29" s="6">
        <v>2886</v>
      </c>
      <c r="J29" s="7">
        <v>109.64075612399998</v>
      </c>
      <c r="K29" s="6">
        <v>80</v>
      </c>
      <c r="L29" s="7">
        <v>6.6747964830000006</v>
      </c>
      <c r="M29" s="6">
        <v>0</v>
      </c>
      <c r="N29" s="7">
        <v>0</v>
      </c>
      <c r="O29" s="6">
        <v>0</v>
      </c>
      <c r="P29" s="7">
        <v>0</v>
      </c>
      <c r="Q29" s="10">
        <v>15</v>
      </c>
      <c r="R29" s="11">
        <v>3.9486069197000004</v>
      </c>
      <c r="S29" s="25">
        <f t="shared" si="0"/>
        <v>0.9681314994968131</v>
      </c>
      <c r="T29" s="26">
        <f t="shared" si="0"/>
        <v>0.91163575858537349</v>
      </c>
      <c r="U29" s="26">
        <f t="shared" si="1"/>
        <v>2.6836632002683661E-2</v>
      </c>
      <c r="V29" s="26">
        <f t="shared" si="1"/>
        <v>5.5499281200694923E-2</v>
      </c>
      <c r="W29" s="26">
        <f t="shared" si="2"/>
        <v>5.0318685005031867E-3</v>
      </c>
      <c r="X29" s="27">
        <f t="shared" si="2"/>
        <v>3.2831689527250581E-2</v>
      </c>
    </row>
    <row r="30" spans="1:24" ht="15" thickBot="1" x14ac:dyDescent="0.35">
      <c r="A30" s="120"/>
      <c r="B30" s="63" t="s">
        <v>73</v>
      </c>
      <c r="C30" s="64">
        <v>9</v>
      </c>
      <c r="D30" s="65">
        <v>1.55</v>
      </c>
      <c r="E30" s="64">
        <v>2232</v>
      </c>
      <c r="F30" s="65">
        <v>77.41</v>
      </c>
      <c r="G30" s="66">
        <v>2241</v>
      </c>
      <c r="H30" s="67">
        <v>78.95223491299997</v>
      </c>
      <c r="I30" s="68">
        <v>2166</v>
      </c>
      <c r="J30" s="69">
        <v>70.170688354000006</v>
      </c>
      <c r="K30" s="68">
        <v>66</v>
      </c>
      <c r="L30" s="69">
        <v>6.2501879589999998</v>
      </c>
      <c r="M30" s="68">
        <v>0</v>
      </c>
      <c r="N30" s="69">
        <v>0</v>
      </c>
      <c r="O30" s="68">
        <v>0</v>
      </c>
      <c r="P30" s="69">
        <v>0</v>
      </c>
      <c r="Q30" s="70">
        <v>9</v>
      </c>
      <c r="R30" s="71">
        <v>2.5313585999999635</v>
      </c>
      <c r="S30" s="72">
        <f t="shared" si="0"/>
        <v>0.96653279785809909</v>
      </c>
      <c r="T30" s="73">
        <f t="shared" si="0"/>
        <v>0.88877393314227726</v>
      </c>
      <c r="U30" s="73">
        <f t="shared" si="1"/>
        <v>2.9451137884872823E-2</v>
      </c>
      <c r="V30" s="73">
        <f t="shared" si="1"/>
        <v>7.9164167624732662E-2</v>
      </c>
      <c r="W30" s="73">
        <f t="shared" si="2"/>
        <v>4.0160642570281121E-3</v>
      </c>
      <c r="X30" s="74">
        <f t="shared" si="2"/>
        <v>3.2061899232990042E-2</v>
      </c>
    </row>
    <row r="31" spans="1:24" x14ac:dyDescent="0.3">
      <c r="A31" s="91" t="s">
        <v>0</v>
      </c>
      <c r="B31" s="121" t="s">
        <v>31</v>
      </c>
      <c r="C31" s="90" t="s">
        <v>1</v>
      </c>
      <c r="D31" s="90"/>
      <c r="E31" s="90" t="s">
        <v>2</v>
      </c>
      <c r="F31" s="90"/>
      <c r="G31" s="90" t="s">
        <v>3</v>
      </c>
      <c r="H31" s="90"/>
      <c r="I31" s="90" t="s">
        <v>4</v>
      </c>
      <c r="J31" s="90"/>
      <c r="K31" s="90" t="s">
        <v>5</v>
      </c>
      <c r="L31" s="90"/>
      <c r="M31" s="90" t="s">
        <v>6</v>
      </c>
      <c r="N31" s="90"/>
      <c r="O31" s="90" t="s">
        <v>7</v>
      </c>
      <c r="P31" s="90"/>
      <c r="Q31" s="90" t="s">
        <v>8</v>
      </c>
      <c r="R31" s="94"/>
      <c r="S31" s="90" t="s">
        <v>41</v>
      </c>
      <c r="T31" s="90"/>
      <c r="U31" s="90" t="s">
        <v>43</v>
      </c>
      <c r="V31" s="90"/>
      <c r="W31" s="90" t="s">
        <v>42</v>
      </c>
      <c r="X31" s="94"/>
    </row>
    <row r="32" spans="1:24" x14ac:dyDescent="0.3">
      <c r="A32" s="92"/>
      <c r="B32" s="119" t="s">
        <v>31</v>
      </c>
      <c r="C32" s="82" t="s">
        <v>33</v>
      </c>
      <c r="D32" s="84" t="s">
        <v>34</v>
      </c>
      <c r="E32" s="82" t="s">
        <v>33</v>
      </c>
      <c r="F32" s="84" t="s">
        <v>34</v>
      </c>
      <c r="G32" s="82" t="s">
        <v>33</v>
      </c>
      <c r="H32" s="84" t="s">
        <v>34</v>
      </c>
      <c r="I32" s="82" t="s">
        <v>33</v>
      </c>
      <c r="J32" s="84" t="s">
        <v>34</v>
      </c>
      <c r="K32" s="82" t="s">
        <v>33</v>
      </c>
      <c r="L32" s="84" t="s">
        <v>34</v>
      </c>
      <c r="M32" s="82" t="s">
        <v>33</v>
      </c>
      <c r="N32" s="84" t="s">
        <v>34</v>
      </c>
      <c r="O32" s="82" t="s">
        <v>33</v>
      </c>
      <c r="P32" s="84" t="s">
        <v>34</v>
      </c>
      <c r="Q32" s="82" t="s">
        <v>33</v>
      </c>
      <c r="R32" s="102" t="s">
        <v>34</v>
      </c>
      <c r="S32" s="82" t="s">
        <v>39</v>
      </c>
      <c r="T32" s="84" t="s">
        <v>34</v>
      </c>
      <c r="U32" s="82" t="s">
        <v>39</v>
      </c>
      <c r="V32" s="84" t="s">
        <v>34</v>
      </c>
      <c r="W32" s="82" t="s">
        <v>39</v>
      </c>
      <c r="X32" s="102" t="s">
        <v>34</v>
      </c>
    </row>
    <row r="33" spans="1:24" ht="15" thickBot="1" x14ac:dyDescent="0.35">
      <c r="A33" s="93"/>
      <c r="B33" s="122"/>
      <c r="C33" s="108"/>
      <c r="D33" s="99"/>
      <c r="E33" s="108"/>
      <c r="F33" s="99"/>
      <c r="G33" s="108"/>
      <c r="H33" s="99"/>
      <c r="I33" s="108"/>
      <c r="J33" s="99"/>
      <c r="K33" s="108"/>
      <c r="L33" s="99"/>
      <c r="M33" s="108"/>
      <c r="N33" s="99"/>
      <c r="O33" s="108"/>
      <c r="P33" s="99"/>
      <c r="Q33" s="108"/>
      <c r="R33" s="103"/>
      <c r="S33" s="108"/>
      <c r="T33" s="99"/>
      <c r="U33" s="108"/>
      <c r="V33" s="99"/>
      <c r="W33" s="108"/>
      <c r="X33" s="103"/>
    </row>
    <row r="34" spans="1:24" x14ac:dyDescent="0.3">
      <c r="A34" s="86" t="s">
        <v>19</v>
      </c>
      <c r="B34" s="61" t="s">
        <v>32</v>
      </c>
      <c r="C34" s="6">
        <v>9</v>
      </c>
      <c r="D34" s="7">
        <v>12.142200569</v>
      </c>
      <c r="E34" s="6">
        <v>4393</v>
      </c>
      <c r="F34" s="7">
        <v>301.99957921299983</v>
      </c>
      <c r="G34" s="8">
        <v>4402</v>
      </c>
      <c r="H34" s="9">
        <v>314.14177978199984</v>
      </c>
      <c r="I34" s="6">
        <v>4336</v>
      </c>
      <c r="J34" s="7">
        <v>299.91504010799883</v>
      </c>
      <c r="K34" s="6">
        <v>50</v>
      </c>
      <c r="L34" s="7">
        <v>6.9497419880000013</v>
      </c>
      <c r="M34" s="6">
        <v>0</v>
      </c>
      <c r="N34" s="7">
        <v>0</v>
      </c>
      <c r="O34" s="6">
        <v>0</v>
      </c>
      <c r="P34" s="7">
        <v>0</v>
      </c>
      <c r="Q34" s="10">
        <v>16</v>
      </c>
      <c r="R34" s="11">
        <v>7.2769976863000005</v>
      </c>
      <c r="S34" s="25">
        <f t="shared" ref="S34:T43" si="3">I34/G34</f>
        <v>0.98500681508405274</v>
      </c>
      <c r="T34" s="26">
        <f t="shared" si="3"/>
        <v>0.95471236050208375</v>
      </c>
      <c r="U34" s="26">
        <f t="shared" ref="U34:V43" si="4">(K34+M34)/G34</f>
        <v>1.1358473421172195E-2</v>
      </c>
      <c r="V34" s="26">
        <f t="shared" si="4"/>
        <v>2.21229471381451E-2</v>
      </c>
      <c r="W34" s="26">
        <f t="shared" ref="W34:X43" si="5">Q34/G34</f>
        <v>3.6347114947751021E-3</v>
      </c>
      <c r="X34" s="27">
        <f t="shared" si="5"/>
        <v>2.3164692360722942E-2</v>
      </c>
    </row>
    <row r="35" spans="1:24" ht="15" thickBot="1" x14ac:dyDescent="0.35">
      <c r="A35" s="87"/>
      <c r="B35" s="62" t="s">
        <v>73</v>
      </c>
      <c r="C35" s="12">
        <v>12</v>
      </c>
      <c r="D35" s="13">
        <v>4.08</v>
      </c>
      <c r="E35" s="12">
        <v>3334</v>
      </c>
      <c r="F35" s="13">
        <v>188.79</v>
      </c>
      <c r="G35" s="14">
        <v>3346</v>
      </c>
      <c r="H35" s="15">
        <v>192.86832855500001</v>
      </c>
      <c r="I35" s="16">
        <v>3225</v>
      </c>
      <c r="J35" s="17">
        <v>170.14214714199932</v>
      </c>
      <c r="K35" s="16">
        <v>112</v>
      </c>
      <c r="L35" s="17">
        <v>10.583980843999999</v>
      </c>
      <c r="M35" s="16">
        <v>0</v>
      </c>
      <c r="N35" s="17">
        <v>0</v>
      </c>
      <c r="O35" s="16">
        <v>0</v>
      </c>
      <c r="P35" s="17">
        <v>0</v>
      </c>
      <c r="Q35" s="18">
        <v>9</v>
      </c>
      <c r="R35" s="19">
        <v>12.142200569000689</v>
      </c>
      <c r="S35" s="28">
        <f t="shared" si="3"/>
        <v>0.96383741781231325</v>
      </c>
      <c r="T35" s="29">
        <f t="shared" si="3"/>
        <v>0.88216737510368426</v>
      </c>
      <c r="U35" s="29">
        <f t="shared" si="4"/>
        <v>3.3472803347280332E-2</v>
      </c>
      <c r="V35" s="29">
        <f t="shared" si="4"/>
        <v>5.4876717827633266E-2</v>
      </c>
      <c r="W35" s="29">
        <f t="shared" si="5"/>
        <v>2.6897788404064557E-3</v>
      </c>
      <c r="X35" s="30">
        <f t="shared" si="5"/>
        <v>6.2955907068682426E-2</v>
      </c>
    </row>
    <row r="36" spans="1:24" x14ac:dyDescent="0.3">
      <c r="A36" s="97" t="s">
        <v>20</v>
      </c>
      <c r="B36" s="61" t="s">
        <v>32</v>
      </c>
      <c r="C36" s="6">
        <v>1</v>
      </c>
      <c r="D36" s="7">
        <v>1.500105E-2</v>
      </c>
      <c r="E36" s="6">
        <v>20051</v>
      </c>
      <c r="F36" s="7">
        <v>928.07208007000077</v>
      </c>
      <c r="G36" s="8">
        <v>20052</v>
      </c>
      <c r="H36" s="9">
        <v>928.08708112000079</v>
      </c>
      <c r="I36" s="6">
        <v>19922</v>
      </c>
      <c r="J36" s="7">
        <v>885.57227377200093</v>
      </c>
      <c r="K36" s="6">
        <v>129</v>
      </c>
      <c r="L36" s="7">
        <v>42.014807347999998</v>
      </c>
      <c r="M36" s="6">
        <v>0</v>
      </c>
      <c r="N36" s="7">
        <v>0</v>
      </c>
      <c r="O36" s="6">
        <v>0</v>
      </c>
      <c r="P36" s="7">
        <v>0</v>
      </c>
      <c r="Q36" s="10">
        <v>1</v>
      </c>
      <c r="R36" s="11">
        <v>0.499999999999865</v>
      </c>
      <c r="S36" s="25">
        <f t="shared" si="3"/>
        <v>0.99351685617394769</v>
      </c>
      <c r="T36" s="26">
        <f t="shared" si="3"/>
        <v>0.95419092861771804</v>
      </c>
      <c r="U36" s="26">
        <f t="shared" si="4"/>
        <v>6.4332734889287852E-3</v>
      </c>
      <c r="V36" s="26">
        <f t="shared" si="4"/>
        <v>4.5270328833041391E-2</v>
      </c>
      <c r="W36" s="26">
        <f t="shared" si="5"/>
        <v>4.9870337123478956E-5</v>
      </c>
      <c r="X36" s="27">
        <f t="shared" si="5"/>
        <v>5.3874254924060887E-4</v>
      </c>
    </row>
    <row r="37" spans="1:24" ht="15" thickBot="1" x14ac:dyDescent="0.35">
      <c r="A37" s="98"/>
      <c r="B37" s="62" t="s">
        <v>73</v>
      </c>
      <c r="C37" s="12">
        <v>3</v>
      </c>
      <c r="D37" s="13">
        <v>1.6</v>
      </c>
      <c r="E37" s="12">
        <v>15460</v>
      </c>
      <c r="F37" s="13">
        <v>593.84</v>
      </c>
      <c r="G37" s="14">
        <v>15463</v>
      </c>
      <c r="H37" s="15">
        <v>595.43156274999978</v>
      </c>
      <c r="I37" s="16">
        <v>15342</v>
      </c>
      <c r="J37" s="17">
        <v>562.53683119599987</v>
      </c>
      <c r="K37" s="16">
        <v>120</v>
      </c>
      <c r="L37" s="17">
        <v>32.879730504000001</v>
      </c>
      <c r="M37" s="16">
        <v>0</v>
      </c>
      <c r="N37" s="17">
        <v>0</v>
      </c>
      <c r="O37" s="16">
        <v>0</v>
      </c>
      <c r="P37" s="17">
        <v>0</v>
      </c>
      <c r="Q37" s="18">
        <v>1</v>
      </c>
      <c r="R37" s="19">
        <v>1.5001049999916916E-2</v>
      </c>
      <c r="S37" s="28">
        <f t="shared" si="3"/>
        <v>0.99217486904222985</v>
      </c>
      <c r="T37" s="29">
        <f t="shared" si="3"/>
        <v>0.94475480708131154</v>
      </c>
      <c r="U37" s="29">
        <f t="shared" si="4"/>
        <v>7.7604604539869369E-3</v>
      </c>
      <c r="V37" s="29">
        <f t="shared" si="4"/>
        <v>5.5219999343241087E-2</v>
      </c>
      <c r="W37" s="29">
        <f t="shared" si="5"/>
        <v>6.4670503783224477E-5</v>
      </c>
      <c r="X37" s="30">
        <f t="shared" si="5"/>
        <v>2.5193575447419327E-5</v>
      </c>
    </row>
    <row r="38" spans="1:24" x14ac:dyDescent="0.3">
      <c r="A38" s="86" t="s">
        <v>21</v>
      </c>
      <c r="B38" s="61" t="s">
        <v>32</v>
      </c>
      <c r="C38" s="6">
        <v>0</v>
      </c>
      <c r="D38" s="7">
        <v>0</v>
      </c>
      <c r="E38" s="6">
        <v>5315</v>
      </c>
      <c r="F38" s="7">
        <v>353.15800182900011</v>
      </c>
      <c r="G38" s="8">
        <v>5315</v>
      </c>
      <c r="H38" s="9">
        <v>353.15800182900011</v>
      </c>
      <c r="I38" s="6">
        <v>5218</v>
      </c>
      <c r="J38" s="7">
        <v>331.70322335599963</v>
      </c>
      <c r="K38" s="6">
        <v>97</v>
      </c>
      <c r="L38" s="7">
        <v>21.454778472999998</v>
      </c>
      <c r="M38" s="6">
        <v>0</v>
      </c>
      <c r="N38" s="7">
        <v>0</v>
      </c>
      <c r="O38" s="6">
        <v>0</v>
      </c>
      <c r="P38" s="7">
        <v>0</v>
      </c>
      <c r="Q38" s="10">
        <v>0</v>
      </c>
      <c r="R38" s="11">
        <v>4.9027448767446913E-13</v>
      </c>
      <c r="S38" s="25">
        <f t="shared" si="3"/>
        <v>0.98174976481655696</v>
      </c>
      <c r="T38" s="26">
        <f t="shared" si="3"/>
        <v>0.93924878280575119</v>
      </c>
      <c r="U38" s="26">
        <f t="shared" si="4"/>
        <v>1.8250235183443087E-2</v>
      </c>
      <c r="V38" s="26">
        <f t="shared" si="4"/>
        <v>6.0751217194247371E-2</v>
      </c>
      <c r="W38" s="26">
        <f t="shared" si="5"/>
        <v>0</v>
      </c>
      <c r="X38" s="27">
        <f t="shared" si="5"/>
        <v>1.3882581879366877E-15</v>
      </c>
    </row>
    <row r="39" spans="1:24" ht="15" thickBot="1" x14ac:dyDescent="0.35">
      <c r="A39" s="87"/>
      <c r="B39" s="62" t="s">
        <v>73</v>
      </c>
      <c r="C39" s="12">
        <v>0</v>
      </c>
      <c r="D39" s="13">
        <v>0</v>
      </c>
      <c r="E39" s="12">
        <v>4364</v>
      </c>
      <c r="F39" s="13">
        <v>269.56</v>
      </c>
      <c r="G39" s="14">
        <v>4364</v>
      </c>
      <c r="H39" s="15">
        <v>269.55520706100003</v>
      </c>
      <c r="I39" s="16">
        <v>4241</v>
      </c>
      <c r="J39" s="17">
        <v>235.11005213299998</v>
      </c>
      <c r="K39" s="16">
        <v>123</v>
      </c>
      <c r="L39" s="17">
        <v>34.445154928000001</v>
      </c>
      <c r="M39" s="16">
        <v>0</v>
      </c>
      <c r="N39" s="17">
        <v>0</v>
      </c>
      <c r="O39" s="16">
        <v>0</v>
      </c>
      <c r="P39" s="17">
        <v>0</v>
      </c>
      <c r="Q39" s="18">
        <v>0</v>
      </c>
      <c r="R39" s="19">
        <v>4.9737991503207013E-14</v>
      </c>
      <c r="S39" s="28">
        <f t="shared" si="3"/>
        <v>0.97181484876260316</v>
      </c>
      <c r="T39" s="29">
        <f t="shared" si="3"/>
        <v>0.87221484124324422</v>
      </c>
      <c r="U39" s="29">
        <f t="shared" si="4"/>
        <v>2.8185151237396882E-2</v>
      </c>
      <c r="V39" s="29">
        <f t="shared" si="4"/>
        <v>0.12778515875675553</v>
      </c>
      <c r="W39" s="29">
        <f t="shared" si="5"/>
        <v>0</v>
      </c>
      <c r="X39" s="30">
        <f t="shared" si="5"/>
        <v>1.8451875608528445E-16</v>
      </c>
    </row>
    <row r="40" spans="1:24" x14ac:dyDescent="0.3">
      <c r="A40" s="95" t="s">
        <v>22</v>
      </c>
      <c r="B40" s="61" t="s">
        <v>32</v>
      </c>
      <c r="C40" s="6">
        <v>2</v>
      </c>
      <c r="D40" s="7">
        <v>0.22150799230000107</v>
      </c>
      <c r="E40" s="6">
        <v>645</v>
      </c>
      <c r="F40" s="7">
        <v>29.286068448746875</v>
      </c>
      <c r="G40" s="8">
        <v>647</v>
      </c>
      <c r="H40" s="9">
        <v>29.507576441046876</v>
      </c>
      <c r="I40" s="6">
        <v>638</v>
      </c>
      <c r="J40" s="7">
        <v>28.625236416000003</v>
      </c>
      <c r="K40" s="6">
        <v>8</v>
      </c>
      <c r="L40" s="7">
        <v>0.67379055899999996</v>
      </c>
      <c r="M40" s="6">
        <v>0</v>
      </c>
      <c r="N40" s="7">
        <v>0</v>
      </c>
      <c r="O40" s="6">
        <v>0</v>
      </c>
      <c r="P40" s="7">
        <v>0</v>
      </c>
      <c r="Q40" s="10">
        <v>1</v>
      </c>
      <c r="R40" s="11">
        <v>0.2085494660468723</v>
      </c>
      <c r="S40" s="25">
        <f t="shared" si="3"/>
        <v>0.98608964451313752</v>
      </c>
      <c r="T40" s="26">
        <f t="shared" si="3"/>
        <v>0.97009784836753032</v>
      </c>
      <c r="U40" s="26">
        <f t="shared" si="4"/>
        <v>1.2364760432766615E-2</v>
      </c>
      <c r="V40" s="26">
        <f t="shared" si="4"/>
        <v>2.2834493383289703E-2</v>
      </c>
      <c r="W40" s="26">
        <f t="shared" si="5"/>
        <v>1.5455950540958269E-3</v>
      </c>
      <c r="X40" s="27">
        <f t="shared" si="5"/>
        <v>7.0676582491799294E-3</v>
      </c>
    </row>
    <row r="41" spans="1:24" ht="15" thickBot="1" x14ac:dyDescent="0.35">
      <c r="A41" s="96"/>
      <c r="B41" s="62" t="s">
        <v>73</v>
      </c>
      <c r="C41" s="12">
        <v>2</v>
      </c>
      <c r="D41" s="13">
        <v>0.3</v>
      </c>
      <c r="E41" s="12">
        <v>569</v>
      </c>
      <c r="F41" s="13">
        <v>23.43</v>
      </c>
      <c r="G41" s="14">
        <v>569</v>
      </c>
      <c r="H41" s="15">
        <v>23.433167795300001</v>
      </c>
      <c r="I41" s="16">
        <v>560</v>
      </c>
      <c r="J41" s="17">
        <v>22.444056904</v>
      </c>
      <c r="K41" s="16">
        <v>7</v>
      </c>
      <c r="L41" s="17">
        <v>0.76760289900000001</v>
      </c>
      <c r="M41" s="16">
        <v>0</v>
      </c>
      <c r="N41" s="17">
        <v>0</v>
      </c>
      <c r="O41" s="16">
        <v>0</v>
      </c>
      <c r="P41" s="17">
        <v>0</v>
      </c>
      <c r="Q41" s="18">
        <v>2</v>
      </c>
      <c r="R41" s="19">
        <v>0.22150799230000107</v>
      </c>
      <c r="S41" s="28">
        <f t="shared" si="3"/>
        <v>0.98418277680140598</v>
      </c>
      <c r="T41" s="29">
        <f t="shared" si="3"/>
        <v>0.95779013320177786</v>
      </c>
      <c r="U41" s="29">
        <f t="shared" si="4"/>
        <v>1.2302284710017574E-2</v>
      </c>
      <c r="V41" s="29">
        <f t="shared" si="4"/>
        <v>3.2757111872597881E-2</v>
      </c>
      <c r="W41" s="29">
        <f t="shared" si="5"/>
        <v>3.5149384885764497E-3</v>
      </c>
      <c r="X41" s="30">
        <f t="shared" si="5"/>
        <v>9.4527549256242255E-3</v>
      </c>
    </row>
    <row r="42" spans="1:24" x14ac:dyDescent="0.3">
      <c r="A42" s="95" t="s">
        <v>23</v>
      </c>
      <c r="B42" s="61" t="s">
        <v>32</v>
      </c>
      <c r="C42" s="6">
        <v>2</v>
      </c>
      <c r="D42" s="7">
        <v>0.57195938809999791</v>
      </c>
      <c r="E42" s="6">
        <v>9414</v>
      </c>
      <c r="F42" s="7">
        <v>215.42158328099998</v>
      </c>
      <c r="G42" s="8">
        <v>9416</v>
      </c>
      <c r="H42" s="9">
        <v>215.99354266909998</v>
      </c>
      <c r="I42" s="6">
        <v>9274</v>
      </c>
      <c r="J42" s="7">
        <v>205.261737213</v>
      </c>
      <c r="K42" s="6">
        <v>138</v>
      </c>
      <c r="L42" s="7">
        <v>9.2484032239999987</v>
      </c>
      <c r="M42" s="6">
        <v>0</v>
      </c>
      <c r="N42" s="7">
        <v>0</v>
      </c>
      <c r="O42" s="6">
        <v>0</v>
      </c>
      <c r="P42" s="7">
        <v>0</v>
      </c>
      <c r="Q42" s="10">
        <v>4</v>
      </c>
      <c r="R42" s="11">
        <v>1.4834022320999782</v>
      </c>
      <c r="S42" s="25">
        <f t="shared" si="3"/>
        <v>0.98491928632115544</v>
      </c>
      <c r="T42" s="26">
        <f t="shared" si="3"/>
        <v>0.95031423012242089</v>
      </c>
      <c r="U42" s="26">
        <f t="shared" si="4"/>
        <v>1.4655904842820731E-2</v>
      </c>
      <c r="V42" s="26">
        <f t="shared" si="4"/>
        <v>4.2817961637716472E-2</v>
      </c>
      <c r="W42" s="26">
        <f t="shared" si="5"/>
        <v>4.248088360237893E-4</v>
      </c>
      <c r="X42" s="27">
        <f t="shared" si="5"/>
        <v>6.8678082398626892E-3</v>
      </c>
    </row>
    <row r="43" spans="1:24" ht="15" thickBot="1" x14ac:dyDescent="0.35">
      <c r="A43" s="96"/>
      <c r="B43" s="62" t="s">
        <v>73</v>
      </c>
      <c r="C43" s="12">
        <v>4</v>
      </c>
      <c r="D43" s="13">
        <v>0.91</v>
      </c>
      <c r="E43" s="12">
        <v>8013</v>
      </c>
      <c r="F43" s="13">
        <v>166.13</v>
      </c>
      <c r="G43" s="14">
        <v>8017</v>
      </c>
      <c r="H43" s="15">
        <v>167.03142235119992</v>
      </c>
      <c r="I43" s="16">
        <v>7866</v>
      </c>
      <c r="J43" s="17">
        <v>157.03195392699999</v>
      </c>
      <c r="K43" s="16">
        <v>149</v>
      </c>
      <c r="L43" s="17">
        <v>9.4275090719999994</v>
      </c>
      <c r="M43" s="16">
        <v>0</v>
      </c>
      <c r="N43" s="17">
        <v>0</v>
      </c>
      <c r="O43" s="16">
        <v>0</v>
      </c>
      <c r="P43" s="17">
        <v>0</v>
      </c>
      <c r="Q43" s="18">
        <v>2</v>
      </c>
      <c r="R43" s="19">
        <v>0.57195935219993288</v>
      </c>
      <c r="S43" s="28">
        <f t="shared" si="3"/>
        <v>0.98116502432331298</v>
      </c>
      <c r="T43" s="29">
        <f t="shared" si="3"/>
        <v>0.940134207782922</v>
      </c>
      <c r="U43" s="29">
        <f t="shared" si="4"/>
        <v>1.858550580017463E-2</v>
      </c>
      <c r="V43" s="29">
        <f t="shared" si="4"/>
        <v>5.6441530218055251E-2</v>
      </c>
      <c r="W43" s="29">
        <f t="shared" si="5"/>
        <v>2.4946987651241115E-4</v>
      </c>
      <c r="X43" s="30">
        <f t="shared" si="5"/>
        <v>3.4242619990227487E-3</v>
      </c>
    </row>
    <row r="44" spans="1:24" x14ac:dyDescent="0.3">
      <c r="A44" s="95" t="s">
        <v>37</v>
      </c>
      <c r="B44" s="61" t="s">
        <v>32</v>
      </c>
      <c r="C44" s="6">
        <v>46</v>
      </c>
      <c r="D44" s="7">
        <v>0.579634133</v>
      </c>
      <c r="E44" s="6">
        <v>839</v>
      </c>
      <c r="F44" s="7">
        <v>8.6770964409999998</v>
      </c>
      <c r="G44" s="8">
        <v>885</v>
      </c>
      <c r="H44" s="9">
        <v>9.2567305740000005</v>
      </c>
      <c r="I44" s="6">
        <v>860</v>
      </c>
      <c r="J44" s="7">
        <v>9.0228122410000005</v>
      </c>
      <c r="K44" s="6">
        <v>16</v>
      </c>
      <c r="L44" s="7">
        <v>0.21021833300000001</v>
      </c>
      <c r="M44" s="6">
        <v>7</v>
      </c>
      <c r="N44" s="7">
        <v>0</v>
      </c>
      <c r="O44" s="6">
        <v>0</v>
      </c>
      <c r="P44" s="7">
        <v>0</v>
      </c>
      <c r="Q44" s="10">
        <v>2</v>
      </c>
      <c r="R44" s="11">
        <v>2.3700000000000082E-2</v>
      </c>
      <c r="S44" s="25">
        <v>0</v>
      </c>
      <c r="T44" s="26">
        <v>0</v>
      </c>
      <c r="U44" s="26">
        <v>0</v>
      </c>
      <c r="V44" s="26">
        <v>0</v>
      </c>
      <c r="W44" s="26">
        <v>0</v>
      </c>
      <c r="X44" s="27">
        <v>0</v>
      </c>
    </row>
    <row r="45" spans="1:24" ht="15" thickBot="1" x14ac:dyDescent="0.35">
      <c r="A45" s="96"/>
      <c r="B45" s="62" t="s">
        <v>73</v>
      </c>
      <c r="C45" s="12">
        <v>16</v>
      </c>
      <c r="D45" s="13">
        <v>0.24</v>
      </c>
      <c r="E45" s="12">
        <v>638</v>
      </c>
      <c r="F45" s="13">
        <v>5.97</v>
      </c>
      <c r="G45" s="14">
        <v>654</v>
      </c>
      <c r="H45" s="15">
        <v>6.2127995469999995</v>
      </c>
      <c r="I45" s="16">
        <v>585</v>
      </c>
      <c r="J45" s="17">
        <v>5.4449437469999999</v>
      </c>
      <c r="K45" s="16">
        <v>10</v>
      </c>
      <c r="L45" s="17">
        <v>0.18319666699999998</v>
      </c>
      <c r="M45" s="16">
        <v>13</v>
      </c>
      <c r="N45" s="17">
        <v>1.825E-3</v>
      </c>
      <c r="O45" s="16">
        <v>0</v>
      </c>
      <c r="P45" s="17">
        <v>0</v>
      </c>
      <c r="Q45" s="18">
        <v>46</v>
      </c>
      <c r="R45" s="19">
        <v>0.58283413299999953</v>
      </c>
      <c r="S45" s="28">
        <v>0</v>
      </c>
      <c r="T45" s="29">
        <v>0</v>
      </c>
      <c r="U45" s="29">
        <v>0</v>
      </c>
      <c r="V45" s="29">
        <v>0</v>
      </c>
      <c r="W45" s="29">
        <v>0</v>
      </c>
      <c r="X45" s="30">
        <f t="shared" ref="X45:X59" si="6">R45/H45</f>
        <v>9.381183612811636E-2</v>
      </c>
    </row>
    <row r="46" spans="1:24" x14ac:dyDescent="0.3">
      <c r="A46" s="95" t="s">
        <v>24</v>
      </c>
      <c r="B46" s="61" t="s">
        <v>32</v>
      </c>
      <c r="C46" s="6">
        <v>36</v>
      </c>
      <c r="D46" s="7">
        <v>7.7760731420001212</v>
      </c>
      <c r="E46" s="6">
        <v>34183</v>
      </c>
      <c r="F46" s="7">
        <v>1614.5511568355773</v>
      </c>
      <c r="G46" s="8">
        <v>34219</v>
      </c>
      <c r="H46" s="9">
        <v>1622.3272299775774</v>
      </c>
      <c r="I46" s="6">
        <v>31855</v>
      </c>
      <c r="J46" s="7">
        <v>1398.7752488049996</v>
      </c>
      <c r="K46" s="6">
        <v>1302</v>
      </c>
      <c r="L46" s="7">
        <v>103.960217938</v>
      </c>
      <c r="M46" s="6">
        <v>0</v>
      </c>
      <c r="N46" s="7">
        <v>0</v>
      </c>
      <c r="O46" s="6">
        <v>150</v>
      </c>
      <c r="P46" s="7">
        <v>18.051193688577982</v>
      </c>
      <c r="Q46" s="10">
        <v>912</v>
      </c>
      <c r="R46" s="11">
        <v>101.54056954599984</v>
      </c>
      <c r="S46" s="25">
        <f t="shared" ref="S46:T59" si="7">I46/G46</f>
        <v>0.93091557321955642</v>
      </c>
      <c r="T46" s="26">
        <f t="shared" si="7"/>
        <v>0.86220290392606702</v>
      </c>
      <c r="U46" s="26">
        <f t="shared" ref="U46:V59" si="8">(K46+M46)/G46</f>
        <v>3.8049037084660571E-2</v>
      </c>
      <c r="V46" s="26">
        <f t="shared" si="8"/>
        <v>6.4080917842596313E-2</v>
      </c>
      <c r="W46" s="26">
        <f t="shared" ref="W46:W59" si="9">Q46/G46</f>
        <v>2.6651860077734593E-2</v>
      </c>
      <c r="X46" s="27">
        <f t="shared" si="6"/>
        <v>6.2589450309234629E-2</v>
      </c>
    </row>
    <row r="47" spans="1:24" ht="15" thickBot="1" x14ac:dyDescent="0.35">
      <c r="A47" s="96"/>
      <c r="B47" s="62" t="s">
        <v>73</v>
      </c>
      <c r="C47" s="12">
        <v>28</v>
      </c>
      <c r="D47" s="13">
        <v>4.63</v>
      </c>
      <c r="E47" s="12">
        <v>22462</v>
      </c>
      <c r="F47" s="13">
        <v>898.75</v>
      </c>
      <c r="G47" s="14">
        <v>22490</v>
      </c>
      <c r="H47" s="15">
        <v>903.37938991075259</v>
      </c>
      <c r="I47" s="16">
        <v>21257</v>
      </c>
      <c r="J47" s="17">
        <v>810.71376897499999</v>
      </c>
      <c r="K47" s="16">
        <v>1157</v>
      </c>
      <c r="L47" s="17">
        <v>79.373508224593763</v>
      </c>
      <c r="M47" s="16">
        <v>0</v>
      </c>
      <c r="N47" s="17">
        <v>0</v>
      </c>
      <c r="O47" s="16">
        <v>40</v>
      </c>
      <c r="P47" s="17">
        <v>5.5160395691583997</v>
      </c>
      <c r="Q47" s="18">
        <v>36</v>
      </c>
      <c r="R47" s="19">
        <v>7.7760731420004365</v>
      </c>
      <c r="S47" s="28">
        <f t="shared" si="7"/>
        <v>0.94517563361493995</v>
      </c>
      <c r="T47" s="29">
        <f t="shared" si="7"/>
        <v>0.89742336168981307</v>
      </c>
      <c r="U47" s="29">
        <f t="shared" si="8"/>
        <v>5.1445086705202314E-2</v>
      </c>
      <c r="V47" s="29">
        <f t="shared" si="8"/>
        <v>8.7862872577196272E-2</v>
      </c>
      <c r="W47" s="29">
        <f t="shared" si="9"/>
        <v>1.6007114273010226E-3</v>
      </c>
      <c r="X47" s="30">
        <f t="shared" si="6"/>
        <v>8.6077601823179254E-3</v>
      </c>
    </row>
    <row r="48" spans="1:24" x14ac:dyDescent="0.3">
      <c r="A48" s="95" t="s">
        <v>25</v>
      </c>
      <c r="B48" s="61" t="s">
        <v>32</v>
      </c>
      <c r="C48" s="6">
        <v>5</v>
      </c>
      <c r="D48" s="7">
        <v>0.1194441</v>
      </c>
      <c r="E48" s="6">
        <v>3681</v>
      </c>
      <c r="F48" s="7">
        <v>123.54560931899999</v>
      </c>
      <c r="G48" s="8">
        <v>3686</v>
      </c>
      <c r="H48" s="9">
        <v>123.66505341899999</v>
      </c>
      <c r="I48" s="6">
        <v>3506</v>
      </c>
      <c r="J48" s="7">
        <v>95.810657864999996</v>
      </c>
      <c r="K48" s="6">
        <v>137</v>
      </c>
      <c r="L48" s="7">
        <v>18.721729115999999</v>
      </c>
      <c r="M48" s="6">
        <v>32</v>
      </c>
      <c r="N48" s="7">
        <v>8.1510598979999997</v>
      </c>
      <c r="O48" s="6">
        <v>0</v>
      </c>
      <c r="P48" s="7">
        <v>0</v>
      </c>
      <c r="Q48" s="10">
        <v>11</v>
      </c>
      <c r="R48" s="11">
        <v>0.98160653999999425</v>
      </c>
      <c r="S48" s="25">
        <f t="shared" si="7"/>
        <v>0.95116657623440048</v>
      </c>
      <c r="T48" s="26">
        <f t="shared" si="7"/>
        <v>0.77475936180915905</v>
      </c>
      <c r="U48" s="26">
        <f t="shared" si="8"/>
        <v>4.5849158979924039E-2</v>
      </c>
      <c r="V48" s="26">
        <f t="shared" si="8"/>
        <v>0.21730301545215072</v>
      </c>
      <c r="W48" s="26">
        <f t="shared" si="9"/>
        <v>2.9842647856755289E-3</v>
      </c>
      <c r="X48" s="27">
        <f t="shared" si="6"/>
        <v>7.9376227386902132E-3</v>
      </c>
    </row>
    <row r="49" spans="1:24" ht="15" thickBot="1" x14ac:dyDescent="0.35">
      <c r="A49" s="96"/>
      <c r="B49" s="62" t="s">
        <v>73</v>
      </c>
      <c r="C49" s="12">
        <v>39</v>
      </c>
      <c r="D49" s="13">
        <v>2.16</v>
      </c>
      <c r="E49" s="12">
        <v>3035</v>
      </c>
      <c r="F49" s="13">
        <v>91.82</v>
      </c>
      <c r="G49" s="14">
        <v>3074</v>
      </c>
      <c r="H49" s="15">
        <v>93.976265890000008</v>
      </c>
      <c r="I49" s="16">
        <v>2816</v>
      </c>
      <c r="J49" s="17">
        <v>77.884964183999998</v>
      </c>
      <c r="K49" s="16">
        <v>195</v>
      </c>
      <c r="L49" s="17">
        <v>8.6568212940000002</v>
      </c>
      <c r="M49" s="16">
        <v>58</v>
      </c>
      <c r="N49" s="17">
        <v>7.3150363120000002</v>
      </c>
      <c r="O49" s="16">
        <v>0</v>
      </c>
      <c r="P49" s="17">
        <v>0</v>
      </c>
      <c r="Q49" s="18">
        <v>5</v>
      </c>
      <c r="R49" s="19">
        <v>0.11944410000000971</v>
      </c>
      <c r="S49" s="28">
        <f t="shared" si="7"/>
        <v>0.91607026675341574</v>
      </c>
      <c r="T49" s="29">
        <f t="shared" si="7"/>
        <v>0.82877270602733877</v>
      </c>
      <c r="U49" s="29">
        <f t="shared" si="8"/>
        <v>8.2303188028627197E-2</v>
      </c>
      <c r="V49" s="29">
        <f t="shared" si="8"/>
        <v>0.16995629114158664</v>
      </c>
      <c r="W49" s="29">
        <f t="shared" si="9"/>
        <v>1.6265452179570592E-3</v>
      </c>
      <c r="X49" s="30">
        <f t="shared" si="6"/>
        <v>1.2710028310746037E-3</v>
      </c>
    </row>
    <row r="50" spans="1:24" x14ac:dyDescent="0.3">
      <c r="A50" s="95" t="s">
        <v>26</v>
      </c>
      <c r="B50" s="61" t="s">
        <v>32</v>
      </c>
      <c r="C50" s="6">
        <v>3</v>
      </c>
      <c r="D50" s="7">
        <v>0.72106499999999996</v>
      </c>
      <c r="E50" s="6">
        <v>1632</v>
      </c>
      <c r="F50" s="7">
        <v>77.404958717000113</v>
      </c>
      <c r="G50" s="8">
        <v>1635</v>
      </c>
      <c r="H50" s="9">
        <v>78.126023717000109</v>
      </c>
      <c r="I50" s="6">
        <v>1569</v>
      </c>
      <c r="J50" s="7">
        <v>72.494127605000003</v>
      </c>
      <c r="K50" s="6">
        <v>58</v>
      </c>
      <c r="L50" s="7">
        <v>4.6134841120000001</v>
      </c>
      <c r="M50" s="6">
        <v>0</v>
      </c>
      <c r="N50" s="7">
        <v>0</v>
      </c>
      <c r="O50" s="6">
        <v>0</v>
      </c>
      <c r="P50" s="7">
        <v>0</v>
      </c>
      <c r="Q50" s="10">
        <v>8</v>
      </c>
      <c r="R50" s="11">
        <v>1.0184120000001062</v>
      </c>
      <c r="S50" s="25">
        <f t="shared" si="7"/>
        <v>0.95963302752293578</v>
      </c>
      <c r="T50" s="26">
        <f t="shared" si="7"/>
        <v>0.92791267436826408</v>
      </c>
      <c r="U50" s="26">
        <f t="shared" si="8"/>
        <v>3.5474006116207948E-2</v>
      </c>
      <c r="V50" s="26">
        <f t="shared" si="8"/>
        <v>5.9051822843456871E-2</v>
      </c>
      <c r="W50" s="26">
        <f t="shared" si="9"/>
        <v>4.8929663608562688E-3</v>
      </c>
      <c r="X50" s="27">
        <f t="shared" si="6"/>
        <v>1.3035502788279E-2</v>
      </c>
    </row>
    <row r="51" spans="1:24" ht="15" thickBot="1" x14ac:dyDescent="0.35">
      <c r="A51" s="96"/>
      <c r="B51" s="62" t="s">
        <v>73</v>
      </c>
      <c r="C51" s="12">
        <v>5</v>
      </c>
      <c r="D51" s="13">
        <v>0.33</v>
      </c>
      <c r="E51" s="12">
        <v>1243</v>
      </c>
      <c r="F51" s="13">
        <v>52.96</v>
      </c>
      <c r="G51" s="14">
        <v>1248</v>
      </c>
      <c r="H51" s="15">
        <v>53.291084128000008</v>
      </c>
      <c r="I51" s="16">
        <v>1210</v>
      </c>
      <c r="J51" s="17">
        <v>50.474073028000014</v>
      </c>
      <c r="K51" s="16">
        <v>35</v>
      </c>
      <c r="L51" s="17">
        <v>2.0959460999999999</v>
      </c>
      <c r="M51" s="16">
        <v>0</v>
      </c>
      <c r="N51" s="17">
        <v>0</v>
      </c>
      <c r="O51" s="16">
        <v>0</v>
      </c>
      <c r="P51" s="17">
        <v>0</v>
      </c>
      <c r="Q51" s="18">
        <v>3</v>
      </c>
      <c r="R51" s="19">
        <v>0.72106499999999496</v>
      </c>
      <c r="S51" s="28">
        <f t="shared" si="7"/>
        <v>0.96955128205128205</v>
      </c>
      <c r="T51" s="29">
        <f t="shared" si="7"/>
        <v>0.94713916697146172</v>
      </c>
      <c r="U51" s="29">
        <f t="shared" si="8"/>
        <v>2.8044871794871796E-2</v>
      </c>
      <c r="V51" s="29">
        <f t="shared" si="8"/>
        <v>3.9330145638729004E-2</v>
      </c>
      <c r="W51" s="29">
        <f t="shared" si="9"/>
        <v>2.403846153846154E-3</v>
      </c>
      <c r="X51" s="30">
        <f t="shared" si="6"/>
        <v>1.3530687389809276E-2</v>
      </c>
    </row>
    <row r="52" spans="1:24" x14ac:dyDescent="0.3">
      <c r="A52" s="95" t="s">
        <v>27</v>
      </c>
      <c r="B52" s="61" t="s">
        <v>32</v>
      </c>
      <c r="C52" s="6">
        <v>0</v>
      </c>
      <c r="D52" s="7">
        <v>0</v>
      </c>
      <c r="E52" s="6">
        <v>4648</v>
      </c>
      <c r="F52" s="7">
        <v>546.32999999999993</v>
      </c>
      <c r="G52" s="8">
        <v>4648</v>
      </c>
      <c r="H52" s="9">
        <v>546.32999999999993</v>
      </c>
      <c r="I52" s="6">
        <v>4556</v>
      </c>
      <c r="J52" s="7">
        <v>478.4</v>
      </c>
      <c r="K52" s="6">
        <v>90</v>
      </c>
      <c r="L52" s="7">
        <v>63.53</v>
      </c>
      <c r="M52" s="6">
        <v>0</v>
      </c>
      <c r="N52" s="7">
        <v>0</v>
      </c>
      <c r="O52" s="6">
        <v>0</v>
      </c>
      <c r="P52" s="7">
        <v>0</v>
      </c>
      <c r="Q52" s="10">
        <v>2</v>
      </c>
      <c r="R52" s="11">
        <v>4.3999999999999488</v>
      </c>
      <c r="S52" s="25">
        <f t="shared" si="7"/>
        <v>0.98020654044750433</v>
      </c>
      <c r="T52" s="26">
        <f t="shared" si="7"/>
        <v>0.87566123039188781</v>
      </c>
      <c r="U52" s="26">
        <f t="shared" si="8"/>
        <v>1.93631669535284E-2</v>
      </c>
      <c r="V52" s="26">
        <f t="shared" si="8"/>
        <v>0.11628502919480901</v>
      </c>
      <c r="W52" s="26">
        <f t="shared" si="9"/>
        <v>4.3029259896729778E-4</v>
      </c>
      <c r="X52" s="27">
        <f t="shared" si="6"/>
        <v>8.0537404133032217E-3</v>
      </c>
    </row>
    <row r="53" spans="1:24" ht="15" thickBot="1" x14ac:dyDescent="0.35">
      <c r="A53" s="96"/>
      <c r="B53" s="62" t="s">
        <v>73</v>
      </c>
      <c r="C53" s="12">
        <v>0</v>
      </c>
      <c r="D53" s="13">
        <v>0</v>
      </c>
      <c r="E53" s="12">
        <v>2982</v>
      </c>
      <c r="F53" s="13">
        <v>231.96</v>
      </c>
      <c r="G53" s="14">
        <v>2982</v>
      </c>
      <c r="H53" s="15">
        <v>231.95999999999998</v>
      </c>
      <c r="I53" s="16">
        <v>2954</v>
      </c>
      <c r="J53" s="17">
        <v>222.47</v>
      </c>
      <c r="K53" s="16">
        <v>28</v>
      </c>
      <c r="L53" s="17">
        <v>9.49</v>
      </c>
      <c r="M53" s="16">
        <v>0</v>
      </c>
      <c r="N53" s="17">
        <v>0</v>
      </c>
      <c r="O53" s="16">
        <v>0</v>
      </c>
      <c r="P53" s="17">
        <v>0</v>
      </c>
      <c r="Q53" s="18">
        <v>0</v>
      </c>
      <c r="R53" s="19">
        <v>-1.9539925233402755E-14</v>
      </c>
      <c r="S53" s="28">
        <f t="shared" si="7"/>
        <v>0.99061032863849763</v>
      </c>
      <c r="T53" s="29">
        <f t="shared" si="7"/>
        <v>0.9590877737540956</v>
      </c>
      <c r="U53" s="29">
        <f t="shared" si="8"/>
        <v>9.3896713615023476E-3</v>
      </c>
      <c r="V53" s="29">
        <f t="shared" si="8"/>
        <v>4.0912226245904473E-2</v>
      </c>
      <c r="W53" s="29">
        <f t="shared" si="9"/>
        <v>0</v>
      </c>
      <c r="X53" s="30">
        <f t="shared" si="6"/>
        <v>-8.4238339512858933E-17</v>
      </c>
    </row>
    <row r="54" spans="1:24" x14ac:dyDescent="0.3">
      <c r="A54" s="95" t="s">
        <v>28</v>
      </c>
      <c r="B54" s="61" t="s">
        <v>32</v>
      </c>
      <c r="C54" s="21">
        <v>319</v>
      </c>
      <c r="D54" s="22">
        <v>104.9581497708571</v>
      </c>
      <c r="E54" s="21">
        <v>154012</v>
      </c>
      <c r="F54" s="22">
        <v>9016.9904544556593</v>
      </c>
      <c r="G54" s="21">
        <v>154331</v>
      </c>
      <c r="H54" s="22">
        <v>9121.948604226518</v>
      </c>
      <c r="I54" s="21">
        <v>149734</v>
      </c>
      <c r="J54" s="22">
        <v>8125.9194417469635</v>
      </c>
      <c r="K54" s="21">
        <v>2996</v>
      </c>
      <c r="L54" s="22">
        <v>587.69236820399999</v>
      </c>
      <c r="M54" s="21">
        <v>98</v>
      </c>
      <c r="N54" s="22">
        <v>56.154057394000006</v>
      </c>
      <c r="O54" s="21">
        <v>173</v>
      </c>
      <c r="P54" s="22">
        <v>21.335283567169384</v>
      </c>
      <c r="Q54" s="10">
        <v>1330</v>
      </c>
      <c r="R54" s="11">
        <v>330.84745331438518</v>
      </c>
      <c r="S54" s="32">
        <f t="shared" si="7"/>
        <v>0.97021337255638851</v>
      </c>
      <c r="T54" s="33">
        <f t="shared" si="7"/>
        <v>0.89080960596313163</v>
      </c>
      <c r="U54" s="33">
        <f t="shared" si="8"/>
        <v>2.004781929748398E-2</v>
      </c>
      <c r="V54" s="33">
        <f t="shared" si="8"/>
        <v>7.0582115020872124E-2</v>
      </c>
      <c r="W54" s="33">
        <f t="shared" si="9"/>
        <v>8.6178408744840632E-3</v>
      </c>
      <c r="X54" s="34">
        <f t="shared" si="6"/>
        <v>3.6269383622825058E-2</v>
      </c>
    </row>
    <row r="55" spans="1:24" ht="15" thickBot="1" x14ac:dyDescent="0.35">
      <c r="A55" s="96"/>
      <c r="B55" s="62" t="s">
        <v>73</v>
      </c>
      <c r="C55" s="12">
        <v>226</v>
      </c>
      <c r="D55" s="13">
        <v>55.96</v>
      </c>
      <c r="E55" s="12">
        <v>115707</v>
      </c>
      <c r="F55" s="13">
        <v>5669.4</v>
      </c>
      <c r="G55" s="14">
        <v>115933</v>
      </c>
      <c r="H55" s="15">
        <v>5725.3683186211456</v>
      </c>
      <c r="I55" s="16">
        <v>112667</v>
      </c>
      <c r="J55" s="17">
        <v>5244.3895506208582</v>
      </c>
      <c r="K55" s="16">
        <v>2803</v>
      </c>
      <c r="L55" s="17">
        <v>350.07537833270675</v>
      </c>
      <c r="M55" s="16">
        <v>90</v>
      </c>
      <c r="N55" s="17">
        <v>18.317847434000001</v>
      </c>
      <c r="O55" s="16">
        <v>54</v>
      </c>
      <c r="P55" s="17">
        <v>7.6241924986036995</v>
      </c>
      <c r="Q55" s="18">
        <v>319</v>
      </c>
      <c r="R55" s="19">
        <v>104.96134973497689</v>
      </c>
      <c r="S55" s="35">
        <f t="shared" si="7"/>
        <v>0.97182855614881014</v>
      </c>
      <c r="T55" s="36">
        <f t="shared" si="7"/>
        <v>0.9159916460857277</v>
      </c>
      <c r="U55" s="36">
        <f t="shared" si="8"/>
        <v>2.4954068298068711E-2</v>
      </c>
      <c r="V55" s="36">
        <f t="shared" si="8"/>
        <v>6.4344022124925543E-2</v>
      </c>
      <c r="W55" s="36">
        <f t="shared" si="9"/>
        <v>2.7515892800151812E-3</v>
      </c>
      <c r="X55" s="37">
        <f t="shared" si="6"/>
        <v>1.8332680780309168E-2</v>
      </c>
    </row>
    <row r="56" spans="1:24" x14ac:dyDescent="0.3">
      <c r="A56" s="95" t="s">
        <v>29</v>
      </c>
      <c r="B56" s="61" t="s">
        <v>32</v>
      </c>
      <c r="C56" s="6">
        <v>5875</v>
      </c>
      <c r="D56" s="7">
        <v>349.68999999999977</v>
      </c>
      <c r="E56" s="6">
        <v>941101</v>
      </c>
      <c r="F56" s="7">
        <v>18755.650000000001</v>
      </c>
      <c r="G56" s="8">
        <v>946976</v>
      </c>
      <c r="H56" s="9">
        <v>19105.34</v>
      </c>
      <c r="I56" s="6">
        <v>933889</v>
      </c>
      <c r="J56" s="7">
        <v>18295.580000000002</v>
      </c>
      <c r="K56" s="6">
        <v>6531</v>
      </c>
      <c r="L56" s="7">
        <v>276.93</v>
      </c>
      <c r="M56" s="6">
        <v>2934</v>
      </c>
      <c r="N56" s="7">
        <v>3.92</v>
      </c>
      <c r="O56" s="6">
        <v>1897</v>
      </c>
      <c r="P56" s="7">
        <v>236.49</v>
      </c>
      <c r="Q56" s="10">
        <v>1725</v>
      </c>
      <c r="R56" s="11">
        <v>292.41999999999837</v>
      </c>
      <c r="S56" s="25">
        <f t="shared" si="7"/>
        <v>0.98618021998445582</v>
      </c>
      <c r="T56" s="26">
        <f t="shared" si="7"/>
        <v>0.95761603823852393</v>
      </c>
      <c r="U56" s="26">
        <f t="shared" si="8"/>
        <v>9.9949734734565612E-3</v>
      </c>
      <c r="V56" s="26">
        <f t="shared" si="8"/>
        <v>1.4700078616763691E-2</v>
      </c>
      <c r="W56" s="26">
        <f t="shared" si="9"/>
        <v>1.8215878755111006E-3</v>
      </c>
      <c r="X56" s="27">
        <f t="shared" si="6"/>
        <v>1.5305668467559246E-2</v>
      </c>
    </row>
    <row r="57" spans="1:24" ht="15" thickBot="1" x14ac:dyDescent="0.35">
      <c r="A57" s="96"/>
      <c r="B57" s="62" t="s">
        <v>73</v>
      </c>
      <c r="C57" s="12">
        <v>791</v>
      </c>
      <c r="D57" s="13">
        <v>135.91999999999999</v>
      </c>
      <c r="E57" s="12">
        <v>758125</v>
      </c>
      <c r="F57" s="13">
        <v>13558.42</v>
      </c>
      <c r="G57" s="14">
        <v>758916</v>
      </c>
      <c r="H57" s="15">
        <v>13694.339999999998</v>
      </c>
      <c r="I57" s="16">
        <v>733809</v>
      </c>
      <c r="J57" s="17">
        <v>12797.85</v>
      </c>
      <c r="K57" s="16">
        <v>6124</v>
      </c>
      <c r="L57" s="17">
        <v>205.02</v>
      </c>
      <c r="M57" s="16">
        <v>2172</v>
      </c>
      <c r="N57" s="17">
        <v>2.08</v>
      </c>
      <c r="O57" s="16">
        <v>10936</v>
      </c>
      <c r="P57" s="17">
        <v>339.7</v>
      </c>
      <c r="Q57" s="18">
        <v>5875</v>
      </c>
      <c r="R57" s="19">
        <v>349.68999999999795</v>
      </c>
      <c r="S57" s="28">
        <f t="shared" si="7"/>
        <v>0.96691728728871185</v>
      </c>
      <c r="T57" s="29">
        <f t="shared" si="7"/>
        <v>0.93453572789926365</v>
      </c>
      <c r="U57" s="29">
        <f t="shared" si="8"/>
        <v>1.0931381075112398E-2</v>
      </c>
      <c r="V57" s="29">
        <f t="shared" si="8"/>
        <v>1.5123036232487294E-2</v>
      </c>
      <c r="W57" s="29">
        <f t="shared" si="9"/>
        <v>7.7413047030237868E-3</v>
      </c>
      <c r="X57" s="30">
        <f t="shared" si="6"/>
        <v>2.5535367166288993E-2</v>
      </c>
    </row>
    <row r="58" spans="1:24" x14ac:dyDescent="0.3">
      <c r="A58" s="95" t="s">
        <v>30</v>
      </c>
      <c r="B58" s="61" t="s">
        <v>32</v>
      </c>
      <c r="C58" s="21">
        <v>6194</v>
      </c>
      <c r="D58" s="22">
        <v>454.64814977085689</v>
      </c>
      <c r="E58" s="21">
        <v>1095113</v>
      </c>
      <c r="F58" s="22">
        <v>27772.640454455661</v>
      </c>
      <c r="G58" s="8">
        <v>1101307</v>
      </c>
      <c r="H58" s="9">
        <v>28227.288604226516</v>
      </c>
      <c r="I58" s="21">
        <v>1083623</v>
      </c>
      <c r="J58" s="22">
        <v>26421.499441746964</v>
      </c>
      <c r="K58" s="21">
        <v>9527</v>
      </c>
      <c r="L58" s="22">
        <v>864.62236820399994</v>
      </c>
      <c r="M58" s="21">
        <v>3032</v>
      </c>
      <c r="N58" s="22">
        <v>60.074057394000008</v>
      </c>
      <c r="O58" s="21">
        <v>2070</v>
      </c>
      <c r="P58" s="22">
        <v>257.82528356716938</v>
      </c>
      <c r="Q58" s="21">
        <v>3055</v>
      </c>
      <c r="R58" s="23">
        <v>623.2674533143836</v>
      </c>
      <c r="S58" s="32">
        <f t="shared" si="7"/>
        <v>0.98394271533732192</v>
      </c>
      <c r="T58" s="33">
        <f t="shared" si="7"/>
        <v>0.93602682893853406</v>
      </c>
      <c r="U58" s="33">
        <f t="shared" si="8"/>
        <v>1.1403723030907821E-2</v>
      </c>
      <c r="V58" s="33">
        <f t="shared" si="8"/>
        <v>3.2758953173403403E-2</v>
      </c>
      <c r="W58" s="33">
        <f t="shared" si="9"/>
        <v>2.7739767385479251E-3</v>
      </c>
      <c r="X58" s="34">
        <f t="shared" si="6"/>
        <v>2.2080316039318801E-2</v>
      </c>
    </row>
    <row r="59" spans="1:24" ht="15" thickBot="1" x14ac:dyDescent="0.35">
      <c r="A59" s="96"/>
      <c r="B59" s="62" t="s">
        <v>73</v>
      </c>
      <c r="C59" s="12">
        <v>1017</v>
      </c>
      <c r="D59" s="13">
        <v>191.88</v>
      </c>
      <c r="E59" s="12">
        <v>873832</v>
      </c>
      <c r="F59" s="13">
        <v>19227.82</v>
      </c>
      <c r="G59" s="14">
        <v>874849</v>
      </c>
      <c r="H59" s="15">
        <v>19419.708318621146</v>
      </c>
      <c r="I59" s="16">
        <v>846476</v>
      </c>
      <c r="J59" s="17">
        <v>18042.23955062086</v>
      </c>
      <c r="K59" s="16">
        <v>8927</v>
      </c>
      <c r="L59" s="17">
        <v>555.09537833270679</v>
      </c>
      <c r="M59" s="16">
        <v>2262</v>
      </c>
      <c r="N59" s="17">
        <v>20.397847433999999</v>
      </c>
      <c r="O59" s="16">
        <v>10990</v>
      </c>
      <c r="P59" s="17">
        <v>347.32419249860368</v>
      </c>
      <c r="Q59" s="18">
        <v>6194</v>
      </c>
      <c r="R59" s="19">
        <v>454.65134973497481</v>
      </c>
      <c r="S59" s="35">
        <f t="shared" si="7"/>
        <v>0.96756811746941473</v>
      </c>
      <c r="T59" s="36">
        <f t="shared" si="7"/>
        <v>0.92906851403738844</v>
      </c>
      <c r="U59" s="36">
        <f t="shared" si="8"/>
        <v>1.2789635697131733E-2</v>
      </c>
      <c r="V59" s="36">
        <f t="shared" si="8"/>
        <v>2.963449380003708E-2</v>
      </c>
      <c r="W59" s="36">
        <f t="shared" si="9"/>
        <v>7.0800789621980479E-3</v>
      </c>
      <c r="X59" s="37">
        <f t="shared" si="6"/>
        <v>2.3411852653781585E-2</v>
      </c>
    </row>
  </sheetData>
  <mergeCells count="97"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50:A51"/>
    <mergeCell ref="V32:V33"/>
    <mergeCell ref="W32:W33"/>
    <mergeCell ref="X32:X33"/>
    <mergeCell ref="A34:A35"/>
    <mergeCell ref="A36:A37"/>
    <mergeCell ref="T32:T33"/>
    <mergeCell ref="U32:U33"/>
    <mergeCell ref="A38:A39"/>
    <mergeCell ref="P32:P33"/>
    <mergeCell ref="Q32:Q33"/>
    <mergeCell ref="R32:R33"/>
    <mergeCell ref="S32:S33"/>
    <mergeCell ref="J32:J33"/>
    <mergeCell ref="K32:K33"/>
    <mergeCell ref="L32:L33"/>
    <mergeCell ref="M32:M33"/>
    <mergeCell ref="N32:N33"/>
    <mergeCell ref="O32:O33"/>
    <mergeCell ref="S31:T31"/>
    <mergeCell ref="U31:V31"/>
    <mergeCell ref="W31:X31"/>
    <mergeCell ref="C32:C33"/>
    <mergeCell ref="D32:D33"/>
    <mergeCell ref="E32:E33"/>
    <mergeCell ref="F32:F33"/>
    <mergeCell ref="G32:G33"/>
    <mergeCell ref="H32:H33"/>
    <mergeCell ref="I32:I33"/>
    <mergeCell ref="G31:H31"/>
    <mergeCell ref="I31:J31"/>
    <mergeCell ref="K31:L31"/>
    <mergeCell ref="M31:N31"/>
    <mergeCell ref="O31:P31"/>
    <mergeCell ref="Q31:R31"/>
    <mergeCell ref="E31:F31"/>
    <mergeCell ref="A15:A16"/>
    <mergeCell ref="A17:A18"/>
    <mergeCell ref="A19:A20"/>
    <mergeCell ref="A21:A22"/>
    <mergeCell ref="A23:A24"/>
    <mergeCell ref="A25:A26"/>
    <mergeCell ref="A27:A28"/>
    <mergeCell ref="A29:A30"/>
    <mergeCell ref="A31:A33"/>
    <mergeCell ref="B31:B33"/>
    <mergeCell ref="C31:D31"/>
    <mergeCell ref="X3:X4"/>
    <mergeCell ref="A5:A6"/>
    <mergeCell ref="A7:A8"/>
    <mergeCell ref="A9:A10"/>
    <mergeCell ref="A11:A12"/>
    <mergeCell ref="V3:V4"/>
    <mergeCell ref="W3:W4"/>
    <mergeCell ref="A13:A14"/>
    <mergeCell ref="R3:R4"/>
    <mergeCell ref="S3:S4"/>
    <mergeCell ref="T3:T4"/>
    <mergeCell ref="U3:U4"/>
    <mergeCell ref="L3:L4"/>
    <mergeCell ref="M3:M4"/>
    <mergeCell ref="N3:N4"/>
    <mergeCell ref="O3:O4"/>
    <mergeCell ref="P3:P4"/>
    <mergeCell ref="Q3:Q4"/>
    <mergeCell ref="W2:X2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K2:L2"/>
    <mergeCell ref="M2:N2"/>
    <mergeCell ref="O2:P2"/>
    <mergeCell ref="Q2:R2"/>
    <mergeCell ref="S2:T2"/>
    <mergeCell ref="U2:V2"/>
    <mergeCell ref="A1:J1"/>
    <mergeCell ref="A2:A4"/>
    <mergeCell ref="B2:B4"/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1E3D-710B-4AE8-8E8B-C9B1ED9C4C02}">
  <dimension ref="A1:X58"/>
  <sheetViews>
    <sheetView workbookViewId="0">
      <selection activeCell="T9" sqref="T9"/>
    </sheetView>
  </sheetViews>
  <sheetFormatPr defaultRowHeight="14.4" x14ac:dyDescent="0.3"/>
  <cols>
    <col min="1" max="1" width="15.109375" customWidth="1"/>
  </cols>
  <sheetData>
    <row r="1" spans="1:24" x14ac:dyDescent="0.3">
      <c r="A1" s="77" t="s">
        <v>0</v>
      </c>
      <c r="B1" s="118" t="s">
        <v>31</v>
      </c>
      <c r="C1" s="81" t="s">
        <v>1</v>
      </c>
      <c r="D1" s="81"/>
      <c r="E1" s="81" t="s">
        <v>2</v>
      </c>
      <c r="F1" s="81"/>
      <c r="G1" s="81" t="s">
        <v>3</v>
      </c>
      <c r="H1" s="81"/>
      <c r="I1" s="81" t="s">
        <v>4</v>
      </c>
      <c r="J1" s="81"/>
      <c r="K1" s="81" t="s">
        <v>5</v>
      </c>
      <c r="L1" s="81"/>
      <c r="M1" s="81" t="s">
        <v>6</v>
      </c>
      <c r="N1" s="81"/>
      <c r="O1" s="81" t="s">
        <v>7</v>
      </c>
      <c r="P1" s="81"/>
      <c r="Q1" s="81" t="s">
        <v>8</v>
      </c>
      <c r="R1" s="81"/>
      <c r="S1" s="81" t="s">
        <v>41</v>
      </c>
      <c r="T1" s="81"/>
      <c r="U1" s="81" t="s">
        <v>43</v>
      </c>
      <c r="V1" s="81"/>
      <c r="W1" s="81" t="s">
        <v>42</v>
      </c>
      <c r="X1" s="81"/>
    </row>
    <row r="2" spans="1:24" x14ac:dyDescent="0.3">
      <c r="A2" s="77"/>
      <c r="B2" s="119"/>
      <c r="C2" s="82" t="s">
        <v>33</v>
      </c>
      <c r="D2" s="84" t="s">
        <v>34</v>
      </c>
      <c r="E2" s="82" t="s">
        <v>33</v>
      </c>
      <c r="F2" s="84" t="s">
        <v>34</v>
      </c>
      <c r="G2" s="82" t="s">
        <v>33</v>
      </c>
      <c r="H2" s="84" t="s">
        <v>34</v>
      </c>
      <c r="I2" s="82" t="s">
        <v>33</v>
      </c>
      <c r="J2" s="84" t="s">
        <v>34</v>
      </c>
      <c r="K2" s="82" t="s">
        <v>33</v>
      </c>
      <c r="L2" s="84" t="s">
        <v>34</v>
      </c>
      <c r="M2" s="82" t="s">
        <v>33</v>
      </c>
      <c r="N2" s="84" t="s">
        <v>34</v>
      </c>
      <c r="O2" s="82" t="s">
        <v>33</v>
      </c>
      <c r="P2" s="84" t="s">
        <v>34</v>
      </c>
      <c r="Q2" s="82" t="s">
        <v>33</v>
      </c>
      <c r="R2" s="84" t="s">
        <v>34</v>
      </c>
      <c r="S2" s="82" t="s">
        <v>39</v>
      </c>
      <c r="T2" s="84" t="s">
        <v>34</v>
      </c>
      <c r="U2" s="82" t="s">
        <v>39</v>
      </c>
      <c r="V2" s="84" t="s">
        <v>34</v>
      </c>
      <c r="W2" s="82" t="s">
        <v>39</v>
      </c>
      <c r="X2" s="84" t="s">
        <v>34</v>
      </c>
    </row>
    <row r="3" spans="1:24" ht="15" thickBot="1" x14ac:dyDescent="0.35">
      <c r="A3" s="78"/>
      <c r="B3" s="119"/>
      <c r="C3" s="83"/>
      <c r="D3" s="85"/>
      <c r="E3" s="83"/>
      <c r="F3" s="85"/>
      <c r="G3" s="83"/>
      <c r="H3" s="85"/>
      <c r="I3" s="83"/>
      <c r="J3" s="85"/>
      <c r="K3" s="83"/>
      <c r="L3" s="85"/>
      <c r="M3" s="83"/>
      <c r="N3" s="85"/>
      <c r="O3" s="83"/>
      <c r="P3" s="85"/>
      <c r="Q3" s="83"/>
      <c r="R3" s="85"/>
      <c r="S3" s="83"/>
      <c r="T3" s="85"/>
      <c r="U3" s="83"/>
      <c r="V3" s="85"/>
      <c r="W3" s="83"/>
      <c r="X3" s="85"/>
    </row>
    <row r="4" spans="1:24" x14ac:dyDescent="0.3">
      <c r="A4" s="95" t="s">
        <v>72</v>
      </c>
      <c r="B4" s="61" t="s">
        <v>73</v>
      </c>
      <c r="C4" s="6">
        <v>24</v>
      </c>
      <c r="D4" s="7">
        <v>9.7944925177800499</v>
      </c>
      <c r="E4" s="6">
        <v>5138</v>
      </c>
      <c r="F4" s="7">
        <v>361.25862024792013</v>
      </c>
      <c r="G4" s="8">
        <v>5162</v>
      </c>
      <c r="H4" s="9">
        <v>371.05311276570018</v>
      </c>
      <c r="I4" s="6">
        <v>5035</v>
      </c>
      <c r="J4" s="7">
        <v>342.89380492599992</v>
      </c>
      <c r="K4" s="6">
        <v>108</v>
      </c>
      <c r="L4" s="7">
        <v>24.356425143399996</v>
      </c>
      <c r="M4" s="6">
        <v>0</v>
      </c>
      <c r="N4" s="7">
        <v>0</v>
      </c>
      <c r="O4" s="6">
        <v>0</v>
      </c>
      <c r="P4" s="7">
        <v>0</v>
      </c>
      <c r="Q4" s="10">
        <v>19</v>
      </c>
      <c r="R4" s="11">
        <v>3.8028826963002658</v>
      </c>
      <c r="S4" s="25">
        <f t="shared" ref="S4:T29" si="0">I4/G4</f>
        <v>0.97539713289422703</v>
      </c>
      <c r="T4" s="26">
        <f t="shared" si="0"/>
        <v>0.9241097652306145</v>
      </c>
      <c r="U4" s="26">
        <f t="shared" ref="U4:V29" si="1">(K4+M4)/G4</f>
        <v>2.092212320805889E-2</v>
      </c>
      <c r="V4" s="26">
        <f t="shared" si="1"/>
        <v>6.5641344339778529E-2</v>
      </c>
      <c r="W4" s="26">
        <f t="shared" ref="W4:X29" si="2">Q4/G4</f>
        <v>3.6807438977140643E-3</v>
      </c>
      <c r="X4" s="27">
        <f t="shared" si="2"/>
        <v>1.0248890429606984E-2</v>
      </c>
    </row>
    <row r="5" spans="1:24" ht="15" thickBot="1" x14ac:dyDescent="0.35">
      <c r="A5" s="96"/>
      <c r="B5" s="62" t="s">
        <v>75</v>
      </c>
      <c r="C5" s="58">
        <v>45</v>
      </c>
      <c r="D5" s="59">
        <v>9.7541358219999612</v>
      </c>
      <c r="E5" s="12">
        <v>5215</v>
      </c>
      <c r="F5" s="13">
        <v>297.14534561474886</v>
      </c>
      <c r="G5" s="14">
        <v>5260</v>
      </c>
      <c r="H5" s="15">
        <v>306.89948143674883</v>
      </c>
      <c r="I5" s="16">
        <v>5110</v>
      </c>
      <c r="J5" s="17">
        <v>276.43910179232881</v>
      </c>
      <c r="K5" s="16">
        <v>126</v>
      </c>
      <c r="L5" s="17">
        <v>20.665887126639998</v>
      </c>
      <c r="M5" s="16">
        <v>0</v>
      </c>
      <c r="N5" s="17">
        <v>0</v>
      </c>
      <c r="O5" s="16">
        <v>0</v>
      </c>
      <c r="P5" s="17">
        <v>0</v>
      </c>
      <c r="Q5" s="18">
        <v>24</v>
      </c>
      <c r="R5" s="19">
        <v>9.7944925177800179</v>
      </c>
      <c r="S5" s="28">
        <f t="shared" si="0"/>
        <v>0.97148288973384034</v>
      </c>
      <c r="T5" s="29">
        <f t="shared" si="0"/>
        <v>0.90074802504774576</v>
      </c>
      <c r="U5" s="29">
        <f t="shared" si="1"/>
        <v>2.3954372623574145E-2</v>
      </c>
      <c r="V5" s="29">
        <f t="shared" si="1"/>
        <v>6.7337641073529089E-2</v>
      </c>
      <c r="W5" s="29">
        <f t="shared" si="2"/>
        <v>4.5627376425855515E-3</v>
      </c>
      <c r="X5" s="30">
        <f t="shared" si="2"/>
        <v>3.1914333878725165E-2</v>
      </c>
    </row>
    <row r="6" spans="1:24" x14ac:dyDescent="0.3">
      <c r="A6" s="86" t="s">
        <v>9</v>
      </c>
      <c r="B6" s="61" t="s">
        <v>73</v>
      </c>
      <c r="C6" s="6">
        <v>0</v>
      </c>
      <c r="D6" s="7">
        <v>0</v>
      </c>
      <c r="E6" s="6">
        <v>351</v>
      </c>
      <c r="F6" s="7">
        <v>68.999316934000007</v>
      </c>
      <c r="G6" s="8">
        <v>351</v>
      </c>
      <c r="H6" s="9">
        <v>68.999316934000007</v>
      </c>
      <c r="I6" s="6">
        <v>344</v>
      </c>
      <c r="J6" s="7">
        <v>64.601459922000004</v>
      </c>
      <c r="K6" s="6">
        <v>7</v>
      </c>
      <c r="L6" s="7">
        <v>4.3978570119999993</v>
      </c>
      <c r="M6" s="6">
        <v>0</v>
      </c>
      <c r="N6" s="7">
        <v>0</v>
      </c>
      <c r="O6" s="6">
        <v>0</v>
      </c>
      <c r="P6" s="7">
        <v>0</v>
      </c>
      <c r="Q6" s="10">
        <v>0</v>
      </c>
      <c r="R6" s="11">
        <v>3.5527136788005009E-15</v>
      </c>
      <c r="S6" s="25">
        <f t="shared" si="0"/>
        <v>0.98005698005698005</v>
      </c>
      <c r="T6" s="26">
        <f t="shared" si="0"/>
        <v>0.9362623108833571</v>
      </c>
      <c r="U6" s="26">
        <f t="shared" si="1"/>
        <v>1.9943019943019943E-2</v>
      </c>
      <c r="V6" s="26">
        <f t="shared" si="1"/>
        <v>6.3737689116642793E-2</v>
      </c>
      <c r="W6" s="26">
        <f t="shared" si="2"/>
        <v>0</v>
      </c>
      <c r="X6" s="27">
        <f t="shared" si="2"/>
        <v>5.1489113757441718E-17</v>
      </c>
    </row>
    <row r="7" spans="1:24" ht="15" thickBot="1" x14ac:dyDescent="0.35">
      <c r="A7" s="87"/>
      <c r="B7" s="62" t="s">
        <v>75</v>
      </c>
      <c r="C7" s="12">
        <v>0</v>
      </c>
      <c r="D7" s="13">
        <v>0</v>
      </c>
      <c r="E7" s="12">
        <v>507</v>
      </c>
      <c r="F7" s="13">
        <v>79.177593416410005</v>
      </c>
      <c r="G7" s="14">
        <v>507</v>
      </c>
      <c r="H7" s="15">
        <v>79.177593416410005</v>
      </c>
      <c r="I7" s="16">
        <v>489</v>
      </c>
      <c r="J7" s="17">
        <v>75.688867618969994</v>
      </c>
      <c r="K7" s="16">
        <v>18</v>
      </c>
      <c r="L7" s="17">
        <v>3.4887257974399999</v>
      </c>
      <c r="M7" s="16">
        <v>0</v>
      </c>
      <c r="N7" s="17">
        <v>0</v>
      </c>
      <c r="O7" s="16">
        <v>0</v>
      </c>
      <c r="P7" s="17">
        <v>0</v>
      </c>
      <c r="Q7" s="18">
        <v>0</v>
      </c>
      <c r="R7" s="19">
        <v>1.1546319456101628E-14</v>
      </c>
      <c r="S7" s="28">
        <f t="shared" si="0"/>
        <v>0.96449704142011838</v>
      </c>
      <c r="T7" s="29">
        <f t="shared" si="0"/>
        <v>0.95593796619844029</v>
      </c>
      <c r="U7" s="29">
        <f t="shared" si="1"/>
        <v>3.5502958579881658E-2</v>
      </c>
      <c r="V7" s="29">
        <f t="shared" si="1"/>
        <v>4.406203380155959E-2</v>
      </c>
      <c r="W7" s="29">
        <f t="shared" si="2"/>
        <v>0</v>
      </c>
      <c r="X7" s="30">
        <f t="shared" si="2"/>
        <v>1.4582811825786798E-16</v>
      </c>
    </row>
    <row r="8" spans="1:24" x14ac:dyDescent="0.3">
      <c r="A8" s="86" t="s">
        <v>10</v>
      </c>
      <c r="B8" s="61" t="s">
        <v>73</v>
      </c>
      <c r="C8" s="6">
        <v>2</v>
      </c>
      <c r="D8" s="7">
        <v>0.2984</v>
      </c>
      <c r="E8" s="6">
        <v>808</v>
      </c>
      <c r="F8" s="7">
        <v>83.033557500000001</v>
      </c>
      <c r="G8" s="8">
        <v>810</v>
      </c>
      <c r="H8" s="9">
        <v>83.331957500000001</v>
      </c>
      <c r="I8" s="6">
        <v>790</v>
      </c>
      <c r="J8" s="7">
        <v>80.779161299999998</v>
      </c>
      <c r="K8" s="6">
        <v>11</v>
      </c>
      <c r="L8" s="7">
        <v>0.96820700000000004</v>
      </c>
      <c r="M8" s="6">
        <v>4</v>
      </c>
      <c r="N8" s="7">
        <v>0.80623</v>
      </c>
      <c r="O8" s="6">
        <v>0</v>
      </c>
      <c r="P8" s="7">
        <v>0</v>
      </c>
      <c r="Q8" s="10">
        <v>5</v>
      </c>
      <c r="R8" s="11">
        <v>0.77835920000000303</v>
      </c>
      <c r="S8" s="25">
        <f t="shared" si="0"/>
        <v>0.97530864197530864</v>
      </c>
      <c r="T8" s="26">
        <f t="shared" si="0"/>
        <v>0.96936593983166663</v>
      </c>
      <c r="U8" s="26">
        <f t="shared" si="1"/>
        <v>1.8518518518518517E-2</v>
      </c>
      <c r="V8" s="26">
        <f t="shared" si="1"/>
        <v>2.1293595557262651E-2</v>
      </c>
      <c r="W8" s="26">
        <f t="shared" si="2"/>
        <v>6.1728395061728392E-3</v>
      </c>
      <c r="X8" s="27">
        <f t="shared" si="2"/>
        <v>9.3404646110707649E-3</v>
      </c>
    </row>
    <row r="9" spans="1:24" ht="15" thickBot="1" x14ac:dyDescent="0.35">
      <c r="A9" s="87"/>
      <c r="B9" s="62" t="s">
        <v>75</v>
      </c>
      <c r="C9" s="12">
        <v>8</v>
      </c>
      <c r="D9" s="13">
        <v>1.3685121</v>
      </c>
      <c r="E9" s="12">
        <v>930</v>
      </c>
      <c r="F9" s="13">
        <v>91.919818000000006</v>
      </c>
      <c r="G9" s="14">
        <v>938</v>
      </c>
      <c r="H9" s="15">
        <v>93.28833010000001</v>
      </c>
      <c r="I9" s="16">
        <v>901</v>
      </c>
      <c r="J9" s="17">
        <v>88.674688399999994</v>
      </c>
      <c r="K9" s="16">
        <v>20</v>
      </c>
      <c r="L9" s="17">
        <v>2.3993049000000002</v>
      </c>
      <c r="M9" s="16">
        <v>15</v>
      </c>
      <c r="N9" s="17">
        <v>1.9159368000000001</v>
      </c>
      <c r="O9" s="16">
        <v>0</v>
      </c>
      <c r="P9" s="17">
        <v>0</v>
      </c>
      <c r="Q9" s="18">
        <v>2</v>
      </c>
      <c r="R9" s="19">
        <v>0.29840000000001621</v>
      </c>
      <c r="S9" s="28">
        <f t="shared" si="0"/>
        <v>0.96055437100213215</v>
      </c>
      <c r="T9" s="29">
        <f t="shared" si="0"/>
        <v>0.95054427820656195</v>
      </c>
      <c r="U9" s="29">
        <f t="shared" si="1"/>
        <v>3.7313432835820892E-2</v>
      </c>
      <c r="V9" s="29">
        <f t="shared" si="1"/>
        <v>4.6257036602266287E-2</v>
      </c>
      <c r="W9" s="29">
        <f t="shared" si="2"/>
        <v>2.1321961620469083E-3</v>
      </c>
      <c r="X9" s="30">
        <f t="shared" si="2"/>
        <v>3.1986851911717969E-3</v>
      </c>
    </row>
    <row r="10" spans="1:24" x14ac:dyDescent="0.3">
      <c r="A10" s="86" t="s">
        <v>11</v>
      </c>
      <c r="B10" s="61" t="s">
        <v>73</v>
      </c>
      <c r="C10" s="6">
        <v>3</v>
      </c>
      <c r="D10" s="7">
        <v>0.32739999999989522</v>
      </c>
      <c r="E10" s="6">
        <v>12124</v>
      </c>
      <c r="F10" s="7">
        <v>331.82277421645</v>
      </c>
      <c r="G10" s="8">
        <v>12127</v>
      </c>
      <c r="H10" s="9">
        <v>332.1501742164499</v>
      </c>
      <c r="I10" s="6">
        <v>11887</v>
      </c>
      <c r="J10" s="7">
        <v>310.71446755499983</v>
      </c>
      <c r="K10" s="6">
        <v>237</v>
      </c>
      <c r="L10" s="7">
        <v>20.780706627000001</v>
      </c>
      <c r="M10" s="6">
        <v>0</v>
      </c>
      <c r="N10" s="7">
        <v>0</v>
      </c>
      <c r="O10" s="6">
        <v>1</v>
      </c>
      <c r="P10" s="7">
        <v>5.0000000000000001E-3</v>
      </c>
      <c r="Q10" s="10">
        <v>2</v>
      </c>
      <c r="R10" s="11">
        <v>0.65000003445006882</v>
      </c>
      <c r="S10" s="25">
        <f t="shared" si="0"/>
        <v>0.98020944998763093</v>
      </c>
      <c r="T10" s="26">
        <f t="shared" si="0"/>
        <v>0.93546381027191272</v>
      </c>
      <c r="U10" s="26">
        <f t="shared" si="1"/>
        <v>1.9543168137214479E-2</v>
      </c>
      <c r="V10" s="26">
        <f t="shared" si="1"/>
        <v>6.2564190056567576E-2</v>
      </c>
      <c r="W10" s="26">
        <f t="shared" si="2"/>
        <v>1.6492125010307578E-4</v>
      </c>
      <c r="X10" s="27">
        <f t="shared" si="2"/>
        <v>1.9569462397044778E-3</v>
      </c>
    </row>
    <row r="11" spans="1:24" ht="15" thickBot="1" x14ac:dyDescent="0.35">
      <c r="A11" s="87"/>
      <c r="B11" s="62" t="s">
        <v>75</v>
      </c>
      <c r="C11" s="12">
        <v>250</v>
      </c>
      <c r="D11" s="13">
        <v>31.459933034999995</v>
      </c>
      <c r="E11" s="12">
        <v>12517</v>
      </c>
      <c r="F11" s="13">
        <v>359.02884469376897</v>
      </c>
      <c r="G11" s="14">
        <v>12767</v>
      </c>
      <c r="H11" s="15">
        <v>390.48877772876898</v>
      </c>
      <c r="I11" s="16">
        <v>12130</v>
      </c>
      <c r="J11" s="17">
        <v>349.01552020399981</v>
      </c>
      <c r="K11" s="16">
        <v>445</v>
      </c>
      <c r="L11" s="17">
        <v>33.989023050999997</v>
      </c>
      <c r="M11" s="16">
        <v>153</v>
      </c>
      <c r="N11" s="17">
        <v>3.053149763</v>
      </c>
      <c r="O11" s="16">
        <v>36</v>
      </c>
      <c r="P11" s="17">
        <v>4.1036846789999997</v>
      </c>
      <c r="Q11" s="18">
        <v>3</v>
      </c>
      <c r="R11" s="19">
        <v>0.32740003176917032</v>
      </c>
      <c r="S11" s="28">
        <f t="shared" si="0"/>
        <v>0.95010574136445525</v>
      </c>
      <c r="T11" s="29">
        <f t="shared" si="0"/>
        <v>0.89379142272412182</v>
      </c>
      <c r="U11" s="29">
        <f t="shared" si="1"/>
        <v>4.6839508106837943E-2</v>
      </c>
      <c r="V11" s="29">
        <f t="shared" si="1"/>
        <v>9.4861043201936154E-2</v>
      </c>
      <c r="W11" s="29">
        <f t="shared" si="2"/>
        <v>2.349808099005248E-4</v>
      </c>
      <c r="X11" s="30">
        <f t="shared" si="2"/>
        <v>8.384364684523157E-4</v>
      </c>
    </row>
    <row r="12" spans="1:24" x14ac:dyDescent="0.3">
      <c r="A12" s="86" t="s">
        <v>12</v>
      </c>
      <c r="B12" s="61" t="s">
        <v>73</v>
      </c>
      <c r="C12" s="6">
        <v>7</v>
      </c>
      <c r="D12" s="7">
        <v>1.0169466009999844</v>
      </c>
      <c r="E12" s="6">
        <v>1313</v>
      </c>
      <c r="F12" s="7">
        <v>63.27294159299997</v>
      </c>
      <c r="G12" s="8">
        <v>1320</v>
      </c>
      <c r="H12" s="9">
        <v>64.289888193999957</v>
      </c>
      <c r="I12" s="6">
        <v>1285</v>
      </c>
      <c r="J12" s="7">
        <v>61.558879945000015</v>
      </c>
      <c r="K12" s="6">
        <v>33</v>
      </c>
      <c r="L12" s="7">
        <v>1.5776164479999999</v>
      </c>
      <c r="M12" s="6">
        <v>0</v>
      </c>
      <c r="N12" s="7">
        <v>0</v>
      </c>
      <c r="O12" s="6">
        <v>0</v>
      </c>
      <c r="P12" s="7">
        <v>0</v>
      </c>
      <c r="Q12" s="10">
        <v>2</v>
      </c>
      <c r="R12" s="11">
        <v>1.1533918009999418</v>
      </c>
      <c r="S12" s="25">
        <f t="shared" si="0"/>
        <v>0.97348484848484851</v>
      </c>
      <c r="T12" s="26">
        <f t="shared" si="0"/>
        <v>0.95752040755213474</v>
      </c>
      <c r="U12" s="26">
        <f t="shared" si="1"/>
        <v>2.5000000000000001E-2</v>
      </c>
      <c r="V12" s="26">
        <f t="shared" si="1"/>
        <v>2.4539107040276911E-2</v>
      </c>
      <c r="W12" s="26">
        <f t="shared" si="2"/>
        <v>1.5151515151515152E-3</v>
      </c>
      <c r="X12" s="27">
        <f t="shared" si="2"/>
        <v>1.7940485407588334E-2</v>
      </c>
    </row>
    <row r="13" spans="1:24" ht="15" thickBot="1" x14ac:dyDescent="0.35">
      <c r="A13" s="87"/>
      <c r="B13" s="62" t="s">
        <v>75</v>
      </c>
      <c r="C13" s="12">
        <v>7</v>
      </c>
      <c r="D13" s="13">
        <v>0.74581500000000001</v>
      </c>
      <c r="E13" s="12">
        <v>1058</v>
      </c>
      <c r="F13" s="13">
        <v>48.412182416536112</v>
      </c>
      <c r="G13" s="14">
        <v>1065</v>
      </c>
      <c r="H13" s="15">
        <v>49.157997416536112</v>
      </c>
      <c r="I13" s="16">
        <v>1036</v>
      </c>
      <c r="J13" s="17">
        <v>46.993217487536135</v>
      </c>
      <c r="K13" s="16">
        <v>22</v>
      </c>
      <c r="L13" s="17">
        <v>1.1478333279999999</v>
      </c>
      <c r="M13" s="16">
        <v>0</v>
      </c>
      <c r="N13" s="17">
        <v>0</v>
      </c>
      <c r="O13" s="16">
        <v>0</v>
      </c>
      <c r="P13" s="17">
        <v>0</v>
      </c>
      <c r="Q13" s="18">
        <v>7</v>
      </c>
      <c r="R13" s="19">
        <v>1.0169466009999768</v>
      </c>
      <c r="S13" s="28">
        <f t="shared" si="0"/>
        <v>0.97276995305164315</v>
      </c>
      <c r="T13" s="29">
        <f t="shared" si="0"/>
        <v>0.95596281291410434</v>
      </c>
      <c r="U13" s="29">
        <f t="shared" si="1"/>
        <v>2.0657276995305163E-2</v>
      </c>
      <c r="V13" s="29">
        <f t="shared" si="1"/>
        <v>2.3349879741315169E-2</v>
      </c>
      <c r="W13" s="29">
        <f t="shared" si="2"/>
        <v>6.5727699530516428E-3</v>
      </c>
      <c r="X13" s="30">
        <f t="shared" si="2"/>
        <v>2.0687307344580502E-2</v>
      </c>
    </row>
    <row r="14" spans="1:24" x14ac:dyDescent="0.3">
      <c r="A14" s="88" t="s">
        <v>13</v>
      </c>
      <c r="B14" s="61" t="s">
        <v>73</v>
      </c>
      <c r="C14" s="6">
        <v>1</v>
      </c>
      <c r="D14" s="7">
        <v>0.75</v>
      </c>
      <c r="E14" s="6">
        <v>1275</v>
      </c>
      <c r="F14" s="7">
        <v>114.5218824223091</v>
      </c>
      <c r="G14" s="8">
        <v>1276</v>
      </c>
      <c r="H14" s="9">
        <v>115.2718824223091</v>
      </c>
      <c r="I14" s="6">
        <v>1252</v>
      </c>
      <c r="J14" s="7">
        <v>106.52974869830909</v>
      </c>
      <c r="K14" s="6">
        <v>22</v>
      </c>
      <c r="L14" s="7">
        <v>3.7052519020000005</v>
      </c>
      <c r="M14" s="6">
        <v>0</v>
      </c>
      <c r="N14" s="7">
        <v>3.0368818220000002</v>
      </c>
      <c r="O14" s="6">
        <v>0</v>
      </c>
      <c r="P14" s="7">
        <v>0</v>
      </c>
      <c r="Q14" s="10">
        <v>2</v>
      </c>
      <c r="R14" s="11">
        <v>2.000000000000012</v>
      </c>
      <c r="S14" s="25">
        <f t="shared" si="0"/>
        <v>0.98119122257053293</v>
      </c>
      <c r="T14" s="26">
        <f t="shared" si="0"/>
        <v>0.92416074466475351</v>
      </c>
      <c r="U14" s="26">
        <f t="shared" si="1"/>
        <v>1.7241379310344827E-2</v>
      </c>
      <c r="V14" s="26">
        <f t="shared" si="1"/>
        <v>5.8488970443803245E-2</v>
      </c>
      <c r="W14" s="26">
        <f t="shared" si="2"/>
        <v>1.567398119122257E-3</v>
      </c>
      <c r="X14" s="27">
        <f t="shared" si="2"/>
        <v>1.7350284891443246E-2</v>
      </c>
    </row>
    <row r="15" spans="1:24" ht="15" thickBot="1" x14ac:dyDescent="0.35">
      <c r="A15" s="89"/>
      <c r="B15" s="62" t="s">
        <v>75</v>
      </c>
      <c r="C15" s="12">
        <v>2</v>
      </c>
      <c r="D15" s="13">
        <v>0.62</v>
      </c>
      <c r="E15" s="12">
        <v>1004</v>
      </c>
      <c r="F15" s="13">
        <v>82.801279815999976</v>
      </c>
      <c r="G15" s="14">
        <v>1006</v>
      </c>
      <c r="H15" s="15">
        <v>83.421279815999981</v>
      </c>
      <c r="I15" s="16">
        <v>946</v>
      </c>
      <c r="J15" s="17">
        <v>74.085316879000004</v>
      </c>
      <c r="K15" s="16">
        <v>59</v>
      </c>
      <c r="L15" s="17">
        <v>8.5393161370000019</v>
      </c>
      <c r="M15" s="16">
        <v>0</v>
      </c>
      <c r="N15" s="17">
        <v>4.6646800000000002E-2</v>
      </c>
      <c r="O15" s="16">
        <v>0</v>
      </c>
      <c r="P15" s="17">
        <v>0</v>
      </c>
      <c r="Q15" s="18">
        <v>1</v>
      </c>
      <c r="R15" s="19">
        <v>0.74999999999997469</v>
      </c>
      <c r="S15" s="28">
        <f t="shared" si="0"/>
        <v>0.94035785288270379</v>
      </c>
      <c r="T15" s="29">
        <f t="shared" si="0"/>
        <v>0.88808655348381071</v>
      </c>
      <c r="U15" s="29">
        <f t="shared" si="1"/>
        <v>5.8648111332007952E-2</v>
      </c>
      <c r="V15" s="29">
        <f t="shared" si="1"/>
        <v>0.10292293472286476</v>
      </c>
      <c r="W15" s="29">
        <f t="shared" si="2"/>
        <v>9.9403578528827028E-4</v>
      </c>
      <c r="X15" s="30">
        <f t="shared" si="2"/>
        <v>8.9905117933245446E-3</v>
      </c>
    </row>
    <row r="16" spans="1:24" x14ac:dyDescent="0.3">
      <c r="A16" s="86" t="s">
        <v>14</v>
      </c>
      <c r="B16" s="61" t="s">
        <v>73</v>
      </c>
      <c r="C16" s="6">
        <v>0</v>
      </c>
      <c r="D16" s="7">
        <v>0</v>
      </c>
      <c r="E16" s="6">
        <v>326</v>
      </c>
      <c r="F16" s="7">
        <v>32.856029845833994</v>
      </c>
      <c r="G16" s="8">
        <v>326</v>
      </c>
      <c r="H16" s="9">
        <v>32.856029845833994</v>
      </c>
      <c r="I16" s="6">
        <v>272</v>
      </c>
      <c r="J16" s="7">
        <v>21.798861520121001</v>
      </c>
      <c r="K16" s="6">
        <v>54</v>
      </c>
      <c r="L16" s="7">
        <v>11.057168325713</v>
      </c>
      <c r="M16" s="6">
        <v>0</v>
      </c>
      <c r="N16" s="7">
        <v>0</v>
      </c>
      <c r="O16" s="6">
        <v>0</v>
      </c>
      <c r="P16" s="7">
        <v>0</v>
      </c>
      <c r="Q16" s="10">
        <v>0</v>
      </c>
      <c r="R16" s="20">
        <v>-7.1054273576010019E-15</v>
      </c>
      <c r="S16" s="25">
        <f t="shared" si="0"/>
        <v>0.83435582822085885</v>
      </c>
      <c r="T16" s="26">
        <f t="shared" si="0"/>
        <v>0.66346608590279832</v>
      </c>
      <c r="U16" s="26">
        <f t="shared" si="1"/>
        <v>0.16564417177914109</v>
      </c>
      <c r="V16" s="26">
        <f t="shared" si="1"/>
        <v>0.33653391409720196</v>
      </c>
      <c r="W16" s="26">
        <f t="shared" si="2"/>
        <v>0</v>
      </c>
      <c r="X16" s="27">
        <f t="shared" si="2"/>
        <v>-2.1625946259912896E-16</v>
      </c>
    </row>
    <row r="17" spans="1:24" ht="15" thickBot="1" x14ac:dyDescent="0.35">
      <c r="A17" s="87"/>
      <c r="B17" s="62" t="s">
        <v>75</v>
      </c>
      <c r="C17" s="12">
        <v>0</v>
      </c>
      <c r="D17" s="13">
        <v>0</v>
      </c>
      <c r="E17" s="12">
        <v>239</v>
      </c>
      <c r="F17" s="13">
        <v>14.211517449582999</v>
      </c>
      <c r="G17" s="14">
        <v>239</v>
      </c>
      <c r="H17" s="15">
        <v>14.211517449582999</v>
      </c>
      <c r="I17" s="16">
        <v>229</v>
      </c>
      <c r="J17" s="17">
        <v>13.418339916593</v>
      </c>
      <c r="K17" s="16">
        <v>10</v>
      </c>
      <c r="L17" s="17">
        <v>0.79317753299000004</v>
      </c>
      <c r="M17" s="16">
        <v>0</v>
      </c>
      <c r="N17" s="17">
        <v>0</v>
      </c>
      <c r="O17" s="16">
        <v>0</v>
      </c>
      <c r="P17" s="17">
        <v>0</v>
      </c>
      <c r="Q17" s="18">
        <v>0</v>
      </c>
      <c r="R17" s="19">
        <v>-1.2212453270876722E-15</v>
      </c>
      <c r="S17" s="28">
        <f t="shared" si="0"/>
        <v>0.95815899581589958</v>
      </c>
      <c r="T17" s="29">
        <f t="shared" si="0"/>
        <v>0.94418769594423058</v>
      </c>
      <c r="U17" s="29">
        <f t="shared" si="1"/>
        <v>4.1841004184100417E-2</v>
      </c>
      <c r="V17" s="29">
        <f t="shared" si="1"/>
        <v>5.5812304055769486E-2</v>
      </c>
      <c r="W17" s="29">
        <f t="shared" si="2"/>
        <v>0</v>
      </c>
      <c r="X17" s="30">
        <f t="shared" si="2"/>
        <v>-8.5933492424027282E-17</v>
      </c>
    </row>
    <row r="18" spans="1:24" x14ac:dyDescent="0.3">
      <c r="A18" s="86" t="s">
        <v>15</v>
      </c>
      <c r="B18" s="61" t="s">
        <v>73</v>
      </c>
      <c r="C18" s="6">
        <v>0</v>
      </c>
      <c r="D18" s="7">
        <v>0</v>
      </c>
      <c r="E18" s="6">
        <v>3468</v>
      </c>
      <c r="F18" s="7">
        <v>101.15787989000002</v>
      </c>
      <c r="G18" s="8">
        <v>3468</v>
      </c>
      <c r="H18" s="9">
        <v>101.15787989000002</v>
      </c>
      <c r="I18" s="6">
        <v>3404</v>
      </c>
      <c r="J18" s="7">
        <v>88.954136089999992</v>
      </c>
      <c r="K18" s="6">
        <v>26</v>
      </c>
      <c r="L18" s="7">
        <v>3.1551658000000002</v>
      </c>
      <c r="M18" s="6">
        <v>0</v>
      </c>
      <c r="N18" s="7">
        <v>0</v>
      </c>
      <c r="O18" s="6">
        <v>0</v>
      </c>
      <c r="P18" s="7">
        <v>0</v>
      </c>
      <c r="Q18" s="10">
        <v>38</v>
      </c>
      <c r="R18" s="11">
        <v>9.0485780000000258</v>
      </c>
      <c r="S18" s="25">
        <f t="shared" si="0"/>
        <v>0.98154555940023069</v>
      </c>
      <c r="T18" s="26">
        <f t="shared" si="0"/>
        <v>0.8793594348431335</v>
      </c>
      <c r="U18" s="26">
        <f t="shared" si="1"/>
        <v>7.4971164936562858E-3</v>
      </c>
      <c r="V18" s="26">
        <f t="shared" si="1"/>
        <v>3.1190509364480114E-2</v>
      </c>
      <c r="W18" s="26">
        <f t="shared" si="2"/>
        <v>1.0957324106113034E-2</v>
      </c>
      <c r="X18" s="27">
        <f t="shared" si="2"/>
        <v>8.9450055792386421E-2</v>
      </c>
    </row>
    <row r="19" spans="1:24" ht="15" thickBot="1" x14ac:dyDescent="0.35">
      <c r="A19" s="87"/>
      <c r="B19" s="62" t="s">
        <v>75</v>
      </c>
      <c r="C19" s="12">
        <v>5</v>
      </c>
      <c r="D19" s="13">
        <v>0.81545752099999191</v>
      </c>
      <c r="E19" s="12">
        <v>3330</v>
      </c>
      <c r="F19" s="13">
        <v>84.198402134999981</v>
      </c>
      <c r="G19" s="14">
        <v>3335</v>
      </c>
      <c r="H19" s="15">
        <v>85.013859655999966</v>
      </c>
      <c r="I19" s="16">
        <v>3236</v>
      </c>
      <c r="J19" s="17">
        <v>76.068410955583602</v>
      </c>
      <c r="K19" s="16">
        <v>99</v>
      </c>
      <c r="L19" s="17">
        <v>8.9454487</v>
      </c>
      <c r="M19" s="16">
        <v>0</v>
      </c>
      <c r="N19" s="17">
        <v>0</v>
      </c>
      <c r="O19" s="16">
        <v>0</v>
      </c>
      <c r="P19" s="17">
        <v>0</v>
      </c>
      <c r="Q19" s="18">
        <v>0</v>
      </c>
      <c r="R19" s="19">
        <v>4.1636383230070351E-10</v>
      </c>
      <c r="S19" s="28">
        <f t="shared" si="0"/>
        <v>0.97031484257871059</v>
      </c>
      <c r="T19" s="29">
        <f t="shared" si="0"/>
        <v>0.89477658423446216</v>
      </c>
      <c r="U19" s="29">
        <f t="shared" si="1"/>
        <v>2.9685157421289354E-2</v>
      </c>
      <c r="V19" s="29">
        <f t="shared" si="1"/>
        <v>0.10522341576064019</v>
      </c>
      <c r="W19" s="29">
        <f t="shared" si="2"/>
        <v>0</v>
      </c>
      <c r="X19" s="30">
        <f t="shared" si="2"/>
        <v>4.897599450083526E-12</v>
      </c>
    </row>
    <row r="20" spans="1:24" x14ac:dyDescent="0.3">
      <c r="A20" s="86" t="s">
        <v>16</v>
      </c>
      <c r="B20" s="61" t="s">
        <v>73</v>
      </c>
      <c r="C20" s="6">
        <v>8</v>
      </c>
      <c r="D20" s="7">
        <v>0.90870431600000001</v>
      </c>
      <c r="E20" s="6">
        <v>1135</v>
      </c>
      <c r="F20" s="7">
        <v>48.918898337999998</v>
      </c>
      <c r="G20" s="8">
        <v>1143</v>
      </c>
      <c r="H20" s="9">
        <v>49.827602653999996</v>
      </c>
      <c r="I20" s="6">
        <v>1089</v>
      </c>
      <c r="J20" s="7">
        <v>44.896857036000078</v>
      </c>
      <c r="K20" s="6">
        <v>51</v>
      </c>
      <c r="L20" s="7">
        <v>4.6193956179999995</v>
      </c>
      <c r="M20" s="6">
        <v>0</v>
      </c>
      <c r="N20" s="7">
        <v>0</v>
      </c>
      <c r="O20" s="6">
        <v>0</v>
      </c>
      <c r="P20" s="7">
        <v>0</v>
      </c>
      <c r="Q20" s="10">
        <v>3</v>
      </c>
      <c r="R20" s="11">
        <v>0.3113499999999183</v>
      </c>
      <c r="S20" s="25">
        <f t="shared" si="0"/>
        <v>0.952755905511811</v>
      </c>
      <c r="T20" s="26">
        <f t="shared" si="0"/>
        <v>0.90104389223301129</v>
      </c>
      <c r="U20" s="26">
        <f t="shared" si="1"/>
        <v>4.4619422572178477E-2</v>
      </c>
      <c r="V20" s="26">
        <f t="shared" si="1"/>
        <v>9.2707563116708955E-2</v>
      </c>
      <c r="W20" s="26">
        <f t="shared" si="2"/>
        <v>2.6246719160104987E-3</v>
      </c>
      <c r="X20" s="27">
        <f t="shared" si="2"/>
        <v>6.2485446502797814E-3</v>
      </c>
    </row>
    <row r="21" spans="1:24" ht="15" thickBot="1" x14ac:dyDescent="0.35">
      <c r="A21" s="87"/>
      <c r="B21" s="62" t="s">
        <v>75</v>
      </c>
      <c r="C21" s="12">
        <v>19</v>
      </c>
      <c r="D21" s="13">
        <v>2.1403723060000002</v>
      </c>
      <c r="E21" s="12">
        <v>1138</v>
      </c>
      <c r="F21" s="13">
        <v>38.173337559000004</v>
      </c>
      <c r="G21" s="14">
        <v>1157</v>
      </c>
      <c r="H21" s="15">
        <v>40.313709865000007</v>
      </c>
      <c r="I21" s="16">
        <v>1101</v>
      </c>
      <c r="J21" s="17">
        <v>35.173393762999993</v>
      </c>
      <c r="K21" s="16">
        <v>48</v>
      </c>
      <c r="L21" s="17">
        <v>4.2867482299999997</v>
      </c>
      <c r="M21" s="16">
        <v>0</v>
      </c>
      <c r="N21" s="17">
        <v>0</v>
      </c>
      <c r="O21" s="16">
        <v>0</v>
      </c>
      <c r="P21" s="17">
        <v>0</v>
      </c>
      <c r="Q21" s="18">
        <v>8</v>
      </c>
      <c r="R21" s="19">
        <v>0.85356787200001438</v>
      </c>
      <c r="S21" s="28">
        <f t="shared" si="0"/>
        <v>0.95159896283491785</v>
      </c>
      <c r="T21" s="29">
        <f t="shared" si="0"/>
        <v>0.87249210952766243</v>
      </c>
      <c r="U21" s="29">
        <f t="shared" si="1"/>
        <v>4.1486603284356091E-2</v>
      </c>
      <c r="V21" s="29">
        <f t="shared" si="1"/>
        <v>0.10633474925416664</v>
      </c>
      <c r="W21" s="29">
        <f t="shared" si="2"/>
        <v>6.9144338807260158E-3</v>
      </c>
      <c r="X21" s="30">
        <f t="shared" si="2"/>
        <v>2.1173141218170898E-2</v>
      </c>
    </row>
    <row r="22" spans="1:24" x14ac:dyDescent="0.3">
      <c r="A22" s="86" t="s">
        <v>74</v>
      </c>
      <c r="B22" s="61" t="s">
        <v>73</v>
      </c>
      <c r="C22" s="6">
        <v>34</v>
      </c>
      <c r="D22" s="7">
        <v>10.189701886999998</v>
      </c>
      <c r="E22" s="6">
        <v>12592</v>
      </c>
      <c r="F22" s="7">
        <v>692.2615062390006</v>
      </c>
      <c r="G22" s="8">
        <v>12626</v>
      </c>
      <c r="H22" s="9">
        <v>702.45120812600055</v>
      </c>
      <c r="I22" s="6">
        <v>12509</v>
      </c>
      <c r="J22" s="7">
        <v>650.32885647400087</v>
      </c>
      <c r="K22" s="6">
        <v>54</v>
      </c>
      <c r="L22" s="7">
        <v>25.464491354</v>
      </c>
      <c r="M22" s="6">
        <v>15</v>
      </c>
      <c r="N22" s="7">
        <v>7.1578742999999996</v>
      </c>
      <c r="O22" s="6">
        <v>13</v>
      </c>
      <c r="P22" s="7">
        <v>1.9212687929999999</v>
      </c>
      <c r="Q22" s="10">
        <v>35</v>
      </c>
      <c r="R22" s="11">
        <v>17.57871720499968</v>
      </c>
      <c r="S22" s="25">
        <f t="shared" si="0"/>
        <v>0.99073340725487091</v>
      </c>
      <c r="T22" s="26">
        <f t="shared" si="0"/>
        <v>0.92579932805432608</v>
      </c>
      <c r="U22" s="26">
        <f t="shared" si="1"/>
        <v>5.46491367020434E-3</v>
      </c>
      <c r="V22" s="26">
        <f t="shared" si="1"/>
        <v>4.6440756705408696E-2</v>
      </c>
      <c r="W22" s="26">
        <f t="shared" si="2"/>
        <v>2.772057658799303E-3</v>
      </c>
      <c r="X22" s="27">
        <f t="shared" si="2"/>
        <v>2.5024823079023789E-2</v>
      </c>
    </row>
    <row r="23" spans="1:24" ht="15" thickBot="1" x14ac:dyDescent="0.35">
      <c r="A23" s="87"/>
      <c r="B23" s="62" t="s">
        <v>75</v>
      </c>
      <c r="C23" s="12">
        <v>65</v>
      </c>
      <c r="D23" s="13">
        <v>10.023818829000001</v>
      </c>
      <c r="E23" s="12">
        <v>12881</v>
      </c>
      <c r="F23" s="13">
        <v>617.69364438506568</v>
      </c>
      <c r="G23" s="14">
        <v>12946</v>
      </c>
      <c r="H23" s="15">
        <v>627.71746321406567</v>
      </c>
      <c r="I23" s="16">
        <v>12822</v>
      </c>
      <c r="J23" s="17">
        <v>577.29599792706551</v>
      </c>
      <c r="K23" s="16">
        <v>67</v>
      </c>
      <c r="L23" s="17">
        <v>33.492013012999998</v>
      </c>
      <c r="M23" s="16">
        <v>23</v>
      </c>
      <c r="N23" s="17">
        <v>6.7430077559999999</v>
      </c>
      <c r="O23" s="16">
        <v>0</v>
      </c>
      <c r="P23" s="17">
        <v>0</v>
      </c>
      <c r="Q23" s="18">
        <v>34</v>
      </c>
      <c r="R23" s="19">
        <v>10.186444518000162</v>
      </c>
      <c r="S23" s="28">
        <f t="shared" si="0"/>
        <v>0.99042175189247639</v>
      </c>
      <c r="T23" s="29">
        <f t="shared" si="0"/>
        <v>0.9196749043290432</v>
      </c>
      <c r="U23" s="29">
        <f t="shared" si="1"/>
        <v>6.9519542715896802E-3</v>
      </c>
      <c r="V23" s="29">
        <f t="shared" si="1"/>
        <v>6.409734176103199E-2</v>
      </c>
      <c r="W23" s="29">
        <f t="shared" si="2"/>
        <v>2.626293835933879E-3</v>
      </c>
      <c r="X23" s="30">
        <f t="shared" si="2"/>
        <v>1.6227753909924848E-2</v>
      </c>
    </row>
    <row r="24" spans="1:24" x14ac:dyDescent="0.3">
      <c r="A24" s="86" t="s">
        <v>17</v>
      </c>
      <c r="B24" s="61" t="s">
        <v>73</v>
      </c>
      <c r="C24" s="6">
        <v>21</v>
      </c>
      <c r="D24" s="7">
        <v>15.368758047271827</v>
      </c>
      <c r="E24" s="6">
        <v>11439</v>
      </c>
      <c r="F24" s="7">
        <v>1101.6428074673288</v>
      </c>
      <c r="G24" s="8">
        <v>11460</v>
      </c>
      <c r="H24" s="9">
        <v>1117.0115655146005</v>
      </c>
      <c r="I24" s="6">
        <v>11212</v>
      </c>
      <c r="J24" s="7">
        <v>1023.6359879076292</v>
      </c>
      <c r="K24" s="6">
        <v>153</v>
      </c>
      <c r="L24" s="7">
        <v>49.492066611000006</v>
      </c>
      <c r="M24" s="6">
        <v>0</v>
      </c>
      <c r="N24" s="7">
        <v>0</v>
      </c>
      <c r="O24" s="6">
        <v>0</v>
      </c>
      <c r="P24" s="7">
        <v>0.18188413644529999</v>
      </c>
      <c r="Q24" s="10">
        <v>95</v>
      </c>
      <c r="R24" s="11">
        <v>43.701626859526016</v>
      </c>
      <c r="S24" s="25">
        <f t="shared" si="0"/>
        <v>0.9783595113438045</v>
      </c>
      <c r="T24" s="26">
        <f t="shared" si="0"/>
        <v>0.91640589901685243</v>
      </c>
      <c r="U24" s="26">
        <f t="shared" si="1"/>
        <v>1.3350785340314137E-2</v>
      </c>
      <c r="V24" s="26">
        <f t="shared" si="1"/>
        <v>4.4307568640257818E-2</v>
      </c>
      <c r="W24" s="26">
        <f t="shared" si="2"/>
        <v>8.289703315881327E-3</v>
      </c>
      <c r="X24" s="27">
        <f t="shared" si="2"/>
        <v>3.912370131941556E-2</v>
      </c>
    </row>
    <row r="25" spans="1:24" ht="15" thickBot="1" x14ac:dyDescent="0.35">
      <c r="A25" s="87"/>
      <c r="B25" s="62" t="s">
        <v>75</v>
      </c>
      <c r="C25" s="12">
        <v>27</v>
      </c>
      <c r="D25" s="13">
        <v>13.46009352139</v>
      </c>
      <c r="E25" s="12">
        <v>10799</v>
      </c>
      <c r="F25" s="13">
        <v>880.47485150609907</v>
      </c>
      <c r="G25" s="14">
        <v>10826</v>
      </c>
      <c r="H25" s="15">
        <v>893.93494502748911</v>
      </c>
      <c r="I25" s="16">
        <v>10672</v>
      </c>
      <c r="J25" s="17">
        <v>826.65892138077993</v>
      </c>
      <c r="K25" s="16">
        <v>128</v>
      </c>
      <c r="L25" s="17">
        <v>51.582158726999992</v>
      </c>
      <c r="M25" s="16">
        <v>0</v>
      </c>
      <c r="N25" s="17">
        <v>0</v>
      </c>
      <c r="O25" s="16">
        <v>5</v>
      </c>
      <c r="P25" s="17">
        <v>0.32510687243730002</v>
      </c>
      <c r="Q25" s="18">
        <v>21</v>
      </c>
      <c r="R25" s="19">
        <v>15.368758047271886</v>
      </c>
      <c r="S25" s="28">
        <f t="shared" si="0"/>
        <v>0.98577498614446701</v>
      </c>
      <c r="T25" s="29">
        <f t="shared" si="0"/>
        <v>0.92474170070100525</v>
      </c>
      <c r="U25" s="29">
        <f t="shared" si="1"/>
        <v>1.1823388139663773E-2</v>
      </c>
      <c r="V25" s="29">
        <f t="shared" si="1"/>
        <v>5.7702363034274048E-2</v>
      </c>
      <c r="W25" s="29">
        <f t="shared" si="2"/>
        <v>1.9397746166635876E-3</v>
      </c>
      <c r="X25" s="30">
        <f t="shared" si="2"/>
        <v>1.7192255580521339E-2</v>
      </c>
    </row>
    <row r="26" spans="1:24" x14ac:dyDescent="0.3">
      <c r="A26" s="86" t="s">
        <v>36</v>
      </c>
      <c r="B26" s="61" t="s">
        <v>73</v>
      </c>
      <c r="C26" s="6">
        <v>8</v>
      </c>
      <c r="D26" s="7">
        <v>1.5251110000000001</v>
      </c>
      <c r="E26" s="6">
        <v>1408</v>
      </c>
      <c r="F26" s="7">
        <v>69.351126656999995</v>
      </c>
      <c r="G26" s="8">
        <v>1416</v>
      </c>
      <c r="H26" s="9">
        <v>70.87623765699999</v>
      </c>
      <c r="I26" s="6">
        <v>1366</v>
      </c>
      <c r="J26" s="7">
        <v>63.273849656799996</v>
      </c>
      <c r="K26" s="6">
        <v>45</v>
      </c>
      <c r="L26" s="7">
        <v>6.3473880000000005</v>
      </c>
      <c r="M26" s="6">
        <v>0</v>
      </c>
      <c r="N26" s="7">
        <v>0</v>
      </c>
      <c r="O26" s="6">
        <v>0</v>
      </c>
      <c r="P26" s="7">
        <v>0</v>
      </c>
      <c r="Q26" s="10">
        <v>5</v>
      </c>
      <c r="R26" s="11">
        <v>1.2550000001999937</v>
      </c>
      <c r="S26" s="25">
        <f t="shared" si="0"/>
        <v>0.96468926553672318</v>
      </c>
      <c r="T26" s="26">
        <f t="shared" si="0"/>
        <v>0.89273713939231425</v>
      </c>
      <c r="U26" s="26">
        <f t="shared" si="1"/>
        <v>3.1779661016949151E-2</v>
      </c>
      <c r="V26" s="26">
        <f t="shared" si="1"/>
        <v>8.9555938771999841E-2</v>
      </c>
      <c r="W26" s="26">
        <f t="shared" si="2"/>
        <v>3.5310734463276836E-3</v>
      </c>
      <c r="X26" s="27">
        <f t="shared" si="2"/>
        <v>1.7706921835685861E-2</v>
      </c>
    </row>
    <row r="27" spans="1:24" ht="15" thickBot="1" x14ac:dyDescent="0.35">
      <c r="A27" s="87"/>
      <c r="B27" s="62" t="s">
        <v>75</v>
      </c>
      <c r="C27" s="12">
        <v>6</v>
      </c>
      <c r="D27" s="13">
        <v>0.22089700000000001</v>
      </c>
      <c r="E27" s="12">
        <v>1300</v>
      </c>
      <c r="F27" s="13">
        <v>56.929024595499996</v>
      </c>
      <c r="G27" s="14">
        <v>1306</v>
      </c>
      <c r="H27" s="15">
        <v>57.149921595499997</v>
      </c>
      <c r="I27" s="16">
        <v>1251</v>
      </c>
      <c r="J27" s="17">
        <v>53.018459595499998</v>
      </c>
      <c r="K27" s="16">
        <v>47</v>
      </c>
      <c r="L27" s="17">
        <v>2.6063510000000001</v>
      </c>
      <c r="M27" s="16">
        <v>0</v>
      </c>
      <c r="N27" s="17">
        <v>0</v>
      </c>
      <c r="O27" s="16">
        <v>0</v>
      </c>
      <c r="P27" s="17">
        <v>0</v>
      </c>
      <c r="Q27" s="18">
        <v>8</v>
      </c>
      <c r="R27" s="19">
        <v>1.525110999999999</v>
      </c>
      <c r="S27" s="28">
        <f t="shared" si="0"/>
        <v>0.95788667687595708</v>
      </c>
      <c r="T27" s="29">
        <f t="shared" si="0"/>
        <v>0.92770835226613313</v>
      </c>
      <c r="U27" s="29">
        <f t="shared" si="1"/>
        <v>3.5987748851454823E-2</v>
      </c>
      <c r="V27" s="29">
        <f t="shared" si="1"/>
        <v>4.5605504386295168E-2</v>
      </c>
      <c r="W27" s="29">
        <f t="shared" si="2"/>
        <v>6.1255742725880554E-3</v>
      </c>
      <c r="X27" s="30">
        <f t="shared" si="2"/>
        <v>2.6686143347571745E-2</v>
      </c>
    </row>
    <row r="28" spans="1:24" x14ac:dyDescent="0.3">
      <c r="A28" s="86" t="s">
        <v>18</v>
      </c>
      <c r="B28" s="61" t="s">
        <v>73</v>
      </c>
      <c r="C28" s="6">
        <v>9</v>
      </c>
      <c r="D28" s="7">
        <v>1.5459335999999964</v>
      </c>
      <c r="E28" s="6">
        <v>2232</v>
      </c>
      <c r="F28" s="7">
        <v>77.406301312999972</v>
      </c>
      <c r="G28" s="8">
        <v>2241</v>
      </c>
      <c r="H28" s="9">
        <v>78.95223491299997</v>
      </c>
      <c r="I28" s="6">
        <v>2166</v>
      </c>
      <c r="J28" s="7">
        <v>70.170688354000006</v>
      </c>
      <c r="K28" s="6">
        <v>66</v>
      </c>
      <c r="L28" s="7">
        <v>6.2501879589999998</v>
      </c>
      <c r="M28" s="6">
        <v>0</v>
      </c>
      <c r="N28" s="7">
        <v>0</v>
      </c>
      <c r="O28" s="6">
        <v>0</v>
      </c>
      <c r="P28" s="7">
        <v>0</v>
      </c>
      <c r="Q28" s="10">
        <v>9</v>
      </c>
      <c r="R28" s="11">
        <v>2.5313585999999635</v>
      </c>
      <c r="S28" s="25">
        <f t="shared" si="0"/>
        <v>0.96653279785809909</v>
      </c>
      <c r="T28" s="26">
        <f t="shared" si="0"/>
        <v>0.88877393314227726</v>
      </c>
      <c r="U28" s="26">
        <f t="shared" si="1"/>
        <v>2.9451137884872823E-2</v>
      </c>
      <c r="V28" s="26">
        <f t="shared" si="1"/>
        <v>7.9164167624732662E-2</v>
      </c>
      <c r="W28" s="26">
        <f t="shared" si="2"/>
        <v>4.0160642570281121E-3</v>
      </c>
      <c r="X28" s="27">
        <f t="shared" si="2"/>
        <v>3.2061899232990042E-2</v>
      </c>
    </row>
    <row r="29" spans="1:24" ht="15" thickBot="1" x14ac:dyDescent="0.35">
      <c r="A29" s="120"/>
      <c r="B29" s="62" t="s">
        <v>75</v>
      </c>
      <c r="C29" s="64">
        <v>3</v>
      </c>
      <c r="D29" s="65">
        <v>3.5854392100000001</v>
      </c>
      <c r="E29" s="64">
        <v>2239</v>
      </c>
      <c r="F29" s="65">
        <v>86.250393080000009</v>
      </c>
      <c r="G29" s="66">
        <v>2242</v>
      </c>
      <c r="H29" s="67">
        <v>89.835832290000013</v>
      </c>
      <c r="I29" s="68">
        <v>2081</v>
      </c>
      <c r="J29" s="69">
        <v>74.949617800000013</v>
      </c>
      <c r="K29" s="68">
        <v>144</v>
      </c>
      <c r="L29" s="69">
        <v>13.096635146999999</v>
      </c>
      <c r="M29" s="68">
        <v>8</v>
      </c>
      <c r="N29" s="69">
        <v>0.243645743</v>
      </c>
      <c r="O29" s="68">
        <v>0</v>
      </c>
      <c r="P29" s="69">
        <v>0</v>
      </c>
      <c r="Q29" s="70">
        <v>9</v>
      </c>
      <c r="R29" s="71">
        <v>1.5459336000000015</v>
      </c>
      <c r="S29" s="72">
        <f t="shared" si="0"/>
        <v>0.92818911685994643</v>
      </c>
      <c r="T29" s="73">
        <f t="shared" si="0"/>
        <v>0.83429535731415438</v>
      </c>
      <c r="U29" s="73">
        <f t="shared" si="1"/>
        <v>6.7796610169491525E-2</v>
      </c>
      <c r="V29" s="73">
        <f t="shared" si="1"/>
        <v>0.14849621303597538</v>
      </c>
      <c r="W29" s="73">
        <f t="shared" si="2"/>
        <v>4.0142729705619981E-3</v>
      </c>
      <c r="X29" s="74">
        <f t="shared" si="2"/>
        <v>1.7208429649870183E-2</v>
      </c>
    </row>
    <row r="30" spans="1:24" x14ac:dyDescent="0.3">
      <c r="A30" s="91" t="s">
        <v>0</v>
      </c>
      <c r="B30" s="121" t="s">
        <v>31</v>
      </c>
      <c r="C30" s="90" t="s">
        <v>1</v>
      </c>
      <c r="D30" s="90"/>
      <c r="E30" s="90" t="s">
        <v>2</v>
      </c>
      <c r="F30" s="90"/>
      <c r="G30" s="90" t="s">
        <v>3</v>
      </c>
      <c r="H30" s="90"/>
      <c r="I30" s="90" t="s">
        <v>4</v>
      </c>
      <c r="J30" s="90"/>
      <c r="K30" s="90" t="s">
        <v>5</v>
      </c>
      <c r="L30" s="90"/>
      <c r="M30" s="90" t="s">
        <v>6</v>
      </c>
      <c r="N30" s="90"/>
      <c r="O30" s="90" t="s">
        <v>7</v>
      </c>
      <c r="P30" s="90"/>
      <c r="Q30" s="90" t="s">
        <v>8</v>
      </c>
      <c r="R30" s="94"/>
      <c r="S30" s="90" t="s">
        <v>41</v>
      </c>
      <c r="T30" s="90"/>
      <c r="U30" s="90" t="s">
        <v>43</v>
      </c>
      <c r="V30" s="90"/>
      <c r="W30" s="90" t="s">
        <v>42</v>
      </c>
      <c r="X30" s="94"/>
    </row>
    <row r="31" spans="1:24" x14ac:dyDescent="0.3">
      <c r="A31" s="92"/>
      <c r="B31" s="119" t="s">
        <v>31</v>
      </c>
      <c r="C31" s="82" t="s">
        <v>33</v>
      </c>
      <c r="D31" s="84" t="s">
        <v>34</v>
      </c>
      <c r="E31" s="82" t="s">
        <v>33</v>
      </c>
      <c r="F31" s="84" t="s">
        <v>34</v>
      </c>
      <c r="G31" s="82" t="s">
        <v>33</v>
      </c>
      <c r="H31" s="84" t="s">
        <v>34</v>
      </c>
      <c r="I31" s="82" t="s">
        <v>33</v>
      </c>
      <c r="J31" s="84" t="s">
        <v>34</v>
      </c>
      <c r="K31" s="82" t="s">
        <v>33</v>
      </c>
      <c r="L31" s="84" t="s">
        <v>34</v>
      </c>
      <c r="M31" s="82" t="s">
        <v>33</v>
      </c>
      <c r="N31" s="84" t="s">
        <v>34</v>
      </c>
      <c r="O31" s="82" t="s">
        <v>33</v>
      </c>
      <c r="P31" s="84" t="s">
        <v>34</v>
      </c>
      <c r="Q31" s="82" t="s">
        <v>33</v>
      </c>
      <c r="R31" s="102" t="s">
        <v>34</v>
      </c>
      <c r="S31" s="82" t="s">
        <v>39</v>
      </c>
      <c r="T31" s="84" t="s">
        <v>34</v>
      </c>
      <c r="U31" s="82" t="s">
        <v>39</v>
      </c>
      <c r="V31" s="84" t="s">
        <v>34</v>
      </c>
      <c r="W31" s="82" t="s">
        <v>39</v>
      </c>
      <c r="X31" s="102" t="s">
        <v>34</v>
      </c>
    </row>
    <row r="32" spans="1:24" ht="15" thickBot="1" x14ac:dyDescent="0.35">
      <c r="A32" s="93"/>
      <c r="B32" s="122"/>
      <c r="C32" s="108"/>
      <c r="D32" s="99"/>
      <c r="E32" s="108"/>
      <c r="F32" s="99"/>
      <c r="G32" s="108"/>
      <c r="H32" s="99"/>
      <c r="I32" s="108"/>
      <c r="J32" s="99"/>
      <c r="K32" s="108"/>
      <c r="L32" s="99"/>
      <c r="M32" s="108"/>
      <c r="N32" s="99"/>
      <c r="O32" s="108"/>
      <c r="P32" s="99"/>
      <c r="Q32" s="108"/>
      <c r="R32" s="103"/>
      <c r="S32" s="108"/>
      <c r="T32" s="99"/>
      <c r="U32" s="108"/>
      <c r="V32" s="99"/>
      <c r="W32" s="108"/>
      <c r="X32" s="103"/>
    </row>
    <row r="33" spans="1:24" x14ac:dyDescent="0.3">
      <c r="A33" s="86" t="s">
        <v>19</v>
      </c>
      <c r="B33" s="61" t="s">
        <v>73</v>
      </c>
      <c r="C33" s="6">
        <v>12</v>
      </c>
      <c r="D33" s="7">
        <v>4.0768491000000004</v>
      </c>
      <c r="E33" s="6">
        <v>3334</v>
      </c>
      <c r="F33" s="7">
        <v>188.791479455</v>
      </c>
      <c r="G33" s="8">
        <v>3346</v>
      </c>
      <c r="H33" s="9">
        <v>192.86832855500001</v>
      </c>
      <c r="I33" s="6">
        <v>3225</v>
      </c>
      <c r="J33" s="7">
        <v>170.14214714199932</v>
      </c>
      <c r="K33" s="6">
        <v>112</v>
      </c>
      <c r="L33" s="7">
        <v>10.583980843999999</v>
      </c>
      <c r="M33" s="6">
        <v>0</v>
      </c>
      <c r="N33" s="7">
        <v>0</v>
      </c>
      <c r="O33" s="6">
        <v>0</v>
      </c>
      <c r="P33" s="7">
        <v>0</v>
      </c>
      <c r="Q33" s="10">
        <v>9</v>
      </c>
      <c r="R33" s="11">
        <v>12.142200569000689</v>
      </c>
      <c r="S33" s="25">
        <f t="shared" ref="S33:T42" si="3">I33/G33</f>
        <v>0.96383741781231325</v>
      </c>
      <c r="T33" s="26">
        <f t="shared" si="3"/>
        <v>0.88216737510368426</v>
      </c>
      <c r="U33" s="26">
        <f t="shared" ref="U33:V42" si="4">(K33+M33)/G33</f>
        <v>3.3472803347280332E-2</v>
      </c>
      <c r="V33" s="26">
        <f t="shared" si="4"/>
        <v>5.4876717827633266E-2</v>
      </c>
      <c r="W33" s="26">
        <f t="shared" ref="W33:X42" si="5">Q33/G33</f>
        <v>2.6897788404064557E-3</v>
      </c>
      <c r="X33" s="27">
        <f t="shared" si="5"/>
        <v>6.2955907068682426E-2</v>
      </c>
    </row>
    <row r="34" spans="1:24" ht="15" thickBot="1" x14ac:dyDescent="0.35">
      <c r="A34" s="87"/>
      <c r="B34" s="62" t="s">
        <v>75</v>
      </c>
      <c r="C34" s="12">
        <v>18</v>
      </c>
      <c r="D34" s="13">
        <v>2.6966875200050362</v>
      </c>
      <c r="E34" s="12">
        <v>3020</v>
      </c>
      <c r="F34" s="13">
        <v>145.7202850779999</v>
      </c>
      <c r="G34" s="14">
        <v>3038</v>
      </c>
      <c r="H34" s="15">
        <v>148.41697259800495</v>
      </c>
      <c r="I34" s="16">
        <v>2959</v>
      </c>
      <c r="J34" s="17">
        <v>136.76834225399983</v>
      </c>
      <c r="K34" s="16">
        <v>67</v>
      </c>
      <c r="L34" s="17">
        <v>7.5717812439999994</v>
      </c>
      <c r="M34" s="16">
        <v>0</v>
      </c>
      <c r="N34" s="17">
        <v>0</v>
      </c>
      <c r="O34" s="16">
        <v>0</v>
      </c>
      <c r="P34" s="17">
        <v>0</v>
      </c>
      <c r="Q34" s="18">
        <v>12</v>
      </c>
      <c r="R34" s="19">
        <v>4.0768491000051137</v>
      </c>
      <c r="S34" s="28">
        <f t="shared" si="3"/>
        <v>0.97399605003291634</v>
      </c>
      <c r="T34" s="29">
        <f t="shared" si="3"/>
        <v>0.92151416283395005</v>
      </c>
      <c r="U34" s="29">
        <f t="shared" si="4"/>
        <v>2.2053982883475973E-2</v>
      </c>
      <c r="V34" s="29">
        <f t="shared" si="4"/>
        <v>5.1016949823579551E-2</v>
      </c>
      <c r="W34" s="29">
        <f t="shared" si="5"/>
        <v>3.9499670836076368E-3</v>
      </c>
      <c r="X34" s="30">
        <f t="shared" si="5"/>
        <v>2.7468887342470397E-2</v>
      </c>
    </row>
    <row r="35" spans="1:24" x14ac:dyDescent="0.3">
      <c r="A35" s="97" t="s">
        <v>20</v>
      </c>
      <c r="B35" s="61" t="s">
        <v>73</v>
      </c>
      <c r="C35" s="6">
        <v>3</v>
      </c>
      <c r="D35" s="7">
        <v>1.5962553439999425</v>
      </c>
      <c r="E35" s="6">
        <v>15460</v>
      </c>
      <c r="F35" s="7">
        <v>593.83530740599986</v>
      </c>
      <c r="G35" s="8">
        <v>15463</v>
      </c>
      <c r="H35" s="9">
        <v>595.43156274999978</v>
      </c>
      <c r="I35" s="6">
        <v>15342</v>
      </c>
      <c r="J35" s="7">
        <v>562.53683119599987</v>
      </c>
      <c r="K35" s="6">
        <v>120</v>
      </c>
      <c r="L35" s="7">
        <v>32.879730504000001</v>
      </c>
      <c r="M35" s="6">
        <v>0</v>
      </c>
      <c r="N35" s="7">
        <v>0</v>
      </c>
      <c r="O35" s="6">
        <v>0</v>
      </c>
      <c r="P35" s="7">
        <v>0</v>
      </c>
      <c r="Q35" s="10">
        <v>1</v>
      </c>
      <c r="R35" s="11">
        <v>1.5001049999916916E-2</v>
      </c>
      <c r="S35" s="25">
        <f t="shared" si="3"/>
        <v>0.99217486904222985</v>
      </c>
      <c r="T35" s="26">
        <f t="shared" si="3"/>
        <v>0.94475480708131154</v>
      </c>
      <c r="U35" s="26">
        <f t="shared" si="4"/>
        <v>7.7604604539869369E-3</v>
      </c>
      <c r="V35" s="26">
        <f t="shared" si="4"/>
        <v>5.5219999343241087E-2</v>
      </c>
      <c r="W35" s="26">
        <f t="shared" si="5"/>
        <v>6.4670503783224477E-5</v>
      </c>
      <c r="X35" s="27">
        <f t="shared" si="5"/>
        <v>2.5193575447419327E-5</v>
      </c>
    </row>
    <row r="36" spans="1:24" ht="15" thickBot="1" x14ac:dyDescent="0.35">
      <c r="A36" s="98"/>
      <c r="B36" s="62" t="s">
        <v>75</v>
      </c>
      <c r="C36" s="12">
        <v>2</v>
      </c>
      <c r="D36" s="13">
        <v>1.0178647919999999</v>
      </c>
      <c r="E36" s="12">
        <v>15085</v>
      </c>
      <c r="F36" s="13">
        <v>478.43813228300002</v>
      </c>
      <c r="G36" s="14">
        <v>15087</v>
      </c>
      <c r="H36" s="15">
        <v>479.45599707500003</v>
      </c>
      <c r="I36" s="16">
        <v>14897</v>
      </c>
      <c r="J36" s="17">
        <v>452.24813354500009</v>
      </c>
      <c r="K36" s="16">
        <v>187</v>
      </c>
      <c r="L36" s="17">
        <v>25.611608185999998</v>
      </c>
      <c r="M36" s="16">
        <v>0</v>
      </c>
      <c r="N36" s="17">
        <v>0</v>
      </c>
      <c r="O36" s="16">
        <v>0</v>
      </c>
      <c r="P36" s="17">
        <v>0</v>
      </c>
      <c r="Q36" s="18">
        <v>3</v>
      </c>
      <c r="R36" s="19">
        <v>1.5962553439999425</v>
      </c>
      <c r="S36" s="28">
        <f t="shared" si="3"/>
        <v>0.98740637635050044</v>
      </c>
      <c r="T36" s="29">
        <f t="shared" si="3"/>
        <v>0.94325263695524519</v>
      </c>
      <c r="U36" s="29">
        <f t="shared" si="4"/>
        <v>1.2394776960296944E-2</v>
      </c>
      <c r="V36" s="29">
        <f t="shared" si="4"/>
        <v>5.3418057845240889E-2</v>
      </c>
      <c r="W36" s="29">
        <f t="shared" si="5"/>
        <v>1.9884668920262477E-4</v>
      </c>
      <c r="X36" s="30">
        <f t="shared" si="5"/>
        <v>3.3293051995139495E-3</v>
      </c>
    </row>
    <row r="37" spans="1:24" x14ac:dyDescent="0.3">
      <c r="A37" s="86" t="s">
        <v>21</v>
      </c>
      <c r="B37" s="61" t="s">
        <v>73</v>
      </c>
      <c r="C37" s="6">
        <v>0</v>
      </c>
      <c r="D37" s="7">
        <v>0</v>
      </c>
      <c r="E37" s="6">
        <v>4364</v>
      </c>
      <c r="F37" s="7">
        <v>269.55520706100003</v>
      </c>
      <c r="G37" s="8">
        <v>4364</v>
      </c>
      <c r="H37" s="9">
        <v>269.55520706100003</v>
      </c>
      <c r="I37" s="6">
        <v>4241</v>
      </c>
      <c r="J37" s="7">
        <v>235.11005213299998</v>
      </c>
      <c r="K37" s="6">
        <v>123</v>
      </c>
      <c r="L37" s="7">
        <v>34.445154928000001</v>
      </c>
      <c r="M37" s="6">
        <v>0</v>
      </c>
      <c r="N37" s="7">
        <v>0</v>
      </c>
      <c r="O37" s="6">
        <v>0</v>
      </c>
      <c r="P37" s="7">
        <v>0</v>
      </c>
      <c r="Q37" s="10">
        <v>0</v>
      </c>
      <c r="R37" s="11">
        <v>4.9737991503207013E-14</v>
      </c>
      <c r="S37" s="25">
        <f t="shared" si="3"/>
        <v>0.97181484876260316</v>
      </c>
      <c r="T37" s="26">
        <f t="shared" si="3"/>
        <v>0.87221484124324422</v>
      </c>
      <c r="U37" s="26">
        <f t="shared" si="4"/>
        <v>2.8185151237396882E-2</v>
      </c>
      <c r="V37" s="26">
        <f t="shared" si="4"/>
        <v>0.12778515875675553</v>
      </c>
      <c r="W37" s="26">
        <f t="shared" si="5"/>
        <v>0</v>
      </c>
      <c r="X37" s="27">
        <f t="shared" si="5"/>
        <v>1.8451875608528445E-16</v>
      </c>
    </row>
    <row r="38" spans="1:24" ht="15" thickBot="1" x14ac:dyDescent="0.35">
      <c r="A38" s="87"/>
      <c r="B38" s="62" t="s">
        <v>75</v>
      </c>
      <c r="C38" s="12">
        <v>8</v>
      </c>
      <c r="D38" s="13">
        <v>4.1078713700000007</v>
      </c>
      <c r="E38" s="12">
        <v>4162</v>
      </c>
      <c r="F38" s="13">
        <v>223.44731933200012</v>
      </c>
      <c r="G38" s="14">
        <v>4170</v>
      </c>
      <c r="H38" s="15">
        <v>227.55519070200012</v>
      </c>
      <c r="I38" s="16">
        <v>4012</v>
      </c>
      <c r="J38" s="17">
        <v>203.945343713</v>
      </c>
      <c r="K38" s="16">
        <v>157</v>
      </c>
      <c r="L38" s="17">
        <v>23.586986989</v>
      </c>
      <c r="M38" s="16">
        <v>0</v>
      </c>
      <c r="N38" s="17">
        <v>0</v>
      </c>
      <c r="O38" s="16">
        <v>1</v>
      </c>
      <c r="P38" s="17">
        <v>2.2859999999999998E-2</v>
      </c>
      <c r="Q38" s="18">
        <v>0</v>
      </c>
      <c r="R38" s="19">
        <v>1.1867590243852533E-13</v>
      </c>
      <c r="S38" s="28">
        <f t="shared" si="3"/>
        <v>0.96211031175059947</v>
      </c>
      <c r="T38" s="29">
        <f t="shared" si="3"/>
        <v>0.89624562324346668</v>
      </c>
      <c r="U38" s="29">
        <f t="shared" si="4"/>
        <v>3.7649880095923259E-2</v>
      </c>
      <c r="V38" s="29">
        <f t="shared" si="4"/>
        <v>0.10365391761108564</v>
      </c>
      <c r="W38" s="29">
        <f t="shared" si="5"/>
        <v>0</v>
      </c>
      <c r="X38" s="30">
        <f t="shared" si="5"/>
        <v>5.2152579808183746E-16</v>
      </c>
    </row>
    <row r="39" spans="1:24" x14ac:dyDescent="0.3">
      <c r="A39" s="95" t="s">
        <v>22</v>
      </c>
      <c r="B39" s="61" t="s">
        <v>73</v>
      </c>
      <c r="C39" s="6">
        <v>2</v>
      </c>
      <c r="D39" s="7">
        <v>0.29737205030000097</v>
      </c>
      <c r="E39" s="6">
        <v>567</v>
      </c>
      <c r="F39" s="7">
        <v>23.135795744999999</v>
      </c>
      <c r="G39" s="8">
        <v>569</v>
      </c>
      <c r="H39" s="9">
        <v>23.433167795300001</v>
      </c>
      <c r="I39" s="6">
        <v>560</v>
      </c>
      <c r="J39" s="7">
        <v>22.444056904</v>
      </c>
      <c r="K39" s="6">
        <v>7</v>
      </c>
      <c r="L39" s="7">
        <v>0.76760289900000001</v>
      </c>
      <c r="M39" s="6">
        <v>0</v>
      </c>
      <c r="N39" s="7">
        <v>0</v>
      </c>
      <c r="O39" s="6">
        <v>0</v>
      </c>
      <c r="P39" s="7">
        <v>0</v>
      </c>
      <c r="Q39" s="10">
        <v>2</v>
      </c>
      <c r="R39" s="11">
        <v>0.22150799230000107</v>
      </c>
      <c r="S39" s="25">
        <f t="shared" si="3"/>
        <v>0.98418277680140598</v>
      </c>
      <c r="T39" s="26">
        <f t="shared" si="3"/>
        <v>0.95779013320177786</v>
      </c>
      <c r="U39" s="26">
        <f t="shared" si="4"/>
        <v>1.2302284710017574E-2</v>
      </c>
      <c r="V39" s="26">
        <f t="shared" si="4"/>
        <v>3.2757111872597881E-2</v>
      </c>
      <c r="W39" s="26">
        <f t="shared" si="5"/>
        <v>3.5149384885764497E-3</v>
      </c>
      <c r="X39" s="27">
        <f t="shared" si="5"/>
        <v>9.4527549256242255E-3</v>
      </c>
    </row>
    <row r="40" spans="1:24" ht="15" thickBot="1" x14ac:dyDescent="0.35">
      <c r="A40" s="96"/>
      <c r="B40" s="62" t="s">
        <v>75</v>
      </c>
      <c r="C40" s="12">
        <v>7</v>
      </c>
      <c r="D40" s="13">
        <v>1.7315522000000001</v>
      </c>
      <c r="E40" s="12">
        <v>649</v>
      </c>
      <c r="F40" s="13">
        <v>27.999385999999998</v>
      </c>
      <c r="G40" s="14">
        <v>656</v>
      </c>
      <c r="H40" s="15">
        <v>29.730938199999997</v>
      </c>
      <c r="I40" s="16">
        <v>635</v>
      </c>
      <c r="J40" s="17">
        <v>26.16</v>
      </c>
      <c r="K40" s="16">
        <v>19</v>
      </c>
      <c r="L40" s="17">
        <v>3.2729375530000002</v>
      </c>
      <c r="M40" s="16">
        <v>0</v>
      </c>
      <c r="N40" s="17">
        <v>0</v>
      </c>
      <c r="O40" s="16">
        <v>0</v>
      </c>
      <c r="P40" s="17">
        <v>0</v>
      </c>
      <c r="Q40" s="18">
        <v>2</v>
      </c>
      <c r="R40" s="19">
        <v>0.29800064699999673</v>
      </c>
      <c r="S40" s="28">
        <f t="shared" si="3"/>
        <v>0.96798780487804881</v>
      </c>
      <c r="T40" s="29">
        <f t="shared" si="3"/>
        <v>0.87989150641737912</v>
      </c>
      <c r="U40" s="29">
        <f t="shared" si="4"/>
        <v>2.8963414634146343E-2</v>
      </c>
      <c r="V40" s="29">
        <f t="shared" si="4"/>
        <v>0.11008524288681884</v>
      </c>
      <c r="W40" s="29">
        <f t="shared" si="5"/>
        <v>3.0487804878048782E-3</v>
      </c>
      <c r="X40" s="30">
        <f t="shared" si="5"/>
        <v>1.0023250695802018E-2</v>
      </c>
    </row>
    <row r="41" spans="1:24" x14ac:dyDescent="0.3">
      <c r="A41" s="95" t="s">
        <v>23</v>
      </c>
      <c r="B41" s="61" t="s">
        <v>73</v>
      </c>
      <c r="C41" s="6">
        <v>4</v>
      </c>
      <c r="D41" s="7">
        <v>0.9064090522000009</v>
      </c>
      <c r="E41" s="6">
        <v>8013</v>
      </c>
      <c r="F41" s="7">
        <v>166.12501329899993</v>
      </c>
      <c r="G41" s="8">
        <v>8017</v>
      </c>
      <c r="H41" s="9">
        <v>167.03142235119992</v>
      </c>
      <c r="I41" s="6">
        <v>7866</v>
      </c>
      <c r="J41" s="7">
        <v>157.03195392699999</v>
      </c>
      <c r="K41" s="6">
        <v>149</v>
      </c>
      <c r="L41" s="7">
        <v>9.4275090719999994</v>
      </c>
      <c r="M41" s="6">
        <v>0</v>
      </c>
      <c r="N41" s="7">
        <v>0</v>
      </c>
      <c r="O41" s="6">
        <v>0</v>
      </c>
      <c r="P41" s="7">
        <v>0</v>
      </c>
      <c r="Q41" s="10">
        <v>2</v>
      </c>
      <c r="R41" s="11">
        <v>0.57195935219993288</v>
      </c>
      <c r="S41" s="25">
        <f t="shared" si="3"/>
        <v>0.98116502432331298</v>
      </c>
      <c r="T41" s="26">
        <f t="shared" si="3"/>
        <v>0.940134207782922</v>
      </c>
      <c r="U41" s="26">
        <f t="shared" si="4"/>
        <v>1.858550580017463E-2</v>
      </c>
      <c r="V41" s="26">
        <f t="shared" si="4"/>
        <v>5.6441530218055251E-2</v>
      </c>
      <c r="W41" s="26">
        <f t="shared" si="5"/>
        <v>2.4946987651241115E-4</v>
      </c>
      <c r="X41" s="27">
        <f t="shared" si="5"/>
        <v>3.4242619990227487E-3</v>
      </c>
    </row>
    <row r="42" spans="1:24" ht="15" thickBot="1" x14ac:dyDescent="0.35">
      <c r="A42" s="96"/>
      <c r="B42" s="62" t="s">
        <v>75</v>
      </c>
      <c r="C42" s="12">
        <v>4</v>
      </c>
      <c r="D42" s="13">
        <v>1.0988099854</v>
      </c>
      <c r="E42" s="12">
        <v>8367</v>
      </c>
      <c r="F42" s="13">
        <v>163.86640535980001</v>
      </c>
      <c r="G42" s="14">
        <v>8371</v>
      </c>
      <c r="H42" s="15">
        <v>164.96521534520002</v>
      </c>
      <c r="I42" s="16">
        <v>8179</v>
      </c>
      <c r="J42" s="17">
        <v>154.467060108</v>
      </c>
      <c r="K42" s="16">
        <v>188</v>
      </c>
      <c r="L42" s="17">
        <v>9.5917461849999999</v>
      </c>
      <c r="M42" s="16">
        <v>0</v>
      </c>
      <c r="N42" s="17">
        <v>0</v>
      </c>
      <c r="O42" s="16">
        <v>0</v>
      </c>
      <c r="P42" s="17">
        <v>0</v>
      </c>
      <c r="Q42" s="18">
        <v>4</v>
      </c>
      <c r="R42" s="19">
        <v>0.90640905220002388</v>
      </c>
      <c r="S42" s="28">
        <f t="shared" si="3"/>
        <v>0.97706367220164858</v>
      </c>
      <c r="T42" s="29">
        <f t="shared" si="3"/>
        <v>0.93636140070358487</v>
      </c>
      <c r="U42" s="29">
        <f t="shared" si="4"/>
        <v>2.2458487635885795E-2</v>
      </c>
      <c r="V42" s="29">
        <f t="shared" si="4"/>
        <v>5.8144052762448564E-2</v>
      </c>
      <c r="W42" s="29">
        <f t="shared" si="5"/>
        <v>4.7784016246565523E-4</v>
      </c>
      <c r="X42" s="30">
        <f t="shared" si="5"/>
        <v>5.4945465339666082E-3</v>
      </c>
    </row>
    <row r="43" spans="1:24" x14ac:dyDescent="0.3">
      <c r="A43" s="95" t="s">
        <v>37</v>
      </c>
      <c r="B43" s="61" t="s">
        <v>73</v>
      </c>
      <c r="C43" s="6">
        <v>16</v>
      </c>
      <c r="D43" s="7">
        <v>0.24</v>
      </c>
      <c r="E43" s="6">
        <v>638</v>
      </c>
      <c r="F43" s="7">
        <v>5.9727995469999993</v>
      </c>
      <c r="G43" s="8">
        <v>654</v>
      </c>
      <c r="H43" s="9">
        <v>6.2127995469999995</v>
      </c>
      <c r="I43" s="6">
        <v>585</v>
      </c>
      <c r="J43" s="7">
        <v>5.4449437469999999</v>
      </c>
      <c r="K43" s="6">
        <v>10</v>
      </c>
      <c r="L43" s="7">
        <v>0.18319666699999998</v>
      </c>
      <c r="M43" s="6">
        <v>13</v>
      </c>
      <c r="N43" s="7">
        <v>1.825E-3</v>
      </c>
      <c r="O43" s="6">
        <v>0</v>
      </c>
      <c r="P43" s="7">
        <v>0</v>
      </c>
      <c r="Q43" s="10">
        <v>46</v>
      </c>
      <c r="R43" s="11">
        <v>0.58283413299999953</v>
      </c>
      <c r="S43" s="25">
        <v>0</v>
      </c>
      <c r="T43" s="26">
        <v>0</v>
      </c>
      <c r="U43" s="26">
        <v>0</v>
      </c>
      <c r="V43" s="26">
        <v>0</v>
      </c>
      <c r="W43" s="26">
        <v>0</v>
      </c>
      <c r="X43" s="27">
        <v>0</v>
      </c>
    </row>
    <row r="44" spans="1:24" ht="15" thickBot="1" x14ac:dyDescent="0.35">
      <c r="A44" s="96"/>
      <c r="B44" s="62" t="s">
        <v>75</v>
      </c>
      <c r="C44" s="12">
        <v>59</v>
      </c>
      <c r="D44" s="13">
        <v>0.47845599500000002</v>
      </c>
      <c r="E44" s="12">
        <v>622</v>
      </c>
      <c r="F44" s="13">
        <v>5.4061601589999997</v>
      </c>
      <c r="G44" s="14">
        <v>681</v>
      </c>
      <c r="H44" s="15">
        <v>5.8846161539999997</v>
      </c>
      <c r="I44" s="16">
        <v>614</v>
      </c>
      <c r="J44" s="17">
        <v>5.1719249290000002</v>
      </c>
      <c r="K44" s="16">
        <v>39</v>
      </c>
      <c r="L44" s="17">
        <v>0.47328122500000003</v>
      </c>
      <c r="M44" s="16">
        <v>12</v>
      </c>
      <c r="N44" s="17">
        <v>2.6099999999999999E-3</v>
      </c>
      <c r="O44" s="16">
        <v>0</v>
      </c>
      <c r="P44" s="17">
        <v>0</v>
      </c>
      <c r="Q44" s="18">
        <v>16</v>
      </c>
      <c r="R44" s="19">
        <v>0.23679999999999946</v>
      </c>
      <c r="S44" s="28">
        <v>0</v>
      </c>
      <c r="T44" s="29">
        <v>0</v>
      </c>
      <c r="U44" s="29">
        <v>0</v>
      </c>
      <c r="V44" s="29">
        <v>0</v>
      </c>
      <c r="W44" s="29">
        <v>0</v>
      </c>
      <c r="X44" s="30">
        <f t="shared" ref="X44:X58" si="6">R44/H44</f>
        <v>4.0240517614566484E-2</v>
      </c>
    </row>
    <row r="45" spans="1:24" x14ac:dyDescent="0.3">
      <c r="A45" s="95" t="s">
        <v>24</v>
      </c>
      <c r="B45" s="61" t="s">
        <v>73</v>
      </c>
      <c r="C45" s="6">
        <v>28</v>
      </c>
      <c r="D45" s="7">
        <v>4.6340574362808011</v>
      </c>
      <c r="E45" s="6">
        <v>22462</v>
      </c>
      <c r="F45" s="7">
        <v>898.74533247447175</v>
      </c>
      <c r="G45" s="8">
        <v>22490</v>
      </c>
      <c r="H45" s="9">
        <v>903.37938991075259</v>
      </c>
      <c r="I45" s="6">
        <v>21257</v>
      </c>
      <c r="J45" s="7">
        <v>810.71376897499999</v>
      </c>
      <c r="K45" s="6">
        <v>1157</v>
      </c>
      <c r="L45" s="7">
        <v>79.373508224593763</v>
      </c>
      <c r="M45" s="6">
        <v>0</v>
      </c>
      <c r="N45" s="7">
        <v>0</v>
      </c>
      <c r="O45" s="6">
        <v>40</v>
      </c>
      <c r="P45" s="7">
        <v>5.5160395691583997</v>
      </c>
      <c r="Q45" s="10">
        <v>36</v>
      </c>
      <c r="R45" s="11">
        <v>7.7760731420004365</v>
      </c>
      <c r="S45" s="25">
        <f t="shared" ref="S45:T58" si="7">I45/G45</f>
        <v>0.94517563361493995</v>
      </c>
      <c r="T45" s="26">
        <f t="shared" si="7"/>
        <v>0.89742336168981307</v>
      </c>
      <c r="U45" s="26">
        <f t="shared" ref="U45:V58" si="8">(K45+M45)/G45</f>
        <v>5.1445086705202314E-2</v>
      </c>
      <c r="V45" s="26">
        <f t="shared" si="8"/>
        <v>8.7862872577196272E-2</v>
      </c>
      <c r="W45" s="26">
        <f t="shared" ref="W45:W58" si="9">Q45/G45</f>
        <v>1.6007114273010226E-3</v>
      </c>
      <c r="X45" s="27">
        <f t="shared" si="6"/>
        <v>8.6077601823179254E-3</v>
      </c>
    </row>
    <row r="46" spans="1:24" ht="15" thickBot="1" x14ac:dyDescent="0.35">
      <c r="A46" s="96"/>
      <c r="B46" s="62" t="s">
        <v>75</v>
      </c>
      <c r="C46" s="12">
        <v>72</v>
      </c>
      <c r="D46" s="13">
        <v>5.6337573100004921</v>
      </c>
      <c r="E46" s="12">
        <v>19830</v>
      </c>
      <c r="F46" s="13">
        <v>758.0965199195723</v>
      </c>
      <c r="G46" s="14">
        <v>19902</v>
      </c>
      <c r="H46" s="15">
        <v>763.73027722957283</v>
      </c>
      <c r="I46" s="16">
        <v>18913</v>
      </c>
      <c r="J46" s="17">
        <v>688.92863793617983</v>
      </c>
      <c r="K46" s="16">
        <v>889</v>
      </c>
      <c r="L46" s="17">
        <v>66.366428463000005</v>
      </c>
      <c r="M46" s="16">
        <v>0</v>
      </c>
      <c r="N46" s="17">
        <v>0</v>
      </c>
      <c r="O46" s="16">
        <v>72</v>
      </c>
      <c r="P46" s="17">
        <v>3.8011533941122027</v>
      </c>
      <c r="Q46" s="18">
        <v>28</v>
      </c>
      <c r="R46" s="19">
        <v>4.6340574362808011</v>
      </c>
      <c r="S46" s="28">
        <f t="shared" si="7"/>
        <v>0.95030650185910959</v>
      </c>
      <c r="T46" s="29">
        <f t="shared" si="7"/>
        <v>0.90205751752472674</v>
      </c>
      <c r="U46" s="29">
        <f t="shared" si="8"/>
        <v>4.4668877499748766E-2</v>
      </c>
      <c r="V46" s="29">
        <f t="shared" si="8"/>
        <v>8.6897731361055691E-2</v>
      </c>
      <c r="W46" s="29">
        <f t="shared" si="9"/>
        <v>1.4068937795196463E-3</v>
      </c>
      <c r="X46" s="30">
        <f t="shared" si="6"/>
        <v>6.0676623337375304E-3</v>
      </c>
    </row>
    <row r="47" spans="1:24" x14ac:dyDescent="0.3">
      <c r="A47" s="95" t="s">
        <v>25</v>
      </c>
      <c r="B47" s="61" t="s">
        <v>73</v>
      </c>
      <c r="C47" s="6">
        <v>39</v>
      </c>
      <c r="D47" s="7">
        <v>2.1568319899999997</v>
      </c>
      <c r="E47" s="6">
        <v>3035</v>
      </c>
      <c r="F47" s="7">
        <v>91.819433900000007</v>
      </c>
      <c r="G47" s="8">
        <v>3074</v>
      </c>
      <c r="H47" s="9">
        <v>93.976265890000008</v>
      </c>
      <c r="I47" s="6">
        <v>2816</v>
      </c>
      <c r="J47" s="7">
        <v>77.884964183999998</v>
      </c>
      <c r="K47" s="6">
        <v>195</v>
      </c>
      <c r="L47" s="7">
        <v>8.6568212940000002</v>
      </c>
      <c r="M47" s="6">
        <v>58</v>
      </c>
      <c r="N47" s="7">
        <v>7.3150363120000002</v>
      </c>
      <c r="O47" s="6">
        <v>0</v>
      </c>
      <c r="P47" s="7">
        <v>0</v>
      </c>
      <c r="Q47" s="10">
        <v>5</v>
      </c>
      <c r="R47" s="11">
        <v>0.11944410000000971</v>
      </c>
      <c r="S47" s="25">
        <f t="shared" si="7"/>
        <v>0.91607026675341574</v>
      </c>
      <c r="T47" s="26">
        <f t="shared" si="7"/>
        <v>0.82877270602733877</v>
      </c>
      <c r="U47" s="26">
        <f t="shared" si="8"/>
        <v>8.2303188028627197E-2</v>
      </c>
      <c r="V47" s="26">
        <f t="shared" si="8"/>
        <v>0.16995629114158664</v>
      </c>
      <c r="W47" s="26">
        <f t="shared" si="9"/>
        <v>1.6265452179570592E-3</v>
      </c>
      <c r="X47" s="27">
        <f t="shared" si="6"/>
        <v>1.2710028310746037E-3</v>
      </c>
    </row>
    <row r="48" spans="1:24" ht="15" thickBot="1" x14ac:dyDescent="0.35">
      <c r="A48" s="96"/>
      <c r="B48" s="62" t="s">
        <v>75</v>
      </c>
      <c r="C48" s="12">
        <v>62</v>
      </c>
      <c r="D48" s="13">
        <v>5.0560290999999999</v>
      </c>
      <c r="E48" s="12">
        <v>2768</v>
      </c>
      <c r="F48" s="13">
        <v>82.864114200000003</v>
      </c>
      <c r="G48" s="14">
        <v>2830</v>
      </c>
      <c r="H48" s="15">
        <v>87.920143300000007</v>
      </c>
      <c r="I48" s="16">
        <v>2414</v>
      </c>
      <c r="J48" s="17">
        <v>66.081773699999999</v>
      </c>
      <c r="K48" s="16">
        <v>334</v>
      </c>
      <c r="L48" s="17">
        <v>15.0061131</v>
      </c>
      <c r="M48" s="16">
        <v>43</v>
      </c>
      <c r="N48" s="17">
        <v>4.6754245000000001</v>
      </c>
      <c r="O48" s="16">
        <v>0</v>
      </c>
      <c r="P48" s="17">
        <v>0</v>
      </c>
      <c r="Q48" s="18">
        <v>39</v>
      </c>
      <c r="R48" s="19">
        <v>2.1568320000000067</v>
      </c>
      <c r="S48" s="28">
        <f t="shared" si="7"/>
        <v>0.85300353356890457</v>
      </c>
      <c r="T48" s="29">
        <f t="shared" si="7"/>
        <v>0.75161130566537637</v>
      </c>
      <c r="U48" s="29">
        <f t="shared" si="8"/>
        <v>0.1332155477031802</v>
      </c>
      <c r="V48" s="29">
        <f t="shared" si="8"/>
        <v>0.223856978176695</v>
      </c>
      <c r="W48" s="29">
        <f t="shared" si="9"/>
        <v>1.3780918727915195E-2</v>
      </c>
      <c r="X48" s="30">
        <f t="shared" si="6"/>
        <v>2.4531716157928585E-2</v>
      </c>
    </row>
    <row r="49" spans="1:24" x14ac:dyDescent="0.3">
      <c r="A49" s="95" t="s">
        <v>26</v>
      </c>
      <c r="B49" s="61" t="s">
        <v>73</v>
      </c>
      <c r="C49" s="6">
        <v>5</v>
      </c>
      <c r="D49" s="7">
        <v>0.33030000000000004</v>
      </c>
      <c r="E49" s="6">
        <v>1243</v>
      </c>
      <c r="F49" s="7">
        <v>52.960784128000007</v>
      </c>
      <c r="G49" s="8">
        <v>1248</v>
      </c>
      <c r="H49" s="9">
        <v>53.291084128000008</v>
      </c>
      <c r="I49" s="6">
        <v>1210</v>
      </c>
      <c r="J49" s="7">
        <v>50.474073028000014</v>
      </c>
      <c r="K49" s="6">
        <v>35</v>
      </c>
      <c r="L49" s="7">
        <v>2.0959460999999999</v>
      </c>
      <c r="M49" s="6">
        <v>0</v>
      </c>
      <c r="N49" s="7">
        <v>0</v>
      </c>
      <c r="O49" s="6">
        <v>0</v>
      </c>
      <c r="P49" s="7">
        <v>0</v>
      </c>
      <c r="Q49" s="10">
        <v>3</v>
      </c>
      <c r="R49" s="11">
        <v>0.72106499999999496</v>
      </c>
      <c r="S49" s="25">
        <f t="shared" si="7"/>
        <v>0.96955128205128205</v>
      </c>
      <c r="T49" s="26">
        <f t="shared" si="7"/>
        <v>0.94713916697146172</v>
      </c>
      <c r="U49" s="26">
        <f t="shared" si="8"/>
        <v>2.8044871794871796E-2</v>
      </c>
      <c r="V49" s="26">
        <f t="shared" si="8"/>
        <v>3.9330145638729004E-2</v>
      </c>
      <c r="W49" s="26">
        <f t="shared" si="9"/>
        <v>2.403846153846154E-3</v>
      </c>
      <c r="X49" s="27">
        <f t="shared" si="6"/>
        <v>1.3530687389809276E-2</v>
      </c>
    </row>
    <row r="50" spans="1:24" ht="15" thickBot="1" x14ac:dyDescent="0.35">
      <c r="A50" s="96"/>
      <c r="B50" s="62" t="s">
        <v>75</v>
      </c>
      <c r="C50" s="12">
        <v>12</v>
      </c>
      <c r="D50" s="13">
        <v>2.1298385629999688</v>
      </c>
      <c r="E50" s="12">
        <v>1246</v>
      </c>
      <c r="F50" s="13">
        <v>49.198019828</v>
      </c>
      <c r="G50" s="14">
        <v>1258</v>
      </c>
      <c r="H50" s="15">
        <v>51.327858390999971</v>
      </c>
      <c r="I50" s="16">
        <v>1217</v>
      </c>
      <c r="J50" s="17">
        <v>47.257513341000006</v>
      </c>
      <c r="K50" s="16">
        <v>35</v>
      </c>
      <c r="L50" s="17">
        <v>3.7079120000000003</v>
      </c>
      <c r="M50" s="16">
        <v>1</v>
      </c>
      <c r="N50" s="17">
        <v>3.2033656000000001E-2</v>
      </c>
      <c r="O50" s="16">
        <v>0</v>
      </c>
      <c r="P50" s="17">
        <v>0</v>
      </c>
      <c r="Q50" s="18">
        <v>5</v>
      </c>
      <c r="R50" s="19">
        <v>0.33039939399996437</v>
      </c>
      <c r="S50" s="28">
        <f t="shared" si="7"/>
        <v>0.96740858505564387</v>
      </c>
      <c r="T50" s="29">
        <f t="shared" si="7"/>
        <v>0.92069910614634809</v>
      </c>
      <c r="U50" s="29">
        <f t="shared" si="8"/>
        <v>2.8616852146263912E-2</v>
      </c>
      <c r="V50" s="29">
        <f t="shared" si="8"/>
        <v>7.2863855481953579E-2</v>
      </c>
      <c r="W50" s="29">
        <f t="shared" si="9"/>
        <v>3.9745627980922096E-3</v>
      </c>
      <c r="X50" s="30">
        <f t="shared" si="6"/>
        <v>6.4370383716983197E-3</v>
      </c>
    </row>
    <row r="51" spans="1:24" x14ac:dyDescent="0.3">
      <c r="A51" s="95" t="s">
        <v>27</v>
      </c>
      <c r="B51" s="61" t="s">
        <v>73</v>
      </c>
      <c r="C51" s="6">
        <v>0</v>
      </c>
      <c r="D51" s="7">
        <v>0</v>
      </c>
      <c r="E51" s="6">
        <v>2982</v>
      </c>
      <c r="F51" s="7">
        <v>231.95999999999998</v>
      </c>
      <c r="G51" s="8">
        <v>2982</v>
      </c>
      <c r="H51" s="9">
        <v>231.95999999999998</v>
      </c>
      <c r="I51" s="6">
        <v>2954</v>
      </c>
      <c r="J51" s="7">
        <v>222.47</v>
      </c>
      <c r="K51" s="6">
        <v>28</v>
      </c>
      <c r="L51" s="7">
        <v>9.49</v>
      </c>
      <c r="M51" s="6">
        <v>0</v>
      </c>
      <c r="N51" s="7">
        <v>0</v>
      </c>
      <c r="O51" s="6">
        <v>0</v>
      </c>
      <c r="P51" s="7">
        <v>0</v>
      </c>
      <c r="Q51" s="10">
        <v>0</v>
      </c>
      <c r="R51" s="11">
        <v>-1.9539925233402755E-14</v>
      </c>
      <c r="S51" s="25">
        <f t="shared" si="7"/>
        <v>0.99061032863849763</v>
      </c>
      <c r="T51" s="26">
        <f t="shared" si="7"/>
        <v>0.9590877737540956</v>
      </c>
      <c r="U51" s="26">
        <f t="shared" si="8"/>
        <v>9.3896713615023476E-3</v>
      </c>
      <c r="V51" s="26">
        <f t="shared" si="8"/>
        <v>4.0912226245904473E-2</v>
      </c>
      <c r="W51" s="26">
        <f t="shared" si="9"/>
        <v>0</v>
      </c>
      <c r="X51" s="27">
        <f t="shared" si="6"/>
        <v>-8.4238339512858933E-17</v>
      </c>
    </row>
    <row r="52" spans="1:24" ht="15" thickBot="1" x14ac:dyDescent="0.35">
      <c r="A52" s="96"/>
      <c r="B52" s="62" t="s">
        <v>75</v>
      </c>
      <c r="C52" s="12">
        <v>0</v>
      </c>
      <c r="D52" s="13">
        <v>0</v>
      </c>
      <c r="E52" s="12">
        <v>2700</v>
      </c>
      <c r="F52" s="13">
        <v>150.72</v>
      </c>
      <c r="G52" s="14">
        <v>2700</v>
      </c>
      <c r="H52" s="15">
        <v>150.72</v>
      </c>
      <c r="I52" s="16">
        <v>2675</v>
      </c>
      <c r="J52" s="17">
        <v>144.87</v>
      </c>
      <c r="K52" s="16">
        <v>25</v>
      </c>
      <c r="L52" s="17">
        <v>5.8500000000000005</v>
      </c>
      <c r="M52" s="16">
        <v>0</v>
      </c>
      <c r="N52" s="17">
        <v>0</v>
      </c>
      <c r="O52" s="16">
        <v>0</v>
      </c>
      <c r="P52" s="17">
        <v>0</v>
      </c>
      <c r="Q52" s="18">
        <v>0</v>
      </c>
      <c r="R52" s="19">
        <v>-6.2172489379008766E-15</v>
      </c>
      <c r="S52" s="28">
        <f t="shared" si="7"/>
        <v>0.9907407407407407</v>
      </c>
      <c r="T52" s="29">
        <f t="shared" si="7"/>
        <v>0.96118630573248409</v>
      </c>
      <c r="U52" s="29">
        <f t="shared" si="8"/>
        <v>9.2592592592592587E-3</v>
      </c>
      <c r="V52" s="29">
        <f t="shared" si="8"/>
        <v>3.8813694267515929E-2</v>
      </c>
      <c r="W52" s="29">
        <f t="shared" si="9"/>
        <v>0</v>
      </c>
      <c r="X52" s="30">
        <f t="shared" si="6"/>
        <v>-4.1250324694140639E-17</v>
      </c>
    </row>
    <row r="53" spans="1:24" x14ac:dyDescent="0.3">
      <c r="A53" s="95" t="s">
        <v>28</v>
      </c>
      <c r="B53" s="61" t="s">
        <v>73</v>
      </c>
      <c r="C53" s="21">
        <f>SUM(C4,C6,C8,C10,C12,C14,C16,C18,C20,C22,C24,C26,C28,C33,C35,C37,C39,C41,C43,C45,C47,C49,C51)</f>
        <v>226</v>
      </c>
      <c r="D53" s="21">
        <f t="shared" ref="D53:R54" si="10">SUM(D4,D6,D8,D10,D12,D14,D16,D18,D20,D22,D24,D26,D28,D33,D35,D37,D39,D41,D43,D45,D47,D49,D51)</f>
        <v>55.963522941832508</v>
      </c>
      <c r="E53" s="21">
        <f t="shared" si="10"/>
        <v>115707</v>
      </c>
      <c r="F53" s="21">
        <f t="shared" si="10"/>
        <v>5669.4047956793147</v>
      </c>
      <c r="G53" s="21">
        <f t="shared" si="10"/>
        <v>115933</v>
      </c>
      <c r="H53" s="21">
        <f t="shared" si="10"/>
        <v>5725.3683186211456</v>
      </c>
      <c r="I53" s="21">
        <f t="shared" si="10"/>
        <v>112667</v>
      </c>
      <c r="J53" s="21">
        <f t="shared" si="10"/>
        <v>5244.3895506208582</v>
      </c>
      <c r="K53" s="21">
        <f t="shared" si="10"/>
        <v>2803</v>
      </c>
      <c r="L53" s="21">
        <f t="shared" si="10"/>
        <v>350.07537833270675</v>
      </c>
      <c r="M53" s="21">
        <f t="shared" si="10"/>
        <v>90</v>
      </c>
      <c r="N53" s="21">
        <f t="shared" si="10"/>
        <v>18.317847434000001</v>
      </c>
      <c r="O53" s="21">
        <f t="shared" si="10"/>
        <v>54</v>
      </c>
      <c r="P53" s="21">
        <f t="shared" si="10"/>
        <v>7.6241924986036995</v>
      </c>
      <c r="Q53" s="21">
        <f t="shared" si="10"/>
        <v>319</v>
      </c>
      <c r="R53" s="21">
        <f t="shared" si="10"/>
        <v>104.96134973497693</v>
      </c>
      <c r="S53" s="32">
        <f t="shared" si="7"/>
        <v>0.97182855614881014</v>
      </c>
      <c r="T53" s="33">
        <f t="shared" si="7"/>
        <v>0.9159916460857277</v>
      </c>
      <c r="U53" s="33">
        <f t="shared" si="8"/>
        <v>2.4954068298068711E-2</v>
      </c>
      <c r="V53" s="33">
        <f t="shared" si="8"/>
        <v>6.4344022124925543E-2</v>
      </c>
      <c r="W53" s="33">
        <f t="shared" si="9"/>
        <v>2.7515892800151812E-3</v>
      </c>
      <c r="X53" s="34">
        <f t="shared" si="6"/>
        <v>1.8332680780309175E-2</v>
      </c>
    </row>
    <row r="54" spans="1:24" ht="15" thickBot="1" x14ac:dyDescent="0.35">
      <c r="A54" s="96"/>
      <c r="B54" s="62" t="s">
        <v>75</v>
      </c>
      <c r="C54" s="12">
        <f>SUM(C5,C7,C9,C11,C13,C15,C17,C19,C21,C23,C25,C27,C29,C34,C36,C38,C40,C42,C44,C46,C48,C50,C52)</f>
        <v>681</v>
      </c>
      <c r="D54" s="13">
        <f t="shared" si="10"/>
        <v>98.145341179795437</v>
      </c>
      <c r="E54" s="12">
        <f t="shared" si="10"/>
        <v>111606</v>
      </c>
      <c r="F54" s="13">
        <f t="shared" si="10"/>
        <v>4822.1725768270835</v>
      </c>
      <c r="G54" s="14">
        <f t="shared" si="10"/>
        <v>112287</v>
      </c>
      <c r="H54" s="15">
        <f t="shared" si="10"/>
        <v>4920.3179180068792</v>
      </c>
      <c r="I54" s="16">
        <f t="shared" si="10"/>
        <v>108519</v>
      </c>
      <c r="J54" s="17">
        <f t="shared" si="10"/>
        <v>4493.3785832465364</v>
      </c>
      <c r="K54" s="16">
        <f t="shared" si="10"/>
        <v>3173</v>
      </c>
      <c r="L54" s="17">
        <f t="shared" si="10"/>
        <v>346.07141763506996</v>
      </c>
      <c r="M54" s="16">
        <f t="shared" si="10"/>
        <v>255</v>
      </c>
      <c r="N54" s="17">
        <f t="shared" si="10"/>
        <v>16.712455018</v>
      </c>
      <c r="O54" s="16">
        <f t="shared" si="10"/>
        <v>114</v>
      </c>
      <c r="P54" s="17">
        <f t="shared" si="10"/>
        <v>8.2528049455495029</v>
      </c>
      <c r="Q54" s="18">
        <f t="shared" si="10"/>
        <v>226</v>
      </c>
      <c r="R54" s="19">
        <f t="shared" si="10"/>
        <v>55.902657161723546</v>
      </c>
      <c r="S54" s="35">
        <f t="shared" si="7"/>
        <v>0.9664431323305458</v>
      </c>
      <c r="T54" s="36">
        <f t="shared" si="7"/>
        <v>0.91322931934989937</v>
      </c>
      <c r="U54" s="36">
        <f t="shared" si="8"/>
        <v>3.0528912518813397E-2</v>
      </c>
      <c r="V54" s="36">
        <f t="shared" si="8"/>
        <v>7.3731795119455684E-2</v>
      </c>
      <c r="W54" s="36">
        <f t="shared" si="9"/>
        <v>2.0126996001318051E-3</v>
      </c>
      <c r="X54" s="37">
        <f t="shared" si="6"/>
        <v>1.1361594533787479E-2</v>
      </c>
    </row>
    <row r="55" spans="1:24" x14ac:dyDescent="0.3">
      <c r="A55" s="95" t="s">
        <v>29</v>
      </c>
      <c r="B55" s="61" t="s">
        <v>73</v>
      </c>
      <c r="C55" s="6">
        <v>791</v>
      </c>
      <c r="D55" s="7">
        <v>135.91999999999999</v>
      </c>
      <c r="E55" s="6">
        <v>758125</v>
      </c>
      <c r="F55" s="7">
        <v>13558.419999999998</v>
      </c>
      <c r="G55" s="8">
        <v>758916</v>
      </c>
      <c r="H55" s="9">
        <v>13694.339999999998</v>
      </c>
      <c r="I55" s="6">
        <v>733809</v>
      </c>
      <c r="J55" s="7">
        <v>12797.85</v>
      </c>
      <c r="K55" s="6">
        <v>6124</v>
      </c>
      <c r="L55" s="7">
        <v>205.02</v>
      </c>
      <c r="M55" s="6">
        <v>2172</v>
      </c>
      <c r="N55" s="7">
        <v>2.08</v>
      </c>
      <c r="O55" s="6">
        <v>10936</v>
      </c>
      <c r="P55" s="7">
        <v>339.7</v>
      </c>
      <c r="Q55" s="10">
        <v>5875</v>
      </c>
      <c r="R55" s="11">
        <v>349.68999999999795</v>
      </c>
      <c r="S55" s="25">
        <f t="shared" si="7"/>
        <v>0.96691728728871185</v>
      </c>
      <c r="T55" s="26">
        <f t="shared" si="7"/>
        <v>0.93453572789926365</v>
      </c>
      <c r="U55" s="26">
        <f t="shared" si="8"/>
        <v>1.0931381075112398E-2</v>
      </c>
      <c r="V55" s="26">
        <f t="shared" si="8"/>
        <v>1.5123036232487294E-2</v>
      </c>
      <c r="W55" s="26">
        <f t="shared" si="9"/>
        <v>7.7413047030237868E-3</v>
      </c>
      <c r="X55" s="27">
        <f t="shared" si="6"/>
        <v>2.5535367166288993E-2</v>
      </c>
    </row>
    <row r="56" spans="1:24" ht="15" thickBot="1" x14ac:dyDescent="0.35">
      <c r="A56" s="96"/>
      <c r="B56" s="62" t="s">
        <v>75</v>
      </c>
      <c r="C56" s="12">
        <v>569</v>
      </c>
      <c r="D56" s="13">
        <v>90.28</v>
      </c>
      <c r="E56" s="12">
        <v>750381</v>
      </c>
      <c r="F56" s="13">
        <v>13412.92</v>
      </c>
      <c r="G56" s="14">
        <v>750950</v>
      </c>
      <c r="H56" s="15">
        <v>13503.2</v>
      </c>
      <c r="I56" s="16">
        <v>734328</v>
      </c>
      <c r="J56" s="17">
        <v>12871.92</v>
      </c>
      <c r="K56" s="16">
        <v>3199</v>
      </c>
      <c r="L56" s="17">
        <v>193.07</v>
      </c>
      <c r="M56" s="16">
        <v>3442</v>
      </c>
      <c r="N56" s="17">
        <v>8.4700000000000006</v>
      </c>
      <c r="O56" s="16">
        <v>9190</v>
      </c>
      <c r="P56" s="17">
        <v>293.82</v>
      </c>
      <c r="Q56" s="18">
        <v>791</v>
      </c>
      <c r="R56" s="19">
        <v>135.92000000000064</v>
      </c>
      <c r="S56" s="28">
        <f t="shared" si="7"/>
        <v>0.97786537053066114</v>
      </c>
      <c r="T56" s="29">
        <f t="shared" si="7"/>
        <v>0.95324960009479232</v>
      </c>
      <c r="U56" s="29">
        <f t="shared" si="8"/>
        <v>8.8434649444037554E-3</v>
      </c>
      <c r="V56" s="29">
        <f t="shared" si="8"/>
        <v>1.4925351027904495E-2</v>
      </c>
      <c r="W56" s="29">
        <f t="shared" si="9"/>
        <v>1.053332445568946E-3</v>
      </c>
      <c r="X56" s="30">
        <f t="shared" si="6"/>
        <v>1.0065762189703228E-2</v>
      </c>
    </row>
    <row r="57" spans="1:24" x14ac:dyDescent="0.3">
      <c r="A57" s="95" t="s">
        <v>30</v>
      </c>
      <c r="B57" s="61" t="s">
        <v>73</v>
      </c>
      <c r="C57" s="21">
        <f>C53+C55</f>
        <v>1017</v>
      </c>
      <c r="D57" s="21">
        <f t="shared" ref="D57:R58" si="11">D53+D55</f>
        <v>191.8835229418325</v>
      </c>
      <c r="E57" s="21">
        <f t="shared" si="11"/>
        <v>873832</v>
      </c>
      <c r="F57" s="21">
        <f t="shared" si="11"/>
        <v>19227.824795679313</v>
      </c>
      <c r="G57" s="21">
        <f t="shared" si="11"/>
        <v>874849</v>
      </c>
      <c r="H57" s="21">
        <f t="shared" si="11"/>
        <v>19419.708318621146</v>
      </c>
      <c r="I57" s="21">
        <f t="shared" si="11"/>
        <v>846476</v>
      </c>
      <c r="J57" s="21">
        <f t="shared" si="11"/>
        <v>18042.23955062086</v>
      </c>
      <c r="K57" s="21">
        <f t="shared" si="11"/>
        <v>8927</v>
      </c>
      <c r="L57" s="21">
        <f t="shared" si="11"/>
        <v>555.09537833270679</v>
      </c>
      <c r="M57" s="21">
        <f t="shared" si="11"/>
        <v>2262</v>
      </c>
      <c r="N57" s="21">
        <f t="shared" si="11"/>
        <v>20.397847433999999</v>
      </c>
      <c r="O57" s="21">
        <f t="shared" si="11"/>
        <v>10990</v>
      </c>
      <c r="P57" s="21">
        <f t="shared" si="11"/>
        <v>347.32419249860368</v>
      </c>
      <c r="Q57" s="21">
        <f t="shared" si="11"/>
        <v>6194</v>
      </c>
      <c r="R57" s="21">
        <f t="shared" si="11"/>
        <v>454.65134973497487</v>
      </c>
      <c r="S57" s="32">
        <f t="shared" si="7"/>
        <v>0.96756811746941473</v>
      </c>
      <c r="T57" s="33">
        <f t="shared" si="7"/>
        <v>0.92906851403738844</v>
      </c>
      <c r="U57" s="33">
        <f t="shared" si="8"/>
        <v>1.2789635697131733E-2</v>
      </c>
      <c r="V57" s="33">
        <f t="shared" si="8"/>
        <v>2.963449380003708E-2</v>
      </c>
      <c r="W57" s="33">
        <f t="shared" si="9"/>
        <v>7.0800789621980479E-3</v>
      </c>
      <c r="X57" s="34">
        <f t="shared" si="6"/>
        <v>2.3411852653781588E-2</v>
      </c>
    </row>
    <row r="58" spans="1:24" ht="15" thickBot="1" x14ac:dyDescent="0.35">
      <c r="A58" s="96"/>
      <c r="B58" s="62" t="s">
        <v>75</v>
      </c>
      <c r="C58" s="75">
        <f>C54+C56</f>
        <v>1250</v>
      </c>
      <c r="D58" s="75">
        <f t="shared" si="11"/>
        <v>188.42534117979545</v>
      </c>
      <c r="E58" s="75">
        <f t="shared" si="11"/>
        <v>861987</v>
      </c>
      <c r="F58" s="75">
        <f t="shared" si="11"/>
        <v>18235.092576827083</v>
      </c>
      <c r="G58" s="75">
        <f t="shared" si="11"/>
        <v>863237</v>
      </c>
      <c r="H58" s="75">
        <f t="shared" si="11"/>
        <v>18423.517918006881</v>
      </c>
      <c r="I58" s="75">
        <f t="shared" si="11"/>
        <v>842847</v>
      </c>
      <c r="J58" s="75">
        <f t="shared" si="11"/>
        <v>17365.298583246535</v>
      </c>
      <c r="K58" s="75">
        <f t="shared" si="11"/>
        <v>6372</v>
      </c>
      <c r="L58" s="75">
        <f t="shared" si="11"/>
        <v>539.14141763506996</v>
      </c>
      <c r="M58" s="75">
        <f t="shared" si="11"/>
        <v>3697</v>
      </c>
      <c r="N58" s="75">
        <f t="shared" si="11"/>
        <v>25.182455017999999</v>
      </c>
      <c r="O58" s="75">
        <f t="shared" si="11"/>
        <v>9304</v>
      </c>
      <c r="P58" s="75">
        <f t="shared" si="11"/>
        <v>302.07280494554948</v>
      </c>
      <c r="Q58" s="75">
        <f t="shared" si="11"/>
        <v>1017</v>
      </c>
      <c r="R58" s="75">
        <f t="shared" si="11"/>
        <v>191.82265716172418</v>
      </c>
      <c r="S58" s="35">
        <f t="shared" si="7"/>
        <v>0.97637960374729071</v>
      </c>
      <c r="T58" s="36">
        <f t="shared" si="7"/>
        <v>0.94256149452727167</v>
      </c>
      <c r="U58" s="36">
        <f t="shared" si="8"/>
        <v>1.1664235893503174E-2</v>
      </c>
      <c r="V58" s="36">
        <f t="shared" si="8"/>
        <v>3.0630625223943143E-2</v>
      </c>
      <c r="W58" s="36">
        <f t="shared" si="9"/>
        <v>1.1781237365868238E-3</v>
      </c>
      <c r="X58" s="37">
        <f t="shared" si="6"/>
        <v>1.0411836545844455E-2</v>
      </c>
    </row>
  </sheetData>
  <mergeCells count="96">
    <mergeCell ref="A51:A52"/>
    <mergeCell ref="A53:A54"/>
    <mergeCell ref="A55:A56"/>
    <mergeCell ref="A57:A58"/>
    <mergeCell ref="A39:A40"/>
    <mergeCell ref="A41:A42"/>
    <mergeCell ref="A43:A44"/>
    <mergeCell ref="A45:A46"/>
    <mergeCell ref="A47:A48"/>
    <mergeCell ref="A49:A50"/>
    <mergeCell ref="V31:V32"/>
    <mergeCell ref="W31:W32"/>
    <mergeCell ref="X31:X32"/>
    <mergeCell ref="A33:A34"/>
    <mergeCell ref="A35:A36"/>
    <mergeCell ref="T31:T32"/>
    <mergeCell ref="U31:U32"/>
    <mergeCell ref="A37:A38"/>
    <mergeCell ref="P31:P32"/>
    <mergeCell ref="Q31:Q32"/>
    <mergeCell ref="R31:R32"/>
    <mergeCell ref="S31:S32"/>
    <mergeCell ref="J31:J32"/>
    <mergeCell ref="K31:K32"/>
    <mergeCell ref="L31:L32"/>
    <mergeCell ref="M31:M32"/>
    <mergeCell ref="N31:N32"/>
    <mergeCell ref="O31:O32"/>
    <mergeCell ref="S30:T30"/>
    <mergeCell ref="U30:V30"/>
    <mergeCell ref="W30:X30"/>
    <mergeCell ref="C31:C32"/>
    <mergeCell ref="D31:D32"/>
    <mergeCell ref="E31:E32"/>
    <mergeCell ref="F31:F32"/>
    <mergeCell ref="G31:G32"/>
    <mergeCell ref="H31:H32"/>
    <mergeCell ref="I31:I32"/>
    <mergeCell ref="G30:H30"/>
    <mergeCell ref="I30:J30"/>
    <mergeCell ref="K30:L30"/>
    <mergeCell ref="M30:N30"/>
    <mergeCell ref="O30:P30"/>
    <mergeCell ref="Q30:R30"/>
    <mergeCell ref="E30:F30"/>
    <mergeCell ref="A14:A15"/>
    <mergeCell ref="A16:A17"/>
    <mergeCell ref="A18:A19"/>
    <mergeCell ref="A20:A21"/>
    <mergeCell ref="A22:A23"/>
    <mergeCell ref="A24:A25"/>
    <mergeCell ref="A26:A27"/>
    <mergeCell ref="A28:A29"/>
    <mergeCell ref="A30:A32"/>
    <mergeCell ref="B30:B32"/>
    <mergeCell ref="C30:D30"/>
    <mergeCell ref="X2:X3"/>
    <mergeCell ref="A4:A5"/>
    <mergeCell ref="A6:A7"/>
    <mergeCell ref="A8:A9"/>
    <mergeCell ref="A10:A11"/>
    <mergeCell ref="V2:V3"/>
    <mergeCell ref="W2:W3"/>
    <mergeCell ref="A12:A13"/>
    <mergeCell ref="R2:R3"/>
    <mergeCell ref="S2:S3"/>
    <mergeCell ref="T2:T3"/>
    <mergeCell ref="U2:U3"/>
    <mergeCell ref="L2:L3"/>
    <mergeCell ref="M2:M3"/>
    <mergeCell ref="N2:N3"/>
    <mergeCell ref="O2:O3"/>
    <mergeCell ref="P2:P3"/>
    <mergeCell ref="Q2:Q3"/>
    <mergeCell ref="W1:X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K1:L1"/>
    <mergeCell ref="M1:N1"/>
    <mergeCell ref="O1:P1"/>
    <mergeCell ref="Q1:R1"/>
    <mergeCell ref="S1:T1"/>
    <mergeCell ref="U1:V1"/>
    <mergeCell ref="A1:A3"/>
    <mergeCell ref="B1:B3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Indl-SB</vt:lpstr>
      <vt:lpstr>Indl-MC</vt:lpstr>
      <vt:lpstr>2021-2022</vt:lpstr>
      <vt:lpstr>2020-21</vt:lpstr>
      <vt:lpstr>2019-20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</dc:creator>
  <cp:lastModifiedBy>Samyak Dahale</cp:lastModifiedBy>
  <cp:lastPrinted>2022-04-04T11:26:22Z</cp:lastPrinted>
  <dcterms:created xsi:type="dcterms:W3CDTF">2021-06-22T04:37:14Z</dcterms:created>
  <dcterms:modified xsi:type="dcterms:W3CDTF">2025-06-10T05:24:06Z</dcterms:modified>
</cp:coreProperties>
</file>